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Banque d'heures" sheetId="2" state="visible" r:id="rId2"/>
    <sheet xmlns:r="http://schemas.openxmlformats.org/officeDocument/2006/relationships" name="Employé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0" hidden="1">'Tableau de bord'!$A$1:$H$37</definedName>
    <definedName name="_xlnm._FilterDatabase" localSheetId="1" hidden="1">'Banque d''heures'!$A$1:$P$500</definedName>
    <definedName name="_xlnm._FilterDatabase" localSheetId="2" hidden="1">'Employés'!$A$1:$L$101</definedName>
    <definedName name="_xlnm._FilterDatabase" localSheetId="3" hidden="1">'Paramètres'!$A$1:$F$25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404040"/>
      <sz val="10"/>
    </font>
    <font>
      <name val="Aptos"/>
      <b val="1"/>
      <color rgb="00202020"/>
      <sz val="10"/>
    </font>
    <font>
      <name val="Aptos"/>
      <color rgb="00202020"/>
      <sz val="10"/>
    </font>
    <font>
      <name val="Aptos"/>
      <b val="1"/>
      <color rgb="00FFFFFF"/>
      <sz val="10"/>
    </font>
    <font>
      <name val="Aptos"/>
      <b val="1"/>
      <color rgb="00202020"/>
      <sz val="14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E7EDF3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4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7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2" fontId="4" fillId="0" borderId="1" applyAlignment="1" pivotButton="0" quotePrefix="0" xfId="0">
      <alignment horizontal="center" vertical="center"/>
    </xf>
    <xf numFmtId="0" fontId="5" fillId="3" borderId="1" pivotButton="0" quotePrefix="0" xfId="0"/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F4D6"/>
        </patternFill>
      </fill>
    </dxf>
    <dxf>
      <font>
        <name val="Aptos"/>
        <b val="1"/>
        <color rgb="00FFFFFF"/>
        <sz val="10"/>
      </font>
      <fill>
        <patternFill patternType="solid">
          <fgColor rgb="00F4CCCC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E7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Solde de banque d’heures par employé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bord'!F11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solidFill>
                <a:srgbClr val="004B87"/>
              </a:solidFill>
              <a:prstDash val="solid"/>
            </a:ln>
          </spPr>
          <cat>
            <numRef>
              <f>'Tableau de bord'!$B$12:$B$15</f>
            </numRef>
          </cat>
          <val>
            <numRef>
              <f>'Tableau de bord'!$F$12:$F$15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anqueHeures" displayName="tblBanqueHeures" ref="A5:P15" headerRowCount="1">
  <autoFilter ref="A5:P15"/>
  <tableColumns count="16">
    <tableColumn id="1" name="No mouvement"/>
    <tableColumn id="2" name="Date mouvement"/>
    <tableColumn id="3" name="No d’employé"/>
    <tableColumn id="4" name="Employé"/>
    <tableColumn id="5" name="Type de mouvement"/>
    <tableColumn id="6" name="Début de période"/>
    <tableColumn id="7" name="Fin de période"/>
    <tableColumn id="8" name="Heures planifiées"/>
    <tableColumn id="9" name="Heures travaillées"/>
    <tableColumn id="10" name="Heures d’ajustement"/>
    <tableColumn id="11" name="Motif / référence"/>
    <tableColumn id="12" name="Approbateur"/>
    <tableColumn id="13" name="Statut"/>
    <tableColumn id="14" name="Heures créditées"/>
    <tableColumn id="15" name="Heures débitées"/>
    <tableColumn id="16" name="Mouvement ne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mployes" displayName="tblEmployes" ref="A5:L9" headerRowCount="1">
  <autoFilter ref="A5:L9"/>
  <tableColumns count="12">
    <tableColumn id="1" name="No d’employé"/>
    <tableColumn id="2" name="Nom de l’employé"/>
    <tableColumn id="3" name="Poste"/>
    <tableColumn id="4" name="Date d’embauche"/>
    <tableColumn id="5" name="Heures hebdomadaires prévues"/>
    <tableColumn id="6" name="Limite interne d’heures"/>
    <tableColumn id="7" name="Statut"/>
    <tableColumn id="8" name="Heures accumulées"/>
    <tableColumn id="9" name="Heures reprises"/>
    <tableColumn id="10" name="Solde actuel"/>
    <tableColumn id="11" name="Dernier mouvement approuvé"/>
    <tableColumn id="12" name="Contrôle du sol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15" customWidth="1" min="3" max="3"/>
    <col width="18" customWidth="1" min="4" max="4"/>
    <col width="18" customWidth="1" min="5" max="5"/>
    <col width="16" customWidth="1" min="6" max="6"/>
    <col width="18" customWidth="1" min="7" max="7"/>
    <col width="16" customWidth="1" min="8" max="8"/>
  </cols>
  <sheetData>
    <row r="1" ht="28" customHeight="1">
      <c r="A1" s="1" t="inlineStr">
        <is>
          <t>Tableau de bord — Banque d’heures</t>
        </is>
      </c>
    </row>
    <row r="2">
      <c r="A2" s="2" t="inlineStr">
        <is>
          <t>Suivi administratif des heures accumulées, reprises et ajustées</t>
        </is>
      </c>
    </row>
    <row r="3">
      <c r="G3" s="3" t="inlineStr">
        <is>
          <t>Dernière mise à jour</t>
        </is>
      </c>
      <c r="H3" s="4">
        <f>TODAY()</f>
        <v/>
      </c>
    </row>
    <row r="4"/>
    <row r="5">
      <c r="A5" s="5" t="inlineStr">
        <is>
          <t>Employés actifs</t>
        </is>
      </c>
      <c r="C5" s="5" t="inlineStr">
        <is>
          <t>Heures accumulées approuvées</t>
        </is>
      </c>
      <c r="E5" s="5" t="inlineStr">
        <is>
          <t>Heures reprises approuvées</t>
        </is>
      </c>
      <c r="G5" s="5" t="inlineStr">
        <is>
          <t>Solde collectif</t>
        </is>
      </c>
    </row>
    <row r="6">
      <c r="A6" s="6">
        <f>COUNTIF(Employés!$G$6:$G$101,"Actif")</f>
        <v/>
      </c>
      <c r="C6" s="7">
        <f>SUMIFS('Banque d'heures'!$N$6:$N$500,'Banque d'heures'!$M$6:$M$500,"Approuvé")</f>
        <v/>
      </c>
      <c r="E6" s="7">
        <f>SUMIFS('Banque d'heures'!$O$6:$O$500,'Banque d'heures'!$M$6:$M$500,"Approuvé")</f>
        <v/>
      </c>
      <c r="G6" s="7">
        <f>SUM(Employés!$J$6:$J$101)</f>
        <v/>
      </c>
    </row>
    <row r="7">
      <c r="A7" s="5" t="inlineStr">
        <is>
          <t>Mouvements en attente</t>
        </is>
      </c>
      <c r="C7" s="5" t="inlineStr">
        <is>
          <t>Employés avec solde négatif</t>
        </is>
      </c>
      <c r="E7" s="5" t="inlineStr">
        <is>
          <t>Limites internes dépassées</t>
        </is>
      </c>
      <c r="G7" s="5" t="inlineStr">
        <is>
          <t>Heures à approuver</t>
        </is>
      </c>
    </row>
    <row r="8">
      <c r="A8" s="6">
        <f>COUNTIF('Banque d'heures'!$M$6:$M$500,"En attente")</f>
        <v/>
      </c>
      <c r="C8" s="6">
        <f>COUNTIF(Employés!$J$6:$J$101,"&lt;0")</f>
        <v/>
      </c>
      <c r="E8" s="6">
        <f>COUNTIF(Employés!$L$6:$L$101,"À vérifier")</f>
        <v/>
      </c>
      <c r="G8" s="7">
        <f>SUMIFS('Banque d'heures'!$P$6:$P$500,'Banque d'heures'!$M$6:$M$500,"En attente")</f>
        <v/>
      </c>
    </row>
    <row r="9"/>
    <row r="10">
      <c r="A10" s="8" t="inlineStr">
        <is>
          <t>Sommaire par employé</t>
        </is>
      </c>
      <c r="B10" s="9" t="n"/>
      <c r="C10" s="9" t="n"/>
      <c r="D10" s="9" t="n"/>
      <c r="E10" s="9" t="n"/>
      <c r="F10" s="9" t="n"/>
      <c r="G10" s="9" t="n"/>
    </row>
    <row r="11">
      <c r="A11" s="10" t="inlineStr">
        <is>
          <t>No d’employé</t>
        </is>
      </c>
      <c r="B11" s="10" t="inlineStr">
        <is>
          <t>Employé</t>
        </is>
      </c>
      <c r="C11" s="10" t="inlineStr">
        <is>
          <t>Statut</t>
        </is>
      </c>
      <c r="D11" s="10" t="inlineStr">
        <is>
          <t>Heures accumulées</t>
        </is>
      </c>
      <c r="E11" s="10" t="inlineStr">
        <is>
          <t>Heures reprises</t>
        </is>
      </c>
      <c r="F11" s="10" t="inlineStr">
        <is>
          <t>Solde actuel</t>
        </is>
      </c>
      <c r="G11" s="10" t="inlineStr">
        <is>
          <t>Contrôle</t>
        </is>
      </c>
    </row>
    <row r="12">
      <c r="A12" s="11">
        <f>IF(Employés!A6="","",Employés!A6)</f>
        <v/>
      </c>
      <c r="B12" s="12">
        <f>IF(Employés!A6="","",Employés!B6)</f>
        <v/>
      </c>
      <c r="C12" s="11">
        <f>IF(Employés!A6="","",Employés!G6)</f>
        <v/>
      </c>
      <c r="D12" s="13">
        <f>IF(Employés!A6="","",Employés!H6)</f>
        <v/>
      </c>
      <c r="E12" s="13">
        <f>IF(Employés!A6="","",Employés!I6)</f>
        <v/>
      </c>
      <c r="F12" s="13">
        <f>IF(Employés!A6="","",Employés!J6)</f>
        <v/>
      </c>
      <c r="G12" s="12">
        <f>IF(Employés!A6="","",Employés!L6)</f>
        <v/>
      </c>
    </row>
    <row r="13">
      <c r="A13" s="14">
        <f>IF(Employés!A7="","",Employés!A7)</f>
        <v/>
      </c>
      <c r="B13" s="15">
        <f>IF(Employés!A7="","",Employés!B7)</f>
        <v/>
      </c>
      <c r="C13" s="14">
        <f>IF(Employés!A7="","",Employés!G7)</f>
        <v/>
      </c>
      <c r="D13" s="16">
        <f>IF(Employés!A7="","",Employés!H7)</f>
        <v/>
      </c>
      <c r="E13" s="16">
        <f>IF(Employés!A7="","",Employés!I7)</f>
        <v/>
      </c>
      <c r="F13" s="16">
        <f>IF(Employés!A7="","",Employés!J7)</f>
        <v/>
      </c>
      <c r="G13" s="15">
        <f>IF(Employés!A7="","",Employés!L7)</f>
        <v/>
      </c>
    </row>
    <row r="14">
      <c r="A14" s="11">
        <f>IF(Employés!A8="","",Employés!A8)</f>
        <v/>
      </c>
      <c r="B14" s="12">
        <f>IF(Employés!A8="","",Employés!B8)</f>
        <v/>
      </c>
      <c r="C14" s="11">
        <f>IF(Employés!A8="","",Employés!G8)</f>
        <v/>
      </c>
      <c r="D14" s="13">
        <f>IF(Employés!A8="","",Employés!H8)</f>
        <v/>
      </c>
      <c r="E14" s="13">
        <f>IF(Employés!A8="","",Employés!I8)</f>
        <v/>
      </c>
      <c r="F14" s="13">
        <f>IF(Employés!A8="","",Employés!J8)</f>
        <v/>
      </c>
      <c r="G14" s="12">
        <f>IF(Employés!A8="","",Employés!L8)</f>
        <v/>
      </c>
    </row>
    <row r="15">
      <c r="A15" s="14">
        <f>IF(Employés!A9="","",Employés!A9)</f>
        <v/>
      </c>
      <c r="B15" s="15">
        <f>IF(Employés!A9="","",Employés!B9)</f>
        <v/>
      </c>
      <c r="C15" s="14">
        <f>IF(Employés!A9="","",Employés!G9)</f>
        <v/>
      </c>
      <c r="D15" s="16">
        <f>IF(Employés!A9="","",Employés!H9)</f>
        <v/>
      </c>
      <c r="E15" s="16">
        <f>IF(Employés!A9="","",Employés!I9)</f>
        <v/>
      </c>
      <c r="F15" s="16">
        <f>IF(Employés!A9="","",Employés!J9)</f>
        <v/>
      </c>
      <c r="G15" s="15">
        <f>IF(Employés!A9="","",Employés!L9)</f>
        <v/>
      </c>
    </row>
    <row r="16">
      <c r="A16" s="11">
        <f>IF(Employés!A10="","",Employés!A10)</f>
        <v/>
      </c>
      <c r="B16" s="12">
        <f>IF(Employés!A10="","",Employés!B10)</f>
        <v/>
      </c>
      <c r="C16" s="11">
        <f>IF(Employés!A10="","",Employés!G10)</f>
        <v/>
      </c>
      <c r="D16" s="13">
        <f>IF(Employés!A10="","",Employés!H10)</f>
        <v/>
      </c>
      <c r="E16" s="13">
        <f>IF(Employés!A10="","",Employés!I10)</f>
        <v/>
      </c>
      <c r="F16" s="13">
        <f>IF(Employés!A10="","",Employés!J10)</f>
        <v/>
      </c>
      <c r="G16" s="12">
        <f>IF(Employés!A10="","",Employés!L10)</f>
        <v/>
      </c>
    </row>
    <row r="17">
      <c r="A17" s="14">
        <f>IF(Employés!A11="","",Employés!A11)</f>
        <v/>
      </c>
      <c r="B17" s="15">
        <f>IF(Employés!A11="","",Employés!B11)</f>
        <v/>
      </c>
      <c r="C17" s="14">
        <f>IF(Employés!A11="","",Employés!G11)</f>
        <v/>
      </c>
      <c r="D17" s="16">
        <f>IF(Employés!A11="","",Employés!H11)</f>
        <v/>
      </c>
      <c r="E17" s="16">
        <f>IF(Employés!A11="","",Employés!I11)</f>
        <v/>
      </c>
      <c r="F17" s="16">
        <f>IF(Employés!A11="","",Employés!J11)</f>
        <v/>
      </c>
      <c r="G17" s="15">
        <f>IF(Employés!A11="","",Employés!L11)</f>
        <v/>
      </c>
    </row>
    <row r="18">
      <c r="A18" s="11">
        <f>IF(Employés!A12="","",Employés!A12)</f>
        <v/>
      </c>
      <c r="B18" s="12">
        <f>IF(Employés!A12="","",Employés!B12)</f>
        <v/>
      </c>
      <c r="C18" s="11">
        <f>IF(Employés!A12="","",Employés!G12)</f>
        <v/>
      </c>
      <c r="D18" s="13">
        <f>IF(Employés!A12="","",Employés!H12)</f>
        <v/>
      </c>
      <c r="E18" s="13">
        <f>IF(Employés!A12="","",Employés!I12)</f>
        <v/>
      </c>
      <c r="F18" s="13">
        <f>IF(Employés!A12="","",Employés!J12)</f>
        <v/>
      </c>
      <c r="G18" s="12">
        <f>IF(Employés!A12="","",Employés!L12)</f>
        <v/>
      </c>
    </row>
    <row r="19">
      <c r="A19" s="14">
        <f>IF(Employés!A13="","",Employés!A13)</f>
        <v/>
      </c>
      <c r="B19" s="15">
        <f>IF(Employés!A13="","",Employés!B13)</f>
        <v/>
      </c>
      <c r="C19" s="14">
        <f>IF(Employés!A13="","",Employés!G13)</f>
        <v/>
      </c>
      <c r="D19" s="16">
        <f>IF(Employés!A13="","",Employés!H13)</f>
        <v/>
      </c>
      <c r="E19" s="16">
        <f>IF(Employés!A13="","",Employés!I13)</f>
        <v/>
      </c>
      <c r="F19" s="16">
        <f>IF(Employés!A13="","",Employés!J13)</f>
        <v/>
      </c>
      <c r="G19" s="15">
        <f>IF(Employés!A13="","",Employés!L13)</f>
        <v/>
      </c>
    </row>
    <row r="20">
      <c r="A20" s="11">
        <f>IF(Employés!A14="","",Employés!A14)</f>
        <v/>
      </c>
      <c r="B20" s="12">
        <f>IF(Employés!A14="","",Employés!B14)</f>
        <v/>
      </c>
      <c r="C20" s="11">
        <f>IF(Employés!A14="","",Employés!G14)</f>
        <v/>
      </c>
      <c r="D20" s="13">
        <f>IF(Employés!A14="","",Employés!H14)</f>
        <v/>
      </c>
      <c r="E20" s="13">
        <f>IF(Employés!A14="","",Employés!I14)</f>
        <v/>
      </c>
      <c r="F20" s="13">
        <f>IF(Employés!A14="","",Employés!J14)</f>
        <v/>
      </c>
      <c r="G20" s="12">
        <f>IF(Employés!A14="","",Employés!L14)</f>
        <v/>
      </c>
    </row>
    <row r="21">
      <c r="A21" s="14">
        <f>IF(Employés!A15="","",Employés!A15)</f>
        <v/>
      </c>
      <c r="B21" s="15">
        <f>IF(Employés!A15="","",Employés!B15)</f>
        <v/>
      </c>
      <c r="C21" s="14">
        <f>IF(Employés!A15="","",Employés!G15)</f>
        <v/>
      </c>
      <c r="D21" s="16">
        <f>IF(Employés!A15="","",Employés!H15)</f>
        <v/>
      </c>
      <c r="E21" s="16">
        <f>IF(Employés!A15="","",Employés!I15)</f>
        <v/>
      </c>
      <c r="F21" s="16">
        <f>IF(Employés!A15="","",Employés!J15)</f>
        <v/>
      </c>
      <c r="G21" s="15">
        <f>IF(Employés!A15="","",Employés!L15)</f>
        <v/>
      </c>
    </row>
    <row r="22">
      <c r="A22" s="11">
        <f>IF(Employés!A16="","",Employés!A16)</f>
        <v/>
      </c>
      <c r="B22" s="12">
        <f>IF(Employés!A16="","",Employés!B16)</f>
        <v/>
      </c>
      <c r="C22" s="11">
        <f>IF(Employés!A16="","",Employés!G16)</f>
        <v/>
      </c>
      <c r="D22" s="13">
        <f>IF(Employés!A16="","",Employés!H16)</f>
        <v/>
      </c>
      <c r="E22" s="13">
        <f>IF(Employés!A16="","",Employés!I16)</f>
        <v/>
      </c>
      <c r="F22" s="13">
        <f>IF(Employés!A16="","",Employés!J16)</f>
        <v/>
      </c>
      <c r="G22" s="12">
        <f>IF(Employés!A16="","",Employés!L16)</f>
        <v/>
      </c>
    </row>
    <row r="23">
      <c r="A23" s="14">
        <f>IF(Employés!A17="","",Employés!A17)</f>
        <v/>
      </c>
      <c r="B23" s="15">
        <f>IF(Employés!A17="","",Employés!B17)</f>
        <v/>
      </c>
      <c r="C23" s="14">
        <f>IF(Employés!A17="","",Employés!G17)</f>
        <v/>
      </c>
      <c r="D23" s="16">
        <f>IF(Employés!A17="","",Employés!H17)</f>
        <v/>
      </c>
      <c r="E23" s="16">
        <f>IF(Employés!A17="","",Employés!I17)</f>
        <v/>
      </c>
      <c r="F23" s="16">
        <f>IF(Employés!A17="","",Employés!J17)</f>
        <v/>
      </c>
      <c r="G23" s="15">
        <f>IF(Employés!A17="","",Employés!L17)</f>
        <v/>
      </c>
    </row>
    <row r="24">
      <c r="A24" s="11">
        <f>IF(Employés!A18="","",Employés!A18)</f>
        <v/>
      </c>
      <c r="B24" s="12">
        <f>IF(Employés!A18="","",Employés!B18)</f>
        <v/>
      </c>
      <c r="C24" s="11">
        <f>IF(Employés!A18="","",Employés!G18)</f>
        <v/>
      </c>
      <c r="D24" s="13">
        <f>IF(Employés!A18="","",Employés!H18)</f>
        <v/>
      </c>
      <c r="E24" s="13">
        <f>IF(Employés!A18="","",Employés!I18)</f>
        <v/>
      </c>
      <c r="F24" s="13">
        <f>IF(Employés!A18="","",Employés!J18)</f>
        <v/>
      </c>
      <c r="G24" s="12">
        <f>IF(Employés!A18="","",Employés!L18)</f>
        <v/>
      </c>
    </row>
    <row r="25">
      <c r="A25" s="14">
        <f>IF(Employés!A19="","",Employés!A19)</f>
        <v/>
      </c>
      <c r="B25" s="15">
        <f>IF(Employés!A19="","",Employés!B19)</f>
        <v/>
      </c>
      <c r="C25" s="14">
        <f>IF(Employés!A19="","",Employés!G19)</f>
        <v/>
      </c>
      <c r="D25" s="16">
        <f>IF(Employés!A19="","",Employés!H19)</f>
        <v/>
      </c>
      <c r="E25" s="16">
        <f>IF(Employés!A19="","",Employés!I19)</f>
        <v/>
      </c>
      <c r="F25" s="16">
        <f>IF(Employés!A19="","",Employés!J19)</f>
        <v/>
      </c>
      <c r="G25" s="15">
        <f>IF(Employés!A19="","",Employés!L19)</f>
        <v/>
      </c>
    </row>
    <row r="26">
      <c r="A26" s="11">
        <f>IF(Employés!A20="","",Employés!A20)</f>
        <v/>
      </c>
      <c r="B26" s="12">
        <f>IF(Employés!A20="","",Employés!B20)</f>
        <v/>
      </c>
      <c r="C26" s="11">
        <f>IF(Employés!A20="","",Employés!G20)</f>
        <v/>
      </c>
      <c r="D26" s="13">
        <f>IF(Employés!A20="","",Employés!H20)</f>
        <v/>
      </c>
      <c r="E26" s="13">
        <f>IF(Employés!A20="","",Employés!I20)</f>
        <v/>
      </c>
      <c r="F26" s="13">
        <f>IF(Employés!A20="","",Employés!J20)</f>
        <v/>
      </c>
      <c r="G26" s="12">
        <f>IF(Employés!A20="","",Employés!L20)</f>
        <v/>
      </c>
    </row>
    <row r="27">
      <c r="A27" s="14">
        <f>IF(Employés!A21="","",Employés!A21)</f>
        <v/>
      </c>
      <c r="B27" s="15">
        <f>IF(Employés!A21="","",Employés!B21)</f>
        <v/>
      </c>
      <c r="C27" s="14">
        <f>IF(Employés!A21="","",Employés!G21)</f>
        <v/>
      </c>
      <c r="D27" s="16">
        <f>IF(Employés!A21="","",Employés!H21)</f>
        <v/>
      </c>
      <c r="E27" s="16">
        <f>IF(Employés!A21="","",Employés!I21)</f>
        <v/>
      </c>
      <c r="F27" s="16">
        <f>IF(Employés!A21="","",Employés!J21)</f>
        <v/>
      </c>
      <c r="G27" s="15">
        <f>IF(Employés!A21="","",Employés!L21)</f>
        <v/>
      </c>
    </row>
    <row r="28">
      <c r="A28" s="11">
        <f>IF(Employés!A22="","",Employés!A22)</f>
        <v/>
      </c>
      <c r="B28" s="12">
        <f>IF(Employés!A22="","",Employés!B22)</f>
        <v/>
      </c>
      <c r="C28" s="11">
        <f>IF(Employés!A22="","",Employés!G22)</f>
        <v/>
      </c>
      <c r="D28" s="13">
        <f>IF(Employés!A22="","",Employés!H22)</f>
        <v/>
      </c>
      <c r="E28" s="13">
        <f>IF(Employés!A22="","",Employés!I22)</f>
        <v/>
      </c>
      <c r="F28" s="13">
        <f>IF(Employés!A22="","",Employés!J22)</f>
        <v/>
      </c>
      <c r="G28" s="12">
        <f>IF(Employés!A22="","",Employés!L22)</f>
        <v/>
      </c>
    </row>
    <row r="29">
      <c r="A29" s="14">
        <f>IF(Employés!A23="","",Employés!A23)</f>
        <v/>
      </c>
      <c r="B29" s="15">
        <f>IF(Employés!A23="","",Employés!B23)</f>
        <v/>
      </c>
      <c r="C29" s="14">
        <f>IF(Employés!A23="","",Employés!G23)</f>
        <v/>
      </c>
      <c r="D29" s="16">
        <f>IF(Employés!A23="","",Employés!H23)</f>
        <v/>
      </c>
      <c r="E29" s="16">
        <f>IF(Employés!A23="","",Employés!I23)</f>
        <v/>
      </c>
      <c r="F29" s="16">
        <f>IF(Employés!A23="","",Employés!J23)</f>
        <v/>
      </c>
      <c r="G29" s="15">
        <f>IF(Employés!A23="","",Employés!L23)</f>
        <v/>
      </c>
    </row>
    <row r="30">
      <c r="A30" s="11">
        <f>IF(Employés!A24="","",Employés!A24)</f>
        <v/>
      </c>
      <c r="B30" s="12">
        <f>IF(Employés!A24="","",Employés!B24)</f>
        <v/>
      </c>
      <c r="C30" s="11">
        <f>IF(Employés!A24="","",Employés!G24)</f>
        <v/>
      </c>
      <c r="D30" s="13">
        <f>IF(Employés!A24="","",Employés!H24)</f>
        <v/>
      </c>
      <c r="E30" s="13">
        <f>IF(Employés!A24="","",Employés!I24)</f>
        <v/>
      </c>
      <c r="F30" s="13">
        <f>IF(Employés!A24="","",Employés!J24)</f>
        <v/>
      </c>
      <c r="G30" s="12">
        <f>IF(Employés!A24="","",Employés!L24)</f>
        <v/>
      </c>
    </row>
    <row r="31">
      <c r="A31" s="14">
        <f>IF(Employés!A25="","",Employés!A25)</f>
        <v/>
      </c>
      <c r="B31" s="15">
        <f>IF(Employés!A25="","",Employés!B25)</f>
        <v/>
      </c>
      <c r="C31" s="14">
        <f>IF(Employés!A25="","",Employés!G25)</f>
        <v/>
      </c>
      <c r="D31" s="16">
        <f>IF(Employés!A25="","",Employés!H25)</f>
        <v/>
      </c>
      <c r="E31" s="16">
        <f>IF(Employés!A25="","",Employés!I25)</f>
        <v/>
      </c>
      <c r="F31" s="16">
        <f>IF(Employés!A25="","",Employés!J25)</f>
        <v/>
      </c>
      <c r="G31" s="15">
        <f>IF(Employés!A25="","",Employés!L25)</f>
        <v/>
      </c>
    </row>
    <row r="32">
      <c r="A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</row>
    <row r="33">
      <c r="A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</row>
    <row r="34">
      <c r="A34" s="17" t="inlineStr">
        <is>
          <t>Contrôles administratifs</t>
        </is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</row>
    <row r="35">
      <c r="A35" s="18" t="inlineStr">
        <is>
          <t>Employés introuvables dans le registre</t>
        </is>
      </c>
      <c r="B35" s="19">
        <f>COUNTIF('Banque d'heures'!$D$6:$D$500,"Employé introuvable")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</row>
    <row r="36">
      <c r="A36" s="18" t="inlineStr">
        <is>
          <t>Mouvements sans approbateur</t>
        </is>
      </c>
      <c r="B36" s="19">
        <f>COUNTIFS('Banque d'heures'!$A$6:$A$500,"&gt;0",'Banque d'heures'!$L$6:$L$500,"")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</row>
    <row r="37">
      <c r="A37" s="18" t="inlineStr">
        <is>
          <t>Périodes invalides</t>
        </is>
      </c>
      <c r="B37" s="19">
        <f>SUMPRODUCT(--('Banque d'heures'!$G$6:$G$500&lt;'Banque d'heures'!$F$6:$F$500))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autoFilter ref="A1:H37"/>
  <mergeCells count="1">
    <mergeCell ref="A1:H1"/>
  </mergeCells>
  <conditionalFormatting sqref="G6">
    <cfRule type="cellIs" priority="1" operator="greaterThanOrEqual" dxfId="0">
      <formula>0</formula>
    </cfRule>
    <cfRule type="cellIs" priority="2" operator="lessThan" dxfId="1">
      <formula>0</formula>
    </cfRule>
  </conditionalFormatting>
  <conditionalFormatting sqref="A8">
    <cfRule type="cellIs" priority="3" operator="greaterThan" dxfId="2">
      <formula>0</formula>
    </cfRule>
  </conditionalFormatting>
  <conditionalFormatting sqref="C8">
    <cfRule type="cellIs" priority="4" operator="greaterThan" dxfId="2">
      <formula>0</formula>
    </cfRule>
  </conditionalFormatting>
  <conditionalFormatting sqref="E8">
    <cfRule type="cellIs" priority="5" operator="greaterThan" dxfId="2">
      <formula>0</formula>
    </cfRule>
  </conditionalFormatting>
  <conditionalFormatting sqref="G8">
    <cfRule type="cellIs" priority="6" operator="greaterThan" dxfId="2">
      <formula>0</formula>
    </cfRule>
  </conditionalFormatting>
  <conditionalFormatting sqref="F12:F31">
    <cfRule type="cellIs" priority="7" operator="lessThan" dxfId="1">
      <formula>0</formula>
    </cfRule>
  </conditionalFormatting>
  <conditionalFormatting sqref="G12:G31">
    <cfRule type="expression" priority="8" dxfId="0">
      <formula>G12="Conforme"</formula>
    </cfRule>
    <cfRule type="expression" priority="9" dxfId="2">
      <formula>G12="À vérifier"</formula>
    </cfRule>
    <cfRule type="expression" priority="10" dxfId="1">
      <formula>G12="Solde négatif"</formula>
    </cfRule>
  </conditionalFormatting>
  <conditionalFormatting sqref="B35:B37">
    <cfRule type="cellIs" priority="11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26" customWidth="1" min="4" max="4"/>
    <col width="22" customWidth="1" min="5" max="5"/>
    <col width="16" customWidth="1" min="6" max="6"/>
    <col width="16" customWidth="1" min="7" max="7"/>
    <col width="18" customWidth="1" min="8" max="8"/>
    <col width="18" customWidth="1" min="9" max="9"/>
    <col width="19" customWidth="1" min="10" max="10"/>
    <col width="34" customWidth="1" min="11" max="11"/>
    <col width="24" customWidth="1" min="12" max="12"/>
    <col width="15" customWidth="1" min="13" max="13"/>
    <col width="18" customWidth="1" min="14" max="14"/>
    <col width="18" customWidth="1" min="15" max="15"/>
    <col width="17" customWidth="1" min="16" max="16"/>
  </cols>
  <sheetData>
    <row r="1" ht="28" customHeight="1">
      <c r="A1" s="1" t="inlineStr">
        <is>
          <t>Registre des mouvements — Banque d’heures</t>
        </is>
      </c>
    </row>
    <row r="2">
      <c r="A2" s="20" t="inlineStr">
        <is>
          <t>Saisir un mouvement par ligne. Les heures créditées et débitées sont calculées selon le type de mouvement et le statut d’approbation.</t>
        </is>
      </c>
    </row>
    <row r="3">
      <c r="A3" s="20" t="inlineStr">
        <is>
          <t>Les règles internes, la limite de banque et les listes de validation se trouvent dans la feuille Paramètres. Les heures doivent être saisies en format décimal, par exemple 7,50.</t>
        </is>
      </c>
    </row>
    <row r="5">
      <c r="A5" s="10" t="inlineStr">
        <is>
          <t>No mouvement</t>
        </is>
      </c>
      <c r="B5" s="10" t="inlineStr">
        <is>
          <t>Date mouvement</t>
        </is>
      </c>
      <c r="C5" s="10" t="inlineStr">
        <is>
          <t>No d’employé</t>
        </is>
      </c>
      <c r="D5" s="10" t="inlineStr">
        <is>
          <t>Employé</t>
        </is>
      </c>
      <c r="E5" s="10" t="inlineStr">
        <is>
          <t>Type de mouvement</t>
        </is>
      </c>
      <c r="F5" s="10" t="inlineStr">
        <is>
          <t>Début de période</t>
        </is>
      </c>
      <c r="G5" s="10" t="inlineStr">
        <is>
          <t>Fin de période</t>
        </is>
      </c>
      <c r="H5" s="10" t="inlineStr">
        <is>
          <t>Heures planifiées</t>
        </is>
      </c>
      <c r="I5" s="10" t="inlineStr">
        <is>
          <t>Heures travaillées</t>
        </is>
      </c>
      <c r="J5" s="10" t="inlineStr">
        <is>
          <t>Heures d’ajustement</t>
        </is>
      </c>
      <c r="K5" s="10" t="inlineStr">
        <is>
          <t>Motif / référence</t>
        </is>
      </c>
      <c r="L5" s="10" t="inlineStr">
        <is>
          <t>Approbateur</t>
        </is>
      </c>
      <c r="M5" s="10" t="inlineStr">
        <is>
          <t>Statut</t>
        </is>
      </c>
      <c r="N5" s="10" t="inlineStr">
        <is>
          <t>Heures créditées</t>
        </is>
      </c>
      <c r="O5" s="10" t="inlineStr">
        <is>
          <t>Heures débitées</t>
        </is>
      </c>
      <c r="P5" s="10" t="inlineStr">
        <is>
          <t>Mouvement net</t>
        </is>
      </c>
    </row>
    <row r="6">
      <c r="A6" s="11" t="n">
        <v>1001</v>
      </c>
      <c r="B6" s="21" t="n">
        <v>46197</v>
      </c>
      <c r="C6" s="11" t="inlineStr">
        <is>
          <t>EMP-001</t>
        </is>
      </c>
      <c r="D6" s="22">
        <f>IF(C6="","",IFERROR(VLOOKUP(C6,Employés!$A$6:$B$101,2,FALSE),"Employé introuvable"))</f>
        <v/>
      </c>
      <c r="E6" s="11" t="inlineStr">
        <is>
          <t>Accumulation</t>
        </is>
      </c>
      <c r="F6" s="21" t="n">
        <v>46193</v>
      </c>
      <c r="G6" s="21" t="n">
        <v>46197</v>
      </c>
      <c r="H6" s="13" t="n">
        <v>37.5</v>
      </c>
      <c r="I6" s="13" t="n">
        <v>40</v>
      </c>
      <c r="J6" s="13" t="n">
        <v>0</v>
      </c>
      <c r="K6" s="12" t="inlineStr">
        <is>
          <t>Livraison urgente à un client</t>
        </is>
      </c>
      <c r="L6" s="12" t="inlineStr">
        <is>
          <t>Marie-Claude Gagnon</t>
        </is>
      </c>
      <c r="M6" s="11" t="inlineStr">
        <is>
          <t>Approuvé</t>
        </is>
      </c>
      <c r="N6" s="23">
        <f>IF(A6="","",IFERROR(IF(M6&lt;&gt;"Approuvé",0,IF(E6="Accumulation",MAX(I6-H6,0),IF(E6="Ajustement crédit",J6,0))),0))</f>
        <v/>
      </c>
      <c r="O6" s="23">
        <f>IF(A6="","",IFERROR(IF(M6&lt;&gt;"Approuvé",0,IF(OR(E6="Reprise",E6="Ajustement débit"),J6,0)),0))</f>
        <v/>
      </c>
      <c r="P6" s="23">
        <f>IF(A6="","",IFERROR(N6-O6,0))</f>
        <v/>
      </c>
    </row>
    <row r="7">
      <c r="A7" s="24" t="n">
        <v>1002</v>
      </c>
      <c r="B7" s="25" t="n">
        <v>46204</v>
      </c>
      <c r="C7" s="24" t="inlineStr">
        <is>
          <t>EMP-002</t>
        </is>
      </c>
      <c r="D7" s="22">
        <f>IF(C7="","",IFERROR(VLOOKUP(C7,Employés!$A$6:$B$101,2,FALSE),"Employé introuvable"))</f>
        <v/>
      </c>
      <c r="E7" s="24" t="inlineStr">
        <is>
          <t>Accumulation</t>
        </is>
      </c>
      <c r="F7" s="25" t="n">
        <v>46200</v>
      </c>
      <c r="G7" s="25" t="n">
        <v>46204</v>
      </c>
      <c r="H7" s="26" t="n">
        <v>40</v>
      </c>
      <c r="I7" s="26" t="n">
        <v>42.5</v>
      </c>
      <c r="J7" s="26" t="n">
        <v>0</v>
      </c>
      <c r="K7" s="27" t="inlineStr">
        <is>
          <t>Inventaire annuel</t>
        </is>
      </c>
      <c r="L7" s="27" t="inlineStr">
        <is>
          <t>Marie-Claude Gagnon</t>
        </is>
      </c>
      <c r="M7" s="24" t="inlineStr">
        <is>
          <t>Approuvé</t>
        </is>
      </c>
      <c r="N7" s="23">
        <f>IF(A7="","",IFERROR(IF(M7&lt;&gt;"Approuvé",0,IF(E7="Accumulation",MAX(I7-H7,0),IF(E7="Ajustement crédit",J7,0))),0))</f>
        <v/>
      </c>
      <c r="O7" s="23">
        <f>IF(A7="","",IFERROR(IF(M7&lt;&gt;"Approuvé",0,IF(OR(E7="Reprise",E7="Ajustement débit"),J7,0)),0))</f>
        <v/>
      </c>
      <c r="P7" s="23">
        <f>IF(A7="","",IFERROR(N7-O7,0))</f>
        <v/>
      </c>
    </row>
    <row r="8">
      <c r="A8" s="11" t="n">
        <v>1003</v>
      </c>
      <c r="B8" s="21" t="n">
        <v>46211</v>
      </c>
      <c r="C8" s="11" t="inlineStr">
        <is>
          <t>EMP-001</t>
        </is>
      </c>
      <c r="D8" s="22">
        <f>IF(C8="","",IFERROR(VLOOKUP(C8,Employés!$A$6:$B$101,2,FALSE),"Employé introuvable"))</f>
        <v/>
      </c>
      <c r="E8" s="11" t="inlineStr">
        <is>
          <t>Reprise</t>
        </is>
      </c>
      <c r="F8" s="21" t="n">
        <v>46207</v>
      </c>
      <c r="G8" s="21" t="n">
        <v>46211</v>
      </c>
      <c r="H8" s="13" t="n">
        <v>0</v>
      </c>
      <c r="I8" s="13" t="n">
        <v>0</v>
      </c>
      <c r="J8" s="13" t="n">
        <v>3</v>
      </c>
      <c r="K8" s="12" t="inlineStr">
        <is>
          <t>Rendez-vous personnel</t>
        </is>
      </c>
      <c r="L8" s="12" t="inlineStr">
        <is>
          <t>Marie-Claude Gagnon</t>
        </is>
      </c>
      <c r="M8" s="11" t="inlineStr">
        <is>
          <t>Approuvé</t>
        </is>
      </c>
      <c r="N8" s="23">
        <f>IF(A8="","",IFERROR(IF(M8&lt;&gt;"Approuvé",0,IF(E8="Accumulation",MAX(I8-H8,0),IF(E8="Ajustement crédit",J8,0))),0))</f>
        <v/>
      </c>
      <c r="O8" s="23">
        <f>IF(A8="","",IFERROR(IF(M8&lt;&gt;"Approuvé",0,IF(OR(E8="Reprise",E8="Ajustement débit"),J8,0)),0))</f>
        <v/>
      </c>
      <c r="P8" s="23">
        <f>IF(A8="","",IFERROR(N8-O8,0))</f>
        <v/>
      </c>
    </row>
    <row r="9">
      <c r="A9" s="24" t="n">
        <v>1004</v>
      </c>
      <c r="B9" s="25" t="n">
        <v>46218</v>
      </c>
      <c r="C9" s="24" t="inlineStr">
        <is>
          <t>EMP-003</t>
        </is>
      </c>
      <c r="D9" s="22">
        <f>IF(C9="","",IFERROR(VLOOKUP(C9,Employés!$A$6:$B$101,2,FALSE),"Employé introuvable"))</f>
        <v/>
      </c>
      <c r="E9" s="24" t="inlineStr">
        <is>
          <t>Accumulation</t>
        </is>
      </c>
      <c r="F9" s="25" t="n">
        <v>46214</v>
      </c>
      <c r="G9" s="25" t="n">
        <v>46218</v>
      </c>
      <c r="H9" s="26" t="n">
        <v>35</v>
      </c>
      <c r="I9" s="26" t="n">
        <v>36.5</v>
      </c>
      <c r="J9" s="26" t="n">
        <v>0</v>
      </c>
      <c r="K9" s="27" t="inlineStr">
        <is>
          <t>Soutien à la fermeture mensuelle</t>
        </is>
      </c>
      <c r="L9" s="27" t="inlineStr">
        <is>
          <t>Jean-François Roy</t>
        </is>
      </c>
      <c r="M9" s="24" t="inlineStr">
        <is>
          <t>Approuvé</t>
        </is>
      </c>
      <c r="N9" s="23">
        <f>IF(A9="","",IFERROR(IF(M9&lt;&gt;"Approuvé",0,IF(E9="Accumulation",MAX(I9-H9,0),IF(E9="Ajustement crédit",J9,0))),0))</f>
        <v/>
      </c>
      <c r="O9" s="23">
        <f>IF(A9="","",IFERROR(IF(M9&lt;&gt;"Approuvé",0,IF(OR(E9="Reprise",E9="Ajustement débit"),J9,0)),0))</f>
        <v/>
      </c>
      <c r="P9" s="23">
        <f>IF(A9="","",IFERROR(N9-O9,0))</f>
        <v/>
      </c>
    </row>
    <row r="10">
      <c r="A10" s="11" t="n">
        <v>1005</v>
      </c>
      <c r="B10" s="21" t="n">
        <v>46225</v>
      </c>
      <c r="C10" s="11" t="inlineStr">
        <is>
          <t>EMP-002</t>
        </is>
      </c>
      <c r="D10" s="22">
        <f>IF(C10="","",IFERROR(VLOOKUP(C10,Employés!$A$6:$B$101,2,FALSE),"Employé introuvable"))</f>
        <v/>
      </c>
      <c r="E10" s="11" t="inlineStr">
        <is>
          <t>Reprise</t>
        </is>
      </c>
      <c r="F10" s="21" t="n">
        <v>46221</v>
      </c>
      <c r="G10" s="21" t="n">
        <v>46225</v>
      </c>
      <c r="H10" s="13" t="n">
        <v>0</v>
      </c>
      <c r="I10" s="13" t="n">
        <v>0</v>
      </c>
      <c r="J10" s="13" t="n">
        <v>4</v>
      </c>
      <c r="K10" s="12" t="inlineStr">
        <is>
          <t>Congé planifié</t>
        </is>
      </c>
      <c r="L10" s="12" t="inlineStr">
        <is>
          <t>Marie-Claude Gagnon</t>
        </is>
      </c>
      <c r="M10" s="11" t="inlineStr">
        <is>
          <t>Approuvé</t>
        </is>
      </c>
      <c r="N10" s="23">
        <f>IF(A10="","",IFERROR(IF(M10&lt;&gt;"Approuvé",0,IF(E10="Accumulation",MAX(I10-H10,0),IF(E10="Ajustement crédit",J10,0))),0))</f>
        <v/>
      </c>
      <c r="O10" s="23">
        <f>IF(A10="","",IFERROR(IF(M10&lt;&gt;"Approuvé",0,IF(OR(E10="Reprise",E10="Ajustement débit"),J10,0)),0))</f>
        <v/>
      </c>
      <c r="P10" s="23">
        <f>IF(A10="","",IFERROR(N10-O10,0))</f>
        <v/>
      </c>
    </row>
    <row r="11">
      <c r="A11" s="24" t="n">
        <v>1006</v>
      </c>
      <c r="B11" s="25" t="n">
        <v>46232</v>
      </c>
      <c r="C11" s="24" t="inlineStr">
        <is>
          <t>EMP-004</t>
        </is>
      </c>
      <c r="D11" s="22">
        <f>IF(C11="","",IFERROR(VLOOKUP(C11,Employés!$A$6:$B$101,2,FALSE),"Employé introuvable"))</f>
        <v/>
      </c>
      <c r="E11" s="24" t="inlineStr">
        <is>
          <t>Accumulation</t>
        </is>
      </c>
      <c r="F11" s="25" t="n">
        <v>46228</v>
      </c>
      <c r="G11" s="25" t="n">
        <v>46232</v>
      </c>
      <c r="H11" s="26" t="n">
        <v>37.5</v>
      </c>
      <c r="I11" s="26" t="n">
        <v>39</v>
      </c>
      <c r="J11" s="26" t="n">
        <v>0</v>
      </c>
      <c r="K11" s="27" t="inlineStr">
        <is>
          <t>Préparation de soumissions</t>
        </is>
      </c>
      <c r="L11" s="27" t="inlineStr">
        <is>
          <t>Jean-François Roy</t>
        </is>
      </c>
      <c r="M11" s="24" t="inlineStr">
        <is>
          <t>En attente</t>
        </is>
      </c>
      <c r="N11" s="23">
        <f>IF(A11="","",IFERROR(IF(M11&lt;&gt;"Approuvé",0,IF(E11="Accumulation",MAX(I11-H11,0),IF(E11="Ajustement crédit",J11,0))),0))</f>
        <v/>
      </c>
      <c r="O11" s="23">
        <f>IF(A11="","",IFERROR(IF(M11&lt;&gt;"Approuvé",0,IF(OR(E11="Reprise",E11="Ajustement débit"),J11,0)),0))</f>
        <v/>
      </c>
      <c r="P11" s="23">
        <f>IF(A11="","",IFERROR(N11-O11,0))</f>
        <v/>
      </c>
    </row>
    <row r="12">
      <c r="A12" s="11" t="n">
        <v>1007</v>
      </c>
      <c r="B12" s="21" t="n">
        <v>46239</v>
      </c>
      <c r="C12" s="11" t="inlineStr">
        <is>
          <t>EMP-003</t>
        </is>
      </c>
      <c r="D12" s="22">
        <f>IF(C12="","",IFERROR(VLOOKUP(C12,Employés!$A$6:$B$101,2,FALSE),"Employé introuvable"))</f>
        <v/>
      </c>
      <c r="E12" s="11" t="inlineStr">
        <is>
          <t>Ajustement crédit</t>
        </is>
      </c>
      <c r="F12" s="21" t="n">
        <v>46235</v>
      </c>
      <c r="G12" s="21" t="n">
        <v>46239</v>
      </c>
      <c r="H12" s="13" t="n">
        <v>0</v>
      </c>
      <c r="I12" s="13" t="n">
        <v>0</v>
      </c>
      <c r="J12" s="13" t="n">
        <v>1.5</v>
      </c>
      <c r="K12" s="12" t="inlineStr">
        <is>
          <t>Correction autorisée du registre</t>
        </is>
      </c>
      <c r="L12" s="12" t="inlineStr">
        <is>
          <t>Jean-François Roy</t>
        </is>
      </c>
      <c r="M12" s="11" t="inlineStr">
        <is>
          <t>Approuvé</t>
        </is>
      </c>
      <c r="N12" s="23">
        <f>IF(A12="","",IFERROR(IF(M12&lt;&gt;"Approuvé",0,IF(E12="Accumulation",MAX(I12-H12,0),IF(E12="Ajustement crédit",J12,0))),0))</f>
        <v/>
      </c>
      <c r="O12" s="23">
        <f>IF(A12="","",IFERROR(IF(M12&lt;&gt;"Approuvé",0,IF(OR(E12="Reprise",E12="Ajustement débit"),J12,0)),0))</f>
        <v/>
      </c>
      <c r="P12" s="23">
        <f>IF(A12="","",IFERROR(N12-O12,0))</f>
        <v/>
      </c>
    </row>
    <row r="13">
      <c r="A13" s="24" t="n">
        <v>1008</v>
      </c>
      <c r="B13" s="25" t="n">
        <v>46246</v>
      </c>
      <c r="C13" s="24" t="inlineStr">
        <is>
          <t>EMP-001</t>
        </is>
      </c>
      <c r="D13" s="22">
        <f>IF(C13="","",IFERROR(VLOOKUP(C13,Employés!$A$6:$B$101,2,FALSE),"Employé introuvable"))</f>
        <v/>
      </c>
      <c r="E13" s="24" t="inlineStr">
        <is>
          <t>Accumulation</t>
        </is>
      </c>
      <c r="F13" s="25" t="n">
        <v>46242</v>
      </c>
      <c r="G13" s="25" t="n">
        <v>46246</v>
      </c>
      <c r="H13" s="26" t="n">
        <v>37.5</v>
      </c>
      <c r="I13" s="26" t="n">
        <v>38.75</v>
      </c>
      <c r="J13" s="26" t="n">
        <v>0</v>
      </c>
      <c r="K13" s="27" t="inlineStr">
        <is>
          <t>Rencontre client hors horaire</t>
        </is>
      </c>
      <c r="L13" s="27" t="inlineStr">
        <is>
          <t>Marie-Claude Gagnon</t>
        </is>
      </c>
      <c r="M13" s="24" t="inlineStr">
        <is>
          <t>Approuvé</t>
        </is>
      </c>
      <c r="N13" s="23">
        <f>IF(A13="","",IFERROR(IF(M13&lt;&gt;"Approuvé",0,IF(E13="Accumulation",MAX(I13-H13,0),IF(E13="Ajustement crédit",J13,0))),0))</f>
        <v/>
      </c>
      <c r="O13" s="23">
        <f>IF(A13="","",IFERROR(IF(M13&lt;&gt;"Approuvé",0,IF(OR(E13="Reprise",E13="Ajustement débit"),J13,0)),0))</f>
        <v/>
      </c>
      <c r="P13" s="23">
        <f>IF(A13="","",IFERROR(N13-O13,0))</f>
        <v/>
      </c>
    </row>
    <row r="14">
      <c r="A14" s="11" t="n">
        <v>1009</v>
      </c>
      <c r="B14" s="21" t="n">
        <v>46253</v>
      </c>
      <c r="C14" s="11" t="inlineStr">
        <is>
          <t>EMP-004</t>
        </is>
      </c>
      <c r="D14" s="22">
        <f>IF(C14="","",IFERROR(VLOOKUP(C14,Employés!$A$6:$B$101,2,FALSE),"Employé introuvable"))</f>
        <v/>
      </c>
      <c r="E14" s="11" t="inlineStr">
        <is>
          <t>Ajustement débit</t>
        </is>
      </c>
      <c r="F14" s="21" t="n">
        <v>46249</v>
      </c>
      <c r="G14" s="21" t="n">
        <v>46253</v>
      </c>
      <c r="H14" s="13" t="n">
        <v>0</v>
      </c>
      <c r="I14" s="13" t="n">
        <v>0</v>
      </c>
      <c r="J14" s="13" t="n">
        <v>2</v>
      </c>
      <c r="K14" s="12" t="inlineStr">
        <is>
          <t>Correction de banque d’heures</t>
        </is>
      </c>
      <c r="L14" s="12" t="inlineStr">
        <is>
          <t>Jean-François Roy</t>
        </is>
      </c>
      <c r="M14" s="11" t="inlineStr">
        <is>
          <t>Approuvé</t>
        </is>
      </c>
      <c r="N14" s="23">
        <f>IF(A14="","",IFERROR(IF(M14&lt;&gt;"Approuvé",0,IF(E14="Accumulation",MAX(I14-H14,0),IF(E14="Ajustement crédit",J14,0))),0))</f>
        <v/>
      </c>
      <c r="O14" s="23">
        <f>IF(A14="","",IFERROR(IF(M14&lt;&gt;"Approuvé",0,IF(OR(E14="Reprise",E14="Ajustement débit"),J14,0)),0))</f>
        <v/>
      </c>
      <c r="P14" s="23">
        <f>IF(A14="","",IFERROR(N14-O14,0))</f>
        <v/>
      </c>
    </row>
    <row r="15">
      <c r="A15" s="24" t="n">
        <v>1010</v>
      </c>
      <c r="B15" s="25" t="n">
        <v>46260</v>
      </c>
      <c r="C15" s="24" t="inlineStr">
        <is>
          <t>EMP-002</t>
        </is>
      </c>
      <c r="D15" s="22">
        <f>IF(C15="","",IFERROR(VLOOKUP(C15,Employés!$A$6:$B$101,2,FALSE),"Employé introuvable"))</f>
        <v/>
      </c>
      <c r="E15" s="24" t="inlineStr">
        <is>
          <t>Accumulation</t>
        </is>
      </c>
      <c r="F15" s="25" t="n">
        <v>46256</v>
      </c>
      <c r="G15" s="25" t="n">
        <v>46260</v>
      </c>
      <c r="H15" s="26" t="n">
        <v>40</v>
      </c>
      <c r="I15" s="26" t="n">
        <v>41</v>
      </c>
      <c r="J15" s="26" t="n">
        <v>0</v>
      </c>
      <c r="K15" s="27" t="inlineStr">
        <is>
          <t>Formation interne en soirée</t>
        </is>
      </c>
      <c r="L15" s="27" t="inlineStr">
        <is>
          <t>Marie-Claude Gagnon</t>
        </is>
      </c>
      <c r="M15" s="24" t="inlineStr">
        <is>
          <t>Refusé</t>
        </is>
      </c>
      <c r="N15" s="23">
        <f>IF(A15="","",IFERROR(IF(M15&lt;&gt;"Approuvé",0,IF(E15="Accumulation",MAX(I15-H15,0),IF(E15="Ajustement crédit",J15,0))),0))</f>
        <v/>
      </c>
      <c r="O15" s="23">
        <f>IF(A15="","",IFERROR(IF(M15&lt;&gt;"Approuvé",0,IF(OR(E15="Reprise",E15="Ajustement débit"),J15,0)),0))</f>
        <v/>
      </c>
      <c r="P15" s="23">
        <f>IF(A15="","",IFERROR(N15-O15,0))</f>
        <v/>
      </c>
    </row>
    <row r="16">
      <c r="A16" s="24" t="n"/>
      <c r="B16" s="25" t="n"/>
      <c r="C16" s="24" t="n"/>
      <c r="D16" s="22">
        <f>IF(C16="","",IFERROR(VLOOKUP(C16,Employés!$A$6:$B$101,2,FALSE),"Employé introuvable"))</f>
        <v/>
      </c>
      <c r="E16" s="24" t="n"/>
      <c r="F16" s="25" t="n"/>
      <c r="G16" s="25" t="n"/>
      <c r="H16" s="26" t="n"/>
      <c r="I16" s="26" t="n"/>
      <c r="J16" s="26" t="n"/>
      <c r="K16" s="27" t="n"/>
      <c r="L16" s="27" t="n"/>
      <c r="M16" s="24" t="n"/>
      <c r="N16" s="23">
        <f>IF(A16="","",IFERROR(IF(M16&lt;&gt;"Approuvé",0,IF(E16="Accumulation",MAX(I16-H16,0),IF(E16="Ajustement crédit",J16,0))),0))</f>
        <v/>
      </c>
      <c r="O16" s="23">
        <f>IF(A16="","",IFERROR(IF(M16&lt;&gt;"Approuvé",0,IF(OR(E16="Reprise",E16="Ajustement débit"),J16,0)),0))</f>
        <v/>
      </c>
      <c r="P16" s="23">
        <f>IF(A16="","",IFERROR(N16-O16,0))</f>
        <v/>
      </c>
    </row>
    <row r="17">
      <c r="A17" s="24" t="n"/>
      <c r="B17" s="25" t="n"/>
      <c r="C17" s="24" t="n"/>
      <c r="D17" s="22">
        <f>IF(C17="","",IFERROR(VLOOKUP(C17,Employés!$A$6:$B$101,2,FALSE),"Employé introuvable"))</f>
        <v/>
      </c>
      <c r="E17" s="24" t="n"/>
      <c r="F17" s="25" t="n"/>
      <c r="G17" s="25" t="n"/>
      <c r="H17" s="26" t="n"/>
      <c r="I17" s="26" t="n"/>
      <c r="J17" s="26" t="n"/>
      <c r="K17" s="27" t="n"/>
      <c r="L17" s="27" t="n"/>
      <c r="M17" s="24" t="n"/>
      <c r="N17" s="23">
        <f>IF(A17="","",IFERROR(IF(M17&lt;&gt;"Approuvé",0,IF(E17="Accumulation",MAX(I17-H17,0),IF(E17="Ajustement crédit",J17,0))),0))</f>
        <v/>
      </c>
      <c r="O17" s="23">
        <f>IF(A17="","",IFERROR(IF(M17&lt;&gt;"Approuvé",0,IF(OR(E17="Reprise",E17="Ajustement débit"),J17,0)),0))</f>
        <v/>
      </c>
      <c r="P17" s="23">
        <f>IF(A17="","",IFERROR(N17-O17,0))</f>
        <v/>
      </c>
    </row>
    <row r="18">
      <c r="A18" s="5" t="inlineStr">
        <is>
          <t>Contrôle des totaux</t>
        </is>
      </c>
      <c r="B18" s="25" t="n"/>
      <c r="C18" s="24" t="n"/>
      <c r="D18" s="22">
        <f>IF(C18="","",IFERROR(VLOOKUP(C18,Employés!$A$6:$B$101,2,FALSE),"Employé introuvable"))</f>
        <v/>
      </c>
      <c r="E18" s="24" t="n"/>
      <c r="F18" s="25" t="n"/>
      <c r="G18" s="25" t="n"/>
      <c r="H18" s="26" t="n"/>
      <c r="I18" s="26" t="n"/>
      <c r="J18" s="26" t="n"/>
      <c r="K18" s="27" t="n"/>
      <c r="L18" s="27" t="n"/>
      <c r="M18" s="24" t="n"/>
      <c r="N18" s="23">
        <f>IF(A18="","",IFERROR(IF(M18&lt;&gt;"Approuvé",0,IF(E18="Accumulation",MAX(I18-H18,0),IF(E18="Ajustement crédit",J18,0))),0))</f>
        <v/>
      </c>
      <c r="O18" s="23">
        <f>IF(A18="","",IFERROR(IF(M18&lt;&gt;"Approuvé",0,IF(OR(E18="Reprise",E18="Ajustement débit"),J18,0)),0))</f>
        <v/>
      </c>
      <c r="P18" s="23">
        <f>IF(A18="","",IFERROR(N18-O18,0))</f>
        <v/>
      </c>
    </row>
    <row r="19">
      <c r="A19" s="28" t="inlineStr">
        <is>
          <t>Total heures créditées approuvées</t>
        </is>
      </c>
      <c r="B19" s="29">
        <f>SUM(N6:N500)</f>
        <v/>
      </c>
      <c r="C19" s="24" t="n"/>
      <c r="D19" s="22">
        <f>IF(C19="","",IFERROR(VLOOKUP(C19,Employés!$A$6:$B$101,2,FALSE),"Employé introuvable"))</f>
        <v/>
      </c>
      <c r="E19" s="24" t="n"/>
      <c r="F19" s="25" t="n"/>
      <c r="G19" s="25" t="n"/>
      <c r="H19" s="26" t="n"/>
      <c r="I19" s="26" t="n"/>
      <c r="J19" s="26" t="n"/>
      <c r="K19" s="27" t="n"/>
      <c r="L19" s="27" t="n"/>
      <c r="M19" s="24" t="n"/>
      <c r="N19" s="23">
        <f>IF(A19="","",IFERROR(IF(M19&lt;&gt;"Approuvé",0,IF(E19="Accumulation",MAX(I19-H19,0),IF(E19="Ajustement crédit",J19,0))),0))</f>
        <v/>
      </c>
      <c r="O19" s="23">
        <f>IF(A19="","",IFERROR(IF(M19&lt;&gt;"Approuvé",0,IF(OR(E19="Reprise",E19="Ajustement débit"),J19,0)),0))</f>
        <v/>
      </c>
      <c r="P19" s="23">
        <f>IF(A19="","",IFERROR(N19-O19,0))</f>
        <v/>
      </c>
    </row>
    <row r="20">
      <c r="A20" s="28" t="inlineStr">
        <is>
          <t>Total heures débitées approuvées</t>
        </is>
      </c>
      <c r="B20" s="29">
        <f>SUM(O6:O500)</f>
        <v/>
      </c>
      <c r="C20" s="24" t="n"/>
      <c r="D20" s="22">
        <f>IF(C20="","",IFERROR(VLOOKUP(C20,Employés!$A$6:$B$101,2,FALSE),"Employé introuvable"))</f>
        <v/>
      </c>
      <c r="E20" s="24" t="n"/>
      <c r="F20" s="25" t="n"/>
      <c r="G20" s="25" t="n"/>
      <c r="H20" s="26" t="n"/>
      <c r="I20" s="26" t="n"/>
      <c r="J20" s="26" t="n"/>
      <c r="K20" s="27" t="n"/>
      <c r="L20" s="27" t="n"/>
      <c r="M20" s="24" t="n"/>
      <c r="N20" s="23">
        <f>IF(A20="","",IFERROR(IF(M20&lt;&gt;"Approuvé",0,IF(E20="Accumulation",MAX(I20-H20,0),IF(E20="Ajustement crédit",J20,0))),0))</f>
        <v/>
      </c>
      <c r="O20" s="23">
        <f>IF(A20="","",IFERROR(IF(M20&lt;&gt;"Approuvé",0,IF(OR(E20="Reprise",E20="Ajustement débit"),J20,0)),0))</f>
        <v/>
      </c>
      <c r="P20" s="23">
        <f>IF(A20="","",IFERROR(N20-O20,0))</f>
        <v/>
      </c>
    </row>
    <row r="21">
      <c r="A21" s="28" t="inlineStr">
        <is>
          <t>Total net du registre</t>
        </is>
      </c>
      <c r="B21" s="29">
        <f>IFERROR(B19-B20,0)</f>
        <v/>
      </c>
      <c r="C21" s="24" t="n"/>
      <c r="D21" s="22">
        <f>IF(C21="","",IFERROR(VLOOKUP(C21,Employés!$A$6:$B$101,2,FALSE),"Employé introuvable"))</f>
        <v/>
      </c>
      <c r="E21" s="24" t="n"/>
      <c r="F21" s="25" t="n"/>
      <c r="G21" s="25" t="n"/>
      <c r="H21" s="26" t="n"/>
      <c r="I21" s="26" t="n"/>
      <c r="J21" s="26" t="n"/>
      <c r="K21" s="27" t="n"/>
      <c r="L21" s="27" t="n"/>
      <c r="M21" s="24" t="n"/>
      <c r="N21" s="23">
        <f>IF(A21="","",IFERROR(IF(M21&lt;&gt;"Approuvé",0,IF(E21="Accumulation",MAX(I21-H21,0),IF(E21="Ajustement crédit",J21,0))),0))</f>
        <v/>
      </c>
      <c r="O21" s="23">
        <f>IF(A21="","",IFERROR(IF(M21&lt;&gt;"Approuvé",0,IF(OR(E21="Reprise",E21="Ajustement débit"),J21,0)),0))</f>
        <v/>
      </c>
      <c r="P21" s="23">
        <f>IF(A21="","",IFERROR(N21-O21,0))</f>
        <v/>
      </c>
    </row>
    <row r="22">
      <c r="A22" s="28" t="inlineStr">
        <is>
          <t>Total des soldes employés</t>
        </is>
      </c>
      <c r="B22" s="29">
        <f>SUM(Employés!J6:J101)</f>
        <v/>
      </c>
      <c r="C22" s="24" t="n"/>
      <c r="D22" s="22">
        <f>IF(C22="","",IFERROR(VLOOKUP(C22,Employés!$A$6:$B$101,2,FALSE),"Employé introuvable"))</f>
        <v/>
      </c>
      <c r="E22" s="24" t="n"/>
      <c r="F22" s="25" t="n"/>
      <c r="G22" s="25" t="n"/>
      <c r="H22" s="26" t="n"/>
      <c r="I22" s="26" t="n"/>
      <c r="J22" s="26" t="n"/>
      <c r="K22" s="27" t="n"/>
      <c r="L22" s="27" t="n"/>
      <c r="M22" s="24" t="n"/>
      <c r="N22" s="23">
        <f>IF(A22="","",IFERROR(IF(M22&lt;&gt;"Approuvé",0,IF(E22="Accumulation",MAX(I22-H22,0),IF(E22="Ajustement crédit",J22,0))),0))</f>
        <v/>
      </c>
      <c r="O22" s="23">
        <f>IF(A22="","",IFERROR(IF(M22&lt;&gt;"Approuvé",0,IF(OR(E22="Reprise",E22="Ajustement débit"),J22,0)),0))</f>
        <v/>
      </c>
      <c r="P22" s="23">
        <f>IF(A22="","",IFERROR(N22-O22,0))</f>
        <v/>
      </c>
    </row>
    <row r="23">
      <c r="A23" s="28" t="inlineStr">
        <is>
          <t>Écart de contrôle</t>
        </is>
      </c>
      <c r="B23" s="29">
        <f>IFERROR(B21-B22,0)</f>
        <v/>
      </c>
      <c r="C23" s="24" t="n"/>
      <c r="D23" s="22">
        <f>IF(C23="","",IFERROR(VLOOKUP(C23,Employés!$A$6:$B$101,2,FALSE),"Employé introuvable"))</f>
        <v/>
      </c>
      <c r="E23" s="24" t="n"/>
      <c r="F23" s="25" t="n"/>
      <c r="G23" s="25" t="n"/>
      <c r="H23" s="26" t="n"/>
      <c r="I23" s="26" t="n"/>
      <c r="J23" s="26" t="n"/>
      <c r="K23" s="27" t="n"/>
      <c r="L23" s="27" t="n"/>
      <c r="M23" s="24" t="n"/>
      <c r="N23" s="23">
        <f>IF(A23="","",IFERROR(IF(M23&lt;&gt;"Approuvé",0,IF(E23="Accumulation",MAX(I23-H23,0),IF(E23="Ajustement crédit",J23,0))),0))</f>
        <v/>
      </c>
      <c r="O23" s="23">
        <f>IF(A23="","",IFERROR(IF(M23&lt;&gt;"Approuvé",0,IF(OR(E23="Reprise",E23="Ajustement débit"),J23,0)),0))</f>
        <v/>
      </c>
      <c r="P23" s="23">
        <f>IF(A23="","",IFERROR(N23-O23,0))</f>
        <v/>
      </c>
    </row>
    <row r="24">
      <c r="A24" s="28" t="inlineStr">
        <is>
          <t>Statut du contrôle</t>
        </is>
      </c>
      <c r="B24" s="30">
        <f>IF(B23=0,"Conforme","À vérifier")</f>
        <v/>
      </c>
      <c r="C24" s="24" t="n"/>
      <c r="D24" s="22">
        <f>IF(C24="","",IFERROR(VLOOKUP(C24,Employés!$A$6:$B$101,2,FALSE),"Employé introuvable"))</f>
        <v/>
      </c>
      <c r="E24" s="24" t="n"/>
      <c r="F24" s="25" t="n"/>
      <c r="G24" s="25" t="n"/>
      <c r="H24" s="26" t="n"/>
      <c r="I24" s="26" t="n"/>
      <c r="J24" s="26" t="n"/>
      <c r="K24" s="27" t="n"/>
      <c r="L24" s="27" t="n"/>
      <c r="M24" s="24" t="n"/>
      <c r="N24" s="23">
        <f>IF(A24="","",IFERROR(IF(M24&lt;&gt;"Approuvé",0,IF(E24="Accumulation",MAX(I24-H24,0),IF(E24="Ajustement crédit",J24,0))),0))</f>
        <v/>
      </c>
      <c r="O24" s="23">
        <f>IF(A24="","",IFERROR(IF(M24&lt;&gt;"Approuvé",0,IF(OR(E24="Reprise",E24="Ajustement débit"),J24,0)),0))</f>
        <v/>
      </c>
      <c r="P24" s="23">
        <f>IF(A24="","",IFERROR(N24-O24,0))</f>
        <v/>
      </c>
    </row>
    <row r="25">
      <c r="A25" s="24" t="n"/>
      <c r="B25" s="25" t="n"/>
      <c r="C25" s="24" t="n"/>
      <c r="D25" s="22">
        <f>IF(C25="","",IFERROR(VLOOKUP(C25,Employés!$A$6:$B$101,2,FALSE),"Employé introuvable"))</f>
        <v/>
      </c>
      <c r="E25" s="24" t="n"/>
      <c r="F25" s="25" t="n"/>
      <c r="G25" s="25" t="n"/>
      <c r="H25" s="26" t="n"/>
      <c r="I25" s="26" t="n"/>
      <c r="J25" s="26" t="n"/>
      <c r="K25" s="27" t="n"/>
      <c r="L25" s="27" t="n"/>
      <c r="M25" s="24" t="n"/>
      <c r="N25" s="23">
        <f>IF(A25="","",IFERROR(IF(M25&lt;&gt;"Approuvé",0,IF(E25="Accumulation",MAX(I25-H25,0),IF(E25="Ajustement crédit",J25,0))),0))</f>
        <v/>
      </c>
      <c r="O25" s="23">
        <f>IF(A25="","",IFERROR(IF(M25&lt;&gt;"Approuvé",0,IF(OR(E25="Reprise",E25="Ajustement débit"),J25,0)),0))</f>
        <v/>
      </c>
      <c r="P25" s="23">
        <f>IF(A25="","",IFERROR(N25-O25,0))</f>
        <v/>
      </c>
    </row>
    <row r="26">
      <c r="A26" s="24" t="n"/>
      <c r="B26" s="25" t="n"/>
      <c r="C26" s="24" t="n"/>
      <c r="D26" s="22">
        <f>IF(C26="","",IFERROR(VLOOKUP(C26,Employés!$A$6:$B$101,2,FALSE),"Employé introuvable"))</f>
        <v/>
      </c>
      <c r="E26" s="24" t="n"/>
      <c r="F26" s="25" t="n"/>
      <c r="G26" s="25" t="n"/>
      <c r="H26" s="26" t="n"/>
      <c r="I26" s="26" t="n"/>
      <c r="J26" s="26" t="n"/>
      <c r="K26" s="27" t="n"/>
      <c r="L26" s="27" t="n"/>
      <c r="M26" s="24" t="n"/>
      <c r="N26" s="23">
        <f>IF(A26="","",IFERROR(IF(M26&lt;&gt;"Approuvé",0,IF(E26="Accumulation",MAX(I26-H26,0),IF(E26="Ajustement crédit",J26,0))),0))</f>
        <v/>
      </c>
      <c r="O26" s="23">
        <f>IF(A26="","",IFERROR(IF(M26&lt;&gt;"Approuvé",0,IF(OR(E26="Reprise",E26="Ajustement débit"),J26,0)),0))</f>
        <v/>
      </c>
      <c r="P26" s="23">
        <f>IF(A26="","",IFERROR(N26-O26,0))</f>
        <v/>
      </c>
    </row>
    <row r="27">
      <c r="A27" s="24" t="n"/>
      <c r="B27" s="25" t="n"/>
      <c r="C27" s="24" t="n"/>
      <c r="D27" s="22">
        <f>IF(C27="","",IFERROR(VLOOKUP(C27,Employés!$A$6:$B$101,2,FALSE),"Employé introuvable"))</f>
        <v/>
      </c>
      <c r="E27" s="24" t="n"/>
      <c r="F27" s="25" t="n"/>
      <c r="G27" s="25" t="n"/>
      <c r="H27" s="26" t="n"/>
      <c r="I27" s="26" t="n"/>
      <c r="J27" s="26" t="n"/>
      <c r="K27" s="27" t="n"/>
      <c r="L27" s="27" t="n"/>
      <c r="M27" s="24" t="n"/>
      <c r="N27" s="23">
        <f>IF(A27="","",IFERROR(IF(M27&lt;&gt;"Approuvé",0,IF(E27="Accumulation",MAX(I27-H27,0),IF(E27="Ajustement crédit",J27,0))),0))</f>
        <v/>
      </c>
      <c r="O27" s="23">
        <f>IF(A27="","",IFERROR(IF(M27&lt;&gt;"Approuvé",0,IF(OR(E27="Reprise",E27="Ajustement débit"),J27,0)),0))</f>
        <v/>
      </c>
      <c r="P27" s="23">
        <f>IF(A27="","",IFERROR(N27-O27,0))</f>
        <v/>
      </c>
    </row>
    <row r="28">
      <c r="A28" s="24" t="n"/>
      <c r="B28" s="25" t="n"/>
      <c r="C28" s="24" t="n"/>
      <c r="D28" s="22">
        <f>IF(C28="","",IFERROR(VLOOKUP(C28,Employés!$A$6:$B$101,2,FALSE),"Employé introuvable"))</f>
        <v/>
      </c>
      <c r="E28" s="24" t="n"/>
      <c r="F28" s="25" t="n"/>
      <c r="G28" s="25" t="n"/>
      <c r="H28" s="26" t="n"/>
      <c r="I28" s="26" t="n"/>
      <c r="J28" s="26" t="n"/>
      <c r="K28" s="27" t="n"/>
      <c r="L28" s="27" t="n"/>
      <c r="M28" s="24" t="n"/>
      <c r="N28" s="23">
        <f>IF(A28="","",IFERROR(IF(M28&lt;&gt;"Approuvé",0,IF(E28="Accumulation",MAX(I28-H28,0),IF(E28="Ajustement crédit",J28,0))),0))</f>
        <v/>
      </c>
      <c r="O28" s="23">
        <f>IF(A28="","",IFERROR(IF(M28&lt;&gt;"Approuvé",0,IF(OR(E28="Reprise",E28="Ajustement débit"),J28,0)),0))</f>
        <v/>
      </c>
      <c r="P28" s="23">
        <f>IF(A28="","",IFERROR(N28-O28,0))</f>
        <v/>
      </c>
    </row>
    <row r="29">
      <c r="A29" s="24" t="n"/>
      <c r="B29" s="25" t="n"/>
      <c r="C29" s="24" t="n"/>
      <c r="D29" s="22">
        <f>IF(C29="","",IFERROR(VLOOKUP(C29,Employés!$A$6:$B$101,2,FALSE),"Employé introuvable"))</f>
        <v/>
      </c>
      <c r="E29" s="24" t="n"/>
      <c r="F29" s="25" t="n"/>
      <c r="G29" s="25" t="n"/>
      <c r="H29" s="26" t="n"/>
      <c r="I29" s="26" t="n"/>
      <c r="J29" s="26" t="n"/>
      <c r="K29" s="27" t="n"/>
      <c r="L29" s="27" t="n"/>
      <c r="M29" s="24" t="n"/>
      <c r="N29" s="23">
        <f>IF(A29="","",IFERROR(IF(M29&lt;&gt;"Approuvé",0,IF(E29="Accumulation",MAX(I29-H29,0),IF(E29="Ajustement crédit",J29,0))),0))</f>
        <v/>
      </c>
      <c r="O29" s="23">
        <f>IF(A29="","",IFERROR(IF(M29&lt;&gt;"Approuvé",0,IF(OR(E29="Reprise",E29="Ajustement débit"),J29,0)),0))</f>
        <v/>
      </c>
      <c r="P29" s="23">
        <f>IF(A29="","",IFERROR(N29-O29,0))</f>
        <v/>
      </c>
    </row>
    <row r="30">
      <c r="A30" s="24" t="n"/>
      <c r="B30" s="25" t="n"/>
      <c r="C30" s="24" t="n"/>
      <c r="D30" s="22">
        <f>IF(C30="","",IFERROR(VLOOKUP(C30,Employés!$A$6:$B$101,2,FALSE),"Employé introuvable"))</f>
        <v/>
      </c>
      <c r="E30" s="24" t="n"/>
      <c r="F30" s="25" t="n"/>
      <c r="G30" s="25" t="n"/>
      <c r="H30" s="26" t="n"/>
      <c r="I30" s="26" t="n"/>
      <c r="J30" s="26" t="n"/>
      <c r="K30" s="27" t="n"/>
      <c r="L30" s="27" t="n"/>
      <c r="M30" s="24" t="n"/>
      <c r="N30" s="23">
        <f>IF(A30="","",IFERROR(IF(M30&lt;&gt;"Approuvé",0,IF(E30="Accumulation",MAX(I30-H30,0),IF(E30="Ajustement crédit",J30,0))),0))</f>
        <v/>
      </c>
      <c r="O30" s="23">
        <f>IF(A30="","",IFERROR(IF(M30&lt;&gt;"Approuvé",0,IF(OR(E30="Reprise",E30="Ajustement débit"),J30,0)),0))</f>
        <v/>
      </c>
      <c r="P30" s="23">
        <f>IF(A30="","",IFERROR(N30-O30,0))</f>
        <v/>
      </c>
    </row>
    <row r="31">
      <c r="A31" s="24" t="n"/>
      <c r="B31" s="25" t="n"/>
      <c r="C31" s="24" t="n"/>
      <c r="D31" s="22">
        <f>IF(C31="","",IFERROR(VLOOKUP(C31,Employés!$A$6:$B$101,2,FALSE),"Employé introuvable"))</f>
        <v/>
      </c>
      <c r="E31" s="24" t="n"/>
      <c r="F31" s="25" t="n"/>
      <c r="G31" s="25" t="n"/>
      <c r="H31" s="26" t="n"/>
      <c r="I31" s="26" t="n"/>
      <c r="J31" s="26" t="n"/>
      <c r="K31" s="27" t="n"/>
      <c r="L31" s="27" t="n"/>
      <c r="M31" s="24" t="n"/>
      <c r="N31" s="23">
        <f>IF(A31="","",IFERROR(IF(M31&lt;&gt;"Approuvé",0,IF(E31="Accumulation",MAX(I31-H31,0),IF(E31="Ajustement crédit",J31,0))),0))</f>
        <v/>
      </c>
      <c r="O31" s="23">
        <f>IF(A31="","",IFERROR(IF(M31&lt;&gt;"Approuvé",0,IF(OR(E31="Reprise",E31="Ajustement débit"),J31,0)),0))</f>
        <v/>
      </c>
      <c r="P31" s="23">
        <f>IF(A31="","",IFERROR(N31-O31,0))</f>
        <v/>
      </c>
    </row>
    <row r="32">
      <c r="A32" s="24" t="n"/>
      <c r="B32" s="25" t="n"/>
      <c r="C32" s="24" t="n"/>
      <c r="D32" s="22">
        <f>IF(C32="","",IFERROR(VLOOKUP(C32,Employés!$A$6:$B$101,2,FALSE),"Employé introuvable"))</f>
        <v/>
      </c>
      <c r="E32" s="24" t="n"/>
      <c r="F32" s="25" t="n"/>
      <c r="G32" s="25" t="n"/>
      <c r="H32" s="26" t="n"/>
      <c r="I32" s="26" t="n"/>
      <c r="J32" s="26" t="n"/>
      <c r="K32" s="27" t="n"/>
      <c r="L32" s="27" t="n"/>
      <c r="M32" s="24" t="n"/>
      <c r="N32" s="23">
        <f>IF(A32="","",IFERROR(IF(M32&lt;&gt;"Approuvé",0,IF(E32="Accumulation",MAX(I32-H32,0),IF(E32="Ajustement crédit",J32,0))),0))</f>
        <v/>
      </c>
      <c r="O32" s="23">
        <f>IF(A32="","",IFERROR(IF(M32&lt;&gt;"Approuvé",0,IF(OR(E32="Reprise",E32="Ajustement débit"),J32,0)),0))</f>
        <v/>
      </c>
      <c r="P32" s="23">
        <f>IF(A32="","",IFERROR(N32-O32,0))</f>
        <v/>
      </c>
    </row>
    <row r="33">
      <c r="A33" s="24" t="n"/>
      <c r="B33" s="25" t="n"/>
      <c r="C33" s="24" t="n"/>
      <c r="D33" s="22">
        <f>IF(C33="","",IFERROR(VLOOKUP(C33,Employés!$A$6:$B$101,2,FALSE),"Employé introuvable"))</f>
        <v/>
      </c>
      <c r="E33" s="24" t="n"/>
      <c r="F33" s="25" t="n"/>
      <c r="G33" s="25" t="n"/>
      <c r="H33" s="26" t="n"/>
      <c r="I33" s="26" t="n"/>
      <c r="J33" s="26" t="n"/>
      <c r="K33" s="27" t="n"/>
      <c r="L33" s="27" t="n"/>
      <c r="M33" s="24" t="n"/>
      <c r="N33" s="23">
        <f>IF(A33="","",IFERROR(IF(M33&lt;&gt;"Approuvé",0,IF(E33="Accumulation",MAX(I33-H33,0),IF(E33="Ajustement crédit",J33,0))),0))</f>
        <v/>
      </c>
      <c r="O33" s="23">
        <f>IF(A33="","",IFERROR(IF(M33&lt;&gt;"Approuvé",0,IF(OR(E33="Reprise",E33="Ajustement débit"),J33,0)),0))</f>
        <v/>
      </c>
      <c r="P33" s="23">
        <f>IF(A33="","",IFERROR(N33-O33,0))</f>
        <v/>
      </c>
    </row>
    <row r="34">
      <c r="A34" s="24" t="n"/>
      <c r="B34" s="25" t="n"/>
      <c r="C34" s="24" t="n"/>
      <c r="D34" s="22">
        <f>IF(C34="","",IFERROR(VLOOKUP(C34,Employés!$A$6:$B$101,2,FALSE),"Employé introuvable"))</f>
        <v/>
      </c>
      <c r="E34" s="24" t="n"/>
      <c r="F34" s="25" t="n"/>
      <c r="G34" s="25" t="n"/>
      <c r="H34" s="26" t="n"/>
      <c r="I34" s="26" t="n"/>
      <c r="J34" s="26" t="n"/>
      <c r="K34" s="27" t="n"/>
      <c r="L34" s="27" t="n"/>
      <c r="M34" s="24" t="n"/>
      <c r="N34" s="23">
        <f>IF(A34="","",IFERROR(IF(M34&lt;&gt;"Approuvé",0,IF(E34="Accumulation",MAX(I34-H34,0),IF(E34="Ajustement crédit",J34,0))),0))</f>
        <v/>
      </c>
      <c r="O34" s="23">
        <f>IF(A34="","",IFERROR(IF(M34&lt;&gt;"Approuvé",0,IF(OR(E34="Reprise",E34="Ajustement débit"),J34,0)),0))</f>
        <v/>
      </c>
      <c r="P34" s="23">
        <f>IF(A34="","",IFERROR(N34-O34,0))</f>
        <v/>
      </c>
    </row>
    <row r="35">
      <c r="A35" s="24" t="n"/>
      <c r="B35" s="25" t="n"/>
      <c r="C35" s="24" t="n"/>
      <c r="D35" s="22">
        <f>IF(C35="","",IFERROR(VLOOKUP(C35,Employés!$A$6:$B$101,2,FALSE),"Employé introuvable"))</f>
        <v/>
      </c>
      <c r="E35" s="24" t="n"/>
      <c r="F35" s="25" t="n"/>
      <c r="G35" s="25" t="n"/>
      <c r="H35" s="26" t="n"/>
      <c r="I35" s="26" t="n"/>
      <c r="J35" s="26" t="n"/>
      <c r="K35" s="27" t="n"/>
      <c r="L35" s="27" t="n"/>
      <c r="M35" s="24" t="n"/>
      <c r="N35" s="23">
        <f>IF(A35="","",IFERROR(IF(M35&lt;&gt;"Approuvé",0,IF(E35="Accumulation",MAX(I35-H35,0),IF(E35="Ajustement crédit",J35,0))),0))</f>
        <v/>
      </c>
      <c r="O35" s="23">
        <f>IF(A35="","",IFERROR(IF(M35&lt;&gt;"Approuvé",0,IF(OR(E35="Reprise",E35="Ajustement débit"),J35,0)),0))</f>
        <v/>
      </c>
      <c r="P35" s="23">
        <f>IF(A35="","",IFERROR(N35-O35,0))</f>
        <v/>
      </c>
    </row>
    <row r="36">
      <c r="A36" s="24" t="n"/>
      <c r="B36" s="25" t="n"/>
      <c r="C36" s="24" t="n"/>
      <c r="D36" s="22">
        <f>IF(C36="","",IFERROR(VLOOKUP(C36,Employés!$A$6:$B$101,2,FALSE),"Employé introuvable"))</f>
        <v/>
      </c>
      <c r="E36" s="24" t="n"/>
      <c r="F36" s="25" t="n"/>
      <c r="G36" s="25" t="n"/>
      <c r="H36" s="26" t="n"/>
      <c r="I36" s="26" t="n"/>
      <c r="J36" s="26" t="n"/>
      <c r="K36" s="27" t="n"/>
      <c r="L36" s="27" t="n"/>
      <c r="M36" s="24" t="n"/>
      <c r="N36" s="23">
        <f>IF(A36="","",IFERROR(IF(M36&lt;&gt;"Approuvé",0,IF(E36="Accumulation",MAX(I36-H36,0),IF(E36="Ajustement crédit",J36,0))),0))</f>
        <v/>
      </c>
      <c r="O36" s="23">
        <f>IF(A36="","",IFERROR(IF(M36&lt;&gt;"Approuvé",0,IF(OR(E36="Reprise",E36="Ajustement débit"),J36,0)),0))</f>
        <v/>
      </c>
      <c r="P36" s="23">
        <f>IF(A36="","",IFERROR(N36-O36,0))</f>
        <v/>
      </c>
    </row>
    <row r="37">
      <c r="A37" s="24" t="n"/>
      <c r="B37" s="25" t="n"/>
      <c r="C37" s="24" t="n"/>
      <c r="D37" s="22">
        <f>IF(C37="","",IFERROR(VLOOKUP(C37,Employés!$A$6:$B$101,2,FALSE),"Employé introuvable"))</f>
        <v/>
      </c>
      <c r="E37" s="24" t="n"/>
      <c r="F37" s="25" t="n"/>
      <c r="G37" s="25" t="n"/>
      <c r="H37" s="26" t="n"/>
      <c r="I37" s="26" t="n"/>
      <c r="J37" s="26" t="n"/>
      <c r="K37" s="27" t="n"/>
      <c r="L37" s="27" t="n"/>
      <c r="M37" s="24" t="n"/>
      <c r="N37" s="23">
        <f>IF(A37="","",IFERROR(IF(M37&lt;&gt;"Approuvé",0,IF(E37="Accumulation",MAX(I37-H37,0),IF(E37="Ajustement crédit",J37,0))),0))</f>
        <v/>
      </c>
      <c r="O37" s="23">
        <f>IF(A37="","",IFERROR(IF(M37&lt;&gt;"Approuvé",0,IF(OR(E37="Reprise",E37="Ajustement débit"),J37,0)),0))</f>
        <v/>
      </c>
      <c r="P37" s="23">
        <f>IF(A37="","",IFERROR(N37-O37,0))</f>
        <v/>
      </c>
    </row>
    <row r="38">
      <c r="A38" s="24" t="n"/>
      <c r="B38" s="25" t="n"/>
      <c r="C38" s="24" t="n"/>
      <c r="D38" s="22">
        <f>IF(C38="","",IFERROR(VLOOKUP(C38,Employés!$A$6:$B$101,2,FALSE),"Employé introuvable"))</f>
        <v/>
      </c>
      <c r="E38" s="24" t="n"/>
      <c r="F38" s="25" t="n"/>
      <c r="G38" s="25" t="n"/>
      <c r="H38" s="26" t="n"/>
      <c r="I38" s="26" t="n"/>
      <c r="J38" s="26" t="n"/>
      <c r="K38" s="27" t="n"/>
      <c r="L38" s="27" t="n"/>
      <c r="M38" s="24" t="n"/>
      <c r="N38" s="23">
        <f>IF(A38="","",IFERROR(IF(M38&lt;&gt;"Approuvé",0,IF(E38="Accumulation",MAX(I38-H38,0),IF(E38="Ajustement crédit",J38,0))),0))</f>
        <v/>
      </c>
      <c r="O38" s="23">
        <f>IF(A38="","",IFERROR(IF(M38&lt;&gt;"Approuvé",0,IF(OR(E38="Reprise",E38="Ajustement débit"),J38,0)),0))</f>
        <v/>
      </c>
      <c r="P38" s="23">
        <f>IF(A38="","",IFERROR(N38-O38,0))</f>
        <v/>
      </c>
    </row>
    <row r="39">
      <c r="A39" s="24" t="n"/>
      <c r="B39" s="25" t="n"/>
      <c r="C39" s="24" t="n"/>
      <c r="D39" s="22">
        <f>IF(C39="","",IFERROR(VLOOKUP(C39,Employés!$A$6:$B$101,2,FALSE),"Employé introuvable"))</f>
        <v/>
      </c>
      <c r="E39" s="24" t="n"/>
      <c r="F39" s="25" t="n"/>
      <c r="G39" s="25" t="n"/>
      <c r="H39" s="26" t="n"/>
      <c r="I39" s="26" t="n"/>
      <c r="J39" s="26" t="n"/>
      <c r="K39" s="27" t="n"/>
      <c r="L39" s="27" t="n"/>
      <c r="M39" s="24" t="n"/>
      <c r="N39" s="23">
        <f>IF(A39="","",IFERROR(IF(M39&lt;&gt;"Approuvé",0,IF(E39="Accumulation",MAX(I39-H39,0),IF(E39="Ajustement crédit",J39,0))),0))</f>
        <v/>
      </c>
      <c r="O39" s="23">
        <f>IF(A39="","",IFERROR(IF(M39&lt;&gt;"Approuvé",0,IF(OR(E39="Reprise",E39="Ajustement débit"),J39,0)),0))</f>
        <v/>
      </c>
      <c r="P39" s="23">
        <f>IF(A39="","",IFERROR(N39-O39,0))</f>
        <v/>
      </c>
    </row>
    <row r="40">
      <c r="A40" s="24" t="n"/>
      <c r="B40" s="25" t="n"/>
      <c r="C40" s="24" t="n"/>
      <c r="D40" s="22">
        <f>IF(C40="","",IFERROR(VLOOKUP(C40,Employés!$A$6:$B$101,2,FALSE),"Employé introuvable"))</f>
        <v/>
      </c>
      <c r="E40" s="24" t="n"/>
      <c r="F40" s="25" t="n"/>
      <c r="G40" s="25" t="n"/>
      <c r="H40" s="26" t="n"/>
      <c r="I40" s="26" t="n"/>
      <c r="J40" s="26" t="n"/>
      <c r="K40" s="27" t="n"/>
      <c r="L40" s="27" t="n"/>
      <c r="M40" s="24" t="n"/>
      <c r="N40" s="23">
        <f>IF(A40="","",IFERROR(IF(M40&lt;&gt;"Approuvé",0,IF(E40="Accumulation",MAX(I40-H40,0),IF(E40="Ajustement crédit",J40,0))),0))</f>
        <v/>
      </c>
      <c r="O40" s="23">
        <f>IF(A40="","",IFERROR(IF(M40&lt;&gt;"Approuvé",0,IF(OR(E40="Reprise",E40="Ajustement débit"),J40,0)),0))</f>
        <v/>
      </c>
      <c r="P40" s="23">
        <f>IF(A40="","",IFERROR(N40-O40,0))</f>
        <v/>
      </c>
    </row>
    <row r="41">
      <c r="A41" s="24" t="n"/>
      <c r="B41" s="25" t="n"/>
      <c r="C41" s="24" t="n"/>
      <c r="D41" s="22">
        <f>IF(C41="","",IFERROR(VLOOKUP(C41,Employés!$A$6:$B$101,2,FALSE),"Employé introuvable"))</f>
        <v/>
      </c>
      <c r="E41" s="24" t="n"/>
      <c r="F41" s="25" t="n"/>
      <c r="G41" s="25" t="n"/>
      <c r="H41" s="26" t="n"/>
      <c r="I41" s="26" t="n"/>
      <c r="J41" s="26" t="n"/>
      <c r="K41" s="27" t="n"/>
      <c r="L41" s="27" t="n"/>
      <c r="M41" s="24" t="n"/>
      <c r="N41" s="23">
        <f>IF(A41="","",IFERROR(IF(M41&lt;&gt;"Approuvé",0,IF(E41="Accumulation",MAX(I41-H41,0),IF(E41="Ajustement crédit",J41,0))),0))</f>
        <v/>
      </c>
      <c r="O41" s="23">
        <f>IF(A41="","",IFERROR(IF(M41&lt;&gt;"Approuvé",0,IF(OR(E41="Reprise",E41="Ajustement débit"),J41,0)),0))</f>
        <v/>
      </c>
      <c r="P41" s="23">
        <f>IF(A41="","",IFERROR(N41-O41,0))</f>
        <v/>
      </c>
    </row>
    <row r="42">
      <c r="A42" s="24" t="n"/>
      <c r="B42" s="25" t="n"/>
      <c r="C42" s="24" t="n"/>
      <c r="D42" s="22">
        <f>IF(C42="","",IFERROR(VLOOKUP(C42,Employés!$A$6:$B$101,2,FALSE),"Employé introuvable"))</f>
        <v/>
      </c>
      <c r="E42" s="24" t="n"/>
      <c r="F42" s="25" t="n"/>
      <c r="G42" s="25" t="n"/>
      <c r="H42" s="26" t="n"/>
      <c r="I42" s="26" t="n"/>
      <c r="J42" s="26" t="n"/>
      <c r="K42" s="27" t="n"/>
      <c r="L42" s="27" t="n"/>
      <c r="M42" s="24" t="n"/>
      <c r="N42" s="23">
        <f>IF(A42="","",IFERROR(IF(M42&lt;&gt;"Approuvé",0,IF(E42="Accumulation",MAX(I42-H42,0),IF(E42="Ajustement crédit",J42,0))),0))</f>
        <v/>
      </c>
      <c r="O42" s="23">
        <f>IF(A42="","",IFERROR(IF(M42&lt;&gt;"Approuvé",0,IF(OR(E42="Reprise",E42="Ajustement débit"),J42,0)),0))</f>
        <v/>
      </c>
      <c r="P42" s="23">
        <f>IF(A42="","",IFERROR(N42-O42,0))</f>
        <v/>
      </c>
    </row>
    <row r="43">
      <c r="A43" s="24" t="n"/>
      <c r="B43" s="25" t="n"/>
      <c r="C43" s="24" t="n"/>
      <c r="D43" s="22">
        <f>IF(C43="","",IFERROR(VLOOKUP(C43,Employés!$A$6:$B$101,2,FALSE),"Employé introuvable"))</f>
        <v/>
      </c>
      <c r="E43" s="24" t="n"/>
      <c r="F43" s="25" t="n"/>
      <c r="G43" s="25" t="n"/>
      <c r="H43" s="26" t="n"/>
      <c r="I43" s="26" t="n"/>
      <c r="J43" s="26" t="n"/>
      <c r="K43" s="27" t="n"/>
      <c r="L43" s="27" t="n"/>
      <c r="M43" s="24" t="n"/>
      <c r="N43" s="23">
        <f>IF(A43="","",IFERROR(IF(M43&lt;&gt;"Approuvé",0,IF(E43="Accumulation",MAX(I43-H43,0),IF(E43="Ajustement crédit",J43,0))),0))</f>
        <v/>
      </c>
      <c r="O43" s="23">
        <f>IF(A43="","",IFERROR(IF(M43&lt;&gt;"Approuvé",0,IF(OR(E43="Reprise",E43="Ajustement débit"),J43,0)),0))</f>
        <v/>
      </c>
      <c r="P43" s="23">
        <f>IF(A43="","",IFERROR(N43-O43,0))</f>
        <v/>
      </c>
    </row>
    <row r="44">
      <c r="A44" s="24" t="n"/>
      <c r="B44" s="25" t="n"/>
      <c r="C44" s="24" t="n"/>
      <c r="D44" s="22">
        <f>IF(C44="","",IFERROR(VLOOKUP(C44,Employés!$A$6:$B$101,2,FALSE),"Employé introuvable"))</f>
        <v/>
      </c>
      <c r="E44" s="24" t="n"/>
      <c r="F44" s="25" t="n"/>
      <c r="G44" s="25" t="n"/>
      <c r="H44" s="26" t="n"/>
      <c r="I44" s="26" t="n"/>
      <c r="J44" s="26" t="n"/>
      <c r="K44" s="27" t="n"/>
      <c r="L44" s="27" t="n"/>
      <c r="M44" s="24" t="n"/>
      <c r="N44" s="23">
        <f>IF(A44="","",IFERROR(IF(M44&lt;&gt;"Approuvé",0,IF(E44="Accumulation",MAX(I44-H44,0),IF(E44="Ajustement crédit",J44,0))),0))</f>
        <v/>
      </c>
      <c r="O44" s="23">
        <f>IF(A44="","",IFERROR(IF(M44&lt;&gt;"Approuvé",0,IF(OR(E44="Reprise",E44="Ajustement débit"),J44,0)),0))</f>
        <v/>
      </c>
      <c r="P44" s="23">
        <f>IF(A44="","",IFERROR(N44-O44,0))</f>
        <v/>
      </c>
    </row>
    <row r="45">
      <c r="A45" s="24" t="n"/>
      <c r="B45" s="25" t="n"/>
      <c r="C45" s="24" t="n"/>
      <c r="D45" s="22">
        <f>IF(C45="","",IFERROR(VLOOKUP(C45,Employés!$A$6:$B$101,2,FALSE),"Employé introuvable"))</f>
        <v/>
      </c>
      <c r="E45" s="24" t="n"/>
      <c r="F45" s="25" t="n"/>
      <c r="G45" s="25" t="n"/>
      <c r="H45" s="26" t="n"/>
      <c r="I45" s="26" t="n"/>
      <c r="J45" s="26" t="n"/>
      <c r="K45" s="27" t="n"/>
      <c r="L45" s="27" t="n"/>
      <c r="M45" s="24" t="n"/>
      <c r="N45" s="23">
        <f>IF(A45="","",IFERROR(IF(M45&lt;&gt;"Approuvé",0,IF(E45="Accumulation",MAX(I45-H45,0),IF(E45="Ajustement crédit",J45,0))),0))</f>
        <v/>
      </c>
      <c r="O45" s="23">
        <f>IF(A45="","",IFERROR(IF(M45&lt;&gt;"Approuvé",0,IF(OR(E45="Reprise",E45="Ajustement débit"),J45,0)),0))</f>
        <v/>
      </c>
      <c r="P45" s="23">
        <f>IF(A45="","",IFERROR(N45-O45,0))</f>
        <v/>
      </c>
    </row>
    <row r="46">
      <c r="A46" s="24" t="n"/>
      <c r="B46" s="25" t="n"/>
      <c r="C46" s="24" t="n"/>
      <c r="D46" s="22">
        <f>IF(C46="","",IFERROR(VLOOKUP(C46,Employés!$A$6:$B$101,2,FALSE),"Employé introuvable"))</f>
        <v/>
      </c>
      <c r="E46" s="24" t="n"/>
      <c r="F46" s="25" t="n"/>
      <c r="G46" s="25" t="n"/>
      <c r="H46" s="26" t="n"/>
      <c r="I46" s="26" t="n"/>
      <c r="J46" s="26" t="n"/>
      <c r="K46" s="27" t="n"/>
      <c r="L46" s="27" t="n"/>
      <c r="M46" s="24" t="n"/>
      <c r="N46" s="23">
        <f>IF(A46="","",IFERROR(IF(M46&lt;&gt;"Approuvé",0,IF(E46="Accumulation",MAX(I46-H46,0),IF(E46="Ajustement crédit",J46,0))),0))</f>
        <v/>
      </c>
      <c r="O46" s="23">
        <f>IF(A46="","",IFERROR(IF(M46&lt;&gt;"Approuvé",0,IF(OR(E46="Reprise",E46="Ajustement débit"),J46,0)),0))</f>
        <v/>
      </c>
      <c r="P46" s="23">
        <f>IF(A46="","",IFERROR(N46-O46,0))</f>
        <v/>
      </c>
    </row>
    <row r="47">
      <c r="A47" s="24" t="n"/>
      <c r="B47" s="25" t="n"/>
      <c r="C47" s="24" t="n"/>
      <c r="D47" s="22">
        <f>IF(C47="","",IFERROR(VLOOKUP(C47,Employés!$A$6:$B$101,2,FALSE),"Employé introuvable"))</f>
        <v/>
      </c>
      <c r="E47" s="24" t="n"/>
      <c r="F47" s="25" t="n"/>
      <c r="G47" s="25" t="n"/>
      <c r="H47" s="26" t="n"/>
      <c r="I47" s="26" t="n"/>
      <c r="J47" s="26" t="n"/>
      <c r="K47" s="27" t="n"/>
      <c r="L47" s="27" t="n"/>
      <c r="M47" s="24" t="n"/>
      <c r="N47" s="23">
        <f>IF(A47="","",IFERROR(IF(M47&lt;&gt;"Approuvé",0,IF(E47="Accumulation",MAX(I47-H47,0),IF(E47="Ajustement crédit",J47,0))),0))</f>
        <v/>
      </c>
      <c r="O47" s="23">
        <f>IF(A47="","",IFERROR(IF(M47&lt;&gt;"Approuvé",0,IF(OR(E47="Reprise",E47="Ajustement débit"),J47,0)),0))</f>
        <v/>
      </c>
      <c r="P47" s="23">
        <f>IF(A47="","",IFERROR(N47-O47,0))</f>
        <v/>
      </c>
    </row>
    <row r="48">
      <c r="A48" s="24" t="n"/>
      <c r="B48" s="25" t="n"/>
      <c r="C48" s="24" t="n"/>
      <c r="D48" s="22">
        <f>IF(C48="","",IFERROR(VLOOKUP(C48,Employés!$A$6:$B$101,2,FALSE),"Employé introuvable"))</f>
        <v/>
      </c>
      <c r="E48" s="24" t="n"/>
      <c r="F48" s="25" t="n"/>
      <c r="G48" s="25" t="n"/>
      <c r="H48" s="26" t="n"/>
      <c r="I48" s="26" t="n"/>
      <c r="J48" s="26" t="n"/>
      <c r="K48" s="27" t="n"/>
      <c r="L48" s="27" t="n"/>
      <c r="M48" s="24" t="n"/>
      <c r="N48" s="23">
        <f>IF(A48="","",IFERROR(IF(M48&lt;&gt;"Approuvé",0,IF(E48="Accumulation",MAX(I48-H48,0),IF(E48="Ajustement crédit",J48,0))),0))</f>
        <v/>
      </c>
      <c r="O48" s="23">
        <f>IF(A48="","",IFERROR(IF(M48&lt;&gt;"Approuvé",0,IF(OR(E48="Reprise",E48="Ajustement débit"),J48,0)),0))</f>
        <v/>
      </c>
      <c r="P48" s="23">
        <f>IF(A48="","",IFERROR(N48-O48,0))</f>
        <v/>
      </c>
    </row>
    <row r="49">
      <c r="A49" s="24" t="n"/>
      <c r="B49" s="25" t="n"/>
      <c r="C49" s="24" t="n"/>
      <c r="D49" s="22">
        <f>IF(C49="","",IFERROR(VLOOKUP(C49,Employés!$A$6:$B$101,2,FALSE),"Employé introuvable"))</f>
        <v/>
      </c>
      <c r="E49" s="24" t="n"/>
      <c r="F49" s="25" t="n"/>
      <c r="G49" s="25" t="n"/>
      <c r="H49" s="26" t="n"/>
      <c r="I49" s="26" t="n"/>
      <c r="J49" s="26" t="n"/>
      <c r="K49" s="27" t="n"/>
      <c r="L49" s="27" t="n"/>
      <c r="M49" s="24" t="n"/>
      <c r="N49" s="23">
        <f>IF(A49="","",IFERROR(IF(M49&lt;&gt;"Approuvé",0,IF(E49="Accumulation",MAX(I49-H49,0),IF(E49="Ajustement crédit",J49,0))),0))</f>
        <v/>
      </c>
      <c r="O49" s="23">
        <f>IF(A49="","",IFERROR(IF(M49&lt;&gt;"Approuvé",0,IF(OR(E49="Reprise",E49="Ajustement débit"),J49,0)),0))</f>
        <v/>
      </c>
      <c r="P49" s="23">
        <f>IF(A49="","",IFERROR(N49-O49,0))</f>
        <v/>
      </c>
    </row>
    <row r="50">
      <c r="A50" s="24" t="n"/>
      <c r="B50" s="25" t="n"/>
      <c r="C50" s="24" t="n"/>
      <c r="D50" s="22">
        <f>IF(C50="","",IFERROR(VLOOKUP(C50,Employés!$A$6:$B$101,2,FALSE),"Employé introuvable"))</f>
        <v/>
      </c>
      <c r="E50" s="24" t="n"/>
      <c r="F50" s="25" t="n"/>
      <c r="G50" s="25" t="n"/>
      <c r="H50" s="26" t="n"/>
      <c r="I50" s="26" t="n"/>
      <c r="J50" s="26" t="n"/>
      <c r="K50" s="27" t="n"/>
      <c r="L50" s="27" t="n"/>
      <c r="M50" s="24" t="n"/>
      <c r="N50" s="23">
        <f>IF(A50="","",IFERROR(IF(M50&lt;&gt;"Approuvé",0,IF(E50="Accumulation",MAX(I50-H50,0),IF(E50="Ajustement crédit",J50,0))),0))</f>
        <v/>
      </c>
      <c r="O50" s="23">
        <f>IF(A50="","",IFERROR(IF(M50&lt;&gt;"Approuvé",0,IF(OR(E50="Reprise",E50="Ajustement débit"),J50,0)),0))</f>
        <v/>
      </c>
      <c r="P50" s="23">
        <f>IF(A50="","",IFERROR(N50-O50,0))</f>
        <v/>
      </c>
    </row>
    <row r="51">
      <c r="A51" s="24" t="n"/>
      <c r="B51" s="25" t="n"/>
      <c r="C51" s="24" t="n"/>
      <c r="D51" s="22">
        <f>IF(C51="","",IFERROR(VLOOKUP(C51,Employés!$A$6:$B$101,2,FALSE),"Employé introuvable"))</f>
        <v/>
      </c>
      <c r="E51" s="24" t="n"/>
      <c r="F51" s="25" t="n"/>
      <c r="G51" s="25" t="n"/>
      <c r="H51" s="26" t="n"/>
      <c r="I51" s="26" t="n"/>
      <c r="J51" s="26" t="n"/>
      <c r="K51" s="27" t="n"/>
      <c r="L51" s="27" t="n"/>
      <c r="M51" s="24" t="n"/>
      <c r="N51" s="23">
        <f>IF(A51="","",IFERROR(IF(M51&lt;&gt;"Approuvé",0,IF(E51="Accumulation",MAX(I51-H51,0),IF(E51="Ajustement crédit",J51,0))),0))</f>
        <v/>
      </c>
      <c r="O51" s="23">
        <f>IF(A51="","",IFERROR(IF(M51&lt;&gt;"Approuvé",0,IF(OR(E51="Reprise",E51="Ajustement débit"),J51,0)),0))</f>
        <v/>
      </c>
      <c r="P51" s="23">
        <f>IF(A51="","",IFERROR(N51-O51,0))</f>
        <v/>
      </c>
    </row>
    <row r="52">
      <c r="A52" s="24" t="n"/>
      <c r="B52" s="25" t="n"/>
      <c r="C52" s="24" t="n"/>
      <c r="D52" s="22">
        <f>IF(C52="","",IFERROR(VLOOKUP(C52,Employés!$A$6:$B$101,2,FALSE),"Employé introuvable"))</f>
        <v/>
      </c>
      <c r="E52" s="24" t="n"/>
      <c r="F52" s="25" t="n"/>
      <c r="G52" s="25" t="n"/>
      <c r="H52" s="26" t="n"/>
      <c r="I52" s="26" t="n"/>
      <c r="J52" s="26" t="n"/>
      <c r="K52" s="27" t="n"/>
      <c r="L52" s="27" t="n"/>
      <c r="M52" s="24" t="n"/>
      <c r="N52" s="23">
        <f>IF(A52="","",IFERROR(IF(M52&lt;&gt;"Approuvé",0,IF(E52="Accumulation",MAX(I52-H52,0),IF(E52="Ajustement crédit",J52,0))),0))</f>
        <v/>
      </c>
      <c r="O52" s="23">
        <f>IF(A52="","",IFERROR(IF(M52&lt;&gt;"Approuvé",0,IF(OR(E52="Reprise",E52="Ajustement débit"),J52,0)),0))</f>
        <v/>
      </c>
      <c r="P52" s="23">
        <f>IF(A52="","",IFERROR(N52-O52,0))</f>
        <v/>
      </c>
    </row>
    <row r="53">
      <c r="A53" s="24" t="n"/>
      <c r="B53" s="25" t="n"/>
      <c r="C53" s="24" t="n"/>
      <c r="D53" s="22">
        <f>IF(C53="","",IFERROR(VLOOKUP(C53,Employés!$A$6:$B$101,2,FALSE),"Employé introuvable"))</f>
        <v/>
      </c>
      <c r="E53" s="24" t="n"/>
      <c r="F53" s="25" t="n"/>
      <c r="G53" s="25" t="n"/>
      <c r="H53" s="26" t="n"/>
      <c r="I53" s="26" t="n"/>
      <c r="J53" s="26" t="n"/>
      <c r="K53" s="27" t="n"/>
      <c r="L53" s="27" t="n"/>
      <c r="M53" s="24" t="n"/>
      <c r="N53" s="23">
        <f>IF(A53="","",IFERROR(IF(M53&lt;&gt;"Approuvé",0,IF(E53="Accumulation",MAX(I53-H53,0),IF(E53="Ajustement crédit",J53,0))),0))</f>
        <v/>
      </c>
      <c r="O53" s="23">
        <f>IF(A53="","",IFERROR(IF(M53&lt;&gt;"Approuvé",0,IF(OR(E53="Reprise",E53="Ajustement débit"),J53,0)),0))</f>
        <v/>
      </c>
      <c r="P53" s="23">
        <f>IF(A53="","",IFERROR(N53-O53,0))</f>
        <v/>
      </c>
    </row>
    <row r="54">
      <c r="A54" s="24" t="n"/>
      <c r="B54" s="25" t="n"/>
      <c r="C54" s="24" t="n"/>
      <c r="D54" s="22">
        <f>IF(C54="","",IFERROR(VLOOKUP(C54,Employés!$A$6:$B$101,2,FALSE),"Employé introuvable"))</f>
        <v/>
      </c>
      <c r="E54" s="24" t="n"/>
      <c r="F54" s="25" t="n"/>
      <c r="G54" s="25" t="n"/>
      <c r="H54" s="26" t="n"/>
      <c r="I54" s="26" t="n"/>
      <c r="J54" s="26" t="n"/>
      <c r="K54" s="27" t="n"/>
      <c r="L54" s="27" t="n"/>
      <c r="M54" s="24" t="n"/>
      <c r="N54" s="23">
        <f>IF(A54="","",IFERROR(IF(M54&lt;&gt;"Approuvé",0,IF(E54="Accumulation",MAX(I54-H54,0),IF(E54="Ajustement crédit",J54,0))),0))</f>
        <v/>
      </c>
      <c r="O54" s="23">
        <f>IF(A54="","",IFERROR(IF(M54&lt;&gt;"Approuvé",0,IF(OR(E54="Reprise",E54="Ajustement débit"),J54,0)),0))</f>
        <v/>
      </c>
      <c r="P54" s="23">
        <f>IF(A54="","",IFERROR(N54-O54,0))</f>
        <v/>
      </c>
    </row>
    <row r="55">
      <c r="A55" s="24" t="n"/>
      <c r="B55" s="25" t="n"/>
      <c r="C55" s="24" t="n"/>
      <c r="D55" s="22">
        <f>IF(C55="","",IFERROR(VLOOKUP(C55,Employés!$A$6:$B$101,2,FALSE),"Employé introuvable"))</f>
        <v/>
      </c>
      <c r="E55" s="24" t="n"/>
      <c r="F55" s="25" t="n"/>
      <c r="G55" s="25" t="n"/>
      <c r="H55" s="26" t="n"/>
      <c r="I55" s="26" t="n"/>
      <c r="J55" s="26" t="n"/>
      <c r="K55" s="27" t="n"/>
      <c r="L55" s="27" t="n"/>
      <c r="M55" s="24" t="n"/>
      <c r="N55" s="23">
        <f>IF(A55="","",IFERROR(IF(M55&lt;&gt;"Approuvé",0,IF(E55="Accumulation",MAX(I55-H55,0),IF(E55="Ajustement crédit",J55,0))),0))</f>
        <v/>
      </c>
      <c r="O55" s="23">
        <f>IF(A55="","",IFERROR(IF(M55&lt;&gt;"Approuvé",0,IF(OR(E55="Reprise",E55="Ajustement débit"),J55,0)),0))</f>
        <v/>
      </c>
      <c r="P55" s="23">
        <f>IF(A55="","",IFERROR(N55-O55,0))</f>
        <v/>
      </c>
    </row>
    <row r="56">
      <c r="A56" s="24" t="n"/>
      <c r="B56" s="25" t="n"/>
      <c r="C56" s="24" t="n"/>
      <c r="D56" s="22">
        <f>IF(C56="","",IFERROR(VLOOKUP(C56,Employés!$A$6:$B$101,2,FALSE),"Employé introuvable"))</f>
        <v/>
      </c>
      <c r="E56" s="24" t="n"/>
      <c r="F56" s="25" t="n"/>
      <c r="G56" s="25" t="n"/>
      <c r="H56" s="26" t="n"/>
      <c r="I56" s="26" t="n"/>
      <c r="J56" s="26" t="n"/>
      <c r="K56" s="27" t="n"/>
      <c r="L56" s="27" t="n"/>
      <c r="M56" s="24" t="n"/>
      <c r="N56" s="23">
        <f>IF(A56="","",IFERROR(IF(M56&lt;&gt;"Approuvé",0,IF(E56="Accumulation",MAX(I56-H56,0),IF(E56="Ajustement crédit",J56,0))),0))</f>
        <v/>
      </c>
      <c r="O56" s="23">
        <f>IF(A56="","",IFERROR(IF(M56&lt;&gt;"Approuvé",0,IF(OR(E56="Reprise",E56="Ajustement débit"),J56,0)),0))</f>
        <v/>
      </c>
      <c r="P56" s="23">
        <f>IF(A56="","",IFERROR(N56-O56,0))</f>
        <v/>
      </c>
    </row>
    <row r="57">
      <c r="A57" s="24" t="n"/>
      <c r="B57" s="25" t="n"/>
      <c r="C57" s="24" t="n"/>
      <c r="D57" s="22">
        <f>IF(C57="","",IFERROR(VLOOKUP(C57,Employés!$A$6:$B$101,2,FALSE),"Employé introuvable"))</f>
        <v/>
      </c>
      <c r="E57" s="24" t="n"/>
      <c r="F57" s="25" t="n"/>
      <c r="G57" s="25" t="n"/>
      <c r="H57" s="26" t="n"/>
      <c r="I57" s="26" t="n"/>
      <c r="J57" s="26" t="n"/>
      <c r="K57" s="27" t="n"/>
      <c r="L57" s="27" t="n"/>
      <c r="M57" s="24" t="n"/>
      <c r="N57" s="23">
        <f>IF(A57="","",IFERROR(IF(M57&lt;&gt;"Approuvé",0,IF(E57="Accumulation",MAX(I57-H57,0),IF(E57="Ajustement crédit",J57,0))),0))</f>
        <v/>
      </c>
      <c r="O57" s="23">
        <f>IF(A57="","",IFERROR(IF(M57&lt;&gt;"Approuvé",0,IF(OR(E57="Reprise",E57="Ajustement débit"),J57,0)),0))</f>
        <v/>
      </c>
      <c r="P57" s="23">
        <f>IF(A57="","",IFERROR(N57-O57,0))</f>
        <v/>
      </c>
    </row>
    <row r="58">
      <c r="A58" s="24" t="n"/>
      <c r="B58" s="25" t="n"/>
      <c r="C58" s="24" t="n"/>
      <c r="D58" s="22">
        <f>IF(C58="","",IFERROR(VLOOKUP(C58,Employés!$A$6:$B$101,2,FALSE),"Employé introuvable"))</f>
        <v/>
      </c>
      <c r="E58" s="24" t="n"/>
      <c r="F58" s="25" t="n"/>
      <c r="G58" s="25" t="n"/>
      <c r="H58" s="26" t="n"/>
      <c r="I58" s="26" t="n"/>
      <c r="J58" s="26" t="n"/>
      <c r="K58" s="27" t="n"/>
      <c r="L58" s="27" t="n"/>
      <c r="M58" s="24" t="n"/>
      <c r="N58" s="23">
        <f>IF(A58="","",IFERROR(IF(M58&lt;&gt;"Approuvé",0,IF(E58="Accumulation",MAX(I58-H58,0),IF(E58="Ajustement crédit",J58,0))),0))</f>
        <v/>
      </c>
      <c r="O58" s="23">
        <f>IF(A58="","",IFERROR(IF(M58&lt;&gt;"Approuvé",0,IF(OR(E58="Reprise",E58="Ajustement débit"),J58,0)),0))</f>
        <v/>
      </c>
      <c r="P58" s="23">
        <f>IF(A58="","",IFERROR(N58-O58,0))</f>
        <v/>
      </c>
    </row>
    <row r="59">
      <c r="A59" s="24" t="n"/>
      <c r="B59" s="25" t="n"/>
      <c r="C59" s="24" t="n"/>
      <c r="D59" s="22">
        <f>IF(C59="","",IFERROR(VLOOKUP(C59,Employés!$A$6:$B$101,2,FALSE),"Employé introuvable"))</f>
        <v/>
      </c>
      <c r="E59" s="24" t="n"/>
      <c r="F59" s="25" t="n"/>
      <c r="G59" s="25" t="n"/>
      <c r="H59" s="26" t="n"/>
      <c r="I59" s="26" t="n"/>
      <c r="J59" s="26" t="n"/>
      <c r="K59" s="27" t="n"/>
      <c r="L59" s="27" t="n"/>
      <c r="M59" s="24" t="n"/>
      <c r="N59" s="23">
        <f>IF(A59="","",IFERROR(IF(M59&lt;&gt;"Approuvé",0,IF(E59="Accumulation",MAX(I59-H59,0),IF(E59="Ajustement crédit",J59,0))),0))</f>
        <v/>
      </c>
      <c r="O59" s="23">
        <f>IF(A59="","",IFERROR(IF(M59&lt;&gt;"Approuvé",0,IF(OR(E59="Reprise",E59="Ajustement débit"),J59,0)),0))</f>
        <v/>
      </c>
      <c r="P59" s="23">
        <f>IF(A59="","",IFERROR(N59-O59,0))</f>
        <v/>
      </c>
    </row>
    <row r="60">
      <c r="A60" s="24" t="n"/>
      <c r="B60" s="25" t="n"/>
      <c r="C60" s="24" t="n"/>
      <c r="D60" s="22">
        <f>IF(C60="","",IFERROR(VLOOKUP(C60,Employés!$A$6:$B$101,2,FALSE),"Employé introuvable"))</f>
        <v/>
      </c>
      <c r="E60" s="24" t="n"/>
      <c r="F60" s="25" t="n"/>
      <c r="G60" s="25" t="n"/>
      <c r="H60" s="26" t="n"/>
      <c r="I60" s="26" t="n"/>
      <c r="J60" s="26" t="n"/>
      <c r="K60" s="27" t="n"/>
      <c r="L60" s="27" t="n"/>
      <c r="M60" s="24" t="n"/>
      <c r="N60" s="23">
        <f>IF(A60="","",IFERROR(IF(M60&lt;&gt;"Approuvé",0,IF(E60="Accumulation",MAX(I60-H60,0),IF(E60="Ajustement crédit",J60,0))),0))</f>
        <v/>
      </c>
      <c r="O60" s="23">
        <f>IF(A60="","",IFERROR(IF(M60&lt;&gt;"Approuvé",0,IF(OR(E60="Reprise",E60="Ajustement débit"),J60,0)),0))</f>
        <v/>
      </c>
      <c r="P60" s="23">
        <f>IF(A60="","",IFERROR(N60-O60,0))</f>
        <v/>
      </c>
    </row>
    <row r="61">
      <c r="A61" s="24" t="n"/>
      <c r="B61" s="25" t="n"/>
      <c r="C61" s="24" t="n"/>
      <c r="D61" s="22">
        <f>IF(C61="","",IFERROR(VLOOKUP(C61,Employés!$A$6:$B$101,2,FALSE),"Employé introuvable"))</f>
        <v/>
      </c>
      <c r="E61" s="24" t="n"/>
      <c r="F61" s="25" t="n"/>
      <c r="G61" s="25" t="n"/>
      <c r="H61" s="26" t="n"/>
      <c r="I61" s="26" t="n"/>
      <c r="J61" s="26" t="n"/>
      <c r="K61" s="27" t="n"/>
      <c r="L61" s="27" t="n"/>
      <c r="M61" s="24" t="n"/>
      <c r="N61" s="23">
        <f>IF(A61="","",IFERROR(IF(M61&lt;&gt;"Approuvé",0,IF(E61="Accumulation",MAX(I61-H61,0),IF(E61="Ajustement crédit",J61,0))),0))</f>
        <v/>
      </c>
      <c r="O61" s="23">
        <f>IF(A61="","",IFERROR(IF(M61&lt;&gt;"Approuvé",0,IF(OR(E61="Reprise",E61="Ajustement débit"),J61,0)),0))</f>
        <v/>
      </c>
      <c r="P61" s="23">
        <f>IF(A61="","",IFERROR(N61-O61,0))</f>
        <v/>
      </c>
    </row>
    <row r="62">
      <c r="A62" s="24" t="n"/>
      <c r="B62" s="25" t="n"/>
      <c r="C62" s="24" t="n"/>
      <c r="D62" s="22">
        <f>IF(C62="","",IFERROR(VLOOKUP(C62,Employés!$A$6:$B$101,2,FALSE),"Employé introuvable"))</f>
        <v/>
      </c>
      <c r="E62" s="24" t="n"/>
      <c r="F62" s="25" t="n"/>
      <c r="G62" s="25" t="n"/>
      <c r="H62" s="26" t="n"/>
      <c r="I62" s="26" t="n"/>
      <c r="J62" s="26" t="n"/>
      <c r="K62" s="27" t="n"/>
      <c r="L62" s="27" t="n"/>
      <c r="M62" s="24" t="n"/>
      <c r="N62" s="23">
        <f>IF(A62="","",IFERROR(IF(M62&lt;&gt;"Approuvé",0,IF(E62="Accumulation",MAX(I62-H62,0),IF(E62="Ajustement crédit",J62,0))),0))</f>
        <v/>
      </c>
      <c r="O62" s="23">
        <f>IF(A62="","",IFERROR(IF(M62&lt;&gt;"Approuvé",0,IF(OR(E62="Reprise",E62="Ajustement débit"),J62,0)),0))</f>
        <v/>
      </c>
      <c r="P62" s="23">
        <f>IF(A62="","",IFERROR(N62-O62,0))</f>
        <v/>
      </c>
    </row>
    <row r="63">
      <c r="A63" s="24" t="n"/>
      <c r="B63" s="25" t="n"/>
      <c r="C63" s="24" t="n"/>
      <c r="D63" s="22">
        <f>IF(C63="","",IFERROR(VLOOKUP(C63,Employés!$A$6:$B$101,2,FALSE),"Employé introuvable"))</f>
        <v/>
      </c>
      <c r="E63" s="24" t="n"/>
      <c r="F63" s="25" t="n"/>
      <c r="G63" s="25" t="n"/>
      <c r="H63" s="26" t="n"/>
      <c r="I63" s="26" t="n"/>
      <c r="J63" s="26" t="n"/>
      <c r="K63" s="27" t="n"/>
      <c r="L63" s="27" t="n"/>
      <c r="M63" s="24" t="n"/>
      <c r="N63" s="23">
        <f>IF(A63="","",IFERROR(IF(M63&lt;&gt;"Approuvé",0,IF(E63="Accumulation",MAX(I63-H63,0),IF(E63="Ajustement crédit",J63,0))),0))</f>
        <v/>
      </c>
      <c r="O63" s="23">
        <f>IF(A63="","",IFERROR(IF(M63&lt;&gt;"Approuvé",0,IF(OR(E63="Reprise",E63="Ajustement débit"),J63,0)),0))</f>
        <v/>
      </c>
      <c r="P63" s="23">
        <f>IF(A63="","",IFERROR(N63-O63,0))</f>
        <v/>
      </c>
    </row>
    <row r="64">
      <c r="A64" s="24" t="n"/>
      <c r="B64" s="25" t="n"/>
      <c r="C64" s="24" t="n"/>
      <c r="D64" s="22">
        <f>IF(C64="","",IFERROR(VLOOKUP(C64,Employés!$A$6:$B$101,2,FALSE),"Employé introuvable"))</f>
        <v/>
      </c>
      <c r="E64" s="24" t="n"/>
      <c r="F64" s="25" t="n"/>
      <c r="G64" s="25" t="n"/>
      <c r="H64" s="26" t="n"/>
      <c r="I64" s="26" t="n"/>
      <c r="J64" s="26" t="n"/>
      <c r="K64" s="27" t="n"/>
      <c r="L64" s="27" t="n"/>
      <c r="M64" s="24" t="n"/>
      <c r="N64" s="23">
        <f>IF(A64="","",IFERROR(IF(M64&lt;&gt;"Approuvé",0,IF(E64="Accumulation",MAX(I64-H64,0),IF(E64="Ajustement crédit",J64,0))),0))</f>
        <v/>
      </c>
      <c r="O64" s="23">
        <f>IF(A64="","",IFERROR(IF(M64&lt;&gt;"Approuvé",0,IF(OR(E64="Reprise",E64="Ajustement débit"),J64,0)),0))</f>
        <v/>
      </c>
      <c r="P64" s="23">
        <f>IF(A64="","",IFERROR(N64-O64,0))</f>
        <v/>
      </c>
    </row>
    <row r="65">
      <c r="A65" s="24" t="n"/>
      <c r="B65" s="25" t="n"/>
      <c r="C65" s="24" t="n"/>
      <c r="D65" s="22">
        <f>IF(C65="","",IFERROR(VLOOKUP(C65,Employés!$A$6:$B$101,2,FALSE),"Employé introuvable"))</f>
        <v/>
      </c>
      <c r="E65" s="24" t="n"/>
      <c r="F65" s="25" t="n"/>
      <c r="G65" s="25" t="n"/>
      <c r="H65" s="26" t="n"/>
      <c r="I65" s="26" t="n"/>
      <c r="J65" s="26" t="n"/>
      <c r="K65" s="27" t="n"/>
      <c r="L65" s="27" t="n"/>
      <c r="M65" s="24" t="n"/>
      <c r="N65" s="23">
        <f>IF(A65="","",IFERROR(IF(M65&lt;&gt;"Approuvé",0,IF(E65="Accumulation",MAX(I65-H65,0),IF(E65="Ajustement crédit",J65,0))),0))</f>
        <v/>
      </c>
      <c r="O65" s="23">
        <f>IF(A65="","",IFERROR(IF(M65&lt;&gt;"Approuvé",0,IF(OR(E65="Reprise",E65="Ajustement débit"),J65,0)),0))</f>
        <v/>
      </c>
      <c r="P65" s="23">
        <f>IF(A65="","",IFERROR(N65-O65,0))</f>
        <v/>
      </c>
    </row>
    <row r="66">
      <c r="A66" s="24" t="n"/>
      <c r="B66" s="25" t="n"/>
      <c r="C66" s="24" t="n"/>
      <c r="D66" s="22">
        <f>IF(C66="","",IFERROR(VLOOKUP(C66,Employés!$A$6:$B$101,2,FALSE),"Employé introuvable"))</f>
        <v/>
      </c>
      <c r="E66" s="24" t="n"/>
      <c r="F66" s="25" t="n"/>
      <c r="G66" s="25" t="n"/>
      <c r="H66" s="26" t="n"/>
      <c r="I66" s="26" t="n"/>
      <c r="J66" s="26" t="n"/>
      <c r="K66" s="27" t="n"/>
      <c r="L66" s="27" t="n"/>
      <c r="M66" s="24" t="n"/>
      <c r="N66" s="23">
        <f>IF(A66="","",IFERROR(IF(M66&lt;&gt;"Approuvé",0,IF(E66="Accumulation",MAX(I66-H66,0),IF(E66="Ajustement crédit",J66,0))),0))</f>
        <v/>
      </c>
      <c r="O66" s="23">
        <f>IF(A66="","",IFERROR(IF(M66&lt;&gt;"Approuvé",0,IF(OR(E66="Reprise",E66="Ajustement débit"),J66,0)),0))</f>
        <v/>
      </c>
      <c r="P66" s="23">
        <f>IF(A66="","",IFERROR(N66-O66,0))</f>
        <v/>
      </c>
    </row>
    <row r="67">
      <c r="A67" s="24" t="n"/>
      <c r="B67" s="25" t="n"/>
      <c r="C67" s="24" t="n"/>
      <c r="D67" s="22">
        <f>IF(C67="","",IFERROR(VLOOKUP(C67,Employés!$A$6:$B$101,2,FALSE),"Employé introuvable"))</f>
        <v/>
      </c>
      <c r="E67" s="24" t="n"/>
      <c r="F67" s="25" t="n"/>
      <c r="G67" s="25" t="n"/>
      <c r="H67" s="26" t="n"/>
      <c r="I67" s="26" t="n"/>
      <c r="J67" s="26" t="n"/>
      <c r="K67" s="27" t="n"/>
      <c r="L67" s="27" t="n"/>
      <c r="M67" s="24" t="n"/>
      <c r="N67" s="23">
        <f>IF(A67="","",IFERROR(IF(M67&lt;&gt;"Approuvé",0,IF(E67="Accumulation",MAX(I67-H67,0),IF(E67="Ajustement crédit",J67,0))),0))</f>
        <v/>
      </c>
      <c r="O67" s="23">
        <f>IF(A67="","",IFERROR(IF(M67&lt;&gt;"Approuvé",0,IF(OR(E67="Reprise",E67="Ajustement débit"),J67,0)),0))</f>
        <v/>
      </c>
      <c r="P67" s="23">
        <f>IF(A67="","",IFERROR(N67-O67,0))</f>
        <v/>
      </c>
    </row>
    <row r="68">
      <c r="A68" s="24" t="n"/>
      <c r="B68" s="25" t="n"/>
      <c r="C68" s="24" t="n"/>
      <c r="D68" s="22">
        <f>IF(C68="","",IFERROR(VLOOKUP(C68,Employés!$A$6:$B$101,2,FALSE),"Employé introuvable"))</f>
        <v/>
      </c>
      <c r="E68" s="24" t="n"/>
      <c r="F68" s="25" t="n"/>
      <c r="G68" s="25" t="n"/>
      <c r="H68" s="26" t="n"/>
      <c r="I68" s="26" t="n"/>
      <c r="J68" s="26" t="n"/>
      <c r="K68" s="27" t="n"/>
      <c r="L68" s="27" t="n"/>
      <c r="M68" s="24" t="n"/>
      <c r="N68" s="23">
        <f>IF(A68="","",IFERROR(IF(M68&lt;&gt;"Approuvé",0,IF(E68="Accumulation",MAX(I68-H68,0),IF(E68="Ajustement crédit",J68,0))),0))</f>
        <v/>
      </c>
      <c r="O68" s="23">
        <f>IF(A68="","",IFERROR(IF(M68&lt;&gt;"Approuvé",0,IF(OR(E68="Reprise",E68="Ajustement débit"),J68,0)),0))</f>
        <v/>
      </c>
      <c r="P68" s="23">
        <f>IF(A68="","",IFERROR(N68-O68,0))</f>
        <v/>
      </c>
    </row>
    <row r="69">
      <c r="A69" s="24" t="n"/>
      <c r="B69" s="25" t="n"/>
      <c r="C69" s="24" t="n"/>
      <c r="D69" s="22">
        <f>IF(C69="","",IFERROR(VLOOKUP(C69,Employés!$A$6:$B$101,2,FALSE),"Employé introuvable"))</f>
        <v/>
      </c>
      <c r="E69" s="24" t="n"/>
      <c r="F69" s="25" t="n"/>
      <c r="G69" s="25" t="n"/>
      <c r="H69" s="26" t="n"/>
      <c r="I69" s="26" t="n"/>
      <c r="J69" s="26" t="n"/>
      <c r="K69" s="27" t="n"/>
      <c r="L69" s="27" t="n"/>
      <c r="M69" s="24" t="n"/>
      <c r="N69" s="23">
        <f>IF(A69="","",IFERROR(IF(M69&lt;&gt;"Approuvé",0,IF(E69="Accumulation",MAX(I69-H69,0),IF(E69="Ajustement crédit",J69,0))),0))</f>
        <v/>
      </c>
      <c r="O69" s="23">
        <f>IF(A69="","",IFERROR(IF(M69&lt;&gt;"Approuvé",0,IF(OR(E69="Reprise",E69="Ajustement débit"),J69,0)),0))</f>
        <v/>
      </c>
      <c r="P69" s="23">
        <f>IF(A69="","",IFERROR(N69-O69,0))</f>
        <v/>
      </c>
    </row>
    <row r="70">
      <c r="A70" s="24" t="n"/>
      <c r="B70" s="25" t="n"/>
      <c r="C70" s="24" t="n"/>
      <c r="D70" s="22">
        <f>IF(C70="","",IFERROR(VLOOKUP(C70,Employés!$A$6:$B$101,2,FALSE),"Employé introuvable"))</f>
        <v/>
      </c>
      <c r="E70" s="24" t="n"/>
      <c r="F70" s="25" t="n"/>
      <c r="G70" s="25" t="n"/>
      <c r="H70" s="26" t="n"/>
      <c r="I70" s="26" t="n"/>
      <c r="J70" s="26" t="n"/>
      <c r="K70" s="27" t="n"/>
      <c r="L70" s="27" t="n"/>
      <c r="M70" s="24" t="n"/>
      <c r="N70" s="23">
        <f>IF(A70="","",IFERROR(IF(M70&lt;&gt;"Approuvé",0,IF(E70="Accumulation",MAX(I70-H70,0),IF(E70="Ajustement crédit",J70,0))),0))</f>
        <v/>
      </c>
      <c r="O70" s="23">
        <f>IF(A70="","",IFERROR(IF(M70&lt;&gt;"Approuvé",0,IF(OR(E70="Reprise",E70="Ajustement débit"),J70,0)),0))</f>
        <v/>
      </c>
      <c r="P70" s="23">
        <f>IF(A70="","",IFERROR(N70-O70,0))</f>
        <v/>
      </c>
    </row>
    <row r="71">
      <c r="A71" s="24" t="n"/>
      <c r="B71" s="25" t="n"/>
      <c r="C71" s="24" t="n"/>
      <c r="D71" s="22">
        <f>IF(C71="","",IFERROR(VLOOKUP(C71,Employés!$A$6:$B$101,2,FALSE),"Employé introuvable"))</f>
        <v/>
      </c>
      <c r="E71" s="24" t="n"/>
      <c r="F71" s="25" t="n"/>
      <c r="G71" s="25" t="n"/>
      <c r="H71" s="26" t="n"/>
      <c r="I71" s="26" t="n"/>
      <c r="J71" s="26" t="n"/>
      <c r="K71" s="27" t="n"/>
      <c r="L71" s="27" t="n"/>
      <c r="M71" s="24" t="n"/>
      <c r="N71" s="23">
        <f>IF(A71="","",IFERROR(IF(M71&lt;&gt;"Approuvé",0,IF(E71="Accumulation",MAX(I71-H71,0),IF(E71="Ajustement crédit",J71,0))),0))</f>
        <v/>
      </c>
      <c r="O71" s="23">
        <f>IF(A71="","",IFERROR(IF(M71&lt;&gt;"Approuvé",0,IF(OR(E71="Reprise",E71="Ajustement débit"),J71,0)),0))</f>
        <v/>
      </c>
      <c r="P71" s="23">
        <f>IF(A71="","",IFERROR(N71-O71,0))</f>
        <v/>
      </c>
    </row>
    <row r="72">
      <c r="A72" s="24" t="n"/>
      <c r="B72" s="25" t="n"/>
      <c r="C72" s="24" t="n"/>
      <c r="D72" s="22">
        <f>IF(C72="","",IFERROR(VLOOKUP(C72,Employés!$A$6:$B$101,2,FALSE),"Employé introuvable"))</f>
        <v/>
      </c>
      <c r="E72" s="24" t="n"/>
      <c r="F72" s="25" t="n"/>
      <c r="G72" s="25" t="n"/>
      <c r="H72" s="26" t="n"/>
      <c r="I72" s="26" t="n"/>
      <c r="J72" s="26" t="n"/>
      <c r="K72" s="27" t="n"/>
      <c r="L72" s="27" t="n"/>
      <c r="M72" s="24" t="n"/>
      <c r="N72" s="23">
        <f>IF(A72="","",IFERROR(IF(M72&lt;&gt;"Approuvé",0,IF(E72="Accumulation",MAX(I72-H72,0),IF(E72="Ajustement crédit",J72,0))),0))</f>
        <v/>
      </c>
      <c r="O72" s="23">
        <f>IF(A72="","",IFERROR(IF(M72&lt;&gt;"Approuvé",0,IF(OR(E72="Reprise",E72="Ajustement débit"),J72,0)),0))</f>
        <v/>
      </c>
      <c r="P72" s="23">
        <f>IF(A72="","",IFERROR(N72-O72,0))</f>
        <v/>
      </c>
    </row>
    <row r="73">
      <c r="A73" s="24" t="n"/>
      <c r="B73" s="25" t="n"/>
      <c r="C73" s="24" t="n"/>
      <c r="D73" s="22">
        <f>IF(C73="","",IFERROR(VLOOKUP(C73,Employés!$A$6:$B$101,2,FALSE),"Employé introuvable"))</f>
        <v/>
      </c>
      <c r="E73" s="24" t="n"/>
      <c r="F73" s="25" t="n"/>
      <c r="G73" s="25" t="n"/>
      <c r="H73" s="26" t="n"/>
      <c r="I73" s="26" t="n"/>
      <c r="J73" s="26" t="n"/>
      <c r="K73" s="27" t="n"/>
      <c r="L73" s="27" t="n"/>
      <c r="M73" s="24" t="n"/>
      <c r="N73" s="23">
        <f>IF(A73="","",IFERROR(IF(M73&lt;&gt;"Approuvé",0,IF(E73="Accumulation",MAX(I73-H73,0),IF(E73="Ajustement crédit",J73,0))),0))</f>
        <v/>
      </c>
      <c r="O73" s="23">
        <f>IF(A73="","",IFERROR(IF(M73&lt;&gt;"Approuvé",0,IF(OR(E73="Reprise",E73="Ajustement débit"),J73,0)),0))</f>
        <v/>
      </c>
      <c r="P73" s="23">
        <f>IF(A73="","",IFERROR(N73-O73,0))</f>
        <v/>
      </c>
    </row>
    <row r="74">
      <c r="A74" s="24" t="n"/>
      <c r="B74" s="25" t="n"/>
      <c r="C74" s="24" t="n"/>
      <c r="D74" s="22">
        <f>IF(C74="","",IFERROR(VLOOKUP(C74,Employés!$A$6:$B$101,2,FALSE),"Employé introuvable"))</f>
        <v/>
      </c>
      <c r="E74" s="24" t="n"/>
      <c r="F74" s="25" t="n"/>
      <c r="G74" s="25" t="n"/>
      <c r="H74" s="26" t="n"/>
      <c r="I74" s="26" t="n"/>
      <c r="J74" s="26" t="n"/>
      <c r="K74" s="27" t="n"/>
      <c r="L74" s="27" t="n"/>
      <c r="M74" s="24" t="n"/>
      <c r="N74" s="23">
        <f>IF(A74="","",IFERROR(IF(M74&lt;&gt;"Approuvé",0,IF(E74="Accumulation",MAX(I74-H74,0),IF(E74="Ajustement crédit",J74,0))),0))</f>
        <v/>
      </c>
      <c r="O74" s="23">
        <f>IF(A74="","",IFERROR(IF(M74&lt;&gt;"Approuvé",0,IF(OR(E74="Reprise",E74="Ajustement débit"),J74,0)),0))</f>
        <v/>
      </c>
      <c r="P74" s="23">
        <f>IF(A74="","",IFERROR(N74-O74,0))</f>
        <v/>
      </c>
    </row>
    <row r="75">
      <c r="A75" s="24" t="n"/>
      <c r="B75" s="25" t="n"/>
      <c r="C75" s="24" t="n"/>
      <c r="D75" s="22">
        <f>IF(C75="","",IFERROR(VLOOKUP(C75,Employés!$A$6:$B$101,2,FALSE),"Employé introuvable"))</f>
        <v/>
      </c>
      <c r="E75" s="24" t="n"/>
      <c r="F75" s="25" t="n"/>
      <c r="G75" s="25" t="n"/>
      <c r="H75" s="26" t="n"/>
      <c r="I75" s="26" t="n"/>
      <c r="J75" s="26" t="n"/>
      <c r="K75" s="27" t="n"/>
      <c r="L75" s="27" t="n"/>
      <c r="M75" s="24" t="n"/>
      <c r="N75" s="23">
        <f>IF(A75="","",IFERROR(IF(M75&lt;&gt;"Approuvé",0,IF(E75="Accumulation",MAX(I75-H75,0),IF(E75="Ajustement crédit",J75,0))),0))</f>
        <v/>
      </c>
      <c r="O75" s="23">
        <f>IF(A75="","",IFERROR(IF(M75&lt;&gt;"Approuvé",0,IF(OR(E75="Reprise",E75="Ajustement débit"),J75,0)),0))</f>
        <v/>
      </c>
      <c r="P75" s="23">
        <f>IF(A75="","",IFERROR(N75-O75,0))</f>
        <v/>
      </c>
    </row>
    <row r="76">
      <c r="A76" s="24" t="n"/>
      <c r="B76" s="25" t="n"/>
      <c r="C76" s="24" t="n"/>
      <c r="D76" s="22">
        <f>IF(C76="","",IFERROR(VLOOKUP(C76,Employés!$A$6:$B$101,2,FALSE),"Employé introuvable"))</f>
        <v/>
      </c>
      <c r="E76" s="24" t="n"/>
      <c r="F76" s="25" t="n"/>
      <c r="G76" s="25" t="n"/>
      <c r="H76" s="26" t="n"/>
      <c r="I76" s="26" t="n"/>
      <c r="J76" s="26" t="n"/>
      <c r="K76" s="27" t="n"/>
      <c r="L76" s="27" t="n"/>
      <c r="M76" s="24" t="n"/>
      <c r="N76" s="23">
        <f>IF(A76="","",IFERROR(IF(M76&lt;&gt;"Approuvé",0,IF(E76="Accumulation",MAX(I76-H76,0),IF(E76="Ajustement crédit",J76,0))),0))</f>
        <v/>
      </c>
      <c r="O76" s="23">
        <f>IF(A76="","",IFERROR(IF(M76&lt;&gt;"Approuvé",0,IF(OR(E76="Reprise",E76="Ajustement débit"),J76,0)),0))</f>
        <v/>
      </c>
      <c r="P76" s="23">
        <f>IF(A76="","",IFERROR(N76-O76,0))</f>
        <v/>
      </c>
    </row>
    <row r="77">
      <c r="A77" s="24" t="n"/>
      <c r="B77" s="25" t="n"/>
      <c r="C77" s="24" t="n"/>
      <c r="D77" s="22">
        <f>IF(C77="","",IFERROR(VLOOKUP(C77,Employés!$A$6:$B$101,2,FALSE),"Employé introuvable"))</f>
        <v/>
      </c>
      <c r="E77" s="24" t="n"/>
      <c r="F77" s="25" t="n"/>
      <c r="G77" s="25" t="n"/>
      <c r="H77" s="26" t="n"/>
      <c r="I77" s="26" t="n"/>
      <c r="J77" s="26" t="n"/>
      <c r="K77" s="27" t="n"/>
      <c r="L77" s="27" t="n"/>
      <c r="M77" s="24" t="n"/>
      <c r="N77" s="23">
        <f>IF(A77="","",IFERROR(IF(M77&lt;&gt;"Approuvé",0,IF(E77="Accumulation",MAX(I77-H77,0),IF(E77="Ajustement crédit",J77,0))),0))</f>
        <v/>
      </c>
      <c r="O77" s="23">
        <f>IF(A77="","",IFERROR(IF(M77&lt;&gt;"Approuvé",0,IF(OR(E77="Reprise",E77="Ajustement débit"),J77,0)),0))</f>
        <v/>
      </c>
      <c r="P77" s="23">
        <f>IF(A77="","",IFERROR(N77-O77,0))</f>
        <v/>
      </c>
    </row>
    <row r="78">
      <c r="A78" s="24" t="n"/>
      <c r="B78" s="25" t="n"/>
      <c r="C78" s="24" t="n"/>
      <c r="D78" s="22">
        <f>IF(C78="","",IFERROR(VLOOKUP(C78,Employés!$A$6:$B$101,2,FALSE),"Employé introuvable"))</f>
        <v/>
      </c>
      <c r="E78" s="24" t="n"/>
      <c r="F78" s="25" t="n"/>
      <c r="G78" s="25" t="n"/>
      <c r="H78" s="26" t="n"/>
      <c r="I78" s="26" t="n"/>
      <c r="J78" s="26" t="n"/>
      <c r="K78" s="27" t="n"/>
      <c r="L78" s="27" t="n"/>
      <c r="M78" s="24" t="n"/>
      <c r="N78" s="23">
        <f>IF(A78="","",IFERROR(IF(M78&lt;&gt;"Approuvé",0,IF(E78="Accumulation",MAX(I78-H78,0),IF(E78="Ajustement crédit",J78,0))),0))</f>
        <v/>
      </c>
      <c r="O78" s="23">
        <f>IF(A78="","",IFERROR(IF(M78&lt;&gt;"Approuvé",0,IF(OR(E78="Reprise",E78="Ajustement débit"),J78,0)),0))</f>
        <v/>
      </c>
      <c r="P78" s="23">
        <f>IF(A78="","",IFERROR(N78-O78,0))</f>
        <v/>
      </c>
    </row>
    <row r="79">
      <c r="A79" s="24" t="n"/>
      <c r="B79" s="25" t="n"/>
      <c r="C79" s="24" t="n"/>
      <c r="D79" s="22">
        <f>IF(C79="","",IFERROR(VLOOKUP(C79,Employés!$A$6:$B$101,2,FALSE),"Employé introuvable"))</f>
        <v/>
      </c>
      <c r="E79" s="24" t="n"/>
      <c r="F79" s="25" t="n"/>
      <c r="G79" s="25" t="n"/>
      <c r="H79" s="26" t="n"/>
      <c r="I79" s="26" t="n"/>
      <c r="J79" s="26" t="n"/>
      <c r="K79" s="27" t="n"/>
      <c r="L79" s="27" t="n"/>
      <c r="M79" s="24" t="n"/>
      <c r="N79" s="23">
        <f>IF(A79="","",IFERROR(IF(M79&lt;&gt;"Approuvé",0,IF(E79="Accumulation",MAX(I79-H79,0),IF(E79="Ajustement crédit",J79,0))),0))</f>
        <v/>
      </c>
      <c r="O79" s="23">
        <f>IF(A79="","",IFERROR(IF(M79&lt;&gt;"Approuvé",0,IF(OR(E79="Reprise",E79="Ajustement débit"),J79,0)),0))</f>
        <v/>
      </c>
      <c r="P79" s="23">
        <f>IF(A79="","",IFERROR(N79-O79,0))</f>
        <v/>
      </c>
    </row>
    <row r="80">
      <c r="A80" s="24" t="n"/>
      <c r="B80" s="25" t="n"/>
      <c r="C80" s="24" t="n"/>
      <c r="D80" s="22">
        <f>IF(C80="","",IFERROR(VLOOKUP(C80,Employés!$A$6:$B$101,2,FALSE),"Employé introuvable"))</f>
        <v/>
      </c>
      <c r="E80" s="24" t="n"/>
      <c r="F80" s="25" t="n"/>
      <c r="G80" s="25" t="n"/>
      <c r="H80" s="26" t="n"/>
      <c r="I80" s="26" t="n"/>
      <c r="J80" s="26" t="n"/>
      <c r="K80" s="27" t="n"/>
      <c r="L80" s="27" t="n"/>
      <c r="M80" s="24" t="n"/>
      <c r="N80" s="23">
        <f>IF(A80="","",IFERROR(IF(M80&lt;&gt;"Approuvé",0,IF(E80="Accumulation",MAX(I80-H80,0),IF(E80="Ajustement crédit",J80,0))),0))</f>
        <v/>
      </c>
      <c r="O80" s="23">
        <f>IF(A80="","",IFERROR(IF(M80&lt;&gt;"Approuvé",0,IF(OR(E80="Reprise",E80="Ajustement débit"),J80,0)),0))</f>
        <v/>
      </c>
      <c r="P80" s="23">
        <f>IF(A80="","",IFERROR(N80-O80,0))</f>
        <v/>
      </c>
    </row>
    <row r="81">
      <c r="A81" s="24" t="n"/>
      <c r="B81" s="25" t="n"/>
      <c r="C81" s="24" t="n"/>
      <c r="D81" s="22">
        <f>IF(C81="","",IFERROR(VLOOKUP(C81,Employés!$A$6:$B$101,2,FALSE),"Employé introuvable"))</f>
        <v/>
      </c>
      <c r="E81" s="24" t="n"/>
      <c r="F81" s="25" t="n"/>
      <c r="G81" s="25" t="n"/>
      <c r="H81" s="26" t="n"/>
      <c r="I81" s="26" t="n"/>
      <c r="J81" s="26" t="n"/>
      <c r="K81" s="27" t="n"/>
      <c r="L81" s="27" t="n"/>
      <c r="M81" s="24" t="n"/>
      <c r="N81" s="23">
        <f>IF(A81="","",IFERROR(IF(M81&lt;&gt;"Approuvé",0,IF(E81="Accumulation",MAX(I81-H81,0),IF(E81="Ajustement crédit",J81,0))),0))</f>
        <v/>
      </c>
      <c r="O81" s="23">
        <f>IF(A81="","",IFERROR(IF(M81&lt;&gt;"Approuvé",0,IF(OR(E81="Reprise",E81="Ajustement débit"),J81,0)),0))</f>
        <v/>
      </c>
      <c r="P81" s="23">
        <f>IF(A81="","",IFERROR(N81-O81,0))</f>
        <v/>
      </c>
    </row>
    <row r="82">
      <c r="A82" s="24" t="n"/>
      <c r="B82" s="25" t="n"/>
      <c r="C82" s="24" t="n"/>
      <c r="D82" s="22">
        <f>IF(C82="","",IFERROR(VLOOKUP(C82,Employés!$A$6:$B$101,2,FALSE),"Employé introuvable"))</f>
        <v/>
      </c>
      <c r="E82" s="24" t="n"/>
      <c r="F82" s="25" t="n"/>
      <c r="G82" s="25" t="n"/>
      <c r="H82" s="26" t="n"/>
      <c r="I82" s="26" t="n"/>
      <c r="J82" s="26" t="n"/>
      <c r="K82" s="27" t="n"/>
      <c r="L82" s="27" t="n"/>
      <c r="M82" s="24" t="n"/>
      <c r="N82" s="23">
        <f>IF(A82="","",IFERROR(IF(M82&lt;&gt;"Approuvé",0,IF(E82="Accumulation",MAX(I82-H82,0),IF(E82="Ajustement crédit",J82,0))),0))</f>
        <v/>
      </c>
      <c r="O82" s="23">
        <f>IF(A82="","",IFERROR(IF(M82&lt;&gt;"Approuvé",0,IF(OR(E82="Reprise",E82="Ajustement débit"),J82,0)),0))</f>
        <v/>
      </c>
      <c r="P82" s="23">
        <f>IF(A82="","",IFERROR(N82-O82,0))</f>
        <v/>
      </c>
    </row>
    <row r="83">
      <c r="A83" s="24" t="n"/>
      <c r="B83" s="25" t="n"/>
      <c r="C83" s="24" t="n"/>
      <c r="D83" s="22">
        <f>IF(C83="","",IFERROR(VLOOKUP(C83,Employés!$A$6:$B$101,2,FALSE),"Employé introuvable"))</f>
        <v/>
      </c>
      <c r="E83" s="24" t="n"/>
      <c r="F83" s="25" t="n"/>
      <c r="G83" s="25" t="n"/>
      <c r="H83" s="26" t="n"/>
      <c r="I83" s="26" t="n"/>
      <c r="J83" s="26" t="n"/>
      <c r="K83" s="27" t="n"/>
      <c r="L83" s="27" t="n"/>
      <c r="M83" s="24" t="n"/>
      <c r="N83" s="23">
        <f>IF(A83="","",IFERROR(IF(M83&lt;&gt;"Approuvé",0,IF(E83="Accumulation",MAX(I83-H83,0),IF(E83="Ajustement crédit",J83,0))),0))</f>
        <v/>
      </c>
      <c r="O83" s="23">
        <f>IF(A83="","",IFERROR(IF(M83&lt;&gt;"Approuvé",0,IF(OR(E83="Reprise",E83="Ajustement débit"),J83,0)),0))</f>
        <v/>
      </c>
      <c r="P83" s="23">
        <f>IF(A83="","",IFERROR(N83-O83,0))</f>
        <v/>
      </c>
    </row>
    <row r="84">
      <c r="A84" s="24" t="n"/>
      <c r="B84" s="25" t="n"/>
      <c r="C84" s="24" t="n"/>
      <c r="D84" s="22">
        <f>IF(C84="","",IFERROR(VLOOKUP(C84,Employés!$A$6:$B$101,2,FALSE),"Employé introuvable"))</f>
        <v/>
      </c>
      <c r="E84" s="24" t="n"/>
      <c r="F84" s="25" t="n"/>
      <c r="G84" s="25" t="n"/>
      <c r="H84" s="26" t="n"/>
      <c r="I84" s="26" t="n"/>
      <c r="J84" s="26" t="n"/>
      <c r="K84" s="27" t="n"/>
      <c r="L84" s="27" t="n"/>
      <c r="M84" s="24" t="n"/>
      <c r="N84" s="23">
        <f>IF(A84="","",IFERROR(IF(M84&lt;&gt;"Approuvé",0,IF(E84="Accumulation",MAX(I84-H84,0),IF(E84="Ajustement crédit",J84,0))),0))</f>
        <v/>
      </c>
      <c r="O84" s="23">
        <f>IF(A84="","",IFERROR(IF(M84&lt;&gt;"Approuvé",0,IF(OR(E84="Reprise",E84="Ajustement débit"),J84,0)),0))</f>
        <v/>
      </c>
      <c r="P84" s="23">
        <f>IF(A84="","",IFERROR(N84-O84,0))</f>
        <v/>
      </c>
    </row>
    <row r="85">
      <c r="A85" s="24" t="n"/>
      <c r="B85" s="25" t="n"/>
      <c r="C85" s="24" t="n"/>
      <c r="D85" s="22">
        <f>IF(C85="","",IFERROR(VLOOKUP(C85,Employés!$A$6:$B$101,2,FALSE),"Employé introuvable"))</f>
        <v/>
      </c>
      <c r="E85" s="24" t="n"/>
      <c r="F85" s="25" t="n"/>
      <c r="G85" s="25" t="n"/>
      <c r="H85" s="26" t="n"/>
      <c r="I85" s="26" t="n"/>
      <c r="J85" s="26" t="n"/>
      <c r="K85" s="27" t="n"/>
      <c r="L85" s="27" t="n"/>
      <c r="M85" s="24" t="n"/>
      <c r="N85" s="23">
        <f>IF(A85="","",IFERROR(IF(M85&lt;&gt;"Approuvé",0,IF(E85="Accumulation",MAX(I85-H85,0),IF(E85="Ajustement crédit",J85,0))),0))</f>
        <v/>
      </c>
      <c r="O85" s="23">
        <f>IF(A85="","",IFERROR(IF(M85&lt;&gt;"Approuvé",0,IF(OR(E85="Reprise",E85="Ajustement débit"),J85,0)),0))</f>
        <v/>
      </c>
      <c r="P85" s="23">
        <f>IF(A85="","",IFERROR(N85-O85,0))</f>
        <v/>
      </c>
    </row>
    <row r="86">
      <c r="A86" s="24" t="n"/>
      <c r="B86" s="25" t="n"/>
      <c r="C86" s="24" t="n"/>
      <c r="D86" s="22">
        <f>IF(C86="","",IFERROR(VLOOKUP(C86,Employés!$A$6:$B$101,2,FALSE),"Employé introuvable"))</f>
        <v/>
      </c>
      <c r="E86" s="24" t="n"/>
      <c r="F86" s="25" t="n"/>
      <c r="G86" s="25" t="n"/>
      <c r="H86" s="26" t="n"/>
      <c r="I86" s="26" t="n"/>
      <c r="J86" s="26" t="n"/>
      <c r="K86" s="27" t="n"/>
      <c r="L86" s="27" t="n"/>
      <c r="M86" s="24" t="n"/>
      <c r="N86" s="23">
        <f>IF(A86="","",IFERROR(IF(M86&lt;&gt;"Approuvé",0,IF(E86="Accumulation",MAX(I86-H86,0),IF(E86="Ajustement crédit",J86,0))),0))</f>
        <v/>
      </c>
      <c r="O86" s="23">
        <f>IF(A86="","",IFERROR(IF(M86&lt;&gt;"Approuvé",0,IF(OR(E86="Reprise",E86="Ajustement débit"),J86,0)),0))</f>
        <v/>
      </c>
      <c r="P86" s="23">
        <f>IF(A86="","",IFERROR(N86-O86,0))</f>
        <v/>
      </c>
    </row>
    <row r="87">
      <c r="A87" s="24" t="n"/>
      <c r="B87" s="25" t="n"/>
      <c r="C87" s="24" t="n"/>
      <c r="D87" s="22">
        <f>IF(C87="","",IFERROR(VLOOKUP(C87,Employés!$A$6:$B$101,2,FALSE),"Employé introuvable"))</f>
        <v/>
      </c>
      <c r="E87" s="24" t="n"/>
      <c r="F87" s="25" t="n"/>
      <c r="G87" s="25" t="n"/>
      <c r="H87" s="26" t="n"/>
      <c r="I87" s="26" t="n"/>
      <c r="J87" s="26" t="n"/>
      <c r="K87" s="27" t="n"/>
      <c r="L87" s="27" t="n"/>
      <c r="M87" s="24" t="n"/>
      <c r="N87" s="23">
        <f>IF(A87="","",IFERROR(IF(M87&lt;&gt;"Approuvé",0,IF(E87="Accumulation",MAX(I87-H87,0),IF(E87="Ajustement crédit",J87,0))),0))</f>
        <v/>
      </c>
      <c r="O87" s="23">
        <f>IF(A87="","",IFERROR(IF(M87&lt;&gt;"Approuvé",0,IF(OR(E87="Reprise",E87="Ajustement débit"),J87,0)),0))</f>
        <v/>
      </c>
      <c r="P87" s="23">
        <f>IF(A87="","",IFERROR(N87-O87,0))</f>
        <v/>
      </c>
    </row>
    <row r="88">
      <c r="A88" s="24" t="n"/>
      <c r="B88" s="25" t="n"/>
      <c r="C88" s="24" t="n"/>
      <c r="D88" s="22">
        <f>IF(C88="","",IFERROR(VLOOKUP(C88,Employés!$A$6:$B$101,2,FALSE),"Employé introuvable"))</f>
        <v/>
      </c>
      <c r="E88" s="24" t="n"/>
      <c r="F88" s="25" t="n"/>
      <c r="G88" s="25" t="n"/>
      <c r="H88" s="26" t="n"/>
      <c r="I88" s="26" t="n"/>
      <c r="J88" s="26" t="n"/>
      <c r="K88" s="27" t="n"/>
      <c r="L88" s="27" t="n"/>
      <c r="M88" s="24" t="n"/>
      <c r="N88" s="23">
        <f>IF(A88="","",IFERROR(IF(M88&lt;&gt;"Approuvé",0,IF(E88="Accumulation",MAX(I88-H88,0),IF(E88="Ajustement crédit",J88,0))),0))</f>
        <v/>
      </c>
      <c r="O88" s="23">
        <f>IF(A88="","",IFERROR(IF(M88&lt;&gt;"Approuvé",0,IF(OR(E88="Reprise",E88="Ajustement débit"),J88,0)),0))</f>
        <v/>
      </c>
      <c r="P88" s="23">
        <f>IF(A88="","",IFERROR(N88-O88,0))</f>
        <v/>
      </c>
    </row>
    <row r="89">
      <c r="A89" s="24" t="n"/>
      <c r="B89" s="25" t="n"/>
      <c r="C89" s="24" t="n"/>
      <c r="D89" s="22">
        <f>IF(C89="","",IFERROR(VLOOKUP(C89,Employés!$A$6:$B$101,2,FALSE),"Employé introuvable"))</f>
        <v/>
      </c>
      <c r="E89" s="24" t="n"/>
      <c r="F89" s="25" t="n"/>
      <c r="G89" s="25" t="n"/>
      <c r="H89" s="26" t="n"/>
      <c r="I89" s="26" t="n"/>
      <c r="J89" s="26" t="n"/>
      <c r="K89" s="27" t="n"/>
      <c r="L89" s="27" t="n"/>
      <c r="M89" s="24" t="n"/>
      <c r="N89" s="23">
        <f>IF(A89="","",IFERROR(IF(M89&lt;&gt;"Approuvé",0,IF(E89="Accumulation",MAX(I89-H89,0),IF(E89="Ajustement crédit",J89,0))),0))</f>
        <v/>
      </c>
      <c r="O89" s="23">
        <f>IF(A89="","",IFERROR(IF(M89&lt;&gt;"Approuvé",0,IF(OR(E89="Reprise",E89="Ajustement débit"),J89,0)),0))</f>
        <v/>
      </c>
      <c r="P89" s="23">
        <f>IF(A89="","",IFERROR(N89-O89,0))</f>
        <v/>
      </c>
    </row>
    <row r="90">
      <c r="A90" s="24" t="n"/>
      <c r="B90" s="25" t="n"/>
      <c r="C90" s="24" t="n"/>
      <c r="D90" s="22">
        <f>IF(C90="","",IFERROR(VLOOKUP(C90,Employés!$A$6:$B$101,2,FALSE),"Employé introuvable"))</f>
        <v/>
      </c>
      <c r="E90" s="24" t="n"/>
      <c r="F90" s="25" t="n"/>
      <c r="G90" s="25" t="n"/>
      <c r="H90" s="26" t="n"/>
      <c r="I90" s="26" t="n"/>
      <c r="J90" s="26" t="n"/>
      <c r="K90" s="27" t="n"/>
      <c r="L90" s="27" t="n"/>
      <c r="M90" s="24" t="n"/>
      <c r="N90" s="23">
        <f>IF(A90="","",IFERROR(IF(M90&lt;&gt;"Approuvé",0,IF(E90="Accumulation",MAX(I90-H90,0),IF(E90="Ajustement crédit",J90,0))),0))</f>
        <v/>
      </c>
      <c r="O90" s="23">
        <f>IF(A90="","",IFERROR(IF(M90&lt;&gt;"Approuvé",0,IF(OR(E90="Reprise",E90="Ajustement débit"),J90,0)),0))</f>
        <v/>
      </c>
      <c r="P90" s="23">
        <f>IF(A90="","",IFERROR(N90-O90,0))</f>
        <v/>
      </c>
    </row>
    <row r="91">
      <c r="A91" s="24" t="n"/>
      <c r="B91" s="25" t="n"/>
      <c r="C91" s="24" t="n"/>
      <c r="D91" s="22">
        <f>IF(C91="","",IFERROR(VLOOKUP(C91,Employés!$A$6:$B$101,2,FALSE),"Employé introuvable"))</f>
        <v/>
      </c>
      <c r="E91" s="24" t="n"/>
      <c r="F91" s="25" t="n"/>
      <c r="G91" s="25" t="n"/>
      <c r="H91" s="26" t="n"/>
      <c r="I91" s="26" t="n"/>
      <c r="J91" s="26" t="n"/>
      <c r="K91" s="27" t="n"/>
      <c r="L91" s="27" t="n"/>
      <c r="M91" s="24" t="n"/>
      <c r="N91" s="23">
        <f>IF(A91="","",IFERROR(IF(M91&lt;&gt;"Approuvé",0,IF(E91="Accumulation",MAX(I91-H91,0),IF(E91="Ajustement crédit",J91,0))),0))</f>
        <v/>
      </c>
      <c r="O91" s="23">
        <f>IF(A91="","",IFERROR(IF(M91&lt;&gt;"Approuvé",0,IF(OR(E91="Reprise",E91="Ajustement débit"),J91,0)),0))</f>
        <v/>
      </c>
      <c r="P91" s="23">
        <f>IF(A91="","",IFERROR(N91-O91,0))</f>
        <v/>
      </c>
    </row>
    <row r="92">
      <c r="A92" s="24" t="n"/>
      <c r="B92" s="25" t="n"/>
      <c r="C92" s="24" t="n"/>
      <c r="D92" s="22">
        <f>IF(C92="","",IFERROR(VLOOKUP(C92,Employés!$A$6:$B$101,2,FALSE),"Employé introuvable"))</f>
        <v/>
      </c>
      <c r="E92" s="24" t="n"/>
      <c r="F92" s="25" t="n"/>
      <c r="G92" s="25" t="n"/>
      <c r="H92" s="26" t="n"/>
      <c r="I92" s="26" t="n"/>
      <c r="J92" s="26" t="n"/>
      <c r="K92" s="27" t="n"/>
      <c r="L92" s="27" t="n"/>
      <c r="M92" s="24" t="n"/>
      <c r="N92" s="23">
        <f>IF(A92="","",IFERROR(IF(M92&lt;&gt;"Approuvé",0,IF(E92="Accumulation",MAX(I92-H92,0),IF(E92="Ajustement crédit",J92,0))),0))</f>
        <v/>
      </c>
      <c r="O92" s="23">
        <f>IF(A92="","",IFERROR(IF(M92&lt;&gt;"Approuvé",0,IF(OR(E92="Reprise",E92="Ajustement débit"),J92,0)),0))</f>
        <v/>
      </c>
      <c r="P92" s="23">
        <f>IF(A92="","",IFERROR(N92-O92,0))</f>
        <v/>
      </c>
    </row>
    <row r="93">
      <c r="A93" s="24" t="n"/>
      <c r="B93" s="25" t="n"/>
      <c r="C93" s="24" t="n"/>
      <c r="D93" s="22">
        <f>IF(C93="","",IFERROR(VLOOKUP(C93,Employés!$A$6:$B$101,2,FALSE),"Employé introuvable"))</f>
        <v/>
      </c>
      <c r="E93" s="24" t="n"/>
      <c r="F93" s="25" t="n"/>
      <c r="G93" s="25" t="n"/>
      <c r="H93" s="26" t="n"/>
      <c r="I93" s="26" t="n"/>
      <c r="J93" s="26" t="n"/>
      <c r="K93" s="27" t="n"/>
      <c r="L93" s="27" t="n"/>
      <c r="M93" s="24" t="n"/>
      <c r="N93" s="23">
        <f>IF(A93="","",IFERROR(IF(M93&lt;&gt;"Approuvé",0,IF(E93="Accumulation",MAX(I93-H93,0),IF(E93="Ajustement crédit",J93,0))),0))</f>
        <v/>
      </c>
      <c r="O93" s="23">
        <f>IF(A93="","",IFERROR(IF(M93&lt;&gt;"Approuvé",0,IF(OR(E93="Reprise",E93="Ajustement débit"),J93,0)),0))</f>
        <v/>
      </c>
      <c r="P93" s="23">
        <f>IF(A93="","",IFERROR(N93-O93,0))</f>
        <v/>
      </c>
    </row>
    <row r="94">
      <c r="A94" s="24" t="n"/>
      <c r="B94" s="25" t="n"/>
      <c r="C94" s="24" t="n"/>
      <c r="D94" s="22">
        <f>IF(C94="","",IFERROR(VLOOKUP(C94,Employés!$A$6:$B$101,2,FALSE),"Employé introuvable"))</f>
        <v/>
      </c>
      <c r="E94" s="24" t="n"/>
      <c r="F94" s="25" t="n"/>
      <c r="G94" s="25" t="n"/>
      <c r="H94" s="26" t="n"/>
      <c r="I94" s="26" t="n"/>
      <c r="J94" s="26" t="n"/>
      <c r="K94" s="27" t="n"/>
      <c r="L94" s="27" t="n"/>
      <c r="M94" s="24" t="n"/>
      <c r="N94" s="23">
        <f>IF(A94="","",IFERROR(IF(M94&lt;&gt;"Approuvé",0,IF(E94="Accumulation",MAX(I94-H94,0),IF(E94="Ajustement crédit",J94,0))),0))</f>
        <v/>
      </c>
      <c r="O94" s="23">
        <f>IF(A94="","",IFERROR(IF(M94&lt;&gt;"Approuvé",0,IF(OR(E94="Reprise",E94="Ajustement débit"),J94,0)),0))</f>
        <v/>
      </c>
      <c r="P94" s="23">
        <f>IF(A94="","",IFERROR(N94-O94,0))</f>
        <v/>
      </c>
    </row>
    <row r="95">
      <c r="A95" s="24" t="n"/>
      <c r="B95" s="25" t="n"/>
      <c r="C95" s="24" t="n"/>
      <c r="D95" s="22">
        <f>IF(C95="","",IFERROR(VLOOKUP(C95,Employés!$A$6:$B$101,2,FALSE),"Employé introuvable"))</f>
        <v/>
      </c>
      <c r="E95" s="24" t="n"/>
      <c r="F95" s="25" t="n"/>
      <c r="G95" s="25" t="n"/>
      <c r="H95" s="26" t="n"/>
      <c r="I95" s="26" t="n"/>
      <c r="J95" s="26" t="n"/>
      <c r="K95" s="27" t="n"/>
      <c r="L95" s="27" t="n"/>
      <c r="M95" s="24" t="n"/>
      <c r="N95" s="23">
        <f>IF(A95="","",IFERROR(IF(M95&lt;&gt;"Approuvé",0,IF(E95="Accumulation",MAX(I95-H95,0),IF(E95="Ajustement crédit",J95,0))),0))</f>
        <v/>
      </c>
      <c r="O95" s="23">
        <f>IF(A95="","",IFERROR(IF(M95&lt;&gt;"Approuvé",0,IF(OR(E95="Reprise",E95="Ajustement débit"),J95,0)),0))</f>
        <v/>
      </c>
      <c r="P95" s="23">
        <f>IF(A95="","",IFERROR(N95-O95,0))</f>
        <v/>
      </c>
    </row>
    <row r="96">
      <c r="A96" s="24" t="n"/>
      <c r="B96" s="25" t="n"/>
      <c r="C96" s="24" t="n"/>
      <c r="D96" s="22">
        <f>IF(C96="","",IFERROR(VLOOKUP(C96,Employés!$A$6:$B$101,2,FALSE),"Employé introuvable"))</f>
        <v/>
      </c>
      <c r="E96" s="24" t="n"/>
      <c r="F96" s="25" t="n"/>
      <c r="G96" s="25" t="n"/>
      <c r="H96" s="26" t="n"/>
      <c r="I96" s="26" t="n"/>
      <c r="J96" s="26" t="n"/>
      <c r="K96" s="27" t="n"/>
      <c r="L96" s="27" t="n"/>
      <c r="M96" s="24" t="n"/>
      <c r="N96" s="23">
        <f>IF(A96="","",IFERROR(IF(M96&lt;&gt;"Approuvé",0,IF(E96="Accumulation",MAX(I96-H96,0),IF(E96="Ajustement crédit",J96,0))),0))</f>
        <v/>
      </c>
      <c r="O96" s="23">
        <f>IF(A96="","",IFERROR(IF(M96&lt;&gt;"Approuvé",0,IF(OR(E96="Reprise",E96="Ajustement débit"),J96,0)),0))</f>
        <v/>
      </c>
      <c r="P96" s="23">
        <f>IF(A96="","",IFERROR(N96-O96,0))</f>
        <v/>
      </c>
    </row>
    <row r="97">
      <c r="A97" s="24" t="n"/>
      <c r="B97" s="25" t="n"/>
      <c r="C97" s="24" t="n"/>
      <c r="D97" s="22">
        <f>IF(C97="","",IFERROR(VLOOKUP(C97,Employés!$A$6:$B$101,2,FALSE),"Employé introuvable"))</f>
        <v/>
      </c>
      <c r="E97" s="24" t="n"/>
      <c r="F97" s="25" t="n"/>
      <c r="G97" s="25" t="n"/>
      <c r="H97" s="26" t="n"/>
      <c r="I97" s="26" t="n"/>
      <c r="J97" s="26" t="n"/>
      <c r="K97" s="27" t="n"/>
      <c r="L97" s="27" t="n"/>
      <c r="M97" s="24" t="n"/>
      <c r="N97" s="23">
        <f>IF(A97="","",IFERROR(IF(M97&lt;&gt;"Approuvé",0,IF(E97="Accumulation",MAX(I97-H97,0),IF(E97="Ajustement crédit",J97,0))),0))</f>
        <v/>
      </c>
      <c r="O97" s="23">
        <f>IF(A97="","",IFERROR(IF(M97&lt;&gt;"Approuvé",0,IF(OR(E97="Reprise",E97="Ajustement débit"),J97,0)),0))</f>
        <v/>
      </c>
      <c r="P97" s="23">
        <f>IF(A97="","",IFERROR(N97-O97,0))</f>
        <v/>
      </c>
    </row>
    <row r="98">
      <c r="A98" s="24" t="n"/>
      <c r="B98" s="25" t="n"/>
      <c r="C98" s="24" t="n"/>
      <c r="D98" s="22">
        <f>IF(C98="","",IFERROR(VLOOKUP(C98,Employés!$A$6:$B$101,2,FALSE),"Employé introuvable"))</f>
        <v/>
      </c>
      <c r="E98" s="24" t="n"/>
      <c r="F98" s="25" t="n"/>
      <c r="G98" s="25" t="n"/>
      <c r="H98" s="26" t="n"/>
      <c r="I98" s="26" t="n"/>
      <c r="J98" s="26" t="n"/>
      <c r="K98" s="27" t="n"/>
      <c r="L98" s="27" t="n"/>
      <c r="M98" s="24" t="n"/>
      <c r="N98" s="23">
        <f>IF(A98="","",IFERROR(IF(M98&lt;&gt;"Approuvé",0,IF(E98="Accumulation",MAX(I98-H98,0),IF(E98="Ajustement crédit",J98,0))),0))</f>
        <v/>
      </c>
      <c r="O98" s="23">
        <f>IF(A98="","",IFERROR(IF(M98&lt;&gt;"Approuvé",0,IF(OR(E98="Reprise",E98="Ajustement débit"),J98,0)),0))</f>
        <v/>
      </c>
      <c r="P98" s="23">
        <f>IF(A98="","",IFERROR(N98-O98,0))</f>
        <v/>
      </c>
    </row>
    <row r="99">
      <c r="A99" s="24" t="n"/>
      <c r="B99" s="25" t="n"/>
      <c r="C99" s="24" t="n"/>
      <c r="D99" s="22">
        <f>IF(C99="","",IFERROR(VLOOKUP(C99,Employés!$A$6:$B$101,2,FALSE),"Employé introuvable"))</f>
        <v/>
      </c>
      <c r="E99" s="24" t="n"/>
      <c r="F99" s="25" t="n"/>
      <c r="G99" s="25" t="n"/>
      <c r="H99" s="26" t="n"/>
      <c r="I99" s="26" t="n"/>
      <c r="J99" s="26" t="n"/>
      <c r="K99" s="27" t="n"/>
      <c r="L99" s="27" t="n"/>
      <c r="M99" s="24" t="n"/>
      <c r="N99" s="23">
        <f>IF(A99="","",IFERROR(IF(M99&lt;&gt;"Approuvé",0,IF(E99="Accumulation",MAX(I99-H99,0),IF(E99="Ajustement crédit",J99,0))),0))</f>
        <v/>
      </c>
      <c r="O99" s="23">
        <f>IF(A99="","",IFERROR(IF(M99&lt;&gt;"Approuvé",0,IF(OR(E99="Reprise",E99="Ajustement débit"),J99,0)),0))</f>
        <v/>
      </c>
      <c r="P99" s="23">
        <f>IF(A99="","",IFERROR(N99-O99,0))</f>
        <v/>
      </c>
    </row>
    <row r="100">
      <c r="A100" s="24" t="n"/>
      <c r="B100" s="25" t="n"/>
      <c r="C100" s="24" t="n"/>
      <c r="D100" s="22">
        <f>IF(C100="","",IFERROR(VLOOKUP(C100,Employés!$A$6:$B$101,2,FALSE),"Employé introuvable"))</f>
        <v/>
      </c>
      <c r="E100" s="24" t="n"/>
      <c r="F100" s="25" t="n"/>
      <c r="G100" s="25" t="n"/>
      <c r="H100" s="26" t="n"/>
      <c r="I100" s="26" t="n"/>
      <c r="J100" s="26" t="n"/>
      <c r="K100" s="27" t="n"/>
      <c r="L100" s="27" t="n"/>
      <c r="M100" s="24" t="n"/>
      <c r="N100" s="23">
        <f>IF(A100="","",IFERROR(IF(M100&lt;&gt;"Approuvé",0,IF(E100="Accumulation",MAX(I100-H100,0),IF(E100="Ajustement crédit",J100,0))),0))</f>
        <v/>
      </c>
      <c r="O100" s="23">
        <f>IF(A100="","",IFERROR(IF(M100&lt;&gt;"Approuvé",0,IF(OR(E100="Reprise",E100="Ajustement débit"),J100,0)),0))</f>
        <v/>
      </c>
      <c r="P100" s="23">
        <f>IF(A100="","",IFERROR(N100-O100,0))</f>
        <v/>
      </c>
    </row>
    <row r="101">
      <c r="A101" s="24" t="n"/>
      <c r="B101" s="25" t="n"/>
      <c r="C101" s="24" t="n"/>
      <c r="D101" s="22">
        <f>IF(C101="","",IFERROR(VLOOKUP(C101,Employés!$A$6:$B$101,2,FALSE),"Employé introuvable"))</f>
        <v/>
      </c>
      <c r="E101" s="24" t="n"/>
      <c r="F101" s="25" t="n"/>
      <c r="G101" s="25" t="n"/>
      <c r="H101" s="26" t="n"/>
      <c r="I101" s="26" t="n"/>
      <c r="J101" s="26" t="n"/>
      <c r="K101" s="27" t="n"/>
      <c r="L101" s="27" t="n"/>
      <c r="M101" s="24" t="n"/>
      <c r="N101" s="23">
        <f>IF(A101="","",IFERROR(IF(M101&lt;&gt;"Approuvé",0,IF(E101="Accumulation",MAX(I101-H101,0),IF(E101="Ajustement crédit",J101,0))),0))</f>
        <v/>
      </c>
      <c r="O101" s="23">
        <f>IF(A101="","",IFERROR(IF(M101&lt;&gt;"Approuvé",0,IF(OR(E101="Reprise",E101="Ajustement débit"),J101,0)),0))</f>
        <v/>
      </c>
      <c r="P101" s="23">
        <f>IF(A101="","",IFERROR(N101-O101,0))</f>
        <v/>
      </c>
    </row>
    <row r="102">
      <c r="A102" s="24" t="n"/>
      <c r="B102" s="25" t="n"/>
      <c r="C102" s="24" t="n"/>
      <c r="D102" s="22">
        <f>IF(C102="","",IFERROR(VLOOKUP(C102,Employés!$A$6:$B$101,2,FALSE),"Employé introuvable"))</f>
        <v/>
      </c>
      <c r="E102" s="24" t="n"/>
      <c r="F102" s="25" t="n"/>
      <c r="G102" s="25" t="n"/>
      <c r="H102" s="26" t="n"/>
      <c r="I102" s="26" t="n"/>
      <c r="J102" s="26" t="n"/>
      <c r="K102" s="27" t="n"/>
      <c r="L102" s="27" t="n"/>
      <c r="M102" s="24" t="n"/>
      <c r="N102" s="23">
        <f>IF(A102="","",IFERROR(IF(M102&lt;&gt;"Approuvé",0,IF(E102="Accumulation",MAX(I102-H102,0),IF(E102="Ajustement crédit",J102,0))),0))</f>
        <v/>
      </c>
      <c r="O102" s="23">
        <f>IF(A102="","",IFERROR(IF(M102&lt;&gt;"Approuvé",0,IF(OR(E102="Reprise",E102="Ajustement débit"),J102,0)),0))</f>
        <v/>
      </c>
      <c r="P102" s="23">
        <f>IF(A102="","",IFERROR(N102-O102,0))</f>
        <v/>
      </c>
    </row>
    <row r="103">
      <c r="A103" s="24" t="n"/>
      <c r="B103" s="25" t="n"/>
      <c r="C103" s="24" t="n"/>
      <c r="D103" s="22">
        <f>IF(C103="","",IFERROR(VLOOKUP(C103,Employés!$A$6:$B$101,2,FALSE),"Employé introuvable"))</f>
        <v/>
      </c>
      <c r="E103" s="24" t="n"/>
      <c r="F103" s="25" t="n"/>
      <c r="G103" s="25" t="n"/>
      <c r="H103" s="26" t="n"/>
      <c r="I103" s="26" t="n"/>
      <c r="J103" s="26" t="n"/>
      <c r="K103" s="27" t="n"/>
      <c r="L103" s="27" t="n"/>
      <c r="M103" s="24" t="n"/>
      <c r="N103" s="23">
        <f>IF(A103="","",IFERROR(IF(M103&lt;&gt;"Approuvé",0,IF(E103="Accumulation",MAX(I103-H103,0),IF(E103="Ajustement crédit",J103,0))),0))</f>
        <v/>
      </c>
      <c r="O103" s="23">
        <f>IF(A103="","",IFERROR(IF(M103&lt;&gt;"Approuvé",0,IF(OR(E103="Reprise",E103="Ajustement débit"),J103,0)),0))</f>
        <v/>
      </c>
      <c r="P103" s="23">
        <f>IF(A103="","",IFERROR(N103-O103,0))</f>
        <v/>
      </c>
    </row>
    <row r="104">
      <c r="A104" s="24" t="n"/>
      <c r="B104" s="25" t="n"/>
      <c r="C104" s="24" t="n"/>
      <c r="D104" s="22">
        <f>IF(C104="","",IFERROR(VLOOKUP(C104,Employés!$A$6:$B$101,2,FALSE),"Employé introuvable"))</f>
        <v/>
      </c>
      <c r="E104" s="24" t="n"/>
      <c r="F104" s="25" t="n"/>
      <c r="G104" s="25" t="n"/>
      <c r="H104" s="26" t="n"/>
      <c r="I104" s="26" t="n"/>
      <c r="J104" s="26" t="n"/>
      <c r="K104" s="27" t="n"/>
      <c r="L104" s="27" t="n"/>
      <c r="M104" s="24" t="n"/>
      <c r="N104" s="23">
        <f>IF(A104="","",IFERROR(IF(M104&lt;&gt;"Approuvé",0,IF(E104="Accumulation",MAX(I104-H104,0),IF(E104="Ajustement crédit",J104,0))),0))</f>
        <v/>
      </c>
      <c r="O104" s="23">
        <f>IF(A104="","",IFERROR(IF(M104&lt;&gt;"Approuvé",0,IF(OR(E104="Reprise",E104="Ajustement débit"),J104,0)),0))</f>
        <v/>
      </c>
      <c r="P104" s="23">
        <f>IF(A104="","",IFERROR(N104-O104,0))</f>
        <v/>
      </c>
    </row>
    <row r="105">
      <c r="A105" s="24" t="n"/>
      <c r="B105" s="25" t="n"/>
      <c r="C105" s="24" t="n"/>
      <c r="D105" s="22">
        <f>IF(C105="","",IFERROR(VLOOKUP(C105,Employés!$A$6:$B$101,2,FALSE),"Employé introuvable"))</f>
        <v/>
      </c>
      <c r="E105" s="24" t="n"/>
      <c r="F105" s="25" t="n"/>
      <c r="G105" s="25" t="n"/>
      <c r="H105" s="26" t="n"/>
      <c r="I105" s="26" t="n"/>
      <c r="J105" s="26" t="n"/>
      <c r="K105" s="27" t="n"/>
      <c r="L105" s="27" t="n"/>
      <c r="M105" s="24" t="n"/>
      <c r="N105" s="23">
        <f>IF(A105="","",IFERROR(IF(M105&lt;&gt;"Approuvé",0,IF(E105="Accumulation",MAX(I105-H105,0),IF(E105="Ajustement crédit",J105,0))),0))</f>
        <v/>
      </c>
      <c r="O105" s="23">
        <f>IF(A105="","",IFERROR(IF(M105&lt;&gt;"Approuvé",0,IF(OR(E105="Reprise",E105="Ajustement débit"),J105,0)),0))</f>
        <v/>
      </c>
      <c r="P105" s="23">
        <f>IF(A105="","",IFERROR(N105-O105,0))</f>
        <v/>
      </c>
    </row>
    <row r="106">
      <c r="A106" s="24" t="n"/>
      <c r="B106" s="25" t="n"/>
      <c r="C106" s="24" t="n"/>
      <c r="D106" s="22">
        <f>IF(C106="","",IFERROR(VLOOKUP(C106,Employés!$A$6:$B$101,2,FALSE),"Employé introuvable"))</f>
        <v/>
      </c>
      <c r="E106" s="24" t="n"/>
      <c r="F106" s="25" t="n"/>
      <c r="G106" s="25" t="n"/>
      <c r="H106" s="26" t="n"/>
      <c r="I106" s="26" t="n"/>
      <c r="J106" s="26" t="n"/>
      <c r="K106" s="27" t="n"/>
      <c r="L106" s="27" t="n"/>
      <c r="M106" s="24" t="n"/>
      <c r="N106" s="23">
        <f>IF(A106="","",IFERROR(IF(M106&lt;&gt;"Approuvé",0,IF(E106="Accumulation",MAX(I106-H106,0),IF(E106="Ajustement crédit",J106,0))),0))</f>
        <v/>
      </c>
      <c r="O106" s="23">
        <f>IF(A106="","",IFERROR(IF(M106&lt;&gt;"Approuvé",0,IF(OR(E106="Reprise",E106="Ajustement débit"),J106,0)),0))</f>
        <v/>
      </c>
      <c r="P106" s="23">
        <f>IF(A106="","",IFERROR(N106-O106,0))</f>
        <v/>
      </c>
    </row>
    <row r="107">
      <c r="A107" s="24" t="n"/>
      <c r="B107" s="25" t="n"/>
      <c r="C107" s="24" t="n"/>
      <c r="D107" s="22">
        <f>IF(C107="","",IFERROR(VLOOKUP(C107,Employés!$A$6:$B$101,2,FALSE),"Employé introuvable"))</f>
        <v/>
      </c>
      <c r="E107" s="24" t="n"/>
      <c r="F107" s="25" t="n"/>
      <c r="G107" s="25" t="n"/>
      <c r="H107" s="26" t="n"/>
      <c r="I107" s="26" t="n"/>
      <c r="J107" s="26" t="n"/>
      <c r="K107" s="27" t="n"/>
      <c r="L107" s="27" t="n"/>
      <c r="M107" s="24" t="n"/>
      <c r="N107" s="23">
        <f>IF(A107="","",IFERROR(IF(M107&lt;&gt;"Approuvé",0,IF(E107="Accumulation",MAX(I107-H107,0),IF(E107="Ajustement crédit",J107,0))),0))</f>
        <v/>
      </c>
      <c r="O107" s="23">
        <f>IF(A107="","",IFERROR(IF(M107&lt;&gt;"Approuvé",0,IF(OR(E107="Reprise",E107="Ajustement débit"),J107,0)),0))</f>
        <v/>
      </c>
      <c r="P107" s="23">
        <f>IF(A107="","",IFERROR(N107-O107,0))</f>
        <v/>
      </c>
    </row>
    <row r="108">
      <c r="A108" s="24" t="n"/>
      <c r="B108" s="25" t="n"/>
      <c r="C108" s="24" t="n"/>
      <c r="D108" s="22">
        <f>IF(C108="","",IFERROR(VLOOKUP(C108,Employés!$A$6:$B$101,2,FALSE),"Employé introuvable"))</f>
        <v/>
      </c>
      <c r="E108" s="24" t="n"/>
      <c r="F108" s="25" t="n"/>
      <c r="G108" s="25" t="n"/>
      <c r="H108" s="26" t="n"/>
      <c r="I108" s="26" t="n"/>
      <c r="J108" s="26" t="n"/>
      <c r="K108" s="27" t="n"/>
      <c r="L108" s="27" t="n"/>
      <c r="M108" s="24" t="n"/>
      <c r="N108" s="23">
        <f>IF(A108="","",IFERROR(IF(M108&lt;&gt;"Approuvé",0,IF(E108="Accumulation",MAX(I108-H108,0),IF(E108="Ajustement crédit",J108,0))),0))</f>
        <v/>
      </c>
      <c r="O108" s="23">
        <f>IF(A108="","",IFERROR(IF(M108&lt;&gt;"Approuvé",0,IF(OR(E108="Reprise",E108="Ajustement débit"),J108,0)),0))</f>
        <v/>
      </c>
      <c r="P108" s="23">
        <f>IF(A108="","",IFERROR(N108-O108,0))</f>
        <v/>
      </c>
    </row>
    <row r="109">
      <c r="A109" s="24" t="n"/>
      <c r="B109" s="25" t="n"/>
      <c r="C109" s="24" t="n"/>
      <c r="D109" s="22">
        <f>IF(C109="","",IFERROR(VLOOKUP(C109,Employés!$A$6:$B$101,2,FALSE),"Employé introuvable"))</f>
        <v/>
      </c>
      <c r="E109" s="24" t="n"/>
      <c r="F109" s="25" t="n"/>
      <c r="G109" s="25" t="n"/>
      <c r="H109" s="26" t="n"/>
      <c r="I109" s="26" t="n"/>
      <c r="J109" s="26" t="n"/>
      <c r="K109" s="27" t="n"/>
      <c r="L109" s="27" t="n"/>
      <c r="M109" s="24" t="n"/>
      <c r="N109" s="23">
        <f>IF(A109="","",IFERROR(IF(M109&lt;&gt;"Approuvé",0,IF(E109="Accumulation",MAX(I109-H109,0),IF(E109="Ajustement crédit",J109,0))),0))</f>
        <v/>
      </c>
      <c r="O109" s="23">
        <f>IF(A109="","",IFERROR(IF(M109&lt;&gt;"Approuvé",0,IF(OR(E109="Reprise",E109="Ajustement débit"),J109,0)),0))</f>
        <v/>
      </c>
      <c r="P109" s="23">
        <f>IF(A109="","",IFERROR(N109-O109,0))</f>
        <v/>
      </c>
    </row>
    <row r="110">
      <c r="A110" s="24" t="n"/>
      <c r="B110" s="25" t="n"/>
      <c r="C110" s="24" t="n"/>
      <c r="D110" s="22">
        <f>IF(C110="","",IFERROR(VLOOKUP(C110,Employés!$A$6:$B$101,2,FALSE),"Employé introuvable"))</f>
        <v/>
      </c>
      <c r="E110" s="24" t="n"/>
      <c r="F110" s="25" t="n"/>
      <c r="G110" s="25" t="n"/>
      <c r="H110" s="26" t="n"/>
      <c r="I110" s="26" t="n"/>
      <c r="J110" s="26" t="n"/>
      <c r="K110" s="27" t="n"/>
      <c r="L110" s="27" t="n"/>
      <c r="M110" s="24" t="n"/>
      <c r="N110" s="23">
        <f>IF(A110="","",IFERROR(IF(M110&lt;&gt;"Approuvé",0,IF(E110="Accumulation",MAX(I110-H110,0),IF(E110="Ajustement crédit",J110,0))),0))</f>
        <v/>
      </c>
      <c r="O110" s="23">
        <f>IF(A110="","",IFERROR(IF(M110&lt;&gt;"Approuvé",0,IF(OR(E110="Reprise",E110="Ajustement débit"),J110,0)),0))</f>
        <v/>
      </c>
      <c r="P110" s="23">
        <f>IF(A110="","",IFERROR(N110-O110,0))</f>
        <v/>
      </c>
    </row>
    <row r="111">
      <c r="A111" s="24" t="n"/>
      <c r="B111" s="25" t="n"/>
      <c r="C111" s="24" t="n"/>
      <c r="D111" s="22">
        <f>IF(C111="","",IFERROR(VLOOKUP(C111,Employés!$A$6:$B$101,2,FALSE),"Employé introuvable"))</f>
        <v/>
      </c>
      <c r="E111" s="24" t="n"/>
      <c r="F111" s="25" t="n"/>
      <c r="G111" s="25" t="n"/>
      <c r="H111" s="26" t="n"/>
      <c r="I111" s="26" t="n"/>
      <c r="J111" s="26" t="n"/>
      <c r="K111" s="27" t="n"/>
      <c r="L111" s="27" t="n"/>
      <c r="M111" s="24" t="n"/>
      <c r="N111" s="23">
        <f>IF(A111="","",IFERROR(IF(M111&lt;&gt;"Approuvé",0,IF(E111="Accumulation",MAX(I111-H111,0),IF(E111="Ajustement crédit",J111,0))),0))</f>
        <v/>
      </c>
      <c r="O111" s="23">
        <f>IF(A111="","",IFERROR(IF(M111&lt;&gt;"Approuvé",0,IF(OR(E111="Reprise",E111="Ajustement débit"),J111,0)),0))</f>
        <v/>
      </c>
      <c r="P111" s="23">
        <f>IF(A111="","",IFERROR(N111-O111,0))</f>
        <v/>
      </c>
    </row>
    <row r="112">
      <c r="A112" s="24" t="n"/>
      <c r="B112" s="25" t="n"/>
      <c r="C112" s="24" t="n"/>
      <c r="D112" s="22">
        <f>IF(C112="","",IFERROR(VLOOKUP(C112,Employés!$A$6:$B$101,2,FALSE),"Employé introuvable"))</f>
        <v/>
      </c>
      <c r="E112" s="24" t="n"/>
      <c r="F112" s="25" t="n"/>
      <c r="G112" s="25" t="n"/>
      <c r="H112" s="26" t="n"/>
      <c r="I112" s="26" t="n"/>
      <c r="J112" s="26" t="n"/>
      <c r="K112" s="27" t="n"/>
      <c r="L112" s="27" t="n"/>
      <c r="M112" s="24" t="n"/>
      <c r="N112" s="23">
        <f>IF(A112="","",IFERROR(IF(M112&lt;&gt;"Approuvé",0,IF(E112="Accumulation",MAX(I112-H112,0),IF(E112="Ajustement crédit",J112,0))),0))</f>
        <v/>
      </c>
      <c r="O112" s="23">
        <f>IF(A112="","",IFERROR(IF(M112&lt;&gt;"Approuvé",0,IF(OR(E112="Reprise",E112="Ajustement débit"),J112,0)),0))</f>
        <v/>
      </c>
      <c r="P112" s="23">
        <f>IF(A112="","",IFERROR(N112-O112,0))</f>
        <v/>
      </c>
    </row>
    <row r="113">
      <c r="A113" s="24" t="n"/>
      <c r="B113" s="25" t="n"/>
      <c r="C113" s="24" t="n"/>
      <c r="D113" s="22">
        <f>IF(C113="","",IFERROR(VLOOKUP(C113,Employés!$A$6:$B$101,2,FALSE),"Employé introuvable"))</f>
        <v/>
      </c>
      <c r="E113" s="24" t="n"/>
      <c r="F113" s="25" t="n"/>
      <c r="G113" s="25" t="n"/>
      <c r="H113" s="26" t="n"/>
      <c r="I113" s="26" t="n"/>
      <c r="J113" s="26" t="n"/>
      <c r="K113" s="27" t="n"/>
      <c r="L113" s="27" t="n"/>
      <c r="M113" s="24" t="n"/>
      <c r="N113" s="23">
        <f>IF(A113="","",IFERROR(IF(M113&lt;&gt;"Approuvé",0,IF(E113="Accumulation",MAX(I113-H113,0),IF(E113="Ajustement crédit",J113,0))),0))</f>
        <v/>
      </c>
      <c r="O113" s="23">
        <f>IF(A113="","",IFERROR(IF(M113&lt;&gt;"Approuvé",0,IF(OR(E113="Reprise",E113="Ajustement débit"),J113,0)),0))</f>
        <v/>
      </c>
      <c r="P113" s="23">
        <f>IF(A113="","",IFERROR(N113-O113,0))</f>
        <v/>
      </c>
    </row>
    <row r="114">
      <c r="A114" s="24" t="n"/>
      <c r="B114" s="25" t="n"/>
      <c r="C114" s="24" t="n"/>
      <c r="D114" s="22">
        <f>IF(C114="","",IFERROR(VLOOKUP(C114,Employés!$A$6:$B$101,2,FALSE),"Employé introuvable"))</f>
        <v/>
      </c>
      <c r="E114" s="24" t="n"/>
      <c r="F114" s="25" t="n"/>
      <c r="G114" s="25" t="n"/>
      <c r="H114" s="26" t="n"/>
      <c r="I114" s="26" t="n"/>
      <c r="J114" s="26" t="n"/>
      <c r="K114" s="27" t="n"/>
      <c r="L114" s="27" t="n"/>
      <c r="M114" s="24" t="n"/>
      <c r="N114" s="23">
        <f>IF(A114="","",IFERROR(IF(M114&lt;&gt;"Approuvé",0,IF(E114="Accumulation",MAX(I114-H114,0),IF(E114="Ajustement crédit",J114,0))),0))</f>
        <v/>
      </c>
      <c r="O114" s="23">
        <f>IF(A114="","",IFERROR(IF(M114&lt;&gt;"Approuvé",0,IF(OR(E114="Reprise",E114="Ajustement débit"),J114,0)),0))</f>
        <v/>
      </c>
      <c r="P114" s="23">
        <f>IF(A114="","",IFERROR(N114-O114,0))</f>
        <v/>
      </c>
    </row>
    <row r="115">
      <c r="A115" s="24" t="n"/>
      <c r="B115" s="25" t="n"/>
      <c r="C115" s="24" t="n"/>
      <c r="D115" s="22">
        <f>IF(C115="","",IFERROR(VLOOKUP(C115,Employés!$A$6:$B$101,2,FALSE),"Employé introuvable"))</f>
        <v/>
      </c>
      <c r="E115" s="24" t="n"/>
      <c r="F115" s="25" t="n"/>
      <c r="G115" s="25" t="n"/>
      <c r="H115" s="26" t="n"/>
      <c r="I115" s="26" t="n"/>
      <c r="J115" s="26" t="n"/>
      <c r="K115" s="27" t="n"/>
      <c r="L115" s="27" t="n"/>
      <c r="M115" s="24" t="n"/>
      <c r="N115" s="23">
        <f>IF(A115="","",IFERROR(IF(M115&lt;&gt;"Approuvé",0,IF(E115="Accumulation",MAX(I115-H115,0),IF(E115="Ajustement crédit",J115,0))),0))</f>
        <v/>
      </c>
      <c r="O115" s="23">
        <f>IF(A115="","",IFERROR(IF(M115&lt;&gt;"Approuvé",0,IF(OR(E115="Reprise",E115="Ajustement débit"),J115,0)),0))</f>
        <v/>
      </c>
      <c r="P115" s="23">
        <f>IF(A115="","",IFERROR(N115-O115,0))</f>
        <v/>
      </c>
    </row>
    <row r="116">
      <c r="A116" s="24" t="n"/>
      <c r="B116" s="25" t="n"/>
      <c r="C116" s="24" t="n"/>
      <c r="D116" s="22">
        <f>IF(C116="","",IFERROR(VLOOKUP(C116,Employés!$A$6:$B$101,2,FALSE),"Employé introuvable"))</f>
        <v/>
      </c>
      <c r="E116" s="24" t="n"/>
      <c r="F116" s="25" t="n"/>
      <c r="G116" s="25" t="n"/>
      <c r="H116" s="26" t="n"/>
      <c r="I116" s="26" t="n"/>
      <c r="J116" s="26" t="n"/>
      <c r="K116" s="27" t="n"/>
      <c r="L116" s="27" t="n"/>
      <c r="M116" s="24" t="n"/>
      <c r="N116" s="23">
        <f>IF(A116="","",IFERROR(IF(M116&lt;&gt;"Approuvé",0,IF(E116="Accumulation",MAX(I116-H116,0),IF(E116="Ajustement crédit",J116,0))),0))</f>
        <v/>
      </c>
      <c r="O116" s="23">
        <f>IF(A116="","",IFERROR(IF(M116&lt;&gt;"Approuvé",0,IF(OR(E116="Reprise",E116="Ajustement débit"),J116,0)),0))</f>
        <v/>
      </c>
      <c r="P116" s="23">
        <f>IF(A116="","",IFERROR(N116-O116,0))</f>
        <v/>
      </c>
    </row>
    <row r="117">
      <c r="A117" s="24" t="n"/>
      <c r="B117" s="25" t="n"/>
      <c r="C117" s="24" t="n"/>
      <c r="D117" s="22">
        <f>IF(C117="","",IFERROR(VLOOKUP(C117,Employés!$A$6:$B$101,2,FALSE),"Employé introuvable"))</f>
        <v/>
      </c>
      <c r="E117" s="24" t="n"/>
      <c r="F117" s="25" t="n"/>
      <c r="G117" s="25" t="n"/>
      <c r="H117" s="26" t="n"/>
      <c r="I117" s="26" t="n"/>
      <c r="J117" s="26" t="n"/>
      <c r="K117" s="27" t="n"/>
      <c r="L117" s="27" t="n"/>
      <c r="M117" s="24" t="n"/>
      <c r="N117" s="23">
        <f>IF(A117="","",IFERROR(IF(M117&lt;&gt;"Approuvé",0,IF(E117="Accumulation",MAX(I117-H117,0),IF(E117="Ajustement crédit",J117,0))),0))</f>
        <v/>
      </c>
      <c r="O117" s="23">
        <f>IF(A117="","",IFERROR(IF(M117&lt;&gt;"Approuvé",0,IF(OR(E117="Reprise",E117="Ajustement débit"),J117,0)),0))</f>
        <v/>
      </c>
      <c r="P117" s="23">
        <f>IF(A117="","",IFERROR(N117-O117,0))</f>
        <v/>
      </c>
    </row>
    <row r="118">
      <c r="A118" s="24" t="n"/>
      <c r="B118" s="25" t="n"/>
      <c r="C118" s="24" t="n"/>
      <c r="D118" s="22">
        <f>IF(C118="","",IFERROR(VLOOKUP(C118,Employés!$A$6:$B$101,2,FALSE),"Employé introuvable"))</f>
        <v/>
      </c>
      <c r="E118" s="24" t="n"/>
      <c r="F118" s="25" t="n"/>
      <c r="G118" s="25" t="n"/>
      <c r="H118" s="26" t="n"/>
      <c r="I118" s="26" t="n"/>
      <c r="J118" s="26" t="n"/>
      <c r="K118" s="27" t="n"/>
      <c r="L118" s="27" t="n"/>
      <c r="M118" s="24" t="n"/>
      <c r="N118" s="23">
        <f>IF(A118="","",IFERROR(IF(M118&lt;&gt;"Approuvé",0,IF(E118="Accumulation",MAX(I118-H118,0),IF(E118="Ajustement crédit",J118,0))),0))</f>
        <v/>
      </c>
      <c r="O118" s="23">
        <f>IF(A118="","",IFERROR(IF(M118&lt;&gt;"Approuvé",0,IF(OR(E118="Reprise",E118="Ajustement débit"),J118,0)),0))</f>
        <v/>
      </c>
      <c r="P118" s="23">
        <f>IF(A118="","",IFERROR(N118-O118,0))</f>
        <v/>
      </c>
    </row>
    <row r="119">
      <c r="A119" s="24" t="n"/>
      <c r="B119" s="25" t="n"/>
      <c r="C119" s="24" t="n"/>
      <c r="D119" s="22">
        <f>IF(C119="","",IFERROR(VLOOKUP(C119,Employés!$A$6:$B$101,2,FALSE),"Employé introuvable"))</f>
        <v/>
      </c>
      <c r="E119" s="24" t="n"/>
      <c r="F119" s="25" t="n"/>
      <c r="G119" s="25" t="n"/>
      <c r="H119" s="26" t="n"/>
      <c r="I119" s="26" t="n"/>
      <c r="J119" s="26" t="n"/>
      <c r="K119" s="27" t="n"/>
      <c r="L119" s="27" t="n"/>
      <c r="M119" s="24" t="n"/>
      <c r="N119" s="23">
        <f>IF(A119="","",IFERROR(IF(M119&lt;&gt;"Approuvé",0,IF(E119="Accumulation",MAX(I119-H119,0),IF(E119="Ajustement crédit",J119,0))),0))</f>
        <v/>
      </c>
      <c r="O119" s="23">
        <f>IF(A119="","",IFERROR(IF(M119&lt;&gt;"Approuvé",0,IF(OR(E119="Reprise",E119="Ajustement débit"),J119,0)),0))</f>
        <v/>
      </c>
      <c r="P119" s="23">
        <f>IF(A119="","",IFERROR(N119-O119,0))</f>
        <v/>
      </c>
    </row>
    <row r="120">
      <c r="A120" s="24" t="n"/>
      <c r="B120" s="25" t="n"/>
      <c r="C120" s="24" t="n"/>
      <c r="D120" s="22">
        <f>IF(C120="","",IFERROR(VLOOKUP(C120,Employés!$A$6:$B$101,2,FALSE),"Employé introuvable"))</f>
        <v/>
      </c>
      <c r="E120" s="24" t="n"/>
      <c r="F120" s="25" t="n"/>
      <c r="G120" s="25" t="n"/>
      <c r="H120" s="26" t="n"/>
      <c r="I120" s="26" t="n"/>
      <c r="J120" s="26" t="n"/>
      <c r="K120" s="27" t="n"/>
      <c r="L120" s="27" t="n"/>
      <c r="M120" s="24" t="n"/>
      <c r="N120" s="23">
        <f>IF(A120="","",IFERROR(IF(M120&lt;&gt;"Approuvé",0,IF(E120="Accumulation",MAX(I120-H120,0),IF(E120="Ajustement crédit",J120,0))),0))</f>
        <v/>
      </c>
      <c r="O120" s="23">
        <f>IF(A120="","",IFERROR(IF(M120&lt;&gt;"Approuvé",0,IF(OR(E120="Reprise",E120="Ajustement débit"),J120,0)),0))</f>
        <v/>
      </c>
      <c r="P120" s="23">
        <f>IF(A120="","",IFERROR(N120-O120,0))</f>
        <v/>
      </c>
    </row>
    <row r="121">
      <c r="A121" s="24" t="n"/>
      <c r="B121" s="25" t="n"/>
      <c r="C121" s="24" t="n"/>
      <c r="D121" s="22">
        <f>IF(C121="","",IFERROR(VLOOKUP(C121,Employés!$A$6:$B$101,2,FALSE),"Employé introuvable"))</f>
        <v/>
      </c>
      <c r="E121" s="24" t="n"/>
      <c r="F121" s="25" t="n"/>
      <c r="G121" s="25" t="n"/>
      <c r="H121" s="26" t="n"/>
      <c r="I121" s="26" t="n"/>
      <c r="J121" s="26" t="n"/>
      <c r="K121" s="27" t="n"/>
      <c r="L121" s="27" t="n"/>
      <c r="M121" s="24" t="n"/>
      <c r="N121" s="23">
        <f>IF(A121="","",IFERROR(IF(M121&lt;&gt;"Approuvé",0,IF(E121="Accumulation",MAX(I121-H121,0),IF(E121="Ajustement crédit",J121,0))),0))</f>
        <v/>
      </c>
      <c r="O121" s="23">
        <f>IF(A121="","",IFERROR(IF(M121&lt;&gt;"Approuvé",0,IF(OR(E121="Reprise",E121="Ajustement débit"),J121,0)),0))</f>
        <v/>
      </c>
      <c r="P121" s="23">
        <f>IF(A121="","",IFERROR(N121-O121,0))</f>
        <v/>
      </c>
    </row>
    <row r="122">
      <c r="A122" s="24" t="n"/>
      <c r="B122" s="25" t="n"/>
      <c r="C122" s="24" t="n"/>
      <c r="D122" s="22">
        <f>IF(C122="","",IFERROR(VLOOKUP(C122,Employés!$A$6:$B$101,2,FALSE),"Employé introuvable"))</f>
        <v/>
      </c>
      <c r="E122" s="24" t="n"/>
      <c r="F122" s="25" t="n"/>
      <c r="G122" s="25" t="n"/>
      <c r="H122" s="26" t="n"/>
      <c r="I122" s="26" t="n"/>
      <c r="J122" s="26" t="n"/>
      <c r="K122" s="27" t="n"/>
      <c r="L122" s="27" t="n"/>
      <c r="M122" s="24" t="n"/>
      <c r="N122" s="23">
        <f>IF(A122="","",IFERROR(IF(M122&lt;&gt;"Approuvé",0,IF(E122="Accumulation",MAX(I122-H122,0),IF(E122="Ajustement crédit",J122,0))),0))</f>
        <v/>
      </c>
      <c r="O122" s="23">
        <f>IF(A122="","",IFERROR(IF(M122&lt;&gt;"Approuvé",0,IF(OR(E122="Reprise",E122="Ajustement débit"),J122,0)),0))</f>
        <v/>
      </c>
      <c r="P122" s="23">
        <f>IF(A122="","",IFERROR(N122-O122,0))</f>
        <v/>
      </c>
    </row>
    <row r="123">
      <c r="A123" s="24" t="n"/>
      <c r="B123" s="25" t="n"/>
      <c r="C123" s="24" t="n"/>
      <c r="D123" s="22">
        <f>IF(C123="","",IFERROR(VLOOKUP(C123,Employés!$A$6:$B$101,2,FALSE),"Employé introuvable"))</f>
        <v/>
      </c>
      <c r="E123" s="24" t="n"/>
      <c r="F123" s="25" t="n"/>
      <c r="G123" s="25" t="n"/>
      <c r="H123" s="26" t="n"/>
      <c r="I123" s="26" t="n"/>
      <c r="J123" s="26" t="n"/>
      <c r="K123" s="27" t="n"/>
      <c r="L123" s="27" t="n"/>
      <c r="M123" s="24" t="n"/>
      <c r="N123" s="23">
        <f>IF(A123="","",IFERROR(IF(M123&lt;&gt;"Approuvé",0,IF(E123="Accumulation",MAX(I123-H123,0),IF(E123="Ajustement crédit",J123,0))),0))</f>
        <v/>
      </c>
      <c r="O123" s="23">
        <f>IF(A123="","",IFERROR(IF(M123&lt;&gt;"Approuvé",0,IF(OR(E123="Reprise",E123="Ajustement débit"),J123,0)),0))</f>
        <v/>
      </c>
      <c r="P123" s="23">
        <f>IF(A123="","",IFERROR(N123-O123,0))</f>
        <v/>
      </c>
    </row>
    <row r="124">
      <c r="A124" s="24" t="n"/>
      <c r="B124" s="25" t="n"/>
      <c r="C124" s="24" t="n"/>
      <c r="D124" s="22">
        <f>IF(C124="","",IFERROR(VLOOKUP(C124,Employés!$A$6:$B$101,2,FALSE),"Employé introuvable"))</f>
        <v/>
      </c>
      <c r="E124" s="24" t="n"/>
      <c r="F124" s="25" t="n"/>
      <c r="G124" s="25" t="n"/>
      <c r="H124" s="26" t="n"/>
      <c r="I124" s="26" t="n"/>
      <c r="J124" s="26" t="n"/>
      <c r="K124" s="27" t="n"/>
      <c r="L124" s="27" t="n"/>
      <c r="M124" s="24" t="n"/>
      <c r="N124" s="23">
        <f>IF(A124="","",IFERROR(IF(M124&lt;&gt;"Approuvé",0,IF(E124="Accumulation",MAX(I124-H124,0),IF(E124="Ajustement crédit",J124,0))),0))</f>
        <v/>
      </c>
      <c r="O124" s="23">
        <f>IF(A124="","",IFERROR(IF(M124&lt;&gt;"Approuvé",0,IF(OR(E124="Reprise",E124="Ajustement débit"),J124,0)),0))</f>
        <v/>
      </c>
      <c r="P124" s="23">
        <f>IF(A124="","",IFERROR(N124-O124,0))</f>
        <v/>
      </c>
    </row>
    <row r="125">
      <c r="A125" s="24" t="n"/>
      <c r="B125" s="25" t="n"/>
      <c r="C125" s="24" t="n"/>
      <c r="D125" s="22">
        <f>IF(C125="","",IFERROR(VLOOKUP(C125,Employés!$A$6:$B$101,2,FALSE),"Employé introuvable"))</f>
        <v/>
      </c>
      <c r="E125" s="24" t="n"/>
      <c r="F125" s="25" t="n"/>
      <c r="G125" s="25" t="n"/>
      <c r="H125" s="26" t="n"/>
      <c r="I125" s="26" t="n"/>
      <c r="J125" s="26" t="n"/>
      <c r="K125" s="27" t="n"/>
      <c r="L125" s="27" t="n"/>
      <c r="M125" s="24" t="n"/>
      <c r="N125" s="23">
        <f>IF(A125="","",IFERROR(IF(M125&lt;&gt;"Approuvé",0,IF(E125="Accumulation",MAX(I125-H125,0),IF(E125="Ajustement crédit",J125,0))),0))</f>
        <v/>
      </c>
      <c r="O125" s="23">
        <f>IF(A125="","",IFERROR(IF(M125&lt;&gt;"Approuvé",0,IF(OR(E125="Reprise",E125="Ajustement débit"),J125,0)),0))</f>
        <v/>
      </c>
      <c r="P125" s="23">
        <f>IF(A125="","",IFERROR(N125-O125,0))</f>
        <v/>
      </c>
    </row>
    <row r="126">
      <c r="A126" s="24" t="n"/>
      <c r="B126" s="25" t="n"/>
      <c r="C126" s="24" t="n"/>
      <c r="D126" s="22">
        <f>IF(C126="","",IFERROR(VLOOKUP(C126,Employés!$A$6:$B$101,2,FALSE),"Employé introuvable"))</f>
        <v/>
      </c>
      <c r="E126" s="24" t="n"/>
      <c r="F126" s="25" t="n"/>
      <c r="G126" s="25" t="n"/>
      <c r="H126" s="26" t="n"/>
      <c r="I126" s="26" t="n"/>
      <c r="J126" s="26" t="n"/>
      <c r="K126" s="27" t="n"/>
      <c r="L126" s="27" t="n"/>
      <c r="M126" s="24" t="n"/>
      <c r="N126" s="23">
        <f>IF(A126="","",IFERROR(IF(M126&lt;&gt;"Approuvé",0,IF(E126="Accumulation",MAX(I126-H126,0),IF(E126="Ajustement crédit",J126,0))),0))</f>
        <v/>
      </c>
      <c r="O126" s="23">
        <f>IF(A126="","",IFERROR(IF(M126&lt;&gt;"Approuvé",0,IF(OR(E126="Reprise",E126="Ajustement débit"),J126,0)),0))</f>
        <v/>
      </c>
      <c r="P126" s="23">
        <f>IF(A126="","",IFERROR(N126-O126,0))</f>
        <v/>
      </c>
    </row>
    <row r="127">
      <c r="A127" s="24" t="n"/>
      <c r="B127" s="25" t="n"/>
      <c r="C127" s="24" t="n"/>
      <c r="D127" s="22">
        <f>IF(C127="","",IFERROR(VLOOKUP(C127,Employés!$A$6:$B$101,2,FALSE),"Employé introuvable"))</f>
        <v/>
      </c>
      <c r="E127" s="24" t="n"/>
      <c r="F127" s="25" t="n"/>
      <c r="G127" s="25" t="n"/>
      <c r="H127" s="26" t="n"/>
      <c r="I127" s="26" t="n"/>
      <c r="J127" s="26" t="n"/>
      <c r="K127" s="27" t="n"/>
      <c r="L127" s="27" t="n"/>
      <c r="M127" s="24" t="n"/>
      <c r="N127" s="23">
        <f>IF(A127="","",IFERROR(IF(M127&lt;&gt;"Approuvé",0,IF(E127="Accumulation",MAX(I127-H127,0),IF(E127="Ajustement crédit",J127,0))),0))</f>
        <v/>
      </c>
      <c r="O127" s="23">
        <f>IF(A127="","",IFERROR(IF(M127&lt;&gt;"Approuvé",0,IF(OR(E127="Reprise",E127="Ajustement débit"),J127,0)),0))</f>
        <v/>
      </c>
      <c r="P127" s="23">
        <f>IF(A127="","",IFERROR(N127-O127,0))</f>
        <v/>
      </c>
    </row>
    <row r="128">
      <c r="A128" s="24" t="n"/>
      <c r="B128" s="25" t="n"/>
      <c r="C128" s="24" t="n"/>
      <c r="D128" s="22">
        <f>IF(C128="","",IFERROR(VLOOKUP(C128,Employés!$A$6:$B$101,2,FALSE),"Employé introuvable"))</f>
        <v/>
      </c>
      <c r="E128" s="24" t="n"/>
      <c r="F128" s="25" t="n"/>
      <c r="G128" s="25" t="n"/>
      <c r="H128" s="26" t="n"/>
      <c r="I128" s="26" t="n"/>
      <c r="J128" s="26" t="n"/>
      <c r="K128" s="27" t="n"/>
      <c r="L128" s="27" t="n"/>
      <c r="M128" s="24" t="n"/>
      <c r="N128" s="23">
        <f>IF(A128="","",IFERROR(IF(M128&lt;&gt;"Approuvé",0,IF(E128="Accumulation",MAX(I128-H128,0),IF(E128="Ajustement crédit",J128,0))),0))</f>
        <v/>
      </c>
      <c r="O128" s="23">
        <f>IF(A128="","",IFERROR(IF(M128&lt;&gt;"Approuvé",0,IF(OR(E128="Reprise",E128="Ajustement débit"),J128,0)),0))</f>
        <v/>
      </c>
      <c r="P128" s="23">
        <f>IF(A128="","",IFERROR(N128-O128,0))</f>
        <v/>
      </c>
    </row>
    <row r="129">
      <c r="A129" s="24" t="n"/>
      <c r="B129" s="25" t="n"/>
      <c r="C129" s="24" t="n"/>
      <c r="D129" s="22">
        <f>IF(C129="","",IFERROR(VLOOKUP(C129,Employés!$A$6:$B$101,2,FALSE),"Employé introuvable"))</f>
        <v/>
      </c>
      <c r="E129" s="24" t="n"/>
      <c r="F129" s="25" t="n"/>
      <c r="G129" s="25" t="n"/>
      <c r="H129" s="26" t="n"/>
      <c r="I129" s="26" t="n"/>
      <c r="J129" s="26" t="n"/>
      <c r="K129" s="27" t="n"/>
      <c r="L129" s="27" t="n"/>
      <c r="M129" s="24" t="n"/>
      <c r="N129" s="23">
        <f>IF(A129="","",IFERROR(IF(M129&lt;&gt;"Approuvé",0,IF(E129="Accumulation",MAX(I129-H129,0),IF(E129="Ajustement crédit",J129,0))),0))</f>
        <v/>
      </c>
      <c r="O129" s="23">
        <f>IF(A129="","",IFERROR(IF(M129&lt;&gt;"Approuvé",0,IF(OR(E129="Reprise",E129="Ajustement débit"),J129,0)),0))</f>
        <v/>
      </c>
      <c r="P129" s="23">
        <f>IF(A129="","",IFERROR(N129-O129,0))</f>
        <v/>
      </c>
    </row>
    <row r="130">
      <c r="A130" s="24" t="n"/>
      <c r="B130" s="25" t="n"/>
      <c r="C130" s="24" t="n"/>
      <c r="D130" s="22">
        <f>IF(C130="","",IFERROR(VLOOKUP(C130,Employés!$A$6:$B$101,2,FALSE),"Employé introuvable"))</f>
        <v/>
      </c>
      <c r="E130" s="24" t="n"/>
      <c r="F130" s="25" t="n"/>
      <c r="G130" s="25" t="n"/>
      <c r="H130" s="26" t="n"/>
      <c r="I130" s="26" t="n"/>
      <c r="J130" s="26" t="n"/>
      <c r="K130" s="27" t="n"/>
      <c r="L130" s="27" t="n"/>
      <c r="M130" s="24" t="n"/>
      <c r="N130" s="23">
        <f>IF(A130="","",IFERROR(IF(M130&lt;&gt;"Approuvé",0,IF(E130="Accumulation",MAX(I130-H130,0),IF(E130="Ajustement crédit",J130,0))),0))</f>
        <v/>
      </c>
      <c r="O130" s="23">
        <f>IF(A130="","",IFERROR(IF(M130&lt;&gt;"Approuvé",0,IF(OR(E130="Reprise",E130="Ajustement débit"),J130,0)),0))</f>
        <v/>
      </c>
      <c r="P130" s="23">
        <f>IF(A130="","",IFERROR(N130-O130,0))</f>
        <v/>
      </c>
    </row>
    <row r="131">
      <c r="A131" s="24" t="n"/>
      <c r="B131" s="25" t="n"/>
      <c r="C131" s="24" t="n"/>
      <c r="D131" s="22">
        <f>IF(C131="","",IFERROR(VLOOKUP(C131,Employés!$A$6:$B$101,2,FALSE),"Employé introuvable"))</f>
        <v/>
      </c>
      <c r="E131" s="24" t="n"/>
      <c r="F131" s="25" t="n"/>
      <c r="G131" s="25" t="n"/>
      <c r="H131" s="26" t="n"/>
      <c r="I131" s="26" t="n"/>
      <c r="J131" s="26" t="n"/>
      <c r="K131" s="27" t="n"/>
      <c r="L131" s="27" t="n"/>
      <c r="M131" s="24" t="n"/>
      <c r="N131" s="23">
        <f>IF(A131="","",IFERROR(IF(M131&lt;&gt;"Approuvé",0,IF(E131="Accumulation",MAX(I131-H131,0),IF(E131="Ajustement crédit",J131,0))),0))</f>
        <v/>
      </c>
      <c r="O131" s="23">
        <f>IF(A131="","",IFERROR(IF(M131&lt;&gt;"Approuvé",0,IF(OR(E131="Reprise",E131="Ajustement débit"),J131,0)),0))</f>
        <v/>
      </c>
      <c r="P131" s="23">
        <f>IF(A131="","",IFERROR(N131-O131,0))</f>
        <v/>
      </c>
    </row>
    <row r="132">
      <c r="A132" s="24" t="n"/>
      <c r="B132" s="25" t="n"/>
      <c r="C132" s="24" t="n"/>
      <c r="D132" s="22">
        <f>IF(C132="","",IFERROR(VLOOKUP(C132,Employés!$A$6:$B$101,2,FALSE),"Employé introuvable"))</f>
        <v/>
      </c>
      <c r="E132" s="24" t="n"/>
      <c r="F132" s="25" t="n"/>
      <c r="G132" s="25" t="n"/>
      <c r="H132" s="26" t="n"/>
      <c r="I132" s="26" t="n"/>
      <c r="J132" s="26" t="n"/>
      <c r="K132" s="27" t="n"/>
      <c r="L132" s="27" t="n"/>
      <c r="M132" s="24" t="n"/>
      <c r="N132" s="23">
        <f>IF(A132="","",IFERROR(IF(M132&lt;&gt;"Approuvé",0,IF(E132="Accumulation",MAX(I132-H132,0),IF(E132="Ajustement crédit",J132,0))),0))</f>
        <v/>
      </c>
      <c r="O132" s="23">
        <f>IF(A132="","",IFERROR(IF(M132&lt;&gt;"Approuvé",0,IF(OR(E132="Reprise",E132="Ajustement débit"),J132,0)),0))</f>
        <v/>
      </c>
      <c r="P132" s="23">
        <f>IF(A132="","",IFERROR(N132-O132,0))</f>
        <v/>
      </c>
    </row>
    <row r="133">
      <c r="A133" s="24" t="n"/>
      <c r="B133" s="25" t="n"/>
      <c r="C133" s="24" t="n"/>
      <c r="D133" s="22">
        <f>IF(C133="","",IFERROR(VLOOKUP(C133,Employés!$A$6:$B$101,2,FALSE),"Employé introuvable"))</f>
        <v/>
      </c>
      <c r="E133" s="24" t="n"/>
      <c r="F133" s="25" t="n"/>
      <c r="G133" s="25" t="n"/>
      <c r="H133" s="26" t="n"/>
      <c r="I133" s="26" t="n"/>
      <c r="J133" s="26" t="n"/>
      <c r="K133" s="27" t="n"/>
      <c r="L133" s="27" t="n"/>
      <c r="M133" s="24" t="n"/>
      <c r="N133" s="23">
        <f>IF(A133="","",IFERROR(IF(M133&lt;&gt;"Approuvé",0,IF(E133="Accumulation",MAX(I133-H133,0),IF(E133="Ajustement crédit",J133,0))),0))</f>
        <v/>
      </c>
      <c r="O133" s="23">
        <f>IF(A133="","",IFERROR(IF(M133&lt;&gt;"Approuvé",0,IF(OR(E133="Reprise",E133="Ajustement débit"),J133,0)),0))</f>
        <v/>
      </c>
      <c r="P133" s="23">
        <f>IF(A133="","",IFERROR(N133-O133,0))</f>
        <v/>
      </c>
    </row>
    <row r="134">
      <c r="A134" s="24" t="n"/>
      <c r="B134" s="25" t="n"/>
      <c r="C134" s="24" t="n"/>
      <c r="D134" s="22">
        <f>IF(C134="","",IFERROR(VLOOKUP(C134,Employés!$A$6:$B$101,2,FALSE),"Employé introuvable"))</f>
        <v/>
      </c>
      <c r="E134" s="24" t="n"/>
      <c r="F134" s="25" t="n"/>
      <c r="G134" s="25" t="n"/>
      <c r="H134" s="26" t="n"/>
      <c r="I134" s="26" t="n"/>
      <c r="J134" s="26" t="n"/>
      <c r="K134" s="27" t="n"/>
      <c r="L134" s="27" t="n"/>
      <c r="M134" s="24" t="n"/>
      <c r="N134" s="23">
        <f>IF(A134="","",IFERROR(IF(M134&lt;&gt;"Approuvé",0,IF(E134="Accumulation",MAX(I134-H134,0),IF(E134="Ajustement crédit",J134,0))),0))</f>
        <v/>
      </c>
      <c r="O134" s="23">
        <f>IF(A134="","",IFERROR(IF(M134&lt;&gt;"Approuvé",0,IF(OR(E134="Reprise",E134="Ajustement débit"),J134,0)),0))</f>
        <v/>
      </c>
      <c r="P134" s="23">
        <f>IF(A134="","",IFERROR(N134-O134,0))</f>
        <v/>
      </c>
    </row>
    <row r="135">
      <c r="A135" s="24" t="n"/>
      <c r="B135" s="25" t="n"/>
      <c r="C135" s="24" t="n"/>
      <c r="D135" s="22">
        <f>IF(C135="","",IFERROR(VLOOKUP(C135,Employés!$A$6:$B$101,2,FALSE),"Employé introuvable"))</f>
        <v/>
      </c>
      <c r="E135" s="24" t="n"/>
      <c r="F135" s="25" t="n"/>
      <c r="G135" s="25" t="n"/>
      <c r="H135" s="26" t="n"/>
      <c r="I135" s="26" t="n"/>
      <c r="J135" s="26" t="n"/>
      <c r="K135" s="27" t="n"/>
      <c r="L135" s="27" t="n"/>
      <c r="M135" s="24" t="n"/>
      <c r="N135" s="23">
        <f>IF(A135="","",IFERROR(IF(M135&lt;&gt;"Approuvé",0,IF(E135="Accumulation",MAX(I135-H135,0),IF(E135="Ajustement crédit",J135,0))),0))</f>
        <v/>
      </c>
      <c r="O135" s="23">
        <f>IF(A135="","",IFERROR(IF(M135&lt;&gt;"Approuvé",0,IF(OR(E135="Reprise",E135="Ajustement débit"),J135,0)),0))</f>
        <v/>
      </c>
      <c r="P135" s="23">
        <f>IF(A135="","",IFERROR(N135-O135,0))</f>
        <v/>
      </c>
    </row>
    <row r="136">
      <c r="A136" s="24" t="n"/>
      <c r="B136" s="25" t="n"/>
      <c r="C136" s="24" t="n"/>
      <c r="D136" s="22">
        <f>IF(C136="","",IFERROR(VLOOKUP(C136,Employés!$A$6:$B$101,2,FALSE),"Employé introuvable"))</f>
        <v/>
      </c>
      <c r="E136" s="24" t="n"/>
      <c r="F136" s="25" t="n"/>
      <c r="G136" s="25" t="n"/>
      <c r="H136" s="26" t="n"/>
      <c r="I136" s="26" t="n"/>
      <c r="J136" s="26" t="n"/>
      <c r="K136" s="27" t="n"/>
      <c r="L136" s="27" t="n"/>
      <c r="M136" s="24" t="n"/>
      <c r="N136" s="23">
        <f>IF(A136="","",IFERROR(IF(M136&lt;&gt;"Approuvé",0,IF(E136="Accumulation",MAX(I136-H136,0),IF(E136="Ajustement crédit",J136,0))),0))</f>
        <v/>
      </c>
      <c r="O136" s="23">
        <f>IF(A136="","",IFERROR(IF(M136&lt;&gt;"Approuvé",0,IF(OR(E136="Reprise",E136="Ajustement débit"),J136,0)),0))</f>
        <v/>
      </c>
      <c r="P136" s="23">
        <f>IF(A136="","",IFERROR(N136-O136,0))</f>
        <v/>
      </c>
    </row>
    <row r="137">
      <c r="A137" s="24" t="n"/>
      <c r="B137" s="25" t="n"/>
      <c r="C137" s="24" t="n"/>
      <c r="D137" s="22">
        <f>IF(C137="","",IFERROR(VLOOKUP(C137,Employés!$A$6:$B$101,2,FALSE),"Employé introuvable"))</f>
        <v/>
      </c>
      <c r="E137" s="24" t="n"/>
      <c r="F137" s="25" t="n"/>
      <c r="G137" s="25" t="n"/>
      <c r="H137" s="26" t="n"/>
      <c r="I137" s="26" t="n"/>
      <c r="J137" s="26" t="n"/>
      <c r="K137" s="27" t="n"/>
      <c r="L137" s="27" t="n"/>
      <c r="M137" s="24" t="n"/>
      <c r="N137" s="23">
        <f>IF(A137="","",IFERROR(IF(M137&lt;&gt;"Approuvé",0,IF(E137="Accumulation",MAX(I137-H137,0),IF(E137="Ajustement crédit",J137,0))),0))</f>
        <v/>
      </c>
      <c r="O137" s="23">
        <f>IF(A137="","",IFERROR(IF(M137&lt;&gt;"Approuvé",0,IF(OR(E137="Reprise",E137="Ajustement débit"),J137,0)),0))</f>
        <v/>
      </c>
      <c r="P137" s="23">
        <f>IF(A137="","",IFERROR(N137-O137,0))</f>
        <v/>
      </c>
    </row>
    <row r="138">
      <c r="A138" s="24" t="n"/>
      <c r="B138" s="25" t="n"/>
      <c r="C138" s="24" t="n"/>
      <c r="D138" s="22">
        <f>IF(C138="","",IFERROR(VLOOKUP(C138,Employés!$A$6:$B$101,2,FALSE),"Employé introuvable"))</f>
        <v/>
      </c>
      <c r="E138" s="24" t="n"/>
      <c r="F138" s="25" t="n"/>
      <c r="G138" s="25" t="n"/>
      <c r="H138" s="26" t="n"/>
      <c r="I138" s="26" t="n"/>
      <c r="J138" s="26" t="n"/>
      <c r="K138" s="27" t="n"/>
      <c r="L138" s="27" t="n"/>
      <c r="M138" s="24" t="n"/>
      <c r="N138" s="23">
        <f>IF(A138="","",IFERROR(IF(M138&lt;&gt;"Approuvé",0,IF(E138="Accumulation",MAX(I138-H138,0),IF(E138="Ajustement crédit",J138,0))),0))</f>
        <v/>
      </c>
      <c r="O138" s="23">
        <f>IF(A138="","",IFERROR(IF(M138&lt;&gt;"Approuvé",0,IF(OR(E138="Reprise",E138="Ajustement débit"),J138,0)),0))</f>
        <v/>
      </c>
      <c r="P138" s="23">
        <f>IF(A138="","",IFERROR(N138-O138,0))</f>
        <v/>
      </c>
    </row>
    <row r="139">
      <c r="A139" s="24" t="n"/>
      <c r="B139" s="25" t="n"/>
      <c r="C139" s="24" t="n"/>
      <c r="D139" s="22">
        <f>IF(C139="","",IFERROR(VLOOKUP(C139,Employés!$A$6:$B$101,2,FALSE),"Employé introuvable"))</f>
        <v/>
      </c>
      <c r="E139" s="24" t="n"/>
      <c r="F139" s="25" t="n"/>
      <c r="G139" s="25" t="n"/>
      <c r="H139" s="26" t="n"/>
      <c r="I139" s="26" t="n"/>
      <c r="J139" s="26" t="n"/>
      <c r="K139" s="27" t="n"/>
      <c r="L139" s="27" t="n"/>
      <c r="M139" s="24" t="n"/>
      <c r="N139" s="23">
        <f>IF(A139="","",IFERROR(IF(M139&lt;&gt;"Approuvé",0,IF(E139="Accumulation",MAX(I139-H139,0),IF(E139="Ajustement crédit",J139,0))),0))</f>
        <v/>
      </c>
      <c r="O139" s="23">
        <f>IF(A139="","",IFERROR(IF(M139&lt;&gt;"Approuvé",0,IF(OR(E139="Reprise",E139="Ajustement débit"),J139,0)),0))</f>
        <v/>
      </c>
      <c r="P139" s="23">
        <f>IF(A139="","",IFERROR(N139-O139,0))</f>
        <v/>
      </c>
    </row>
    <row r="140">
      <c r="A140" s="24" t="n"/>
      <c r="B140" s="25" t="n"/>
      <c r="C140" s="24" t="n"/>
      <c r="D140" s="22">
        <f>IF(C140="","",IFERROR(VLOOKUP(C140,Employés!$A$6:$B$101,2,FALSE),"Employé introuvable"))</f>
        <v/>
      </c>
      <c r="E140" s="24" t="n"/>
      <c r="F140" s="25" t="n"/>
      <c r="G140" s="25" t="n"/>
      <c r="H140" s="26" t="n"/>
      <c r="I140" s="26" t="n"/>
      <c r="J140" s="26" t="n"/>
      <c r="K140" s="27" t="n"/>
      <c r="L140" s="27" t="n"/>
      <c r="M140" s="24" t="n"/>
      <c r="N140" s="23">
        <f>IF(A140="","",IFERROR(IF(M140&lt;&gt;"Approuvé",0,IF(E140="Accumulation",MAX(I140-H140,0),IF(E140="Ajustement crédit",J140,0))),0))</f>
        <v/>
      </c>
      <c r="O140" s="23">
        <f>IF(A140="","",IFERROR(IF(M140&lt;&gt;"Approuvé",0,IF(OR(E140="Reprise",E140="Ajustement débit"),J140,0)),0))</f>
        <v/>
      </c>
      <c r="P140" s="23">
        <f>IF(A140="","",IFERROR(N140-O140,0))</f>
        <v/>
      </c>
    </row>
    <row r="141">
      <c r="A141" s="24" t="n"/>
      <c r="B141" s="25" t="n"/>
      <c r="C141" s="24" t="n"/>
      <c r="D141" s="22">
        <f>IF(C141="","",IFERROR(VLOOKUP(C141,Employés!$A$6:$B$101,2,FALSE),"Employé introuvable"))</f>
        <v/>
      </c>
      <c r="E141" s="24" t="n"/>
      <c r="F141" s="25" t="n"/>
      <c r="G141" s="25" t="n"/>
      <c r="H141" s="26" t="n"/>
      <c r="I141" s="26" t="n"/>
      <c r="J141" s="26" t="n"/>
      <c r="K141" s="27" t="n"/>
      <c r="L141" s="27" t="n"/>
      <c r="M141" s="24" t="n"/>
      <c r="N141" s="23">
        <f>IF(A141="","",IFERROR(IF(M141&lt;&gt;"Approuvé",0,IF(E141="Accumulation",MAX(I141-H141,0),IF(E141="Ajustement crédit",J141,0))),0))</f>
        <v/>
      </c>
      <c r="O141" s="23">
        <f>IF(A141="","",IFERROR(IF(M141&lt;&gt;"Approuvé",0,IF(OR(E141="Reprise",E141="Ajustement débit"),J141,0)),0))</f>
        <v/>
      </c>
      <c r="P141" s="23">
        <f>IF(A141="","",IFERROR(N141-O141,0))</f>
        <v/>
      </c>
    </row>
    <row r="142">
      <c r="A142" s="24" t="n"/>
      <c r="B142" s="25" t="n"/>
      <c r="C142" s="24" t="n"/>
      <c r="D142" s="22">
        <f>IF(C142="","",IFERROR(VLOOKUP(C142,Employés!$A$6:$B$101,2,FALSE),"Employé introuvable"))</f>
        <v/>
      </c>
      <c r="E142" s="24" t="n"/>
      <c r="F142" s="25" t="n"/>
      <c r="G142" s="25" t="n"/>
      <c r="H142" s="26" t="n"/>
      <c r="I142" s="26" t="n"/>
      <c r="J142" s="26" t="n"/>
      <c r="K142" s="27" t="n"/>
      <c r="L142" s="27" t="n"/>
      <c r="M142" s="24" t="n"/>
      <c r="N142" s="23">
        <f>IF(A142="","",IFERROR(IF(M142&lt;&gt;"Approuvé",0,IF(E142="Accumulation",MAX(I142-H142,0),IF(E142="Ajustement crédit",J142,0))),0))</f>
        <v/>
      </c>
      <c r="O142" s="23">
        <f>IF(A142="","",IFERROR(IF(M142&lt;&gt;"Approuvé",0,IF(OR(E142="Reprise",E142="Ajustement débit"),J142,0)),0))</f>
        <v/>
      </c>
      <c r="P142" s="23">
        <f>IF(A142="","",IFERROR(N142-O142,0))</f>
        <v/>
      </c>
    </row>
    <row r="143">
      <c r="A143" s="24" t="n"/>
      <c r="B143" s="25" t="n"/>
      <c r="C143" s="24" t="n"/>
      <c r="D143" s="22">
        <f>IF(C143="","",IFERROR(VLOOKUP(C143,Employés!$A$6:$B$101,2,FALSE),"Employé introuvable"))</f>
        <v/>
      </c>
      <c r="E143" s="24" t="n"/>
      <c r="F143" s="25" t="n"/>
      <c r="G143" s="25" t="n"/>
      <c r="H143" s="26" t="n"/>
      <c r="I143" s="26" t="n"/>
      <c r="J143" s="26" t="n"/>
      <c r="K143" s="27" t="n"/>
      <c r="L143" s="27" t="n"/>
      <c r="M143" s="24" t="n"/>
      <c r="N143" s="23">
        <f>IF(A143="","",IFERROR(IF(M143&lt;&gt;"Approuvé",0,IF(E143="Accumulation",MAX(I143-H143,0),IF(E143="Ajustement crédit",J143,0))),0))</f>
        <v/>
      </c>
      <c r="O143" s="23">
        <f>IF(A143="","",IFERROR(IF(M143&lt;&gt;"Approuvé",0,IF(OR(E143="Reprise",E143="Ajustement débit"),J143,0)),0))</f>
        <v/>
      </c>
      <c r="P143" s="23">
        <f>IF(A143="","",IFERROR(N143-O143,0))</f>
        <v/>
      </c>
    </row>
    <row r="144">
      <c r="A144" s="24" t="n"/>
      <c r="B144" s="25" t="n"/>
      <c r="C144" s="24" t="n"/>
      <c r="D144" s="22">
        <f>IF(C144="","",IFERROR(VLOOKUP(C144,Employés!$A$6:$B$101,2,FALSE),"Employé introuvable"))</f>
        <v/>
      </c>
      <c r="E144" s="24" t="n"/>
      <c r="F144" s="25" t="n"/>
      <c r="G144" s="25" t="n"/>
      <c r="H144" s="26" t="n"/>
      <c r="I144" s="26" t="n"/>
      <c r="J144" s="26" t="n"/>
      <c r="K144" s="27" t="n"/>
      <c r="L144" s="27" t="n"/>
      <c r="M144" s="24" t="n"/>
      <c r="N144" s="23">
        <f>IF(A144="","",IFERROR(IF(M144&lt;&gt;"Approuvé",0,IF(E144="Accumulation",MAX(I144-H144,0),IF(E144="Ajustement crédit",J144,0))),0))</f>
        <v/>
      </c>
      <c r="O144" s="23">
        <f>IF(A144="","",IFERROR(IF(M144&lt;&gt;"Approuvé",0,IF(OR(E144="Reprise",E144="Ajustement débit"),J144,0)),0))</f>
        <v/>
      </c>
      <c r="P144" s="23">
        <f>IF(A144="","",IFERROR(N144-O144,0))</f>
        <v/>
      </c>
    </row>
    <row r="145">
      <c r="A145" s="24" t="n"/>
      <c r="B145" s="25" t="n"/>
      <c r="C145" s="24" t="n"/>
      <c r="D145" s="22">
        <f>IF(C145="","",IFERROR(VLOOKUP(C145,Employés!$A$6:$B$101,2,FALSE),"Employé introuvable"))</f>
        <v/>
      </c>
      <c r="E145" s="24" t="n"/>
      <c r="F145" s="25" t="n"/>
      <c r="G145" s="25" t="n"/>
      <c r="H145" s="26" t="n"/>
      <c r="I145" s="26" t="n"/>
      <c r="J145" s="26" t="n"/>
      <c r="K145" s="27" t="n"/>
      <c r="L145" s="27" t="n"/>
      <c r="M145" s="24" t="n"/>
      <c r="N145" s="23">
        <f>IF(A145="","",IFERROR(IF(M145&lt;&gt;"Approuvé",0,IF(E145="Accumulation",MAX(I145-H145,0),IF(E145="Ajustement crédit",J145,0))),0))</f>
        <v/>
      </c>
      <c r="O145" s="23">
        <f>IF(A145="","",IFERROR(IF(M145&lt;&gt;"Approuvé",0,IF(OR(E145="Reprise",E145="Ajustement débit"),J145,0)),0))</f>
        <v/>
      </c>
      <c r="P145" s="23">
        <f>IF(A145="","",IFERROR(N145-O145,0))</f>
        <v/>
      </c>
    </row>
    <row r="146">
      <c r="A146" s="24" t="n"/>
      <c r="B146" s="25" t="n"/>
      <c r="C146" s="24" t="n"/>
      <c r="D146" s="22">
        <f>IF(C146="","",IFERROR(VLOOKUP(C146,Employés!$A$6:$B$101,2,FALSE),"Employé introuvable"))</f>
        <v/>
      </c>
      <c r="E146" s="24" t="n"/>
      <c r="F146" s="25" t="n"/>
      <c r="G146" s="25" t="n"/>
      <c r="H146" s="26" t="n"/>
      <c r="I146" s="26" t="n"/>
      <c r="J146" s="26" t="n"/>
      <c r="K146" s="27" t="n"/>
      <c r="L146" s="27" t="n"/>
      <c r="M146" s="24" t="n"/>
      <c r="N146" s="23">
        <f>IF(A146="","",IFERROR(IF(M146&lt;&gt;"Approuvé",0,IF(E146="Accumulation",MAX(I146-H146,0),IF(E146="Ajustement crédit",J146,0))),0))</f>
        <v/>
      </c>
      <c r="O146" s="23">
        <f>IF(A146="","",IFERROR(IF(M146&lt;&gt;"Approuvé",0,IF(OR(E146="Reprise",E146="Ajustement débit"),J146,0)),0))</f>
        <v/>
      </c>
      <c r="P146" s="23">
        <f>IF(A146="","",IFERROR(N146-O146,0))</f>
        <v/>
      </c>
    </row>
    <row r="147">
      <c r="A147" s="24" t="n"/>
      <c r="B147" s="25" t="n"/>
      <c r="C147" s="24" t="n"/>
      <c r="D147" s="22">
        <f>IF(C147="","",IFERROR(VLOOKUP(C147,Employés!$A$6:$B$101,2,FALSE),"Employé introuvable"))</f>
        <v/>
      </c>
      <c r="E147" s="24" t="n"/>
      <c r="F147" s="25" t="n"/>
      <c r="G147" s="25" t="n"/>
      <c r="H147" s="26" t="n"/>
      <c r="I147" s="26" t="n"/>
      <c r="J147" s="26" t="n"/>
      <c r="K147" s="27" t="n"/>
      <c r="L147" s="27" t="n"/>
      <c r="M147" s="24" t="n"/>
      <c r="N147" s="23">
        <f>IF(A147="","",IFERROR(IF(M147&lt;&gt;"Approuvé",0,IF(E147="Accumulation",MAX(I147-H147,0),IF(E147="Ajustement crédit",J147,0))),0))</f>
        <v/>
      </c>
      <c r="O147" s="23">
        <f>IF(A147="","",IFERROR(IF(M147&lt;&gt;"Approuvé",0,IF(OR(E147="Reprise",E147="Ajustement débit"),J147,0)),0))</f>
        <v/>
      </c>
      <c r="P147" s="23">
        <f>IF(A147="","",IFERROR(N147-O147,0))</f>
        <v/>
      </c>
    </row>
    <row r="148">
      <c r="A148" s="24" t="n"/>
      <c r="B148" s="25" t="n"/>
      <c r="C148" s="24" t="n"/>
      <c r="D148" s="22">
        <f>IF(C148="","",IFERROR(VLOOKUP(C148,Employés!$A$6:$B$101,2,FALSE),"Employé introuvable"))</f>
        <v/>
      </c>
      <c r="E148" s="24" t="n"/>
      <c r="F148" s="25" t="n"/>
      <c r="G148" s="25" t="n"/>
      <c r="H148" s="26" t="n"/>
      <c r="I148" s="26" t="n"/>
      <c r="J148" s="26" t="n"/>
      <c r="K148" s="27" t="n"/>
      <c r="L148" s="27" t="n"/>
      <c r="M148" s="24" t="n"/>
      <c r="N148" s="23">
        <f>IF(A148="","",IFERROR(IF(M148&lt;&gt;"Approuvé",0,IF(E148="Accumulation",MAX(I148-H148,0),IF(E148="Ajustement crédit",J148,0))),0))</f>
        <v/>
      </c>
      <c r="O148" s="23">
        <f>IF(A148="","",IFERROR(IF(M148&lt;&gt;"Approuvé",0,IF(OR(E148="Reprise",E148="Ajustement débit"),J148,0)),0))</f>
        <v/>
      </c>
      <c r="P148" s="23">
        <f>IF(A148="","",IFERROR(N148-O148,0))</f>
        <v/>
      </c>
    </row>
    <row r="149">
      <c r="A149" s="24" t="n"/>
      <c r="B149" s="25" t="n"/>
      <c r="C149" s="24" t="n"/>
      <c r="D149" s="22">
        <f>IF(C149="","",IFERROR(VLOOKUP(C149,Employés!$A$6:$B$101,2,FALSE),"Employé introuvable"))</f>
        <v/>
      </c>
      <c r="E149" s="24" t="n"/>
      <c r="F149" s="25" t="n"/>
      <c r="G149" s="25" t="n"/>
      <c r="H149" s="26" t="n"/>
      <c r="I149" s="26" t="n"/>
      <c r="J149" s="26" t="n"/>
      <c r="K149" s="27" t="n"/>
      <c r="L149" s="27" t="n"/>
      <c r="M149" s="24" t="n"/>
      <c r="N149" s="23">
        <f>IF(A149="","",IFERROR(IF(M149&lt;&gt;"Approuvé",0,IF(E149="Accumulation",MAX(I149-H149,0),IF(E149="Ajustement crédit",J149,0))),0))</f>
        <v/>
      </c>
      <c r="O149" s="23">
        <f>IF(A149="","",IFERROR(IF(M149&lt;&gt;"Approuvé",0,IF(OR(E149="Reprise",E149="Ajustement débit"),J149,0)),0))</f>
        <v/>
      </c>
      <c r="P149" s="23">
        <f>IF(A149="","",IFERROR(N149-O149,0))</f>
        <v/>
      </c>
    </row>
    <row r="150">
      <c r="A150" s="24" t="n"/>
      <c r="B150" s="25" t="n"/>
      <c r="C150" s="24" t="n"/>
      <c r="D150" s="22">
        <f>IF(C150="","",IFERROR(VLOOKUP(C150,Employés!$A$6:$B$101,2,FALSE),"Employé introuvable"))</f>
        <v/>
      </c>
      <c r="E150" s="24" t="n"/>
      <c r="F150" s="25" t="n"/>
      <c r="G150" s="25" t="n"/>
      <c r="H150" s="26" t="n"/>
      <c r="I150" s="26" t="n"/>
      <c r="J150" s="26" t="n"/>
      <c r="K150" s="27" t="n"/>
      <c r="L150" s="27" t="n"/>
      <c r="M150" s="24" t="n"/>
      <c r="N150" s="23">
        <f>IF(A150="","",IFERROR(IF(M150&lt;&gt;"Approuvé",0,IF(E150="Accumulation",MAX(I150-H150,0),IF(E150="Ajustement crédit",J150,0))),0))</f>
        <v/>
      </c>
      <c r="O150" s="23">
        <f>IF(A150="","",IFERROR(IF(M150&lt;&gt;"Approuvé",0,IF(OR(E150="Reprise",E150="Ajustement débit"),J150,0)),0))</f>
        <v/>
      </c>
      <c r="P150" s="23">
        <f>IF(A150="","",IFERROR(N150-O150,0))</f>
        <v/>
      </c>
    </row>
    <row r="151">
      <c r="A151" s="24" t="n"/>
      <c r="B151" s="25" t="n"/>
      <c r="C151" s="24" t="n"/>
      <c r="D151" s="22">
        <f>IF(C151="","",IFERROR(VLOOKUP(C151,Employés!$A$6:$B$101,2,FALSE),"Employé introuvable"))</f>
        <v/>
      </c>
      <c r="E151" s="24" t="n"/>
      <c r="F151" s="25" t="n"/>
      <c r="G151" s="25" t="n"/>
      <c r="H151" s="26" t="n"/>
      <c r="I151" s="26" t="n"/>
      <c r="J151" s="26" t="n"/>
      <c r="K151" s="27" t="n"/>
      <c r="L151" s="27" t="n"/>
      <c r="M151" s="24" t="n"/>
      <c r="N151" s="23">
        <f>IF(A151="","",IFERROR(IF(M151&lt;&gt;"Approuvé",0,IF(E151="Accumulation",MAX(I151-H151,0),IF(E151="Ajustement crédit",J151,0))),0))</f>
        <v/>
      </c>
      <c r="O151" s="23">
        <f>IF(A151="","",IFERROR(IF(M151&lt;&gt;"Approuvé",0,IF(OR(E151="Reprise",E151="Ajustement débit"),J151,0)),0))</f>
        <v/>
      </c>
      <c r="P151" s="23">
        <f>IF(A151="","",IFERROR(N151-O151,0))</f>
        <v/>
      </c>
    </row>
    <row r="152">
      <c r="A152" s="24" t="n"/>
      <c r="B152" s="25" t="n"/>
      <c r="C152" s="24" t="n"/>
      <c r="D152" s="22">
        <f>IF(C152="","",IFERROR(VLOOKUP(C152,Employés!$A$6:$B$101,2,FALSE),"Employé introuvable"))</f>
        <v/>
      </c>
      <c r="E152" s="24" t="n"/>
      <c r="F152" s="25" t="n"/>
      <c r="G152" s="25" t="n"/>
      <c r="H152" s="26" t="n"/>
      <c r="I152" s="26" t="n"/>
      <c r="J152" s="26" t="n"/>
      <c r="K152" s="27" t="n"/>
      <c r="L152" s="27" t="n"/>
      <c r="M152" s="24" t="n"/>
      <c r="N152" s="23">
        <f>IF(A152="","",IFERROR(IF(M152&lt;&gt;"Approuvé",0,IF(E152="Accumulation",MAX(I152-H152,0),IF(E152="Ajustement crédit",J152,0))),0))</f>
        <v/>
      </c>
      <c r="O152" s="23">
        <f>IF(A152="","",IFERROR(IF(M152&lt;&gt;"Approuvé",0,IF(OR(E152="Reprise",E152="Ajustement débit"),J152,0)),0))</f>
        <v/>
      </c>
      <c r="P152" s="23">
        <f>IF(A152="","",IFERROR(N152-O152,0))</f>
        <v/>
      </c>
    </row>
    <row r="153">
      <c r="A153" s="24" t="n"/>
      <c r="B153" s="25" t="n"/>
      <c r="C153" s="24" t="n"/>
      <c r="D153" s="22">
        <f>IF(C153="","",IFERROR(VLOOKUP(C153,Employés!$A$6:$B$101,2,FALSE),"Employé introuvable"))</f>
        <v/>
      </c>
      <c r="E153" s="24" t="n"/>
      <c r="F153" s="25" t="n"/>
      <c r="G153" s="25" t="n"/>
      <c r="H153" s="26" t="n"/>
      <c r="I153" s="26" t="n"/>
      <c r="J153" s="26" t="n"/>
      <c r="K153" s="27" t="n"/>
      <c r="L153" s="27" t="n"/>
      <c r="M153" s="24" t="n"/>
      <c r="N153" s="23">
        <f>IF(A153="","",IFERROR(IF(M153&lt;&gt;"Approuvé",0,IF(E153="Accumulation",MAX(I153-H153,0),IF(E153="Ajustement crédit",J153,0))),0))</f>
        <v/>
      </c>
      <c r="O153" s="23">
        <f>IF(A153="","",IFERROR(IF(M153&lt;&gt;"Approuvé",0,IF(OR(E153="Reprise",E153="Ajustement débit"),J153,0)),0))</f>
        <v/>
      </c>
      <c r="P153" s="23">
        <f>IF(A153="","",IFERROR(N153-O153,0))</f>
        <v/>
      </c>
    </row>
    <row r="154">
      <c r="A154" s="24" t="n"/>
      <c r="B154" s="25" t="n"/>
      <c r="C154" s="24" t="n"/>
      <c r="D154" s="22">
        <f>IF(C154="","",IFERROR(VLOOKUP(C154,Employés!$A$6:$B$101,2,FALSE),"Employé introuvable"))</f>
        <v/>
      </c>
      <c r="E154" s="24" t="n"/>
      <c r="F154" s="25" t="n"/>
      <c r="G154" s="25" t="n"/>
      <c r="H154" s="26" t="n"/>
      <c r="I154" s="26" t="n"/>
      <c r="J154" s="26" t="n"/>
      <c r="K154" s="27" t="n"/>
      <c r="L154" s="27" t="n"/>
      <c r="M154" s="24" t="n"/>
      <c r="N154" s="23">
        <f>IF(A154="","",IFERROR(IF(M154&lt;&gt;"Approuvé",0,IF(E154="Accumulation",MAX(I154-H154,0),IF(E154="Ajustement crédit",J154,0))),0))</f>
        <v/>
      </c>
      <c r="O154" s="23">
        <f>IF(A154="","",IFERROR(IF(M154&lt;&gt;"Approuvé",0,IF(OR(E154="Reprise",E154="Ajustement débit"),J154,0)),0))</f>
        <v/>
      </c>
      <c r="P154" s="23">
        <f>IF(A154="","",IFERROR(N154-O154,0))</f>
        <v/>
      </c>
    </row>
    <row r="155">
      <c r="A155" s="24" t="n"/>
      <c r="B155" s="25" t="n"/>
      <c r="C155" s="24" t="n"/>
      <c r="D155" s="22">
        <f>IF(C155="","",IFERROR(VLOOKUP(C155,Employés!$A$6:$B$101,2,FALSE),"Employé introuvable"))</f>
        <v/>
      </c>
      <c r="E155" s="24" t="n"/>
      <c r="F155" s="25" t="n"/>
      <c r="G155" s="25" t="n"/>
      <c r="H155" s="26" t="n"/>
      <c r="I155" s="26" t="n"/>
      <c r="J155" s="26" t="n"/>
      <c r="K155" s="27" t="n"/>
      <c r="L155" s="27" t="n"/>
      <c r="M155" s="24" t="n"/>
      <c r="N155" s="23">
        <f>IF(A155="","",IFERROR(IF(M155&lt;&gt;"Approuvé",0,IF(E155="Accumulation",MAX(I155-H155,0),IF(E155="Ajustement crédit",J155,0))),0))</f>
        <v/>
      </c>
      <c r="O155" s="23">
        <f>IF(A155="","",IFERROR(IF(M155&lt;&gt;"Approuvé",0,IF(OR(E155="Reprise",E155="Ajustement débit"),J155,0)),0))</f>
        <v/>
      </c>
      <c r="P155" s="23">
        <f>IF(A155="","",IFERROR(N155-O155,0))</f>
        <v/>
      </c>
    </row>
    <row r="156">
      <c r="A156" s="24" t="n"/>
      <c r="B156" s="25" t="n"/>
      <c r="C156" s="24" t="n"/>
      <c r="D156" s="22">
        <f>IF(C156="","",IFERROR(VLOOKUP(C156,Employés!$A$6:$B$101,2,FALSE),"Employé introuvable"))</f>
        <v/>
      </c>
      <c r="E156" s="24" t="n"/>
      <c r="F156" s="25" t="n"/>
      <c r="G156" s="25" t="n"/>
      <c r="H156" s="26" t="n"/>
      <c r="I156" s="26" t="n"/>
      <c r="J156" s="26" t="n"/>
      <c r="K156" s="27" t="n"/>
      <c r="L156" s="27" t="n"/>
      <c r="M156" s="24" t="n"/>
      <c r="N156" s="23">
        <f>IF(A156="","",IFERROR(IF(M156&lt;&gt;"Approuvé",0,IF(E156="Accumulation",MAX(I156-H156,0),IF(E156="Ajustement crédit",J156,0))),0))</f>
        <v/>
      </c>
      <c r="O156" s="23">
        <f>IF(A156="","",IFERROR(IF(M156&lt;&gt;"Approuvé",0,IF(OR(E156="Reprise",E156="Ajustement débit"),J156,0)),0))</f>
        <v/>
      </c>
      <c r="P156" s="23">
        <f>IF(A156="","",IFERROR(N156-O156,0))</f>
        <v/>
      </c>
    </row>
    <row r="157">
      <c r="A157" s="24" t="n"/>
      <c r="B157" s="25" t="n"/>
      <c r="C157" s="24" t="n"/>
      <c r="D157" s="22">
        <f>IF(C157="","",IFERROR(VLOOKUP(C157,Employés!$A$6:$B$101,2,FALSE),"Employé introuvable"))</f>
        <v/>
      </c>
      <c r="E157" s="24" t="n"/>
      <c r="F157" s="25" t="n"/>
      <c r="G157" s="25" t="n"/>
      <c r="H157" s="26" t="n"/>
      <c r="I157" s="26" t="n"/>
      <c r="J157" s="26" t="n"/>
      <c r="K157" s="27" t="n"/>
      <c r="L157" s="27" t="n"/>
      <c r="M157" s="24" t="n"/>
      <c r="N157" s="23">
        <f>IF(A157="","",IFERROR(IF(M157&lt;&gt;"Approuvé",0,IF(E157="Accumulation",MAX(I157-H157,0),IF(E157="Ajustement crédit",J157,0))),0))</f>
        <v/>
      </c>
      <c r="O157" s="23">
        <f>IF(A157="","",IFERROR(IF(M157&lt;&gt;"Approuvé",0,IF(OR(E157="Reprise",E157="Ajustement débit"),J157,0)),0))</f>
        <v/>
      </c>
      <c r="P157" s="23">
        <f>IF(A157="","",IFERROR(N157-O157,0))</f>
        <v/>
      </c>
    </row>
    <row r="158">
      <c r="A158" s="24" t="n"/>
      <c r="B158" s="25" t="n"/>
      <c r="C158" s="24" t="n"/>
      <c r="D158" s="22">
        <f>IF(C158="","",IFERROR(VLOOKUP(C158,Employés!$A$6:$B$101,2,FALSE),"Employé introuvable"))</f>
        <v/>
      </c>
      <c r="E158" s="24" t="n"/>
      <c r="F158" s="25" t="n"/>
      <c r="G158" s="25" t="n"/>
      <c r="H158" s="26" t="n"/>
      <c r="I158" s="26" t="n"/>
      <c r="J158" s="26" t="n"/>
      <c r="K158" s="27" t="n"/>
      <c r="L158" s="27" t="n"/>
      <c r="M158" s="24" t="n"/>
      <c r="N158" s="23">
        <f>IF(A158="","",IFERROR(IF(M158&lt;&gt;"Approuvé",0,IF(E158="Accumulation",MAX(I158-H158,0),IF(E158="Ajustement crédit",J158,0))),0))</f>
        <v/>
      </c>
      <c r="O158" s="23">
        <f>IF(A158="","",IFERROR(IF(M158&lt;&gt;"Approuvé",0,IF(OR(E158="Reprise",E158="Ajustement débit"),J158,0)),0))</f>
        <v/>
      </c>
      <c r="P158" s="23">
        <f>IF(A158="","",IFERROR(N158-O158,0))</f>
        <v/>
      </c>
    </row>
    <row r="159">
      <c r="A159" s="24" t="n"/>
      <c r="B159" s="25" t="n"/>
      <c r="C159" s="24" t="n"/>
      <c r="D159" s="22">
        <f>IF(C159="","",IFERROR(VLOOKUP(C159,Employés!$A$6:$B$101,2,FALSE),"Employé introuvable"))</f>
        <v/>
      </c>
      <c r="E159" s="24" t="n"/>
      <c r="F159" s="25" t="n"/>
      <c r="G159" s="25" t="n"/>
      <c r="H159" s="26" t="n"/>
      <c r="I159" s="26" t="n"/>
      <c r="J159" s="26" t="n"/>
      <c r="K159" s="27" t="n"/>
      <c r="L159" s="27" t="n"/>
      <c r="M159" s="24" t="n"/>
      <c r="N159" s="23">
        <f>IF(A159="","",IFERROR(IF(M159&lt;&gt;"Approuvé",0,IF(E159="Accumulation",MAX(I159-H159,0),IF(E159="Ajustement crédit",J159,0))),0))</f>
        <v/>
      </c>
      <c r="O159" s="23">
        <f>IF(A159="","",IFERROR(IF(M159&lt;&gt;"Approuvé",0,IF(OR(E159="Reprise",E159="Ajustement débit"),J159,0)),0))</f>
        <v/>
      </c>
      <c r="P159" s="23">
        <f>IF(A159="","",IFERROR(N159-O159,0))</f>
        <v/>
      </c>
    </row>
    <row r="160">
      <c r="A160" s="24" t="n"/>
      <c r="B160" s="25" t="n"/>
      <c r="C160" s="24" t="n"/>
      <c r="D160" s="22">
        <f>IF(C160="","",IFERROR(VLOOKUP(C160,Employés!$A$6:$B$101,2,FALSE),"Employé introuvable"))</f>
        <v/>
      </c>
      <c r="E160" s="24" t="n"/>
      <c r="F160" s="25" t="n"/>
      <c r="G160" s="25" t="n"/>
      <c r="H160" s="26" t="n"/>
      <c r="I160" s="26" t="n"/>
      <c r="J160" s="26" t="n"/>
      <c r="K160" s="27" t="n"/>
      <c r="L160" s="27" t="n"/>
      <c r="M160" s="24" t="n"/>
      <c r="N160" s="23">
        <f>IF(A160="","",IFERROR(IF(M160&lt;&gt;"Approuvé",0,IF(E160="Accumulation",MAX(I160-H160,0),IF(E160="Ajustement crédit",J160,0))),0))</f>
        <v/>
      </c>
      <c r="O160" s="23">
        <f>IF(A160="","",IFERROR(IF(M160&lt;&gt;"Approuvé",0,IF(OR(E160="Reprise",E160="Ajustement débit"),J160,0)),0))</f>
        <v/>
      </c>
      <c r="P160" s="23">
        <f>IF(A160="","",IFERROR(N160-O160,0))</f>
        <v/>
      </c>
    </row>
    <row r="161">
      <c r="A161" s="24" t="n"/>
      <c r="B161" s="25" t="n"/>
      <c r="C161" s="24" t="n"/>
      <c r="D161" s="22">
        <f>IF(C161="","",IFERROR(VLOOKUP(C161,Employés!$A$6:$B$101,2,FALSE),"Employé introuvable"))</f>
        <v/>
      </c>
      <c r="E161" s="24" t="n"/>
      <c r="F161" s="25" t="n"/>
      <c r="G161" s="25" t="n"/>
      <c r="H161" s="26" t="n"/>
      <c r="I161" s="26" t="n"/>
      <c r="J161" s="26" t="n"/>
      <c r="K161" s="27" t="n"/>
      <c r="L161" s="27" t="n"/>
      <c r="M161" s="24" t="n"/>
      <c r="N161" s="23">
        <f>IF(A161="","",IFERROR(IF(M161&lt;&gt;"Approuvé",0,IF(E161="Accumulation",MAX(I161-H161,0),IF(E161="Ajustement crédit",J161,0))),0))</f>
        <v/>
      </c>
      <c r="O161" s="23">
        <f>IF(A161="","",IFERROR(IF(M161&lt;&gt;"Approuvé",0,IF(OR(E161="Reprise",E161="Ajustement débit"),J161,0)),0))</f>
        <v/>
      </c>
      <c r="P161" s="23">
        <f>IF(A161="","",IFERROR(N161-O161,0))</f>
        <v/>
      </c>
    </row>
    <row r="162">
      <c r="A162" s="24" t="n"/>
      <c r="B162" s="25" t="n"/>
      <c r="C162" s="24" t="n"/>
      <c r="D162" s="22">
        <f>IF(C162="","",IFERROR(VLOOKUP(C162,Employés!$A$6:$B$101,2,FALSE),"Employé introuvable"))</f>
        <v/>
      </c>
      <c r="E162" s="24" t="n"/>
      <c r="F162" s="25" t="n"/>
      <c r="G162" s="25" t="n"/>
      <c r="H162" s="26" t="n"/>
      <c r="I162" s="26" t="n"/>
      <c r="J162" s="26" t="n"/>
      <c r="K162" s="27" t="n"/>
      <c r="L162" s="27" t="n"/>
      <c r="M162" s="24" t="n"/>
      <c r="N162" s="23">
        <f>IF(A162="","",IFERROR(IF(M162&lt;&gt;"Approuvé",0,IF(E162="Accumulation",MAX(I162-H162,0),IF(E162="Ajustement crédit",J162,0))),0))</f>
        <v/>
      </c>
      <c r="O162" s="23">
        <f>IF(A162="","",IFERROR(IF(M162&lt;&gt;"Approuvé",0,IF(OR(E162="Reprise",E162="Ajustement débit"),J162,0)),0))</f>
        <v/>
      </c>
      <c r="P162" s="23">
        <f>IF(A162="","",IFERROR(N162-O162,0))</f>
        <v/>
      </c>
    </row>
    <row r="163">
      <c r="A163" s="24" t="n"/>
      <c r="B163" s="25" t="n"/>
      <c r="C163" s="24" t="n"/>
      <c r="D163" s="22">
        <f>IF(C163="","",IFERROR(VLOOKUP(C163,Employés!$A$6:$B$101,2,FALSE),"Employé introuvable"))</f>
        <v/>
      </c>
      <c r="E163" s="24" t="n"/>
      <c r="F163" s="25" t="n"/>
      <c r="G163" s="25" t="n"/>
      <c r="H163" s="26" t="n"/>
      <c r="I163" s="26" t="n"/>
      <c r="J163" s="26" t="n"/>
      <c r="K163" s="27" t="n"/>
      <c r="L163" s="27" t="n"/>
      <c r="M163" s="24" t="n"/>
      <c r="N163" s="23">
        <f>IF(A163="","",IFERROR(IF(M163&lt;&gt;"Approuvé",0,IF(E163="Accumulation",MAX(I163-H163,0),IF(E163="Ajustement crédit",J163,0))),0))</f>
        <v/>
      </c>
      <c r="O163" s="23">
        <f>IF(A163="","",IFERROR(IF(M163&lt;&gt;"Approuvé",0,IF(OR(E163="Reprise",E163="Ajustement débit"),J163,0)),0))</f>
        <v/>
      </c>
      <c r="P163" s="23">
        <f>IF(A163="","",IFERROR(N163-O163,0))</f>
        <v/>
      </c>
    </row>
    <row r="164">
      <c r="A164" s="24" t="n"/>
      <c r="B164" s="25" t="n"/>
      <c r="C164" s="24" t="n"/>
      <c r="D164" s="22">
        <f>IF(C164="","",IFERROR(VLOOKUP(C164,Employés!$A$6:$B$101,2,FALSE),"Employé introuvable"))</f>
        <v/>
      </c>
      <c r="E164" s="24" t="n"/>
      <c r="F164" s="25" t="n"/>
      <c r="G164" s="25" t="n"/>
      <c r="H164" s="26" t="n"/>
      <c r="I164" s="26" t="n"/>
      <c r="J164" s="26" t="n"/>
      <c r="K164" s="27" t="n"/>
      <c r="L164" s="27" t="n"/>
      <c r="M164" s="24" t="n"/>
      <c r="N164" s="23">
        <f>IF(A164="","",IFERROR(IF(M164&lt;&gt;"Approuvé",0,IF(E164="Accumulation",MAX(I164-H164,0),IF(E164="Ajustement crédit",J164,0))),0))</f>
        <v/>
      </c>
      <c r="O164" s="23">
        <f>IF(A164="","",IFERROR(IF(M164&lt;&gt;"Approuvé",0,IF(OR(E164="Reprise",E164="Ajustement débit"),J164,0)),0))</f>
        <v/>
      </c>
      <c r="P164" s="23">
        <f>IF(A164="","",IFERROR(N164-O164,0))</f>
        <v/>
      </c>
    </row>
    <row r="165">
      <c r="A165" s="24" t="n"/>
      <c r="B165" s="25" t="n"/>
      <c r="C165" s="24" t="n"/>
      <c r="D165" s="22">
        <f>IF(C165="","",IFERROR(VLOOKUP(C165,Employés!$A$6:$B$101,2,FALSE),"Employé introuvable"))</f>
        <v/>
      </c>
      <c r="E165" s="24" t="n"/>
      <c r="F165" s="25" t="n"/>
      <c r="G165" s="25" t="n"/>
      <c r="H165" s="26" t="n"/>
      <c r="I165" s="26" t="n"/>
      <c r="J165" s="26" t="n"/>
      <c r="K165" s="27" t="n"/>
      <c r="L165" s="27" t="n"/>
      <c r="M165" s="24" t="n"/>
      <c r="N165" s="23">
        <f>IF(A165="","",IFERROR(IF(M165&lt;&gt;"Approuvé",0,IF(E165="Accumulation",MAX(I165-H165,0),IF(E165="Ajustement crédit",J165,0))),0))</f>
        <v/>
      </c>
      <c r="O165" s="23">
        <f>IF(A165="","",IFERROR(IF(M165&lt;&gt;"Approuvé",0,IF(OR(E165="Reprise",E165="Ajustement débit"),J165,0)),0))</f>
        <v/>
      </c>
      <c r="P165" s="23">
        <f>IF(A165="","",IFERROR(N165-O165,0))</f>
        <v/>
      </c>
    </row>
    <row r="166">
      <c r="A166" s="24" t="n"/>
      <c r="B166" s="25" t="n"/>
      <c r="C166" s="24" t="n"/>
      <c r="D166" s="22">
        <f>IF(C166="","",IFERROR(VLOOKUP(C166,Employés!$A$6:$B$101,2,FALSE),"Employé introuvable"))</f>
        <v/>
      </c>
      <c r="E166" s="24" t="n"/>
      <c r="F166" s="25" t="n"/>
      <c r="G166" s="25" t="n"/>
      <c r="H166" s="26" t="n"/>
      <c r="I166" s="26" t="n"/>
      <c r="J166" s="26" t="n"/>
      <c r="K166" s="27" t="n"/>
      <c r="L166" s="27" t="n"/>
      <c r="M166" s="24" t="n"/>
      <c r="N166" s="23">
        <f>IF(A166="","",IFERROR(IF(M166&lt;&gt;"Approuvé",0,IF(E166="Accumulation",MAX(I166-H166,0),IF(E166="Ajustement crédit",J166,0))),0))</f>
        <v/>
      </c>
      <c r="O166" s="23">
        <f>IF(A166="","",IFERROR(IF(M166&lt;&gt;"Approuvé",0,IF(OR(E166="Reprise",E166="Ajustement débit"),J166,0)),0))</f>
        <v/>
      </c>
      <c r="P166" s="23">
        <f>IF(A166="","",IFERROR(N166-O166,0))</f>
        <v/>
      </c>
    </row>
    <row r="167">
      <c r="A167" s="24" t="n"/>
      <c r="B167" s="25" t="n"/>
      <c r="C167" s="24" t="n"/>
      <c r="D167" s="22">
        <f>IF(C167="","",IFERROR(VLOOKUP(C167,Employés!$A$6:$B$101,2,FALSE),"Employé introuvable"))</f>
        <v/>
      </c>
      <c r="E167" s="24" t="n"/>
      <c r="F167" s="25" t="n"/>
      <c r="G167" s="25" t="n"/>
      <c r="H167" s="26" t="n"/>
      <c r="I167" s="26" t="n"/>
      <c r="J167" s="26" t="n"/>
      <c r="K167" s="27" t="n"/>
      <c r="L167" s="27" t="n"/>
      <c r="M167" s="24" t="n"/>
      <c r="N167" s="23">
        <f>IF(A167="","",IFERROR(IF(M167&lt;&gt;"Approuvé",0,IF(E167="Accumulation",MAX(I167-H167,0),IF(E167="Ajustement crédit",J167,0))),0))</f>
        <v/>
      </c>
      <c r="O167" s="23">
        <f>IF(A167="","",IFERROR(IF(M167&lt;&gt;"Approuvé",0,IF(OR(E167="Reprise",E167="Ajustement débit"),J167,0)),0))</f>
        <v/>
      </c>
      <c r="P167" s="23">
        <f>IF(A167="","",IFERROR(N167-O167,0))</f>
        <v/>
      </c>
    </row>
    <row r="168">
      <c r="A168" s="24" t="n"/>
      <c r="B168" s="25" t="n"/>
      <c r="C168" s="24" t="n"/>
      <c r="D168" s="22">
        <f>IF(C168="","",IFERROR(VLOOKUP(C168,Employés!$A$6:$B$101,2,FALSE),"Employé introuvable"))</f>
        <v/>
      </c>
      <c r="E168" s="24" t="n"/>
      <c r="F168" s="25" t="n"/>
      <c r="G168" s="25" t="n"/>
      <c r="H168" s="26" t="n"/>
      <c r="I168" s="26" t="n"/>
      <c r="J168" s="26" t="n"/>
      <c r="K168" s="27" t="n"/>
      <c r="L168" s="27" t="n"/>
      <c r="M168" s="24" t="n"/>
      <c r="N168" s="23">
        <f>IF(A168="","",IFERROR(IF(M168&lt;&gt;"Approuvé",0,IF(E168="Accumulation",MAX(I168-H168,0),IF(E168="Ajustement crédit",J168,0))),0))</f>
        <v/>
      </c>
      <c r="O168" s="23">
        <f>IF(A168="","",IFERROR(IF(M168&lt;&gt;"Approuvé",0,IF(OR(E168="Reprise",E168="Ajustement débit"),J168,0)),0))</f>
        <v/>
      </c>
      <c r="P168" s="23">
        <f>IF(A168="","",IFERROR(N168-O168,0))</f>
        <v/>
      </c>
    </row>
    <row r="169">
      <c r="A169" s="24" t="n"/>
      <c r="B169" s="25" t="n"/>
      <c r="C169" s="24" t="n"/>
      <c r="D169" s="22">
        <f>IF(C169="","",IFERROR(VLOOKUP(C169,Employés!$A$6:$B$101,2,FALSE),"Employé introuvable"))</f>
        <v/>
      </c>
      <c r="E169" s="24" t="n"/>
      <c r="F169" s="25" t="n"/>
      <c r="G169" s="25" t="n"/>
      <c r="H169" s="26" t="n"/>
      <c r="I169" s="26" t="n"/>
      <c r="J169" s="26" t="n"/>
      <c r="K169" s="27" t="n"/>
      <c r="L169" s="27" t="n"/>
      <c r="M169" s="24" t="n"/>
      <c r="N169" s="23">
        <f>IF(A169="","",IFERROR(IF(M169&lt;&gt;"Approuvé",0,IF(E169="Accumulation",MAX(I169-H169,0),IF(E169="Ajustement crédit",J169,0))),0))</f>
        <v/>
      </c>
      <c r="O169" s="23">
        <f>IF(A169="","",IFERROR(IF(M169&lt;&gt;"Approuvé",0,IF(OR(E169="Reprise",E169="Ajustement débit"),J169,0)),0))</f>
        <v/>
      </c>
      <c r="P169" s="23">
        <f>IF(A169="","",IFERROR(N169-O169,0))</f>
        <v/>
      </c>
    </row>
    <row r="170">
      <c r="A170" s="24" t="n"/>
      <c r="B170" s="25" t="n"/>
      <c r="C170" s="24" t="n"/>
      <c r="D170" s="22">
        <f>IF(C170="","",IFERROR(VLOOKUP(C170,Employés!$A$6:$B$101,2,FALSE),"Employé introuvable"))</f>
        <v/>
      </c>
      <c r="E170" s="24" t="n"/>
      <c r="F170" s="25" t="n"/>
      <c r="G170" s="25" t="n"/>
      <c r="H170" s="26" t="n"/>
      <c r="I170" s="26" t="n"/>
      <c r="J170" s="26" t="n"/>
      <c r="K170" s="27" t="n"/>
      <c r="L170" s="27" t="n"/>
      <c r="M170" s="24" t="n"/>
      <c r="N170" s="23">
        <f>IF(A170="","",IFERROR(IF(M170&lt;&gt;"Approuvé",0,IF(E170="Accumulation",MAX(I170-H170,0),IF(E170="Ajustement crédit",J170,0))),0))</f>
        <v/>
      </c>
      <c r="O170" s="23">
        <f>IF(A170="","",IFERROR(IF(M170&lt;&gt;"Approuvé",0,IF(OR(E170="Reprise",E170="Ajustement débit"),J170,0)),0))</f>
        <v/>
      </c>
      <c r="P170" s="23">
        <f>IF(A170="","",IFERROR(N170-O170,0))</f>
        <v/>
      </c>
    </row>
    <row r="171">
      <c r="A171" s="24" t="n"/>
      <c r="B171" s="25" t="n"/>
      <c r="C171" s="24" t="n"/>
      <c r="D171" s="22">
        <f>IF(C171="","",IFERROR(VLOOKUP(C171,Employés!$A$6:$B$101,2,FALSE),"Employé introuvable"))</f>
        <v/>
      </c>
      <c r="E171" s="24" t="n"/>
      <c r="F171" s="25" t="n"/>
      <c r="G171" s="25" t="n"/>
      <c r="H171" s="26" t="n"/>
      <c r="I171" s="26" t="n"/>
      <c r="J171" s="26" t="n"/>
      <c r="K171" s="27" t="n"/>
      <c r="L171" s="27" t="n"/>
      <c r="M171" s="24" t="n"/>
      <c r="N171" s="23">
        <f>IF(A171="","",IFERROR(IF(M171&lt;&gt;"Approuvé",0,IF(E171="Accumulation",MAX(I171-H171,0),IF(E171="Ajustement crédit",J171,0))),0))</f>
        <v/>
      </c>
      <c r="O171" s="23">
        <f>IF(A171="","",IFERROR(IF(M171&lt;&gt;"Approuvé",0,IF(OR(E171="Reprise",E171="Ajustement débit"),J171,0)),0))</f>
        <v/>
      </c>
      <c r="P171" s="23">
        <f>IF(A171="","",IFERROR(N171-O171,0))</f>
        <v/>
      </c>
    </row>
    <row r="172">
      <c r="A172" s="24" t="n"/>
      <c r="B172" s="25" t="n"/>
      <c r="C172" s="24" t="n"/>
      <c r="D172" s="22">
        <f>IF(C172="","",IFERROR(VLOOKUP(C172,Employés!$A$6:$B$101,2,FALSE),"Employé introuvable"))</f>
        <v/>
      </c>
      <c r="E172" s="24" t="n"/>
      <c r="F172" s="25" t="n"/>
      <c r="G172" s="25" t="n"/>
      <c r="H172" s="26" t="n"/>
      <c r="I172" s="26" t="n"/>
      <c r="J172" s="26" t="n"/>
      <c r="K172" s="27" t="n"/>
      <c r="L172" s="27" t="n"/>
      <c r="M172" s="24" t="n"/>
      <c r="N172" s="23">
        <f>IF(A172="","",IFERROR(IF(M172&lt;&gt;"Approuvé",0,IF(E172="Accumulation",MAX(I172-H172,0),IF(E172="Ajustement crédit",J172,0))),0))</f>
        <v/>
      </c>
      <c r="O172" s="23">
        <f>IF(A172="","",IFERROR(IF(M172&lt;&gt;"Approuvé",0,IF(OR(E172="Reprise",E172="Ajustement débit"),J172,0)),0))</f>
        <v/>
      </c>
      <c r="P172" s="23">
        <f>IF(A172="","",IFERROR(N172-O172,0))</f>
        <v/>
      </c>
    </row>
    <row r="173">
      <c r="A173" s="24" t="n"/>
      <c r="B173" s="25" t="n"/>
      <c r="C173" s="24" t="n"/>
      <c r="D173" s="22">
        <f>IF(C173="","",IFERROR(VLOOKUP(C173,Employés!$A$6:$B$101,2,FALSE),"Employé introuvable"))</f>
        <v/>
      </c>
      <c r="E173" s="24" t="n"/>
      <c r="F173" s="25" t="n"/>
      <c r="G173" s="25" t="n"/>
      <c r="H173" s="26" t="n"/>
      <c r="I173" s="26" t="n"/>
      <c r="J173" s="26" t="n"/>
      <c r="K173" s="27" t="n"/>
      <c r="L173" s="27" t="n"/>
      <c r="M173" s="24" t="n"/>
      <c r="N173" s="23">
        <f>IF(A173="","",IFERROR(IF(M173&lt;&gt;"Approuvé",0,IF(E173="Accumulation",MAX(I173-H173,0),IF(E173="Ajustement crédit",J173,0))),0))</f>
        <v/>
      </c>
      <c r="O173" s="23">
        <f>IF(A173="","",IFERROR(IF(M173&lt;&gt;"Approuvé",0,IF(OR(E173="Reprise",E173="Ajustement débit"),J173,0)),0))</f>
        <v/>
      </c>
      <c r="P173" s="23">
        <f>IF(A173="","",IFERROR(N173-O173,0))</f>
        <v/>
      </c>
    </row>
    <row r="174">
      <c r="A174" s="24" t="n"/>
      <c r="B174" s="25" t="n"/>
      <c r="C174" s="24" t="n"/>
      <c r="D174" s="22">
        <f>IF(C174="","",IFERROR(VLOOKUP(C174,Employés!$A$6:$B$101,2,FALSE),"Employé introuvable"))</f>
        <v/>
      </c>
      <c r="E174" s="24" t="n"/>
      <c r="F174" s="25" t="n"/>
      <c r="G174" s="25" t="n"/>
      <c r="H174" s="26" t="n"/>
      <c r="I174" s="26" t="n"/>
      <c r="J174" s="26" t="n"/>
      <c r="K174" s="27" t="n"/>
      <c r="L174" s="27" t="n"/>
      <c r="M174" s="24" t="n"/>
      <c r="N174" s="23">
        <f>IF(A174="","",IFERROR(IF(M174&lt;&gt;"Approuvé",0,IF(E174="Accumulation",MAX(I174-H174,0),IF(E174="Ajustement crédit",J174,0))),0))</f>
        <v/>
      </c>
      <c r="O174" s="23">
        <f>IF(A174="","",IFERROR(IF(M174&lt;&gt;"Approuvé",0,IF(OR(E174="Reprise",E174="Ajustement débit"),J174,0)),0))</f>
        <v/>
      </c>
      <c r="P174" s="23">
        <f>IF(A174="","",IFERROR(N174-O174,0))</f>
        <v/>
      </c>
    </row>
    <row r="175">
      <c r="A175" s="24" t="n"/>
      <c r="B175" s="25" t="n"/>
      <c r="C175" s="24" t="n"/>
      <c r="D175" s="22">
        <f>IF(C175="","",IFERROR(VLOOKUP(C175,Employés!$A$6:$B$101,2,FALSE),"Employé introuvable"))</f>
        <v/>
      </c>
      <c r="E175" s="24" t="n"/>
      <c r="F175" s="25" t="n"/>
      <c r="G175" s="25" t="n"/>
      <c r="H175" s="26" t="n"/>
      <c r="I175" s="26" t="n"/>
      <c r="J175" s="26" t="n"/>
      <c r="K175" s="27" t="n"/>
      <c r="L175" s="27" t="n"/>
      <c r="M175" s="24" t="n"/>
      <c r="N175" s="23">
        <f>IF(A175="","",IFERROR(IF(M175&lt;&gt;"Approuvé",0,IF(E175="Accumulation",MAX(I175-H175,0),IF(E175="Ajustement crédit",J175,0))),0))</f>
        <v/>
      </c>
      <c r="O175" s="23">
        <f>IF(A175="","",IFERROR(IF(M175&lt;&gt;"Approuvé",0,IF(OR(E175="Reprise",E175="Ajustement débit"),J175,0)),0))</f>
        <v/>
      </c>
      <c r="P175" s="23">
        <f>IF(A175="","",IFERROR(N175-O175,0))</f>
        <v/>
      </c>
    </row>
    <row r="176">
      <c r="A176" s="24" t="n"/>
      <c r="B176" s="25" t="n"/>
      <c r="C176" s="24" t="n"/>
      <c r="D176" s="22">
        <f>IF(C176="","",IFERROR(VLOOKUP(C176,Employés!$A$6:$B$101,2,FALSE),"Employé introuvable"))</f>
        <v/>
      </c>
      <c r="E176" s="24" t="n"/>
      <c r="F176" s="25" t="n"/>
      <c r="G176" s="25" t="n"/>
      <c r="H176" s="26" t="n"/>
      <c r="I176" s="26" t="n"/>
      <c r="J176" s="26" t="n"/>
      <c r="K176" s="27" t="n"/>
      <c r="L176" s="27" t="n"/>
      <c r="M176" s="24" t="n"/>
      <c r="N176" s="23">
        <f>IF(A176="","",IFERROR(IF(M176&lt;&gt;"Approuvé",0,IF(E176="Accumulation",MAX(I176-H176,0),IF(E176="Ajustement crédit",J176,0))),0))</f>
        <v/>
      </c>
      <c r="O176" s="23">
        <f>IF(A176="","",IFERROR(IF(M176&lt;&gt;"Approuvé",0,IF(OR(E176="Reprise",E176="Ajustement débit"),J176,0)),0))</f>
        <v/>
      </c>
      <c r="P176" s="23">
        <f>IF(A176="","",IFERROR(N176-O176,0))</f>
        <v/>
      </c>
    </row>
    <row r="177">
      <c r="A177" s="24" t="n"/>
      <c r="B177" s="25" t="n"/>
      <c r="C177" s="24" t="n"/>
      <c r="D177" s="22">
        <f>IF(C177="","",IFERROR(VLOOKUP(C177,Employés!$A$6:$B$101,2,FALSE),"Employé introuvable"))</f>
        <v/>
      </c>
      <c r="E177" s="24" t="n"/>
      <c r="F177" s="25" t="n"/>
      <c r="G177" s="25" t="n"/>
      <c r="H177" s="26" t="n"/>
      <c r="I177" s="26" t="n"/>
      <c r="J177" s="26" t="n"/>
      <c r="K177" s="27" t="n"/>
      <c r="L177" s="27" t="n"/>
      <c r="M177" s="24" t="n"/>
      <c r="N177" s="23">
        <f>IF(A177="","",IFERROR(IF(M177&lt;&gt;"Approuvé",0,IF(E177="Accumulation",MAX(I177-H177,0),IF(E177="Ajustement crédit",J177,0))),0))</f>
        <v/>
      </c>
      <c r="O177" s="23">
        <f>IF(A177="","",IFERROR(IF(M177&lt;&gt;"Approuvé",0,IF(OR(E177="Reprise",E177="Ajustement débit"),J177,0)),0))</f>
        <v/>
      </c>
      <c r="P177" s="23">
        <f>IF(A177="","",IFERROR(N177-O177,0))</f>
        <v/>
      </c>
    </row>
    <row r="178">
      <c r="A178" s="24" t="n"/>
      <c r="B178" s="25" t="n"/>
      <c r="C178" s="24" t="n"/>
      <c r="D178" s="22">
        <f>IF(C178="","",IFERROR(VLOOKUP(C178,Employés!$A$6:$B$101,2,FALSE),"Employé introuvable"))</f>
        <v/>
      </c>
      <c r="E178" s="24" t="n"/>
      <c r="F178" s="25" t="n"/>
      <c r="G178" s="25" t="n"/>
      <c r="H178" s="26" t="n"/>
      <c r="I178" s="26" t="n"/>
      <c r="J178" s="26" t="n"/>
      <c r="K178" s="27" t="n"/>
      <c r="L178" s="27" t="n"/>
      <c r="M178" s="24" t="n"/>
      <c r="N178" s="23">
        <f>IF(A178="","",IFERROR(IF(M178&lt;&gt;"Approuvé",0,IF(E178="Accumulation",MAX(I178-H178,0),IF(E178="Ajustement crédit",J178,0))),0))</f>
        <v/>
      </c>
      <c r="O178" s="23">
        <f>IF(A178="","",IFERROR(IF(M178&lt;&gt;"Approuvé",0,IF(OR(E178="Reprise",E178="Ajustement débit"),J178,0)),0))</f>
        <v/>
      </c>
      <c r="P178" s="23">
        <f>IF(A178="","",IFERROR(N178-O178,0))</f>
        <v/>
      </c>
    </row>
    <row r="179">
      <c r="A179" s="24" t="n"/>
      <c r="B179" s="25" t="n"/>
      <c r="C179" s="24" t="n"/>
      <c r="D179" s="22">
        <f>IF(C179="","",IFERROR(VLOOKUP(C179,Employés!$A$6:$B$101,2,FALSE),"Employé introuvable"))</f>
        <v/>
      </c>
      <c r="E179" s="24" t="n"/>
      <c r="F179" s="25" t="n"/>
      <c r="G179" s="25" t="n"/>
      <c r="H179" s="26" t="n"/>
      <c r="I179" s="26" t="n"/>
      <c r="J179" s="26" t="n"/>
      <c r="K179" s="27" t="n"/>
      <c r="L179" s="27" t="n"/>
      <c r="M179" s="24" t="n"/>
      <c r="N179" s="23">
        <f>IF(A179="","",IFERROR(IF(M179&lt;&gt;"Approuvé",0,IF(E179="Accumulation",MAX(I179-H179,0),IF(E179="Ajustement crédit",J179,0))),0))</f>
        <v/>
      </c>
      <c r="O179" s="23">
        <f>IF(A179="","",IFERROR(IF(M179&lt;&gt;"Approuvé",0,IF(OR(E179="Reprise",E179="Ajustement débit"),J179,0)),0))</f>
        <v/>
      </c>
      <c r="P179" s="23">
        <f>IF(A179="","",IFERROR(N179-O179,0))</f>
        <v/>
      </c>
    </row>
    <row r="180">
      <c r="A180" s="24" t="n"/>
      <c r="B180" s="25" t="n"/>
      <c r="C180" s="24" t="n"/>
      <c r="D180" s="22">
        <f>IF(C180="","",IFERROR(VLOOKUP(C180,Employés!$A$6:$B$101,2,FALSE),"Employé introuvable"))</f>
        <v/>
      </c>
      <c r="E180" s="24" t="n"/>
      <c r="F180" s="25" t="n"/>
      <c r="G180" s="25" t="n"/>
      <c r="H180" s="26" t="n"/>
      <c r="I180" s="26" t="n"/>
      <c r="J180" s="26" t="n"/>
      <c r="K180" s="27" t="n"/>
      <c r="L180" s="27" t="n"/>
      <c r="M180" s="24" t="n"/>
      <c r="N180" s="23">
        <f>IF(A180="","",IFERROR(IF(M180&lt;&gt;"Approuvé",0,IF(E180="Accumulation",MAX(I180-H180,0),IF(E180="Ajustement crédit",J180,0))),0))</f>
        <v/>
      </c>
      <c r="O180" s="23">
        <f>IF(A180="","",IFERROR(IF(M180&lt;&gt;"Approuvé",0,IF(OR(E180="Reprise",E180="Ajustement débit"),J180,0)),0))</f>
        <v/>
      </c>
      <c r="P180" s="23">
        <f>IF(A180="","",IFERROR(N180-O180,0))</f>
        <v/>
      </c>
    </row>
    <row r="181">
      <c r="A181" s="24" t="n"/>
      <c r="B181" s="25" t="n"/>
      <c r="C181" s="24" t="n"/>
      <c r="D181" s="22">
        <f>IF(C181="","",IFERROR(VLOOKUP(C181,Employés!$A$6:$B$101,2,FALSE),"Employé introuvable"))</f>
        <v/>
      </c>
      <c r="E181" s="24" t="n"/>
      <c r="F181" s="25" t="n"/>
      <c r="G181" s="25" t="n"/>
      <c r="H181" s="26" t="n"/>
      <c r="I181" s="26" t="n"/>
      <c r="J181" s="26" t="n"/>
      <c r="K181" s="27" t="n"/>
      <c r="L181" s="27" t="n"/>
      <c r="M181" s="24" t="n"/>
      <c r="N181" s="23">
        <f>IF(A181="","",IFERROR(IF(M181&lt;&gt;"Approuvé",0,IF(E181="Accumulation",MAX(I181-H181,0),IF(E181="Ajustement crédit",J181,0))),0))</f>
        <v/>
      </c>
      <c r="O181" s="23">
        <f>IF(A181="","",IFERROR(IF(M181&lt;&gt;"Approuvé",0,IF(OR(E181="Reprise",E181="Ajustement débit"),J181,0)),0))</f>
        <v/>
      </c>
      <c r="P181" s="23">
        <f>IF(A181="","",IFERROR(N181-O181,0))</f>
        <v/>
      </c>
    </row>
    <row r="182">
      <c r="A182" s="24" t="n"/>
      <c r="B182" s="25" t="n"/>
      <c r="C182" s="24" t="n"/>
      <c r="D182" s="22">
        <f>IF(C182="","",IFERROR(VLOOKUP(C182,Employés!$A$6:$B$101,2,FALSE),"Employé introuvable"))</f>
        <v/>
      </c>
      <c r="E182" s="24" t="n"/>
      <c r="F182" s="25" t="n"/>
      <c r="G182" s="25" t="n"/>
      <c r="H182" s="26" t="n"/>
      <c r="I182" s="26" t="n"/>
      <c r="J182" s="26" t="n"/>
      <c r="K182" s="27" t="n"/>
      <c r="L182" s="27" t="n"/>
      <c r="M182" s="24" t="n"/>
      <c r="N182" s="23">
        <f>IF(A182="","",IFERROR(IF(M182&lt;&gt;"Approuvé",0,IF(E182="Accumulation",MAX(I182-H182,0),IF(E182="Ajustement crédit",J182,0))),0))</f>
        <v/>
      </c>
      <c r="O182" s="23">
        <f>IF(A182="","",IFERROR(IF(M182&lt;&gt;"Approuvé",0,IF(OR(E182="Reprise",E182="Ajustement débit"),J182,0)),0))</f>
        <v/>
      </c>
      <c r="P182" s="23">
        <f>IF(A182="","",IFERROR(N182-O182,0))</f>
        <v/>
      </c>
    </row>
    <row r="183">
      <c r="A183" s="24" t="n"/>
      <c r="B183" s="25" t="n"/>
      <c r="C183" s="24" t="n"/>
      <c r="D183" s="22">
        <f>IF(C183="","",IFERROR(VLOOKUP(C183,Employés!$A$6:$B$101,2,FALSE),"Employé introuvable"))</f>
        <v/>
      </c>
      <c r="E183" s="24" t="n"/>
      <c r="F183" s="25" t="n"/>
      <c r="G183" s="25" t="n"/>
      <c r="H183" s="26" t="n"/>
      <c r="I183" s="26" t="n"/>
      <c r="J183" s="26" t="n"/>
      <c r="K183" s="27" t="n"/>
      <c r="L183" s="27" t="n"/>
      <c r="M183" s="24" t="n"/>
      <c r="N183" s="23">
        <f>IF(A183="","",IFERROR(IF(M183&lt;&gt;"Approuvé",0,IF(E183="Accumulation",MAX(I183-H183,0),IF(E183="Ajustement crédit",J183,0))),0))</f>
        <v/>
      </c>
      <c r="O183" s="23">
        <f>IF(A183="","",IFERROR(IF(M183&lt;&gt;"Approuvé",0,IF(OR(E183="Reprise",E183="Ajustement débit"),J183,0)),0))</f>
        <v/>
      </c>
      <c r="P183" s="23">
        <f>IF(A183="","",IFERROR(N183-O183,0))</f>
        <v/>
      </c>
    </row>
    <row r="184">
      <c r="A184" s="24" t="n"/>
      <c r="B184" s="25" t="n"/>
      <c r="C184" s="24" t="n"/>
      <c r="D184" s="22">
        <f>IF(C184="","",IFERROR(VLOOKUP(C184,Employés!$A$6:$B$101,2,FALSE),"Employé introuvable"))</f>
        <v/>
      </c>
      <c r="E184" s="24" t="n"/>
      <c r="F184" s="25" t="n"/>
      <c r="G184" s="25" t="n"/>
      <c r="H184" s="26" t="n"/>
      <c r="I184" s="26" t="n"/>
      <c r="J184" s="26" t="n"/>
      <c r="K184" s="27" t="n"/>
      <c r="L184" s="27" t="n"/>
      <c r="M184" s="24" t="n"/>
      <c r="N184" s="23">
        <f>IF(A184="","",IFERROR(IF(M184&lt;&gt;"Approuvé",0,IF(E184="Accumulation",MAX(I184-H184,0),IF(E184="Ajustement crédit",J184,0))),0))</f>
        <v/>
      </c>
      <c r="O184" s="23">
        <f>IF(A184="","",IFERROR(IF(M184&lt;&gt;"Approuvé",0,IF(OR(E184="Reprise",E184="Ajustement débit"),J184,0)),0))</f>
        <v/>
      </c>
      <c r="P184" s="23">
        <f>IF(A184="","",IFERROR(N184-O184,0))</f>
        <v/>
      </c>
    </row>
    <row r="185">
      <c r="A185" s="24" t="n"/>
      <c r="B185" s="25" t="n"/>
      <c r="C185" s="24" t="n"/>
      <c r="D185" s="22">
        <f>IF(C185="","",IFERROR(VLOOKUP(C185,Employés!$A$6:$B$101,2,FALSE),"Employé introuvable"))</f>
        <v/>
      </c>
      <c r="E185" s="24" t="n"/>
      <c r="F185" s="25" t="n"/>
      <c r="G185" s="25" t="n"/>
      <c r="H185" s="26" t="n"/>
      <c r="I185" s="26" t="n"/>
      <c r="J185" s="26" t="n"/>
      <c r="K185" s="27" t="n"/>
      <c r="L185" s="27" t="n"/>
      <c r="M185" s="24" t="n"/>
      <c r="N185" s="23">
        <f>IF(A185="","",IFERROR(IF(M185&lt;&gt;"Approuvé",0,IF(E185="Accumulation",MAX(I185-H185,0),IF(E185="Ajustement crédit",J185,0))),0))</f>
        <v/>
      </c>
      <c r="O185" s="23">
        <f>IF(A185="","",IFERROR(IF(M185&lt;&gt;"Approuvé",0,IF(OR(E185="Reprise",E185="Ajustement débit"),J185,0)),0))</f>
        <v/>
      </c>
      <c r="P185" s="23">
        <f>IF(A185="","",IFERROR(N185-O185,0))</f>
        <v/>
      </c>
    </row>
    <row r="186">
      <c r="A186" s="24" t="n"/>
      <c r="B186" s="25" t="n"/>
      <c r="C186" s="24" t="n"/>
      <c r="D186" s="22">
        <f>IF(C186="","",IFERROR(VLOOKUP(C186,Employés!$A$6:$B$101,2,FALSE),"Employé introuvable"))</f>
        <v/>
      </c>
      <c r="E186" s="24" t="n"/>
      <c r="F186" s="25" t="n"/>
      <c r="G186" s="25" t="n"/>
      <c r="H186" s="26" t="n"/>
      <c r="I186" s="26" t="n"/>
      <c r="J186" s="26" t="n"/>
      <c r="K186" s="27" t="n"/>
      <c r="L186" s="27" t="n"/>
      <c r="M186" s="24" t="n"/>
      <c r="N186" s="23">
        <f>IF(A186="","",IFERROR(IF(M186&lt;&gt;"Approuvé",0,IF(E186="Accumulation",MAX(I186-H186,0),IF(E186="Ajustement crédit",J186,0))),0))</f>
        <v/>
      </c>
      <c r="O186" s="23">
        <f>IF(A186="","",IFERROR(IF(M186&lt;&gt;"Approuvé",0,IF(OR(E186="Reprise",E186="Ajustement débit"),J186,0)),0))</f>
        <v/>
      </c>
      <c r="P186" s="23">
        <f>IF(A186="","",IFERROR(N186-O186,0))</f>
        <v/>
      </c>
    </row>
    <row r="187">
      <c r="A187" s="24" t="n"/>
      <c r="B187" s="25" t="n"/>
      <c r="C187" s="24" t="n"/>
      <c r="D187" s="22">
        <f>IF(C187="","",IFERROR(VLOOKUP(C187,Employés!$A$6:$B$101,2,FALSE),"Employé introuvable"))</f>
        <v/>
      </c>
      <c r="E187" s="24" t="n"/>
      <c r="F187" s="25" t="n"/>
      <c r="G187" s="25" t="n"/>
      <c r="H187" s="26" t="n"/>
      <c r="I187" s="26" t="n"/>
      <c r="J187" s="26" t="n"/>
      <c r="K187" s="27" t="n"/>
      <c r="L187" s="27" t="n"/>
      <c r="M187" s="24" t="n"/>
      <c r="N187" s="23">
        <f>IF(A187="","",IFERROR(IF(M187&lt;&gt;"Approuvé",0,IF(E187="Accumulation",MAX(I187-H187,0),IF(E187="Ajustement crédit",J187,0))),0))</f>
        <v/>
      </c>
      <c r="O187" s="23">
        <f>IF(A187="","",IFERROR(IF(M187&lt;&gt;"Approuvé",0,IF(OR(E187="Reprise",E187="Ajustement débit"),J187,0)),0))</f>
        <v/>
      </c>
      <c r="P187" s="23">
        <f>IF(A187="","",IFERROR(N187-O187,0))</f>
        <v/>
      </c>
    </row>
    <row r="188">
      <c r="A188" s="24" t="n"/>
      <c r="B188" s="25" t="n"/>
      <c r="C188" s="24" t="n"/>
      <c r="D188" s="22">
        <f>IF(C188="","",IFERROR(VLOOKUP(C188,Employés!$A$6:$B$101,2,FALSE),"Employé introuvable"))</f>
        <v/>
      </c>
      <c r="E188" s="24" t="n"/>
      <c r="F188" s="25" t="n"/>
      <c r="G188" s="25" t="n"/>
      <c r="H188" s="26" t="n"/>
      <c r="I188" s="26" t="n"/>
      <c r="J188" s="26" t="n"/>
      <c r="K188" s="27" t="n"/>
      <c r="L188" s="27" t="n"/>
      <c r="M188" s="24" t="n"/>
      <c r="N188" s="23">
        <f>IF(A188="","",IFERROR(IF(M188&lt;&gt;"Approuvé",0,IF(E188="Accumulation",MAX(I188-H188,0),IF(E188="Ajustement crédit",J188,0))),0))</f>
        <v/>
      </c>
      <c r="O188" s="23">
        <f>IF(A188="","",IFERROR(IF(M188&lt;&gt;"Approuvé",0,IF(OR(E188="Reprise",E188="Ajustement débit"),J188,0)),0))</f>
        <v/>
      </c>
      <c r="P188" s="23">
        <f>IF(A188="","",IFERROR(N188-O188,0))</f>
        <v/>
      </c>
    </row>
    <row r="189">
      <c r="A189" s="24" t="n"/>
      <c r="B189" s="25" t="n"/>
      <c r="C189" s="24" t="n"/>
      <c r="D189" s="22">
        <f>IF(C189="","",IFERROR(VLOOKUP(C189,Employés!$A$6:$B$101,2,FALSE),"Employé introuvable"))</f>
        <v/>
      </c>
      <c r="E189" s="24" t="n"/>
      <c r="F189" s="25" t="n"/>
      <c r="G189" s="25" t="n"/>
      <c r="H189" s="26" t="n"/>
      <c r="I189" s="26" t="n"/>
      <c r="J189" s="26" t="n"/>
      <c r="K189" s="27" t="n"/>
      <c r="L189" s="27" t="n"/>
      <c r="M189" s="24" t="n"/>
      <c r="N189" s="23">
        <f>IF(A189="","",IFERROR(IF(M189&lt;&gt;"Approuvé",0,IF(E189="Accumulation",MAX(I189-H189,0),IF(E189="Ajustement crédit",J189,0))),0))</f>
        <v/>
      </c>
      <c r="O189" s="23">
        <f>IF(A189="","",IFERROR(IF(M189&lt;&gt;"Approuvé",0,IF(OR(E189="Reprise",E189="Ajustement débit"),J189,0)),0))</f>
        <v/>
      </c>
      <c r="P189" s="23">
        <f>IF(A189="","",IFERROR(N189-O189,0))</f>
        <v/>
      </c>
    </row>
    <row r="190">
      <c r="A190" s="24" t="n"/>
      <c r="B190" s="25" t="n"/>
      <c r="C190" s="24" t="n"/>
      <c r="D190" s="22">
        <f>IF(C190="","",IFERROR(VLOOKUP(C190,Employés!$A$6:$B$101,2,FALSE),"Employé introuvable"))</f>
        <v/>
      </c>
      <c r="E190" s="24" t="n"/>
      <c r="F190" s="25" t="n"/>
      <c r="G190" s="25" t="n"/>
      <c r="H190" s="26" t="n"/>
      <c r="I190" s="26" t="n"/>
      <c r="J190" s="26" t="n"/>
      <c r="K190" s="27" t="n"/>
      <c r="L190" s="27" t="n"/>
      <c r="M190" s="24" t="n"/>
      <c r="N190" s="23">
        <f>IF(A190="","",IFERROR(IF(M190&lt;&gt;"Approuvé",0,IF(E190="Accumulation",MAX(I190-H190,0),IF(E190="Ajustement crédit",J190,0))),0))</f>
        <v/>
      </c>
      <c r="O190" s="23">
        <f>IF(A190="","",IFERROR(IF(M190&lt;&gt;"Approuvé",0,IF(OR(E190="Reprise",E190="Ajustement débit"),J190,0)),0))</f>
        <v/>
      </c>
      <c r="P190" s="23">
        <f>IF(A190="","",IFERROR(N190-O190,0))</f>
        <v/>
      </c>
    </row>
    <row r="191">
      <c r="A191" s="24" t="n"/>
      <c r="B191" s="25" t="n"/>
      <c r="C191" s="24" t="n"/>
      <c r="D191" s="22">
        <f>IF(C191="","",IFERROR(VLOOKUP(C191,Employés!$A$6:$B$101,2,FALSE),"Employé introuvable"))</f>
        <v/>
      </c>
      <c r="E191" s="24" t="n"/>
      <c r="F191" s="25" t="n"/>
      <c r="G191" s="25" t="n"/>
      <c r="H191" s="26" t="n"/>
      <c r="I191" s="26" t="n"/>
      <c r="J191" s="26" t="n"/>
      <c r="K191" s="27" t="n"/>
      <c r="L191" s="27" t="n"/>
      <c r="M191" s="24" t="n"/>
      <c r="N191" s="23">
        <f>IF(A191="","",IFERROR(IF(M191&lt;&gt;"Approuvé",0,IF(E191="Accumulation",MAX(I191-H191,0),IF(E191="Ajustement crédit",J191,0))),0))</f>
        <v/>
      </c>
      <c r="O191" s="23">
        <f>IF(A191="","",IFERROR(IF(M191&lt;&gt;"Approuvé",0,IF(OR(E191="Reprise",E191="Ajustement débit"),J191,0)),0))</f>
        <v/>
      </c>
      <c r="P191" s="23">
        <f>IF(A191="","",IFERROR(N191-O191,0))</f>
        <v/>
      </c>
    </row>
    <row r="192">
      <c r="A192" s="24" t="n"/>
      <c r="B192" s="25" t="n"/>
      <c r="C192" s="24" t="n"/>
      <c r="D192" s="22">
        <f>IF(C192="","",IFERROR(VLOOKUP(C192,Employés!$A$6:$B$101,2,FALSE),"Employé introuvable"))</f>
        <v/>
      </c>
      <c r="E192" s="24" t="n"/>
      <c r="F192" s="25" t="n"/>
      <c r="G192" s="25" t="n"/>
      <c r="H192" s="26" t="n"/>
      <c r="I192" s="26" t="n"/>
      <c r="J192" s="26" t="n"/>
      <c r="K192" s="27" t="n"/>
      <c r="L192" s="27" t="n"/>
      <c r="M192" s="24" t="n"/>
      <c r="N192" s="23">
        <f>IF(A192="","",IFERROR(IF(M192&lt;&gt;"Approuvé",0,IF(E192="Accumulation",MAX(I192-H192,0),IF(E192="Ajustement crédit",J192,0))),0))</f>
        <v/>
      </c>
      <c r="O192" s="23">
        <f>IF(A192="","",IFERROR(IF(M192&lt;&gt;"Approuvé",0,IF(OR(E192="Reprise",E192="Ajustement débit"),J192,0)),0))</f>
        <v/>
      </c>
      <c r="P192" s="23">
        <f>IF(A192="","",IFERROR(N192-O192,0))</f>
        <v/>
      </c>
    </row>
    <row r="193">
      <c r="A193" s="24" t="n"/>
      <c r="B193" s="25" t="n"/>
      <c r="C193" s="24" t="n"/>
      <c r="D193" s="22">
        <f>IF(C193="","",IFERROR(VLOOKUP(C193,Employés!$A$6:$B$101,2,FALSE),"Employé introuvable"))</f>
        <v/>
      </c>
      <c r="E193" s="24" t="n"/>
      <c r="F193" s="25" t="n"/>
      <c r="G193" s="25" t="n"/>
      <c r="H193" s="26" t="n"/>
      <c r="I193" s="26" t="n"/>
      <c r="J193" s="26" t="n"/>
      <c r="K193" s="27" t="n"/>
      <c r="L193" s="27" t="n"/>
      <c r="M193" s="24" t="n"/>
      <c r="N193" s="23">
        <f>IF(A193="","",IFERROR(IF(M193&lt;&gt;"Approuvé",0,IF(E193="Accumulation",MAX(I193-H193,0),IF(E193="Ajustement crédit",J193,0))),0))</f>
        <v/>
      </c>
      <c r="O193" s="23">
        <f>IF(A193="","",IFERROR(IF(M193&lt;&gt;"Approuvé",0,IF(OR(E193="Reprise",E193="Ajustement débit"),J193,0)),0))</f>
        <v/>
      </c>
      <c r="P193" s="23">
        <f>IF(A193="","",IFERROR(N193-O193,0))</f>
        <v/>
      </c>
    </row>
    <row r="194">
      <c r="A194" s="24" t="n"/>
      <c r="B194" s="25" t="n"/>
      <c r="C194" s="24" t="n"/>
      <c r="D194" s="22">
        <f>IF(C194="","",IFERROR(VLOOKUP(C194,Employés!$A$6:$B$101,2,FALSE),"Employé introuvable"))</f>
        <v/>
      </c>
      <c r="E194" s="24" t="n"/>
      <c r="F194" s="25" t="n"/>
      <c r="G194" s="25" t="n"/>
      <c r="H194" s="26" t="n"/>
      <c r="I194" s="26" t="n"/>
      <c r="J194" s="26" t="n"/>
      <c r="K194" s="27" t="n"/>
      <c r="L194" s="27" t="n"/>
      <c r="M194" s="24" t="n"/>
      <c r="N194" s="23">
        <f>IF(A194="","",IFERROR(IF(M194&lt;&gt;"Approuvé",0,IF(E194="Accumulation",MAX(I194-H194,0),IF(E194="Ajustement crédit",J194,0))),0))</f>
        <v/>
      </c>
      <c r="O194" s="23">
        <f>IF(A194="","",IFERROR(IF(M194&lt;&gt;"Approuvé",0,IF(OR(E194="Reprise",E194="Ajustement débit"),J194,0)),0))</f>
        <v/>
      </c>
      <c r="P194" s="23">
        <f>IF(A194="","",IFERROR(N194-O194,0))</f>
        <v/>
      </c>
    </row>
    <row r="195">
      <c r="A195" s="24" t="n"/>
      <c r="B195" s="25" t="n"/>
      <c r="C195" s="24" t="n"/>
      <c r="D195" s="22">
        <f>IF(C195="","",IFERROR(VLOOKUP(C195,Employés!$A$6:$B$101,2,FALSE),"Employé introuvable"))</f>
        <v/>
      </c>
      <c r="E195" s="24" t="n"/>
      <c r="F195" s="25" t="n"/>
      <c r="G195" s="25" t="n"/>
      <c r="H195" s="26" t="n"/>
      <c r="I195" s="26" t="n"/>
      <c r="J195" s="26" t="n"/>
      <c r="K195" s="27" t="n"/>
      <c r="L195" s="27" t="n"/>
      <c r="M195" s="24" t="n"/>
      <c r="N195" s="23">
        <f>IF(A195="","",IFERROR(IF(M195&lt;&gt;"Approuvé",0,IF(E195="Accumulation",MAX(I195-H195,0),IF(E195="Ajustement crédit",J195,0))),0))</f>
        <v/>
      </c>
      <c r="O195" s="23">
        <f>IF(A195="","",IFERROR(IF(M195&lt;&gt;"Approuvé",0,IF(OR(E195="Reprise",E195="Ajustement débit"),J195,0)),0))</f>
        <v/>
      </c>
      <c r="P195" s="23">
        <f>IF(A195="","",IFERROR(N195-O195,0))</f>
        <v/>
      </c>
    </row>
    <row r="196">
      <c r="A196" s="24" t="n"/>
      <c r="B196" s="25" t="n"/>
      <c r="C196" s="24" t="n"/>
      <c r="D196" s="22">
        <f>IF(C196="","",IFERROR(VLOOKUP(C196,Employés!$A$6:$B$101,2,FALSE),"Employé introuvable"))</f>
        <v/>
      </c>
      <c r="E196" s="24" t="n"/>
      <c r="F196" s="25" t="n"/>
      <c r="G196" s="25" t="n"/>
      <c r="H196" s="26" t="n"/>
      <c r="I196" s="26" t="n"/>
      <c r="J196" s="26" t="n"/>
      <c r="K196" s="27" t="n"/>
      <c r="L196" s="27" t="n"/>
      <c r="M196" s="24" t="n"/>
      <c r="N196" s="23">
        <f>IF(A196="","",IFERROR(IF(M196&lt;&gt;"Approuvé",0,IF(E196="Accumulation",MAX(I196-H196,0),IF(E196="Ajustement crédit",J196,0))),0))</f>
        <v/>
      </c>
      <c r="O196" s="23">
        <f>IF(A196="","",IFERROR(IF(M196&lt;&gt;"Approuvé",0,IF(OR(E196="Reprise",E196="Ajustement débit"),J196,0)),0))</f>
        <v/>
      </c>
      <c r="P196" s="23">
        <f>IF(A196="","",IFERROR(N196-O196,0))</f>
        <v/>
      </c>
    </row>
    <row r="197">
      <c r="A197" s="24" t="n"/>
      <c r="B197" s="25" t="n"/>
      <c r="C197" s="24" t="n"/>
      <c r="D197" s="22">
        <f>IF(C197="","",IFERROR(VLOOKUP(C197,Employés!$A$6:$B$101,2,FALSE),"Employé introuvable"))</f>
        <v/>
      </c>
      <c r="E197" s="24" t="n"/>
      <c r="F197" s="25" t="n"/>
      <c r="G197" s="25" t="n"/>
      <c r="H197" s="26" t="n"/>
      <c r="I197" s="26" t="n"/>
      <c r="J197" s="26" t="n"/>
      <c r="K197" s="27" t="n"/>
      <c r="L197" s="27" t="n"/>
      <c r="M197" s="24" t="n"/>
      <c r="N197" s="23">
        <f>IF(A197="","",IFERROR(IF(M197&lt;&gt;"Approuvé",0,IF(E197="Accumulation",MAX(I197-H197,0),IF(E197="Ajustement crédit",J197,0))),0))</f>
        <v/>
      </c>
      <c r="O197" s="23">
        <f>IF(A197="","",IFERROR(IF(M197&lt;&gt;"Approuvé",0,IF(OR(E197="Reprise",E197="Ajustement débit"),J197,0)),0))</f>
        <v/>
      </c>
      <c r="P197" s="23">
        <f>IF(A197="","",IFERROR(N197-O197,0))</f>
        <v/>
      </c>
    </row>
    <row r="198">
      <c r="A198" s="24" t="n"/>
      <c r="B198" s="25" t="n"/>
      <c r="C198" s="24" t="n"/>
      <c r="D198" s="22">
        <f>IF(C198="","",IFERROR(VLOOKUP(C198,Employés!$A$6:$B$101,2,FALSE),"Employé introuvable"))</f>
        <v/>
      </c>
      <c r="E198" s="24" t="n"/>
      <c r="F198" s="25" t="n"/>
      <c r="G198" s="25" t="n"/>
      <c r="H198" s="26" t="n"/>
      <c r="I198" s="26" t="n"/>
      <c r="J198" s="26" t="n"/>
      <c r="K198" s="27" t="n"/>
      <c r="L198" s="27" t="n"/>
      <c r="M198" s="24" t="n"/>
      <c r="N198" s="23">
        <f>IF(A198="","",IFERROR(IF(M198&lt;&gt;"Approuvé",0,IF(E198="Accumulation",MAX(I198-H198,0),IF(E198="Ajustement crédit",J198,0))),0))</f>
        <v/>
      </c>
      <c r="O198" s="23">
        <f>IF(A198="","",IFERROR(IF(M198&lt;&gt;"Approuvé",0,IF(OR(E198="Reprise",E198="Ajustement débit"),J198,0)),0))</f>
        <v/>
      </c>
      <c r="P198" s="23">
        <f>IF(A198="","",IFERROR(N198-O198,0))</f>
        <v/>
      </c>
    </row>
    <row r="199">
      <c r="A199" s="24" t="n"/>
      <c r="B199" s="25" t="n"/>
      <c r="C199" s="24" t="n"/>
      <c r="D199" s="22">
        <f>IF(C199="","",IFERROR(VLOOKUP(C199,Employés!$A$6:$B$101,2,FALSE),"Employé introuvable"))</f>
        <v/>
      </c>
      <c r="E199" s="24" t="n"/>
      <c r="F199" s="25" t="n"/>
      <c r="G199" s="25" t="n"/>
      <c r="H199" s="26" t="n"/>
      <c r="I199" s="26" t="n"/>
      <c r="J199" s="26" t="n"/>
      <c r="K199" s="27" t="n"/>
      <c r="L199" s="27" t="n"/>
      <c r="M199" s="24" t="n"/>
      <c r="N199" s="23">
        <f>IF(A199="","",IFERROR(IF(M199&lt;&gt;"Approuvé",0,IF(E199="Accumulation",MAX(I199-H199,0),IF(E199="Ajustement crédit",J199,0))),0))</f>
        <v/>
      </c>
      <c r="O199" s="23">
        <f>IF(A199="","",IFERROR(IF(M199&lt;&gt;"Approuvé",0,IF(OR(E199="Reprise",E199="Ajustement débit"),J199,0)),0))</f>
        <v/>
      </c>
      <c r="P199" s="23">
        <f>IF(A199="","",IFERROR(N199-O199,0))</f>
        <v/>
      </c>
    </row>
    <row r="200">
      <c r="A200" s="24" t="n"/>
      <c r="B200" s="25" t="n"/>
      <c r="C200" s="24" t="n"/>
      <c r="D200" s="22">
        <f>IF(C200="","",IFERROR(VLOOKUP(C200,Employés!$A$6:$B$101,2,FALSE),"Employé introuvable"))</f>
        <v/>
      </c>
      <c r="E200" s="24" t="n"/>
      <c r="F200" s="25" t="n"/>
      <c r="G200" s="25" t="n"/>
      <c r="H200" s="26" t="n"/>
      <c r="I200" s="26" t="n"/>
      <c r="J200" s="26" t="n"/>
      <c r="K200" s="27" t="n"/>
      <c r="L200" s="27" t="n"/>
      <c r="M200" s="24" t="n"/>
      <c r="N200" s="23">
        <f>IF(A200="","",IFERROR(IF(M200&lt;&gt;"Approuvé",0,IF(E200="Accumulation",MAX(I200-H200,0),IF(E200="Ajustement crédit",J200,0))),0))</f>
        <v/>
      </c>
      <c r="O200" s="23">
        <f>IF(A200="","",IFERROR(IF(M200&lt;&gt;"Approuvé",0,IF(OR(E200="Reprise",E200="Ajustement débit"),J200,0)),0))</f>
        <v/>
      </c>
      <c r="P200" s="23">
        <f>IF(A200="","",IFERROR(N200-O200,0))</f>
        <v/>
      </c>
    </row>
    <row r="201">
      <c r="A201" s="24" t="n"/>
      <c r="B201" s="25" t="n"/>
      <c r="C201" s="24" t="n"/>
      <c r="D201" s="22">
        <f>IF(C201="","",IFERROR(VLOOKUP(C201,Employés!$A$6:$B$101,2,FALSE),"Employé introuvable"))</f>
        <v/>
      </c>
      <c r="E201" s="24" t="n"/>
      <c r="F201" s="25" t="n"/>
      <c r="G201" s="25" t="n"/>
      <c r="H201" s="26" t="n"/>
      <c r="I201" s="26" t="n"/>
      <c r="J201" s="26" t="n"/>
      <c r="K201" s="27" t="n"/>
      <c r="L201" s="27" t="n"/>
      <c r="M201" s="24" t="n"/>
      <c r="N201" s="23">
        <f>IF(A201="","",IFERROR(IF(M201&lt;&gt;"Approuvé",0,IF(E201="Accumulation",MAX(I201-H201,0),IF(E201="Ajustement crédit",J201,0))),0))</f>
        <v/>
      </c>
      <c r="O201" s="23">
        <f>IF(A201="","",IFERROR(IF(M201&lt;&gt;"Approuvé",0,IF(OR(E201="Reprise",E201="Ajustement débit"),J201,0)),0))</f>
        <v/>
      </c>
      <c r="P201" s="23">
        <f>IF(A201="","",IFERROR(N201-O201,0))</f>
        <v/>
      </c>
    </row>
    <row r="202">
      <c r="A202" s="24" t="n"/>
      <c r="B202" s="25" t="n"/>
      <c r="C202" s="24" t="n"/>
      <c r="D202" s="22">
        <f>IF(C202="","",IFERROR(VLOOKUP(C202,Employés!$A$6:$B$101,2,FALSE),"Employé introuvable"))</f>
        <v/>
      </c>
      <c r="E202" s="24" t="n"/>
      <c r="F202" s="25" t="n"/>
      <c r="G202" s="25" t="n"/>
      <c r="H202" s="26" t="n"/>
      <c r="I202" s="26" t="n"/>
      <c r="J202" s="26" t="n"/>
      <c r="K202" s="27" t="n"/>
      <c r="L202" s="27" t="n"/>
      <c r="M202" s="24" t="n"/>
      <c r="N202" s="23">
        <f>IF(A202="","",IFERROR(IF(M202&lt;&gt;"Approuvé",0,IF(E202="Accumulation",MAX(I202-H202,0),IF(E202="Ajustement crédit",J202,0))),0))</f>
        <v/>
      </c>
      <c r="O202" s="23">
        <f>IF(A202="","",IFERROR(IF(M202&lt;&gt;"Approuvé",0,IF(OR(E202="Reprise",E202="Ajustement débit"),J202,0)),0))</f>
        <v/>
      </c>
      <c r="P202" s="23">
        <f>IF(A202="","",IFERROR(N202-O202,0))</f>
        <v/>
      </c>
    </row>
    <row r="203">
      <c r="A203" s="24" t="n"/>
      <c r="B203" s="25" t="n"/>
      <c r="C203" s="24" t="n"/>
      <c r="D203" s="22">
        <f>IF(C203="","",IFERROR(VLOOKUP(C203,Employés!$A$6:$B$101,2,FALSE),"Employé introuvable"))</f>
        <v/>
      </c>
      <c r="E203" s="24" t="n"/>
      <c r="F203" s="25" t="n"/>
      <c r="G203" s="25" t="n"/>
      <c r="H203" s="26" t="n"/>
      <c r="I203" s="26" t="n"/>
      <c r="J203" s="26" t="n"/>
      <c r="K203" s="27" t="n"/>
      <c r="L203" s="27" t="n"/>
      <c r="M203" s="24" t="n"/>
      <c r="N203" s="23">
        <f>IF(A203="","",IFERROR(IF(M203&lt;&gt;"Approuvé",0,IF(E203="Accumulation",MAX(I203-H203,0),IF(E203="Ajustement crédit",J203,0))),0))</f>
        <v/>
      </c>
      <c r="O203" s="23">
        <f>IF(A203="","",IFERROR(IF(M203&lt;&gt;"Approuvé",0,IF(OR(E203="Reprise",E203="Ajustement débit"),J203,0)),0))</f>
        <v/>
      </c>
      <c r="P203" s="23">
        <f>IF(A203="","",IFERROR(N203-O203,0))</f>
        <v/>
      </c>
    </row>
    <row r="204">
      <c r="A204" s="24" t="n"/>
      <c r="B204" s="25" t="n"/>
      <c r="C204" s="24" t="n"/>
      <c r="D204" s="22">
        <f>IF(C204="","",IFERROR(VLOOKUP(C204,Employés!$A$6:$B$101,2,FALSE),"Employé introuvable"))</f>
        <v/>
      </c>
      <c r="E204" s="24" t="n"/>
      <c r="F204" s="25" t="n"/>
      <c r="G204" s="25" t="n"/>
      <c r="H204" s="26" t="n"/>
      <c r="I204" s="26" t="n"/>
      <c r="J204" s="26" t="n"/>
      <c r="K204" s="27" t="n"/>
      <c r="L204" s="27" t="n"/>
      <c r="M204" s="24" t="n"/>
      <c r="N204" s="23">
        <f>IF(A204="","",IFERROR(IF(M204&lt;&gt;"Approuvé",0,IF(E204="Accumulation",MAX(I204-H204,0),IF(E204="Ajustement crédit",J204,0))),0))</f>
        <v/>
      </c>
      <c r="O204" s="23">
        <f>IF(A204="","",IFERROR(IF(M204&lt;&gt;"Approuvé",0,IF(OR(E204="Reprise",E204="Ajustement débit"),J204,0)),0))</f>
        <v/>
      </c>
      <c r="P204" s="23">
        <f>IF(A204="","",IFERROR(N204-O204,0))</f>
        <v/>
      </c>
    </row>
    <row r="205">
      <c r="A205" s="24" t="n"/>
      <c r="B205" s="25" t="n"/>
      <c r="C205" s="24" t="n"/>
      <c r="D205" s="22">
        <f>IF(C205="","",IFERROR(VLOOKUP(C205,Employés!$A$6:$B$101,2,FALSE),"Employé introuvable"))</f>
        <v/>
      </c>
      <c r="E205" s="24" t="n"/>
      <c r="F205" s="25" t="n"/>
      <c r="G205" s="25" t="n"/>
      <c r="H205" s="26" t="n"/>
      <c r="I205" s="26" t="n"/>
      <c r="J205" s="26" t="n"/>
      <c r="K205" s="27" t="n"/>
      <c r="L205" s="27" t="n"/>
      <c r="M205" s="24" t="n"/>
      <c r="N205" s="23">
        <f>IF(A205="","",IFERROR(IF(M205&lt;&gt;"Approuvé",0,IF(E205="Accumulation",MAX(I205-H205,0),IF(E205="Ajustement crédit",J205,0))),0))</f>
        <v/>
      </c>
      <c r="O205" s="23">
        <f>IF(A205="","",IFERROR(IF(M205&lt;&gt;"Approuvé",0,IF(OR(E205="Reprise",E205="Ajustement débit"),J205,0)),0))</f>
        <v/>
      </c>
      <c r="P205" s="23">
        <f>IF(A205="","",IFERROR(N205-O205,0))</f>
        <v/>
      </c>
    </row>
    <row r="206">
      <c r="A206" s="24" t="n"/>
      <c r="B206" s="25" t="n"/>
      <c r="C206" s="24" t="n"/>
      <c r="D206" s="22">
        <f>IF(C206="","",IFERROR(VLOOKUP(C206,Employés!$A$6:$B$101,2,FALSE),"Employé introuvable"))</f>
        <v/>
      </c>
      <c r="E206" s="24" t="n"/>
      <c r="F206" s="25" t="n"/>
      <c r="G206" s="25" t="n"/>
      <c r="H206" s="26" t="n"/>
      <c r="I206" s="26" t="n"/>
      <c r="J206" s="26" t="n"/>
      <c r="K206" s="27" t="n"/>
      <c r="L206" s="27" t="n"/>
      <c r="M206" s="24" t="n"/>
      <c r="N206" s="23">
        <f>IF(A206="","",IFERROR(IF(M206&lt;&gt;"Approuvé",0,IF(E206="Accumulation",MAX(I206-H206,0),IF(E206="Ajustement crédit",J206,0))),0))</f>
        <v/>
      </c>
      <c r="O206" s="23">
        <f>IF(A206="","",IFERROR(IF(M206&lt;&gt;"Approuvé",0,IF(OR(E206="Reprise",E206="Ajustement débit"),J206,0)),0))</f>
        <v/>
      </c>
      <c r="P206" s="23">
        <f>IF(A206="","",IFERROR(N206-O206,0))</f>
        <v/>
      </c>
    </row>
    <row r="207">
      <c r="A207" s="24" t="n"/>
      <c r="B207" s="25" t="n"/>
      <c r="C207" s="24" t="n"/>
      <c r="D207" s="22">
        <f>IF(C207="","",IFERROR(VLOOKUP(C207,Employés!$A$6:$B$101,2,FALSE),"Employé introuvable"))</f>
        <v/>
      </c>
      <c r="E207" s="24" t="n"/>
      <c r="F207" s="25" t="n"/>
      <c r="G207" s="25" t="n"/>
      <c r="H207" s="26" t="n"/>
      <c r="I207" s="26" t="n"/>
      <c r="J207" s="26" t="n"/>
      <c r="K207" s="27" t="n"/>
      <c r="L207" s="27" t="n"/>
      <c r="M207" s="24" t="n"/>
      <c r="N207" s="23">
        <f>IF(A207="","",IFERROR(IF(M207&lt;&gt;"Approuvé",0,IF(E207="Accumulation",MAX(I207-H207,0),IF(E207="Ajustement crédit",J207,0))),0))</f>
        <v/>
      </c>
      <c r="O207" s="23">
        <f>IF(A207="","",IFERROR(IF(M207&lt;&gt;"Approuvé",0,IF(OR(E207="Reprise",E207="Ajustement débit"),J207,0)),0))</f>
        <v/>
      </c>
      <c r="P207" s="23">
        <f>IF(A207="","",IFERROR(N207-O207,0))</f>
        <v/>
      </c>
    </row>
    <row r="208">
      <c r="A208" s="24" t="n"/>
      <c r="B208" s="25" t="n"/>
      <c r="C208" s="24" t="n"/>
      <c r="D208" s="22">
        <f>IF(C208="","",IFERROR(VLOOKUP(C208,Employés!$A$6:$B$101,2,FALSE),"Employé introuvable"))</f>
        <v/>
      </c>
      <c r="E208" s="24" t="n"/>
      <c r="F208" s="25" t="n"/>
      <c r="G208" s="25" t="n"/>
      <c r="H208" s="26" t="n"/>
      <c r="I208" s="26" t="n"/>
      <c r="J208" s="26" t="n"/>
      <c r="K208" s="27" t="n"/>
      <c r="L208" s="27" t="n"/>
      <c r="M208" s="24" t="n"/>
      <c r="N208" s="23">
        <f>IF(A208="","",IFERROR(IF(M208&lt;&gt;"Approuvé",0,IF(E208="Accumulation",MAX(I208-H208,0),IF(E208="Ajustement crédit",J208,0))),0))</f>
        <v/>
      </c>
      <c r="O208" s="23">
        <f>IF(A208="","",IFERROR(IF(M208&lt;&gt;"Approuvé",0,IF(OR(E208="Reprise",E208="Ajustement débit"),J208,0)),0))</f>
        <v/>
      </c>
      <c r="P208" s="23">
        <f>IF(A208="","",IFERROR(N208-O208,0))</f>
        <v/>
      </c>
    </row>
    <row r="209">
      <c r="A209" s="24" t="n"/>
      <c r="B209" s="25" t="n"/>
      <c r="C209" s="24" t="n"/>
      <c r="D209" s="22">
        <f>IF(C209="","",IFERROR(VLOOKUP(C209,Employés!$A$6:$B$101,2,FALSE),"Employé introuvable"))</f>
        <v/>
      </c>
      <c r="E209" s="24" t="n"/>
      <c r="F209" s="25" t="n"/>
      <c r="G209" s="25" t="n"/>
      <c r="H209" s="26" t="n"/>
      <c r="I209" s="26" t="n"/>
      <c r="J209" s="26" t="n"/>
      <c r="K209" s="27" t="n"/>
      <c r="L209" s="27" t="n"/>
      <c r="M209" s="24" t="n"/>
      <c r="N209" s="23">
        <f>IF(A209="","",IFERROR(IF(M209&lt;&gt;"Approuvé",0,IF(E209="Accumulation",MAX(I209-H209,0),IF(E209="Ajustement crédit",J209,0))),0))</f>
        <v/>
      </c>
      <c r="O209" s="23">
        <f>IF(A209="","",IFERROR(IF(M209&lt;&gt;"Approuvé",0,IF(OR(E209="Reprise",E209="Ajustement débit"),J209,0)),0))</f>
        <v/>
      </c>
      <c r="P209" s="23">
        <f>IF(A209="","",IFERROR(N209-O209,0))</f>
        <v/>
      </c>
    </row>
    <row r="210">
      <c r="A210" s="24" t="n"/>
      <c r="B210" s="25" t="n"/>
      <c r="C210" s="24" t="n"/>
      <c r="D210" s="22">
        <f>IF(C210="","",IFERROR(VLOOKUP(C210,Employés!$A$6:$B$101,2,FALSE),"Employé introuvable"))</f>
        <v/>
      </c>
      <c r="E210" s="24" t="n"/>
      <c r="F210" s="25" t="n"/>
      <c r="G210" s="25" t="n"/>
      <c r="H210" s="26" t="n"/>
      <c r="I210" s="26" t="n"/>
      <c r="J210" s="26" t="n"/>
      <c r="K210" s="27" t="n"/>
      <c r="L210" s="27" t="n"/>
      <c r="M210" s="24" t="n"/>
      <c r="N210" s="23">
        <f>IF(A210="","",IFERROR(IF(M210&lt;&gt;"Approuvé",0,IF(E210="Accumulation",MAX(I210-H210,0),IF(E210="Ajustement crédit",J210,0))),0))</f>
        <v/>
      </c>
      <c r="O210" s="23">
        <f>IF(A210="","",IFERROR(IF(M210&lt;&gt;"Approuvé",0,IF(OR(E210="Reprise",E210="Ajustement débit"),J210,0)),0))</f>
        <v/>
      </c>
      <c r="P210" s="23">
        <f>IF(A210="","",IFERROR(N210-O210,0))</f>
        <v/>
      </c>
    </row>
    <row r="211">
      <c r="A211" s="24" t="n"/>
      <c r="B211" s="25" t="n"/>
      <c r="C211" s="24" t="n"/>
      <c r="D211" s="22">
        <f>IF(C211="","",IFERROR(VLOOKUP(C211,Employés!$A$6:$B$101,2,FALSE),"Employé introuvable"))</f>
        <v/>
      </c>
      <c r="E211" s="24" t="n"/>
      <c r="F211" s="25" t="n"/>
      <c r="G211" s="25" t="n"/>
      <c r="H211" s="26" t="n"/>
      <c r="I211" s="26" t="n"/>
      <c r="J211" s="26" t="n"/>
      <c r="K211" s="27" t="n"/>
      <c r="L211" s="27" t="n"/>
      <c r="M211" s="24" t="n"/>
      <c r="N211" s="23">
        <f>IF(A211="","",IFERROR(IF(M211&lt;&gt;"Approuvé",0,IF(E211="Accumulation",MAX(I211-H211,0),IF(E211="Ajustement crédit",J211,0))),0))</f>
        <v/>
      </c>
      <c r="O211" s="23">
        <f>IF(A211="","",IFERROR(IF(M211&lt;&gt;"Approuvé",0,IF(OR(E211="Reprise",E211="Ajustement débit"),J211,0)),0))</f>
        <v/>
      </c>
      <c r="P211" s="23">
        <f>IF(A211="","",IFERROR(N211-O211,0))</f>
        <v/>
      </c>
    </row>
    <row r="212">
      <c r="A212" s="24" t="n"/>
      <c r="B212" s="25" t="n"/>
      <c r="C212" s="24" t="n"/>
      <c r="D212" s="22">
        <f>IF(C212="","",IFERROR(VLOOKUP(C212,Employés!$A$6:$B$101,2,FALSE),"Employé introuvable"))</f>
        <v/>
      </c>
      <c r="E212" s="24" t="n"/>
      <c r="F212" s="25" t="n"/>
      <c r="G212" s="25" t="n"/>
      <c r="H212" s="26" t="n"/>
      <c r="I212" s="26" t="n"/>
      <c r="J212" s="26" t="n"/>
      <c r="K212" s="27" t="n"/>
      <c r="L212" s="27" t="n"/>
      <c r="M212" s="24" t="n"/>
      <c r="N212" s="23">
        <f>IF(A212="","",IFERROR(IF(M212&lt;&gt;"Approuvé",0,IF(E212="Accumulation",MAX(I212-H212,0),IF(E212="Ajustement crédit",J212,0))),0))</f>
        <v/>
      </c>
      <c r="O212" s="23">
        <f>IF(A212="","",IFERROR(IF(M212&lt;&gt;"Approuvé",0,IF(OR(E212="Reprise",E212="Ajustement débit"),J212,0)),0))</f>
        <v/>
      </c>
      <c r="P212" s="23">
        <f>IF(A212="","",IFERROR(N212-O212,0))</f>
        <v/>
      </c>
    </row>
    <row r="213">
      <c r="A213" s="24" t="n"/>
      <c r="B213" s="25" t="n"/>
      <c r="C213" s="24" t="n"/>
      <c r="D213" s="22">
        <f>IF(C213="","",IFERROR(VLOOKUP(C213,Employés!$A$6:$B$101,2,FALSE),"Employé introuvable"))</f>
        <v/>
      </c>
      <c r="E213" s="24" t="n"/>
      <c r="F213" s="25" t="n"/>
      <c r="G213" s="25" t="n"/>
      <c r="H213" s="26" t="n"/>
      <c r="I213" s="26" t="n"/>
      <c r="J213" s="26" t="n"/>
      <c r="K213" s="27" t="n"/>
      <c r="L213" s="27" t="n"/>
      <c r="M213" s="24" t="n"/>
      <c r="N213" s="23">
        <f>IF(A213="","",IFERROR(IF(M213&lt;&gt;"Approuvé",0,IF(E213="Accumulation",MAX(I213-H213,0),IF(E213="Ajustement crédit",J213,0))),0))</f>
        <v/>
      </c>
      <c r="O213" s="23">
        <f>IF(A213="","",IFERROR(IF(M213&lt;&gt;"Approuvé",0,IF(OR(E213="Reprise",E213="Ajustement débit"),J213,0)),0))</f>
        <v/>
      </c>
      <c r="P213" s="23">
        <f>IF(A213="","",IFERROR(N213-O213,0))</f>
        <v/>
      </c>
    </row>
    <row r="214">
      <c r="A214" s="24" t="n"/>
      <c r="B214" s="25" t="n"/>
      <c r="C214" s="24" t="n"/>
      <c r="D214" s="22">
        <f>IF(C214="","",IFERROR(VLOOKUP(C214,Employés!$A$6:$B$101,2,FALSE),"Employé introuvable"))</f>
        <v/>
      </c>
      <c r="E214" s="24" t="n"/>
      <c r="F214" s="25" t="n"/>
      <c r="G214" s="25" t="n"/>
      <c r="H214" s="26" t="n"/>
      <c r="I214" s="26" t="n"/>
      <c r="J214" s="26" t="n"/>
      <c r="K214" s="27" t="n"/>
      <c r="L214" s="27" t="n"/>
      <c r="M214" s="24" t="n"/>
      <c r="N214" s="23">
        <f>IF(A214="","",IFERROR(IF(M214&lt;&gt;"Approuvé",0,IF(E214="Accumulation",MAX(I214-H214,0),IF(E214="Ajustement crédit",J214,0))),0))</f>
        <v/>
      </c>
      <c r="O214" s="23">
        <f>IF(A214="","",IFERROR(IF(M214&lt;&gt;"Approuvé",0,IF(OR(E214="Reprise",E214="Ajustement débit"),J214,0)),0))</f>
        <v/>
      </c>
      <c r="P214" s="23">
        <f>IF(A214="","",IFERROR(N214-O214,0))</f>
        <v/>
      </c>
    </row>
    <row r="215">
      <c r="A215" s="24" t="n"/>
      <c r="B215" s="25" t="n"/>
      <c r="C215" s="24" t="n"/>
      <c r="D215" s="22">
        <f>IF(C215="","",IFERROR(VLOOKUP(C215,Employés!$A$6:$B$101,2,FALSE),"Employé introuvable"))</f>
        <v/>
      </c>
      <c r="E215" s="24" t="n"/>
      <c r="F215" s="25" t="n"/>
      <c r="G215" s="25" t="n"/>
      <c r="H215" s="26" t="n"/>
      <c r="I215" s="26" t="n"/>
      <c r="J215" s="26" t="n"/>
      <c r="K215" s="27" t="n"/>
      <c r="L215" s="27" t="n"/>
      <c r="M215" s="24" t="n"/>
      <c r="N215" s="23">
        <f>IF(A215="","",IFERROR(IF(M215&lt;&gt;"Approuvé",0,IF(E215="Accumulation",MAX(I215-H215,0),IF(E215="Ajustement crédit",J215,0))),0))</f>
        <v/>
      </c>
      <c r="O215" s="23">
        <f>IF(A215="","",IFERROR(IF(M215&lt;&gt;"Approuvé",0,IF(OR(E215="Reprise",E215="Ajustement débit"),J215,0)),0))</f>
        <v/>
      </c>
      <c r="P215" s="23">
        <f>IF(A215="","",IFERROR(N215-O215,0))</f>
        <v/>
      </c>
    </row>
    <row r="216">
      <c r="A216" s="24" t="n"/>
      <c r="B216" s="25" t="n"/>
      <c r="C216" s="24" t="n"/>
      <c r="D216" s="22">
        <f>IF(C216="","",IFERROR(VLOOKUP(C216,Employés!$A$6:$B$101,2,FALSE),"Employé introuvable"))</f>
        <v/>
      </c>
      <c r="E216" s="24" t="n"/>
      <c r="F216" s="25" t="n"/>
      <c r="G216" s="25" t="n"/>
      <c r="H216" s="26" t="n"/>
      <c r="I216" s="26" t="n"/>
      <c r="J216" s="26" t="n"/>
      <c r="K216" s="27" t="n"/>
      <c r="L216" s="27" t="n"/>
      <c r="M216" s="24" t="n"/>
      <c r="N216" s="23">
        <f>IF(A216="","",IFERROR(IF(M216&lt;&gt;"Approuvé",0,IF(E216="Accumulation",MAX(I216-H216,0),IF(E216="Ajustement crédit",J216,0))),0))</f>
        <v/>
      </c>
      <c r="O216" s="23">
        <f>IF(A216="","",IFERROR(IF(M216&lt;&gt;"Approuvé",0,IF(OR(E216="Reprise",E216="Ajustement débit"),J216,0)),0))</f>
        <v/>
      </c>
      <c r="P216" s="23">
        <f>IF(A216="","",IFERROR(N216-O216,0))</f>
        <v/>
      </c>
    </row>
    <row r="217">
      <c r="A217" s="24" t="n"/>
      <c r="B217" s="25" t="n"/>
      <c r="C217" s="24" t="n"/>
      <c r="D217" s="22">
        <f>IF(C217="","",IFERROR(VLOOKUP(C217,Employés!$A$6:$B$101,2,FALSE),"Employé introuvable"))</f>
        <v/>
      </c>
      <c r="E217" s="24" t="n"/>
      <c r="F217" s="25" t="n"/>
      <c r="G217" s="25" t="n"/>
      <c r="H217" s="26" t="n"/>
      <c r="I217" s="26" t="n"/>
      <c r="J217" s="26" t="n"/>
      <c r="K217" s="27" t="n"/>
      <c r="L217" s="27" t="n"/>
      <c r="M217" s="24" t="n"/>
      <c r="N217" s="23">
        <f>IF(A217="","",IFERROR(IF(M217&lt;&gt;"Approuvé",0,IF(E217="Accumulation",MAX(I217-H217,0),IF(E217="Ajustement crédit",J217,0))),0))</f>
        <v/>
      </c>
      <c r="O217" s="23">
        <f>IF(A217="","",IFERROR(IF(M217&lt;&gt;"Approuvé",0,IF(OR(E217="Reprise",E217="Ajustement débit"),J217,0)),0))</f>
        <v/>
      </c>
      <c r="P217" s="23">
        <f>IF(A217="","",IFERROR(N217-O217,0))</f>
        <v/>
      </c>
    </row>
    <row r="218">
      <c r="A218" s="24" t="n"/>
      <c r="B218" s="25" t="n"/>
      <c r="C218" s="24" t="n"/>
      <c r="D218" s="22">
        <f>IF(C218="","",IFERROR(VLOOKUP(C218,Employés!$A$6:$B$101,2,FALSE),"Employé introuvable"))</f>
        <v/>
      </c>
      <c r="E218" s="24" t="n"/>
      <c r="F218" s="25" t="n"/>
      <c r="G218" s="25" t="n"/>
      <c r="H218" s="26" t="n"/>
      <c r="I218" s="26" t="n"/>
      <c r="J218" s="26" t="n"/>
      <c r="K218" s="27" t="n"/>
      <c r="L218" s="27" t="n"/>
      <c r="M218" s="24" t="n"/>
      <c r="N218" s="23">
        <f>IF(A218="","",IFERROR(IF(M218&lt;&gt;"Approuvé",0,IF(E218="Accumulation",MAX(I218-H218,0),IF(E218="Ajustement crédit",J218,0))),0))</f>
        <v/>
      </c>
      <c r="O218" s="23">
        <f>IF(A218="","",IFERROR(IF(M218&lt;&gt;"Approuvé",0,IF(OR(E218="Reprise",E218="Ajustement débit"),J218,0)),0))</f>
        <v/>
      </c>
      <c r="P218" s="23">
        <f>IF(A218="","",IFERROR(N218-O218,0))</f>
        <v/>
      </c>
    </row>
    <row r="219">
      <c r="A219" s="24" t="n"/>
      <c r="B219" s="25" t="n"/>
      <c r="C219" s="24" t="n"/>
      <c r="D219" s="22">
        <f>IF(C219="","",IFERROR(VLOOKUP(C219,Employés!$A$6:$B$101,2,FALSE),"Employé introuvable"))</f>
        <v/>
      </c>
      <c r="E219" s="24" t="n"/>
      <c r="F219" s="25" t="n"/>
      <c r="G219" s="25" t="n"/>
      <c r="H219" s="26" t="n"/>
      <c r="I219" s="26" t="n"/>
      <c r="J219" s="26" t="n"/>
      <c r="K219" s="27" t="n"/>
      <c r="L219" s="27" t="n"/>
      <c r="M219" s="24" t="n"/>
      <c r="N219" s="23">
        <f>IF(A219="","",IFERROR(IF(M219&lt;&gt;"Approuvé",0,IF(E219="Accumulation",MAX(I219-H219,0),IF(E219="Ajustement crédit",J219,0))),0))</f>
        <v/>
      </c>
      <c r="O219" s="23">
        <f>IF(A219="","",IFERROR(IF(M219&lt;&gt;"Approuvé",0,IF(OR(E219="Reprise",E219="Ajustement débit"),J219,0)),0))</f>
        <v/>
      </c>
      <c r="P219" s="23">
        <f>IF(A219="","",IFERROR(N219-O219,0))</f>
        <v/>
      </c>
    </row>
    <row r="220">
      <c r="A220" s="24" t="n"/>
      <c r="B220" s="25" t="n"/>
      <c r="C220" s="24" t="n"/>
      <c r="D220" s="22">
        <f>IF(C220="","",IFERROR(VLOOKUP(C220,Employés!$A$6:$B$101,2,FALSE),"Employé introuvable"))</f>
        <v/>
      </c>
      <c r="E220" s="24" t="n"/>
      <c r="F220" s="25" t="n"/>
      <c r="G220" s="25" t="n"/>
      <c r="H220" s="26" t="n"/>
      <c r="I220" s="26" t="n"/>
      <c r="J220" s="26" t="n"/>
      <c r="K220" s="27" t="n"/>
      <c r="L220" s="27" t="n"/>
      <c r="M220" s="24" t="n"/>
      <c r="N220" s="23">
        <f>IF(A220="","",IFERROR(IF(M220&lt;&gt;"Approuvé",0,IF(E220="Accumulation",MAX(I220-H220,0),IF(E220="Ajustement crédit",J220,0))),0))</f>
        <v/>
      </c>
      <c r="O220" s="23">
        <f>IF(A220="","",IFERROR(IF(M220&lt;&gt;"Approuvé",0,IF(OR(E220="Reprise",E220="Ajustement débit"),J220,0)),0))</f>
        <v/>
      </c>
      <c r="P220" s="23">
        <f>IF(A220="","",IFERROR(N220-O220,0))</f>
        <v/>
      </c>
    </row>
    <row r="221">
      <c r="A221" s="24" t="n"/>
      <c r="B221" s="25" t="n"/>
      <c r="C221" s="24" t="n"/>
      <c r="D221" s="22">
        <f>IF(C221="","",IFERROR(VLOOKUP(C221,Employés!$A$6:$B$101,2,FALSE),"Employé introuvable"))</f>
        <v/>
      </c>
      <c r="E221" s="24" t="n"/>
      <c r="F221" s="25" t="n"/>
      <c r="G221" s="25" t="n"/>
      <c r="H221" s="26" t="n"/>
      <c r="I221" s="26" t="n"/>
      <c r="J221" s="26" t="n"/>
      <c r="K221" s="27" t="n"/>
      <c r="L221" s="27" t="n"/>
      <c r="M221" s="24" t="n"/>
      <c r="N221" s="23">
        <f>IF(A221="","",IFERROR(IF(M221&lt;&gt;"Approuvé",0,IF(E221="Accumulation",MAX(I221-H221,0),IF(E221="Ajustement crédit",J221,0))),0))</f>
        <v/>
      </c>
      <c r="O221" s="23">
        <f>IF(A221="","",IFERROR(IF(M221&lt;&gt;"Approuvé",0,IF(OR(E221="Reprise",E221="Ajustement débit"),J221,0)),0))</f>
        <v/>
      </c>
      <c r="P221" s="23">
        <f>IF(A221="","",IFERROR(N221-O221,0))</f>
        <v/>
      </c>
    </row>
    <row r="222">
      <c r="A222" s="24" t="n"/>
      <c r="B222" s="25" t="n"/>
      <c r="C222" s="24" t="n"/>
      <c r="D222" s="22">
        <f>IF(C222="","",IFERROR(VLOOKUP(C222,Employés!$A$6:$B$101,2,FALSE),"Employé introuvable"))</f>
        <v/>
      </c>
      <c r="E222" s="24" t="n"/>
      <c r="F222" s="25" t="n"/>
      <c r="G222" s="25" t="n"/>
      <c r="H222" s="26" t="n"/>
      <c r="I222" s="26" t="n"/>
      <c r="J222" s="26" t="n"/>
      <c r="K222" s="27" t="n"/>
      <c r="L222" s="27" t="n"/>
      <c r="M222" s="24" t="n"/>
      <c r="N222" s="23">
        <f>IF(A222="","",IFERROR(IF(M222&lt;&gt;"Approuvé",0,IF(E222="Accumulation",MAX(I222-H222,0),IF(E222="Ajustement crédit",J222,0))),0))</f>
        <v/>
      </c>
      <c r="O222" s="23">
        <f>IF(A222="","",IFERROR(IF(M222&lt;&gt;"Approuvé",0,IF(OR(E222="Reprise",E222="Ajustement débit"),J222,0)),0))</f>
        <v/>
      </c>
      <c r="P222" s="23">
        <f>IF(A222="","",IFERROR(N222-O222,0))</f>
        <v/>
      </c>
    </row>
    <row r="223">
      <c r="A223" s="24" t="n"/>
      <c r="B223" s="25" t="n"/>
      <c r="C223" s="24" t="n"/>
      <c r="D223" s="22">
        <f>IF(C223="","",IFERROR(VLOOKUP(C223,Employés!$A$6:$B$101,2,FALSE),"Employé introuvable"))</f>
        <v/>
      </c>
      <c r="E223" s="24" t="n"/>
      <c r="F223" s="25" t="n"/>
      <c r="G223" s="25" t="n"/>
      <c r="H223" s="26" t="n"/>
      <c r="I223" s="26" t="n"/>
      <c r="J223" s="26" t="n"/>
      <c r="K223" s="27" t="n"/>
      <c r="L223" s="27" t="n"/>
      <c r="M223" s="24" t="n"/>
      <c r="N223" s="23">
        <f>IF(A223="","",IFERROR(IF(M223&lt;&gt;"Approuvé",0,IF(E223="Accumulation",MAX(I223-H223,0),IF(E223="Ajustement crédit",J223,0))),0))</f>
        <v/>
      </c>
      <c r="O223" s="23">
        <f>IF(A223="","",IFERROR(IF(M223&lt;&gt;"Approuvé",0,IF(OR(E223="Reprise",E223="Ajustement débit"),J223,0)),0))</f>
        <v/>
      </c>
      <c r="P223" s="23">
        <f>IF(A223="","",IFERROR(N223-O223,0))</f>
        <v/>
      </c>
    </row>
    <row r="224">
      <c r="A224" s="24" t="n"/>
      <c r="B224" s="25" t="n"/>
      <c r="C224" s="24" t="n"/>
      <c r="D224" s="22">
        <f>IF(C224="","",IFERROR(VLOOKUP(C224,Employés!$A$6:$B$101,2,FALSE),"Employé introuvable"))</f>
        <v/>
      </c>
      <c r="E224" s="24" t="n"/>
      <c r="F224" s="25" t="n"/>
      <c r="G224" s="25" t="n"/>
      <c r="H224" s="26" t="n"/>
      <c r="I224" s="26" t="n"/>
      <c r="J224" s="26" t="n"/>
      <c r="K224" s="27" t="n"/>
      <c r="L224" s="27" t="n"/>
      <c r="M224" s="24" t="n"/>
      <c r="N224" s="23">
        <f>IF(A224="","",IFERROR(IF(M224&lt;&gt;"Approuvé",0,IF(E224="Accumulation",MAX(I224-H224,0),IF(E224="Ajustement crédit",J224,0))),0))</f>
        <v/>
      </c>
      <c r="O224" s="23">
        <f>IF(A224="","",IFERROR(IF(M224&lt;&gt;"Approuvé",0,IF(OR(E224="Reprise",E224="Ajustement débit"),J224,0)),0))</f>
        <v/>
      </c>
      <c r="P224" s="23">
        <f>IF(A224="","",IFERROR(N224-O224,0))</f>
        <v/>
      </c>
    </row>
    <row r="225">
      <c r="A225" s="24" t="n"/>
      <c r="B225" s="25" t="n"/>
      <c r="C225" s="24" t="n"/>
      <c r="D225" s="22">
        <f>IF(C225="","",IFERROR(VLOOKUP(C225,Employés!$A$6:$B$101,2,FALSE),"Employé introuvable"))</f>
        <v/>
      </c>
      <c r="E225" s="24" t="n"/>
      <c r="F225" s="25" t="n"/>
      <c r="G225" s="25" t="n"/>
      <c r="H225" s="26" t="n"/>
      <c r="I225" s="26" t="n"/>
      <c r="J225" s="26" t="n"/>
      <c r="K225" s="27" t="n"/>
      <c r="L225" s="27" t="n"/>
      <c r="M225" s="24" t="n"/>
      <c r="N225" s="23">
        <f>IF(A225="","",IFERROR(IF(M225&lt;&gt;"Approuvé",0,IF(E225="Accumulation",MAX(I225-H225,0),IF(E225="Ajustement crédit",J225,0))),0))</f>
        <v/>
      </c>
      <c r="O225" s="23">
        <f>IF(A225="","",IFERROR(IF(M225&lt;&gt;"Approuvé",0,IF(OR(E225="Reprise",E225="Ajustement débit"),J225,0)),0))</f>
        <v/>
      </c>
      <c r="P225" s="23">
        <f>IF(A225="","",IFERROR(N225-O225,0))</f>
        <v/>
      </c>
    </row>
    <row r="226">
      <c r="A226" s="24" t="n"/>
      <c r="B226" s="25" t="n"/>
      <c r="C226" s="24" t="n"/>
      <c r="D226" s="22">
        <f>IF(C226="","",IFERROR(VLOOKUP(C226,Employés!$A$6:$B$101,2,FALSE),"Employé introuvable"))</f>
        <v/>
      </c>
      <c r="E226" s="24" t="n"/>
      <c r="F226" s="25" t="n"/>
      <c r="G226" s="25" t="n"/>
      <c r="H226" s="26" t="n"/>
      <c r="I226" s="26" t="n"/>
      <c r="J226" s="26" t="n"/>
      <c r="K226" s="27" t="n"/>
      <c r="L226" s="27" t="n"/>
      <c r="M226" s="24" t="n"/>
      <c r="N226" s="23">
        <f>IF(A226="","",IFERROR(IF(M226&lt;&gt;"Approuvé",0,IF(E226="Accumulation",MAX(I226-H226,0),IF(E226="Ajustement crédit",J226,0))),0))</f>
        <v/>
      </c>
      <c r="O226" s="23">
        <f>IF(A226="","",IFERROR(IF(M226&lt;&gt;"Approuvé",0,IF(OR(E226="Reprise",E226="Ajustement débit"),J226,0)),0))</f>
        <v/>
      </c>
      <c r="P226" s="23">
        <f>IF(A226="","",IFERROR(N226-O226,0))</f>
        <v/>
      </c>
    </row>
    <row r="227">
      <c r="A227" s="24" t="n"/>
      <c r="B227" s="25" t="n"/>
      <c r="C227" s="24" t="n"/>
      <c r="D227" s="22">
        <f>IF(C227="","",IFERROR(VLOOKUP(C227,Employés!$A$6:$B$101,2,FALSE),"Employé introuvable"))</f>
        <v/>
      </c>
      <c r="E227" s="24" t="n"/>
      <c r="F227" s="25" t="n"/>
      <c r="G227" s="25" t="n"/>
      <c r="H227" s="26" t="n"/>
      <c r="I227" s="26" t="n"/>
      <c r="J227" s="26" t="n"/>
      <c r="K227" s="27" t="n"/>
      <c r="L227" s="27" t="n"/>
      <c r="M227" s="24" t="n"/>
      <c r="N227" s="23">
        <f>IF(A227="","",IFERROR(IF(M227&lt;&gt;"Approuvé",0,IF(E227="Accumulation",MAX(I227-H227,0),IF(E227="Ajustement crédit",J227,0))),0))</f>
        <v/>
      </c>
      <c r="O227" s="23">
        <f>IF(A227="","",IFERROR(IF(M227&lt;&gt;"Approuvé",0,IF(OR(E227="Reprise",E227="Ajustement débit"),J227,0)),0))</f>
        <v/>
      </c>
      <c r="P227" s="23">
        <f>IF(A227="","",IFERROR(N227-O227,0))</f>
        <v/>
      </c>
    </row>
    <row r="228">
      <c r="A228" s="24" t="n"/>
      <c r="B228" s="25" t="n"/>
      <c r="C228" s="24" t="n"/>
      <c r="D228" s="22">
        <f>IF(C228="","",IFERROR(VLOOKUP(C228,Employés!$A$6:$B$101,2,FALSE),"Employé introuvable"))</f>
        <v/>
      </c>
      <c r="E228" s="24" t="n"/>
      <c r="F228" s="25" t="n"/>
      <c r="G228" s="25" t="n"/>
      <c r="H228" s="26" t="n"/>
      <c r="I228" s="26" t="n"/>
      <c r="J228" s="26" t="n"/>
      <c r="K228" s="27" t="n"/>
      <c r="L228" s="27" t="n"/>
      <c r="M228" s="24" t="n"/>
      <c r="N228" s="23">
        <f>IF(A228="","",IFERROR(IF(M228&lt;&gt;"Approuvé",0,IF(E228="Accumulation",MAX(I228-H228,0),IF(E228="Ajustement crédit",J228,0))),0))</f>
        <v/>
      </c>
      <c r="O228" s="23">
        <f>IF(A228="","",IFERROR(IF(M228&lt;&gt;"Approuvé",0,IF(OR(E228="Reprise",E228="Ajustement débit"),J228,0)),0))</f>
        <v/>
      </c>
      <c r="P228" s="23">
        <f>IF(A228="","",IFERROR(N228-O228,0))</f>
        <v/>
      </c>
    </row>
    <row r="229">
      <c r="A229" s="24" t="n"/>
      <c r="B229" s="25" t="n"/>
      <c r="C229" s="24" t="n"/>
      <c r="D229" s="22">
        <f>IF(C229="","",IFERROR(VLOOKUP(C229,Employés!$A$6:$B$101,2,FALSE),"Employé introuvable"))</f>
        <v/>
      </c>
      <c r="E229" s="24" t="n"/>
      <c r="F229" s="25" t="n"/>
      <c r="G229" s="25" t="n"/>
      <c r="H229" s="26" t="n"/>
      <c r="I229" s="26" t="n"/>
      <c r="J229" s="26" t="n"/>
      <c r="K229" s="27" t="n"/>
      <c r="L229" s="27" t="n"/>
      <c r="M229" s="24" t="n"/>
      <c r="N229" s="23">
        <f>IF(A229="","",IFERROR(IF(M229&lt;&gt;"Approuvé",0,IF(E229="Accumulation",MAX(I229-H229,0),IF(E229="Ajustement crédit",J229,0))),0))</f>
        <v/>
      </c>
      <c r="O229" s="23">
        <f>IF(A229="","",IFERROR(IF(M229&lt;&gt;"Approuvé",0,IF(OR(E229="Reprise",E229="Ajustement débit"),J229,0)),0))</f>
        <v/>
      </c>
      <c r="P229" s="23">
        <f>IF(A229="","",IFERROR(N229-O229,0))</f>
        <v/>
      </c>
    </row>
    <row r="230">
      <c r="A230" s="24" t="n"/>
      <c r="B230" s="25" t="n"/>
      <c r="C230" s="24" t="n"/>
      <c r="D230" s="22">
        <f>IF(C230="","",IFERROR(VLOOKUP(C230,Employés!$A$6:$B$101,2,FALSE),"Employé introuvable"))</f>
        <v/>
      </c>
      <c r="E230" s="24" t="n"/>
      <c r="F230" s="25" t="n"/>
      <c r="G230" s="25" t="n"/>
      <c r="H230" s="26" t="n"/>
      <c r="I230" s="26" t="n"/>
      <c r="J230" s="26" t="n"/>
      <c r="K230" s="27" t="n"/>
      <c r="L230" s="27" t="n"/>
      <c r="M230" s="24" t="n"/>
      <c r="N230" s="23">
        <f>IF(A230="","",IFERROR(IF(M230&lt;&gt;"Approuvé",0,IF(E230="Accumulation",MAX(I230-H230,0),IF(E230="Ajustement crédit",J230,0))),0))</f>
        <v/>
      </c>
      <c r="O230" s="23">
        <f>IF(A230="","",IFERROR(IF(M230&lt;&gt;"Approuvé",0,IF(OR(E230="Reprise",E230="Ajustement débit"),J230,0)),0))</f>
        <v/>
      </c>
      <c r="P230" s="23">
        <f>IF(A230="","",IFERROR(N230-O230,0))</f>
        <v/>
      </c>
    </row>
    <row r="231">
      <c r="A231" s="24" t="n"/>
      <c r="B231" s="25" t="n"/>
      <c r="C231" s="24" t="n"/>
      <c r="D231" s="22">
        <f>IF(C231="","",IFERROR(VLOOKUP(C231,Employés!$A$6:$B$101,2,FALSE),"Employé introuvable"))</f>
        <v/>
      </c>
      <c r="E231" s="24" t="n"/>
      <c r="F231" s="25" t="n"/>
      <c r="G231" s="25" t="n"/>
      <c r="H231" s="26" t="n"/>
      <c r="I231" s="26" t="n"/>
      <c r="J231" s="26" t="n"/>
      <c r="K231" s="27" t="n"/>
      <c r="L231" s="27" t="n"/>
      <c r="M231" s="24" t="n"/>
      <c r="N231" s="23">
        <f>IF(A231="","",IFERROR(IF(M231&lt;&gt;"Approuvé",0,IF(E231="Accumulation",MAX(I231-H231,0),IF(E231="Ajustement crédit",J231,0))),0))</f>
        <v/>
      </c>
      <c r="O231" s="23">
        <f>IF(A231="","",IFERROR(IF(M231&lt;&gt;"Approuvé",0,IF(OR(E231="Reprise",E231="Ajustement débit"),J231,0)),0))</f>
        <v/>
      </c>
      <c r="P231" s="23">
        <f>IF(A231="","",IFERROR(N231-O231,0))</f>
        <v/>
      </c>
    </row>
    <row r="232">
      <c r="A232" s="24" t="n"/>
      <c r="B232" s="25" t="n"/>
      <c r="C232" s="24" t="n"/>
      <c r="D232" s="22">
        <f>IF(C232="","",IFERROR(VLOOKUP(C232,Employés!$A$6:$B$101,2,FALSE),"Employé introuvable"))</f>
        <v/>
      </c>
      <c r="E232" s="24" t="n"/>
      <c r="F232" s="25" t="n"/>
      <c r="G232" s="25" t="n"/>
      <c r="H232" s="26" t="n"/>
      <c r="I232" s="26" t="n"/>
      <c r="J232" s="26" t="n"/>
      <c r="K232" s="27" t="n"/>
      <c r="L232" s="27" t="n"/>
      <c r="M232" s="24" t="n"/>
      <c r="N232" s="23">
        <f>IF(A232="","",IFERROR(IF(M232&lt;&gt;"Approuvé",0,IF(E232="Accumulation",MAX(I232-H232,0),IF(E232="Ajustement crédit",J232,0))),0))</f>
        <v/>
      </c>
      <c r="O232" s="23">
        <f>IF(A232="","",IFERROR(IF(M232&lt;&gt;"Approuvé",0,IF(OR(E232="Reprise",E232="Ajustement débit"),J232,0)),0))</f>
        <v/>
      </c>
      <c r="P232" s="23">
        <f>IF(A232="","",IFERROR(N232-O232,0))</f>
        <v/>
      </c>
    </row>
    <row r="233">
      <c r="A233" s="24" t="n"/>
      <c r="B233" s="25" t="n"/>
      <c r="C233" s="24" t="n"/>
      <c r="D233" s="22">
        <f>IF(C233="","",IFERROR(VLOOKUP(C233,Employés!$A$6:$B$101,2,FALSE),"Employé introuvable"))</f>
        <v/>
      </c>
      <c r="E233" s="24" t="n"/>
      <c r="F233" s="25" t="n"/>
      <c r="G233" s="25" t="n"/>
      <c r="H233" s="26" t="n"/>
      <c r="I233" s="26" t="n"/>
      <c r="J233" s="26" t="n"/>
      <c r="K233" s="27" t="n"/>
      <c r="L233" s="27" t="n"/>
      <c r="M233" s="24" t="n"/>
      <c r="N233" s="23">
        <f>IF(A233="","",IFERROR(IF(M233&lt;&gt;"Approuvé",0,IF(E233="Accumulation",MAX(I233-H233,0),IF(E233="Ajustement crédit",J233,0))),0))</f>
        <v/>
      </c>
      <c r="O233" s="23">
        <f>IF(A233="","",IFERROR(IF(M233&lt;&gt;"Approuvé",0,IF(OR(E233="Reprise",E233="Ajustement débit"),J233,0)),0))</f>
        <v/>
      </c>
      <c r="P233" s="23">
        <f>IF(A233="","",IFERROR(N233-O233,0))</f>
        <v/>
      </c>
    </row>
    <row r="234">
      <c r="A234" s="24" t="n"/>
      <c r="B234" s="25" t="n"/>
      <c r="C234" s="24" t="n"/>
      <c r="D234" s="22">
        <f>IF(C234="","",IFERROR(VLOOKUP(C234,Employés!$A$6:$B$101,2,FALSE),"Employé introuvable"))</f>
        <v/>
      </c>
      <c r="E234" s="24" t="n"/>
      <c r="F234" s="25" t="n"/>
      <c r="G234" s="25" t="n"/>
      <c r="H234" s="26" t="n"/>
      <c r="I234" s="26" t="n"/>
      <c r="J234" s="26" t="n"/>
      <c r="K234" s="27" t="n"/>
      <c r="L234" s="27" t="n"/>
      <c r="M234" s="24" t="n"/>
      <c r="N234" s="23">
        <f>IF(A234="","",IFERROR(IF(M234&lt;&gt;"Approuvé",0,IF(E234="Accumulation",MAX(I234-H234,0),IF(E234="Ajustement crédit",J234,0))),0))</f>
        <v/>
      </c>
      <c r="O234" s="23">
        <f>IF(A234="","",IFERROR(IF(M234&lt;&gt;"Approuvé",0,IF(OR(E234="Reprise",E234="Ajustement débit"),J234,0)),0))</f>
        <v/>
      </c>
      <c r="P234" s="23">
        <f>IF(A234="","",IFERROR(N234-O234,0))</f>
        <v/>
      </c>
    </row>
    <row r="235">
      <c r="A235" s="24" t="n"/>
      <c r="B235" s="25" t="n"/>
      <c r="C235" s="24" t="n"/>
      <c r="D235" s="22">
        <f>IF(C235="","",IFERROR(VLOOKUP(C235,Employés!$A$6:$B$101,2,FALSE),"Employé introuvable"))</f>
        <v/>
      </c>
      <c r="E235" s="24" t="n"/>
      <c r="F235" s="25" t="n"/>
      <c r="G235" s="25" t="n"/>
      <c r="H235" s="26" t="n"/>
      <c r="I235" s="26" t="n"/>
      <c r="J235" s="26" t="n"/>
      <c r="K235" s="27" t="n"/>
      <c r="L235" s="27" t="n"/>
      <c r="M235" s="24" t="n"/>
      <c r="N235" s="23">
        <f>IF(A235="","",IFERROR(IF(M235&lt;&gt;"Approuvé",0,IF(E235="Accumulation",MAX(I235-H235,0),IF(E235="Ajustement crédit",J235,0))),0))</f>
        <v/>
      </c>
      <c r="O235" s="23">
        <f>IF(A235="","",IFERROR(IF(M235&lt;&gt;"Approuvé",0,IF(OR(E235="Reprise",E235="Ajustement débit"),J235,0)),0))</f>
        <v/>
      </c>
      <c r="P235" s="23">
        <f>IF(A235="","",IFERROR(N235-O235,0))</f>
        <v/>
      </c>
    </row>
    <row r="236">
      <c r="A236" s="24" t="n"/>
      <c r="B236" s="25" t="n"/>
      <c r="C236" s="24" t="n"/>
      <c r="D236" s="22">
        <f>IF(C236="","",IFERROR(VLOOKUP(C236,Employés!$A$6:$B$101,2,FALSE),"Employé introuvable"))</f>
        <v/>
      </c>
      <c r="E236" s="24" t="n"/>
      <c r="F236" s="25" t="n"/>
      <c r="G236" s="25" t="n"/>
      <c r="H236" s="26" t="n"/>
      <c r="I236" s="26" t="n"/>
      <c r="J236" s="26" t="n"/>
      <c r="K236" s="27" t="n"/>
      <c r="L236" s="27" t="n"/>
      <c r="M236" s="24" t="n"/>
      <c r="N236" s="23">
        <f>IF(A236="","",IFERROR(IF(M236&lt;&gt;"Approuvé",0,IF(E236="Accumulation",MAX(I236-H236,0),IF(E236="Ajustement crédit",J236,0))),0))</f>
        <v/>
      </c>
      <c r="O236" s="23">
        <f>IF(A236="","",IFERROR(IF(M236&lt;&gt;"Approuvé",0,IF(OR(E236="Reprise",E236="Ajustement débit"),J236,0)),0))</f>
        <v/>
      </c>
      <c r="P236" s="23">
        <f>IF(A236="","",IFERROR(N236-O236,0))</f>
        <v/>
      </c>
    </row>
    <row r="237">
      <c r="A237" s="24" t="n"/>
      <c r="B237" s="25" t="n"/>
      <c r="C237" s="24" t="n"/>
      <c r="D237" s="22">
        <f>IF(C237="","",IFERROR(VLOOKUP(C237,Employés!$A$6:$B$101,2,FALSE),"Employé introuvable"))</f>
        <v/>
      </c>
      <c r="E237" s="24" t="n"/>
      <c r="F237" s="25" t="n"/>
      <c r="G237" s="25" t="n"/>
      <c r="H237" s="26" t="n"/>
      <c r="I237" s="26" t="n"/>
      <c r="J237" s="26" t="n"/>
      <c r="K237" s="27" t="n"/>
      <c r="L237" s="27" t="n"/>
      <c r="M237" s="24" t="n"/>
      <c r="N237" s="23">
        <f>IF(A237="","",IFERROR(IF(M237&lt;&gt;"Approuvé",0,IF(E237="Accumulation",MAX(I237-H237,0),IF(E237="Ajustement crédit",J237,0))),0))</f>
        <v/>
      </c>
      <c r="O237" s="23">
        <f>IF(A237="","",IFERROR(IF(M237&lt;&gt;"Approuvé",0,IF(OR(E237="Reprise",E237="Ajustement débit"),J237,0)),0))</f>
        <v/>
      </c>
      <c r="P237" s="23">
        <f>IF(A237="","",IFERROR(N237-O237,0))</f>
        <v/>
      </c>
    </row>
    <row r="238">
      <c r="A238" s="24" t="n"/>
      <c r="B238" s="25" t="n"/>
      <c r="C238" s="24" t="n"/>
      <c r="D238" s="22">
        <f>IF(C238="","",IFERROR(VLOOKUP(C238,Employés!$A$6:$B$101,2,FALSE),"Employé introuvable"))</f>
        <v/>
      </c>
      <c r="E238" s="24" t="n"/>
      <c r="F238" s="25" t="n"/>
      <c r="G238" s="25" t="n"/>
      <c r="H238" s="26" t="n"/>
      <c r="I238" s="26" t="n"/>
      <c r="J238" s="26" t="n"/>
      <c r="K238" s="27" t="n"/>
      <c r="L238" s="27" t="n"/>
      <c r="M238" s="24" t="n"/>
      <c r="N238" s="23">
        <f>IF(A238="","",IFERROR(IF(M238&lt;&gt;"Approuvé",0,IF(E238="Accumulation",MAX(I238-H238,0),IF(E238="Ajustement crédit",J238,0))),0))</f>
        <v/>
      </c>
      <c r="O238" s="23">
        <f>IF(A238="","",IFERROR(IF(M238&lt;&gt;"Approuvé",0,IF(OR(E238="Reprise",E238="Ajustement débit"),J238,0)),0))</f>
        <v/>
      </c>
      <c r="P238" s="23">
        <f>IF(A238="","",IFERROR(N238-O238,0))</f>
        <v/>
      </c>
    </row>
    <row r="239">
      <c r="A239" s="24" t="n"/>
      <c r="B239" s="25" t="n"/>
      <c r="C239" s="24" t="n"/>
      <c r="D239" s="22">
        <f>IF(C239="","",IFERROR(VLOOKUP(C239,Employés!$A$6:$B$101,2,FALSE),"Employé introuvable"))</f>
        <v/>
      </c>
      <c r="E239" s="24" t="n"/>
      <c r="F239" s="25" t="n"/>
      <c r="G239" s="25" t="n"/>
      <c r="H239" s="26" t="n"/>
      <c r="I239" s="26" t="n"/>
      <c r="J239" s="26" t="n"/>
      <c r="K239" s="27" t="n"/>
      <c r="L239" s="27" t="n"/>
      <c r="M239" s="24" t="n"/>
      <c r="N239" s="23">
        <f>IF(A239="","",IFERROR(IF(M239&lt;&gt;"Approuvé",0,IF(E239="Accumulation",MAX(I239-H239,0),IF(E239="Ajustement crédit",J239,0))),0))</f>
        <v/>
      </c>
      <c r="O239" s="23">
        <f>IF(A239="","",IFERROR(IF(M239&lt;&gt;"Approuvé",0,IF(OR(E239="Reprise",E239="Ajustement débit"),J239,0)),0))</f>
        <v/>
      </c>
      <c r="P239" s="23">
        <f>IF(A239="","",IFERROR(N239-O239,0))</f>
        <v/>
      </c>
    </row>
    <row r="240">
      <c r="A240" s="24" t="n"/>
      <c r="B240" s="25" t="n"/>
      <c r="C240" s="24" t="n"/>
      <c r="D240" s="22">
        <f>IF(C240="","",IFERROR(VLOOKUP(C240,Employés!$A$6:$B$101,2,FALSE),"Employé introuvable"))</f>
        <v/>
      </c>
      <c r="E240" s="24" t="n"/>
      <c r="F240" s="25" t="n"/>
      <c r="G240" s="25" t="n"/>
      <c r="H240" s="26" t="n"/>
      <c r="I240" s="26" t="n"/>
      <c r="J240" s="26" t="n"/>
      <c r="K240" s="27" t="n"/>
      <c r="L240" s="27" t="n"/>
      <c r="M240" s="24" t="n"/>
      <c r="N240" s="23">
        <f>IF(A240="","",IFERROR(IF(M240&lt;&gt;"Approuvé",0,IF(E240="Accumulation",MAX(I240-H240,0),IF(E240="Ajustement crédit",J240,0))),0))</f>
        <v/>
      </c>
      <c r="O240" s="23">
        <f>IF(A240="","",IFERROR(IF(M240&lt;&gt;"Approuvé",0,IF(OR(E240="Reprise",E240="Ajustement débit"),J240,0)),0))</f>
        <v/>
      </c>
      <c r="P240" s="23">
        <f>IF(A240="","",IFERROR(N240-O240,0))</f>
        <v/>
      </c>
    </row>
    <row r="241">
      <c r="A241" s="24" t="n"/>
      <c r="B241" s="25" t="n"/>
      <c r="C241" s="24" t="n"/>
      <c r="D241" s="22">
        <f>IF(C241="","",IFERROR(VLOOKUP(C241,Employés!$A$6:$B$101,2,FALSE),"Employé introuvable"))</f>
        <v/>
      </c>
      <c r="E241" s="24" t="n"/>
      <c r="F241" s="25" t="n"/>
      <c r="G241" s="25" t="n"/>
      <c r="H241" s="26" t="n"/>
      <c r="I241" s="26" t="n"/>
      <c r="J241" s="26" t="n"/>
      <c r="K241" s="27" t="n"/>
      <c r="L241" s="27" t="n"/>
      <c r="M241" s="24" t="n"/>
      <c r="N241" s="23">
        <f>IF(A241="","",IFERROR(IF(M241&lt;&gt;"Approuvé",0,IF(E241="Accumulation",MAX(I241-H241,0),IF(E241="Ajustement crédit",J241,0))),0))</f>
        <v/>
      </c>
      <c r="O241" s="23">
        <f>IF(A241="","",IFERROR(IF(M241&lt;&gt;"Approuvé",0,IF(OR(E241="Reprise",E241="Ajustement débit"),J241,0)),0))</f>
        <v/>
      </c>
      <c r="P241" s="23">
        <f>IF(A241="","",IFERROR(N241-O241,0))</f>
        <v/>
      </c>
    </row>
    <row r="242">
      <c r="A242" s="24" t="n"/>
      <c r="B242" s="25" t="n"/>
      <c r="C242" s="24" t="n"/>
      <c r="D242" s="22">
        <f>IF(C242="","",IFERROR(VLOOKUP(C242,Employés!$A$6:$B$101,2,FALSE),"Employé introuvable"))</f>
        <v/>
      </c>
      <c r="E242" s="24" t="n"/>
      <c r="F242" s="25" t="n"/>
      <c r="G242" s="25" t="n"/>
      <c r="H242" s="26" t="n"/>
      <c r="I242" s="26" t="n"/>
      <c r="J242" s="26" t="n"/>
      <c r="K242" s="27" t="n"/>
      <c r="L242" s="27" t="n"/>
      <c r="M242" s="24" t="n"/>
      <c r="N242" s="23">
        <f>IF(A242="","",IFERROR(IF(M242&lt;&gt;"Approuvé",0,IF(E242="Accumulation",MAX(I242-H242,0),IF(E242="Ajustement crédit",J242,0))),0))</f>
        <v/>
      </c>
      <c r="O242" s="23">
        <f>IF(A242="","",IFERROR(IF(M242&lt;&gt;"Approuvé",0,IF(OR(E242="Reprise",E242="Ajustement débit"),J242,0)),0))</f>
        <v/>
      </c>
      <c r="P242" s="23">
        <f>IF(A242="","",IFERROR(N242-O242,0))</f>
        <v/>
      </c>
    </row>
    <row r="243">
      <c r="A243" s="24" t="n"/>
      <c r="B243" s="25" t="n"/>
      <c r="C243" s="24" t="n"/>
      <c r="D243" s="22">
        <f>IF(C243="","",IFERROR(VLOOKUP(C243,Employés!$A$6:$B$101,2,FALSE),"Employé introuvable"))</f>
        <v/>
      </c>
      <c r="E243" s="24" t="n"/>
      <c r="F243" s="25" t="n"/>
      <c r="G243" s="25" t="n"/>
      <c r="H243" s="26" t="n"/>
      <c r="I243" s="26" t="n"/>
      <c r="J243" s="26" t="n"/>
      <c r="K243" s="27" t="n"/>
      <c r="L243" s="27" t="n"/>
      <c r="M243" s="24" t="n"/>
      <c r="N243" s="23">
        <f>IF(A243="","",IFERROR(IF(M243&lt;&gt;"Approuvé",0,IF(E243="Accumulation",MAX(I243-H243,0),IF(E243="Ajustement crédit",J243,0))),0))</f>
        <v/>
      </c>
      <c r="O243" s="23">
        <f>IF(A243="","",IFERROR(IF(M243&lt;&gt;"Approuvé",0,IF(OR(E243="Reprise",E243="Ajustement débit"),J243,0)),0))</f>
        <v/>
      </c>
      <c r="P243" s="23">
        <f>IF(A243="","",IFERROR(N243-O243,0))</f>
        <v/>
      </c>
    </row>
    <row r="244">
      <c r="A244" s="24" t="n"/>
      <c r="B244" s="25" t="n"/>
      <c r="C244" s="24" t="n"/>
      <c r="D244" s="22">
        <f>IF(C244="","",IFERROR(VLOOKUP(C244,Employés!$A$6:$B$101,2,FALSE),"Employé introuvable"))</f>
        <v/>
      </c>
      <c r="E244" s="24" t="n"/>
      <c r="F244" s="25" t="n"/>
      <c r="G244" s="25" t="n"/>
      <c r="H244" s="26" t="n"/>
      <c r="I244" s="26" t="n"/>
      <c r="J244" s="26" t="n"/>
      <c r="K244" s="27" t="n"/>
      <c r="L244" s="27" t="n"/>
      <c r="M244" s="24" t="n"/>
      <c r="N244" s="23">
        <f>IF(A244="","",IFERROR(IF(M244&lt;&gt;"Approuvé",0,IF(E244="Accumulation",MAX(I244-H244,0),IF(E244="Ajustement crédit",J244,0))),0))</f>
        <v/>
      </c>
      <c r="O244" s="23">
        <f>IF(A244="","",IFERROR(IF(M244&lt;&gt;"Approuvé",0,IF(OR(E244="Reprise",E244="Ajustement débit"),J244,0)),0))</f>
        <v/>
      </c>
      <c r="P244" s="23">
        <f>IF(A244="","",IFERROR(N244-O244,0))</f>
        <v/>
      </c>
    </row>
    <row r="245">
      <c r="A245" s="24" t="n"/>
      <c r="B245" s="25" t="n"/>
      <c r="C245" s="24" t="n"/>
      <c r="D245" s="22">
        <f>IF(C245="","",IFERROR(VLOOKUP(C245,Employés!$A$6:$B$101,2,FALSE),"Employé introuvable"))</f>
        <v/>
      </c>
      <c r="E245" s="24" t="n"/>
      <c r="F245" s="25" t="n"/>
      <c r="G245" s="25" t="n"/>
      <c r="H245" s="26" t="n"/>
      <c r="I245" s="26" t="n"/>
      <c r="J245" s="26" t="n"/>
      <c r="K245" s="27" t="n"/>
      <c r="L245" s="27" t="n"/>
      <c r="M245" s="24" t="n"/>
      <c r="N245" s="23">
        <f>IF(A245="","",IFERROR(IF(M245&lt;&gt;"Approuvé",0,IF(E245="Accumulation",MAX(I245-H245,0),IF(E245="Ajustement crédit",J245,0))),0))</f>
        <v/>
      </c>
      <c r="O245" s="23">
        <f>IF(A245="","",IFERROR(IF(M245&lt;&gt;"Approuvé",0,IF(OR(E245="Reprise",E245="Ajustement débit"),J245,0)),0))</f>
        <v/>
      </c>
      <c r="P245" s="23">
        <f>IF(A245="","",IFERROR(N245-O245,0))</f>
        <v/>
      </c>
    </row>
    <row r="246">
      <c r="A246" s="24" t="n"/>
      <c r="B246" s="25" t="n"/>
      <c r="C246" s="24" t="n"/>
      <c r="D246" s="22">
        <f>IF(C246="","",IFERROR(VLOOKUP(C246,Employés!$A$6:$B$101,2,FALSE),"Employé introuvable"))</f>
        <v/>
      </c>
      <c r="E246" s="24" t="n"/>
      <c r="F246" s="25" t="n"/>
      <c r="G246" s="25" t="n"/>
      <c r="H246" s="26" t="n"/>
      <c r="I246" s="26" t="n"/>
      <c r="J246" s="26" t="n"/>
      <c r="K246" s="27" t="n"/>
      <c r="L246" s="27" t="n"/>
      <c r="M246" s="24" t="n"/>
      <c r="N246" s="23">
        <f>IF(A246="","",IFERROR(IF(M246&lt;&gt;"Approuvé",0,IF(E246="Accumulation",MAX(I246-H246,0),IF(E246="Ajustement crédit",J246,0))),0))</f>
        <v/>
      </c>
      <c r="O246" s="23">
        <f>IF(A246="","",IFERROR(IF(M246&lt;&gt;"Approuvé",0,IF(OR(E246="Reprise",E246="Ajustement débit"),J246,0)),0))</f>
        <v/>
      </c>
      <c r="P246" s="23">
        <f>IF(A246="","",IFERROR(N246-O246,0))</f>
        <v/>
      </c>
    </row>
    <row r="247">
      <c r="A247" s="24" t="n"/>
      <c r="B247" s="25" t="n"/>
      <c r="C247" s="24" t="n"/>
      <c r="D247" s="22">
        <f>IF(C247="","",IFERROR(VLOOKUP(C247,Employés!$A$6:$B$101,2,FALSE),"Employé introuvable"))</f>
        <v/>
      </c>
      <c r="E247" s="24" t="n"/>
      <c r="F247" s="25" t="n"/>
      <c r="G247" s="25" t="n"/>
      <c r="H247" s="26" t="n"/>
      <c r="I247" s="26" t="n"/>
      <c r="J247" s="26" t="n"/>
      <c r="K247" s="27" t="n"/>
      <c r="L247" s="27" t="n"/>
      <c r="M247" s="24" t="n"/>
      <c r="N247" s="23">
        <f>IF(A247="","",IFERROR(IF(M247&lt;&gt;"Approuvé",0,IF(E247="Accumulation",MAX(I247-H247,0),IF(E247="Ajustement crédit",J247,0))),0))</f>
        <v/>
      </c>
      <c r="O247" s="23">
        <f>IF(A247="","",IFERROR(IF(M247&lt;&gt;"Approuvé",0,IF(OR(E247="Reprise",E247="Ajustement débit"),J247,0)),0))</f>
        <v/>
      </c>
      <c r="P247" s="23">
        <f>IF(A247="","",IFERROR(N247-O247,0))</f>
        <v/>
      </c>
    </row>
    <row r="248">
      <c r="A248" s="24" t="n"/>
      <c r="B248" s="25" t="n"/>
      <c r="C248" s="24" t="n"/>
      <c r="D248" s="22">
        <f>IF(C248="","",IFERROR(VLOOKUP(C248,Employés!$A$6:$B$101,2,FALSE),"Employé introuvable"))</f>
        <v/>
      </c>
      <c r="E248" s="24" t="n"/>
      <c r="F248" s="25" t="n"/>
      <c r="G248" s="25" t="n"/>
      <c r="H248" s="26" t="n"/>
      <c r="I248" s="26" t="n"/>
      <c r="J248" s="26" t="n"/>
      <c r="K248" s="27" t="n"/>
      <c r="L248" s="27" t="n"/>
      <c r="M248" s="24" t="n"/>
      <c r="N248" s="23">
        <f>IF(A248="","",IFERROR(IF(M248&lt;&gt;"Approuvé",0,IF(E248="Accumulation",MAX(I248-H248,0),IF(E248="Ajustement crédit",J248,0))),0))</f>
        <v/>
      </c>
      <c r="O248" s="23">
        <f>IF(A248="","",IFERROR(IF(M248&lt;&gt;"Approuvé",0,IF(OR(E248="Reprise",E248="Ajustement débit"),J248,0)),0))</f>
        <v/>
      </c>
      <c r="P248" s="23">
        <f>IF(A248="","",IFERROR(N248-O248,0))</f>
        <v/>
      </c>
    </row>
    <row r="249">
      <c r="A249" s="24" t="n"/>
      <c r="B249" s="25" t="n"/>
      <c r="C249" s="24" t="n"/>
      <c r="D249" s="22">
        <f>IF(C249="","",IFERROR(VLOOKUP(C249,Employés!$A$6:$B$101,2,FALSE),"Employé introuvable"))</f>
        <v/>
      </c>
      <c r="E249" s="24" t="n"/>
      <c r="F249" s="25" t="n"/>
      <c r="G249" s="25" t="n"/>
      <c r="H249" s="26" t="n"/>
      <c r="I249" s="26" t="n"/>
      <c r="J249" s="26" t="n"/>
      <c r="K249" s="27" t="n"/>
      <c r="L249" s="27" t="n"/>
      <c r="M249" s="24" t="n"/>
      <c r="N249" s="23">
        <f>IF(A249="","",IFERROR(IF(M249&lt;&gt;"Approuvé",0,IF(E249="Accumulation",MAX(I249-H249,0),IF(E249="Ajustement crédit",J249,0))),0))</f>
        <v/>
      </c>
      <c r="O249" s="23">
        <f>IF(A249="","",IFERROR(IF(M249&lt;&gt;"Approuvé",0,IF(OR(E249="Reprise",E249="Ajustement débit"),J249,0)),0))</f>
        <v/>
      </c>
      <c r="P249" s="23">
        <f>IF(A249="","",IFERROR(N249-O249,0))</f>
        <v/>
      </c>
    </row>
    <row r="250">
      <c r="A250" s="24" t="n"/>
      <c r="B250" s="25" t="n"/>
      <c r="C250" s="24" t="n"/>
      <c r="D250" s="22">
        <f>IF(C250="","",IFERROR(VLOOKUP(C250,Employés!$A$6:$B$101,2,FALSE),"Employé introuvable"))</f>
        <v/>
      </c>
      <c r="E250" s="24" t="n"/>
      <c r="F250" s="25" t="n"/>
      <c r="G250" s="25" t="n"/>
      <c r="H250" s="26" t="n"/>
      <c r="I250" s="26" t="n"/>
      <c r="J250" s="26" t="n"/>
      <c r="K250" s="27" t="n"/>
      <c r="L250" s="27" t="n"/>
      <c r="M250" s="24" t="n"/>
      <c r="N250" s="23">
        <f>IF(A250="","",IFERROR(IF(M250&lt;&gt;"Approuvé",0,IF(E250="Accumulation",MAX(I250-H250,0),IF(E250="Ajustement crédit",J250,0))),0))</f>
        <v/>
      </c>
      <c r="O250" s="23">
        <f>IF(A250="","",IFERROR(IF(M250&lt;&gt;"Approuvé",0,IF(OR(E250="Reprise",E250="Ajustement débit"),J250,0)),0))</f>
        <v/>
      </c>
      <c r="P250" s="23">
        <f>IF(A250="","",IFERROR(N250-O250,0))</f>
        <v/>
      </c>
    </row>
    <row r="251">
      <c r="A251" s="24" t="n"/>
      <c r="B251" s="25" t="n"/>
      <c r="C251" s="24" t="n"/>
      <c r="D251" s="22">
        <f>IF(C251="","",IFERROR(VLOOKUP(C251,Employés!$A$6:$B$101,2,FALSE),"Employé introuvable"))</f>
        <v/>
      </c>
      <c r="E251" s="24" t="n"/>
      <c r="F251" s="25" t="n"/>
      <c r="G251" s="25" t="n"/>
      <c r="H251" s="26" t="n"/>
      <c r="I251" s="26" t="n"/>
      <c r="J251" s="26" t="n"/>
      <c r="K251" s="27" t="n"/>
      <c r="L251" s="27" t="n"/>
      <c r="M251" s="24" t="n"/>
      <c r="N251" s="23">
        <f>IF(A251="","",IFERROR(IF(M251&lt;&gt;"Approuvé",0,IF(E251="Accumulation",MAX(I251-H251,0),IF(E251="Ajustement crédit",J251,0))),0))</f>
        <v/>
      </c>
      <c r="O251" s="23">
        <f>IF(A251="","",IFERROR(IF(M251&lt;&gt;"Approuvé",0,IF(OR(E251="Reprise",E251="Ajustement débit"),J251,0)),0))</f>
        <v/>
      </c>
      <c r="P251" s="23">
        <f>IF(A251="","",IFERROR(N251-O251,0))</f>
        <v/>
      </c>
    </row>
    <row r="252">
      <c r="A252" s="24" t="n"/>
      <c r="B252" s="25" t="n"/>
      <c r="C252" s="24" t="n"/>
      <c r="D252" s="22">
        <f>IF(C252="","",IFERROR(VLOOKUP(C252,Employés!$A$6:$B$101,2,FALSE),"Employé introuvable"))</f>
        <v/>
      </c>
      <c r="E252" s="24" t="n"/>
      <c r="F252" s="25" t="n"/>
      <c r="G252" s="25" t="n"/>
      <c r="H252" s="26" t="n"/>
      <c r="I252" s="26" t="n"/>
      <c r="J252" s="26" t="n"/>
      <c r="K252" s="27" t="n"/>
      <c r="L252" s="27" t="n"/>
      <c r="M252" s="24" t="n"/>
      <c r="N252" s="23">
        <f>IF(A252="","",IFERROR(IF(M252&lt;&gt;"Approuvé",0,IF(E252="Accumulation",MAX(I252-H252,0),IF(E252="Ajustement crédit",J252,0))),0))</f>
        <v/>
      </c>
      <c r="O252" s="23">
        <f>IF(A252="","",IFERROR(IF(M252&lt;&gt;"Approuvé",0,IF(OR(E252="Reprise",E252="Ajustement débit"),J252,0)),0))</f>
        <v/>
      </c>
      <c r="P252" s="23">
        <f>IF(A252="","",IFERROR(N252-O252,0))</f>
        <v/>
      </c>
    </row>
    <row r="253">
      <c r="A253" s="24" t="n"/>
      <c r="B253" s="25" t="n"/>
      <c r="C253" s="24" t="n"/>
      <c r="D253" s="22">
        <f>IF(C253="","",IFERROR(VLOOKUP(C253,Employés!$A$6:$B$101,2,FALSE),"Employé introuvable"))</f>
        <v/>
      </c>
      <c r="E253" s="24" t="n"/>
      <c r="F253" s="25" t="n"/>
      <c r="G253" s="25" t="n"/>
      <c r="H253" s="26" t="n"/>
      <c r="I253" s="26" t="n"/>
      <c r="J253" s="26" t="n"/>
      <c r="K253" s="27" t="n"/>
      <c r="L253" s="27" t="n"/>
      <c r="M253" s="24" t="n"/>
      <c r="N253" s="23">
        <f>IF(A253="","",IFERROR(IF(M253&lt;&gt;"Approuvé",0,IF(E253="Accumulation",MAX(I253-H253,0),IF(E253="Ajustement crédit",J253,0))),0))</f>
        <v/>
      </c>
      <c r="O253" s="23">
        <f>IF(A253="","",IFERROR(IF(M253&lt;&gt;"Approuvé",0,IF(OR(E253="Reprise",E253="Ajustement débit"),J253,0)),0))</f>
        <v/>
      </c>
      <c r="P253" s="23">
        <f>IF(A253="","",IFERROR(N253-O253,0))</f>
        <v/>
      </c>
    </row>
    <row r="254">
      <c r="A254" s="24" t="n"/>
      <c r="B254" s="25" t="n"/>
      <c r="C254" s="24" t="n"/>
      <c r="D254" s="22">
        <f>IF(C254="","",IFERROR(VLOOKUP(C254,Employés!$A$6:$B$101,2,FALSE),"Employé introuvable"))</f>
        <v/>
      </c>
      <c r="E254" s="24" t="n"/>
      <c r="F254" s="25" t="n"/>
      <c r="G254" s="25" t="n"/>
      <c r="H254" s="26" t="n"/>
      <c r="I254" s="26" t="n"/>
      <c r="J254" s="26" t="n"/>
      <c r="K254" s="27" t="n"/>
      <c r="L254" s="27" t="n"/>
      <c r="M254" s="24" t="n"/>
      <c r="N254" s="23">
        <f>IF(A254="","",IFERROR(IF(M254&lt;&gt;"Approuvé",0,IF(E254="Accumulation",MAX(I254-H254,0),IF(E254="Ajustement crédit",J254,0))),0))</f>
        <v/>
      </c>
      <c r="O254" s="23">
        <f>IF(A254="","",IFERROR(IF(M254&lt;&gt;"Approuvé",0,IF(OR(E254="Reprise",E254="Ajustement débit"),J254,0)),0))</f>
        <v/>
      </c>
      <c r="P254" s="23">
        <f>IF(A254="","",IFERROR(N254-O254,0))</f>
        <v/>
      </c>
    </row>
    <row r="255">
      <c r="A255" s="24" t="n"/>
      <c r="B255" s="25" t="n"/>
      <c r="C255" s="24" t="n"/>
      <c r="D255" s="22">
        <f>IF(C255="","",IFERROR(VLOOKUP(C255,Employés!$A$6:$B$101,2,FALSE),"Employé introuvable"))</f>
        <v/>
      </c>
      <c r="E255" s="24" t="n"/>
      <c r="F255" s="25" t="n"/>
      <c r="G255" s="25" t="n"/>
      <c r="H255" s="26" t="n"/>
      <c r="I255" s="26" t="n"/>
      <c r="J255" s="26" t="n"/>
      <c r="K255" s="27" t="n"/>
      <c r="L255" s="27" t="n"/>
      <c r="M255" s="24" t="n"/>
      <c r="N255" s="23">
        <f>IF(A255="","",IFERROR(IF(M255&lt;&gt;"Approuvé",0,IF(E255="Accumulation",MAX(I255-H255,0),IF(E255="Ajustement crédit",J255,0))),0))</f>
        <v/>
      </c>
      <c r="O255" s="23">
        <f>IF(A255="","",IFERROR(IF(M255&lt;&gt;"Approuvé",0,IF(OR(E255="Reprise",E255="Ajustement débit"),J255,0)),0))</f>
        <v/>
      </c>
      <c r="P255" s="23">
        <f>IF(A255="","",IFERROR(N255-O255,0))</f>
        <v/>
      </c>
    </row>
    <row r="256">
      <c r="A256" s="24" t="n"/>
      <c r="B256" s="25" t="n"/>
      <c r="C256" s="24" t="n"/>
      <c r="D256" s="22">
        <f>IF(C256="","",IFERROR(VLOOKUP(C256,Employés!$A$6:$B$101,2,FALSE),"Employé introuvable"))</f>
        <v/>
      </c>
      <c r="E256" s="24" t="n"/>
      <c r="F256" s="25" t="n"/>
      <c r="G256" s="25" t="n"/>
      <c r="H256" s="26" t="n"/>
      <c r="I256" s="26" t="n"/>
      <c r="J256" s="26" t="n"/>
      <c r="K256" s="27" t="n"/>
      <c r="L256" s="27" t="n"/>
      <c r="M256" s="24" t="n"/>
      <c r="N256" s="23">
        <f>IF(A256="","",IFERROR(IF(M256&lt;&gt;"Approuvé",0,IF(E256="Accumulation",MAX(I256-H256,0),IF(E256="Ajustement crédit",J256,0))),0))</f>
        <v/>
      </c>
      <c r="O256" s="23">
        <f>IF(A256="","",IFERROR(IF(M256&lt;&gt;"Approuvé",0,IF(OR(E256="Reprise",E256="Ajustement débit"),J256,0)),0))</f>
        <v/>
      </c>
      <c r="P256" s="23">
        <f>IF(A256="","",IFERROR(N256-O256,0))</f>
        <v/>
      </c>
    </row>
    <row r="257">
      <c r="A257" s="24" t="n"/>
      <c r="B257" s="25" t="n"/>
      <c r="C257" s="24" t="n"/>
      <c r="D257" s="22">
        <f>IF(C257="","",IFERROR(VLOOKUP(C257,Employés!$A$6:$B$101,2,FALSE),"Employé introuvable"))</f>
        <v/>
      </c>
      <c r="E257" s="24" t="n"/>
      <c r="F257" s="25" t="n"/>
      <c r="G257" s="25" t="n"/>
      <c r="H257" s="26" t="n"/>
      <c r="I257" s="26" t="n"/>
      <c r="J257" s="26" t="n"/>
      <c r="K257" s="27" t="n"/>
      <c r="L257" s="27" t="n"/>
      <c r="M257" s="24" t="n"/>
      <c r="N257" s="23">
        <f>IF(A257="","",IFERROR(IF(M257&lt;&gt;"Approuvé",0,IF(E257="Accumulation",MAX(I257-H257,0),IF(E257="Ajustement crédit",J257,0))),0))</f>
        <v/>
      </c>
      <c r="O257" s="23">
        <f>IF(A257="","",IFERROR(IF(M257&lt;&gt;"Approuvé",0,IF(OR(E257="Reprise",E257="Ajustement débit"),J257,0)),0))</f>
        <v/>
      </c>
      <c r="P257" s="23">
        <f>IF(A257="","",IFERROR(N257-O257,0))</f>
        <v/>
      </c>
    </row>
    <row r="258">
      <c r="A258" s="24" t="n"/>
      <c r="B258" s="25" t="n"/>
      <c r="C258" s="24" t="n"/>
      <c r="D258" s="22">
        <f>IF(C258="","",IFERROR(VLOOKUP(C258,Employés!$A$6:$B$101,2,FALSE),"Employé introuvable"))</f>
        <v/>
      </c>
      <c r="E258" s="24" t="n"/>
      <c r="F258" s="25" t="n"/>
      <c r="G258" s="25" t="n"/>
      <c r="H258" s="26" t="n"/>
      <c r="I258" s="26" t="n"/>
      <c r="J258" s="26" t="n"/>
      <c r="K258" s="27" t="n"/>
      <c r="L258" s="27" t="n"/>
      <c r="M258" s="24" t="n"/>
      <c r="N258" s="23">
        <f>IF(A258="","",IFERROR(IF(M258&lt;&gt;"Approuvé",0,IF(E258="Accumulation",MAX(I258-H258,0),IF(E258="Ajustement crédit",J258,0))),0))</f>
        <v/>
      </c>
      <c r="O258" s="23">
        <f>IF(A258="","",IFERROR(IF(M258&lt;&gt;"Approuvé",0,IF(OR(E258="Reprise",E258="Ajustement débit"),J258,0)),0))</f>
        <v/>
      </c>
      <c r="P258" s="23">
        <f>IF(A258="","",IFERROR(N258-O258,0))</f>
        <v/>
      </c>
    </row>
    <row r="259">
      <c r="A259" s="24" t="n"/>
      <c r="B259" s="25" t="n"/>
      <c r="C259" s="24" t="n"/>
      <c r="D259" s="22">
        <f>IF(C259="","",IFERROR(VLOOKUP(C259,Employés!$A$6:$B$101,2,FALSE),"Employé introuvable"))</f>
        <v/>
      </c>
      <c r="E259" s="24" t="n"/>
      <c r="F259" s="25" t="n"/>
      <c r="G259" s="25" t="n"/>
      <c r="H259" s="26" t="n"/>
      <c r="I259" s="26" t="n"/>
      <c r="J259" s="26" t="n"/>
      <c r="K259" s="27" t="n"/>
      <c r="L259" s="27" t="n"/>
      <c r="M259" s="24" t="n"/>
      <c r="N259" s="23">
        <f>IF(A259="","",IFERROR(IF(M259&lt;&gt;"Approuvé",0,IF(E259="Accumulation",MAX(I259-H259,0),IF(E259="Ajustement crédit",J259,0))),0))</f>
        <v/>
      </c>
      <c r="O259" s="23">
        <f>IF(A259="","",IFERROR(IF(M259&lt;&gt;"Approuvé",0,IF(OR(E259="Reprise",E259="Ajustement débit"),J259,0)),0))</f>
        <v/>
      </c>
      <c r="P259" s="23">
        <f>IF(A259="","",IFERROR(N259-O259,0))</f>
        <v/>
      </c>
    </row>
    <row r="260">
      <c r="A260" s="24" t="n"/>
      <c r="B260" s="25" t="n"/>
      <c r="C260" s="24" t="n"/>
      <c r="D260" s="22">
        <f>IF(C260="","",IFERROR(VLOOKUP(C260,Employés!$A$6:$B$101,2,FALSE),"Employé introuvable"))</f>
        <v/>
      </c>
      <c r="E260" s="24" t="n"/>
      <c r="F260" s="25" t="n"/>
      <c r="G260" s="25" t="n"/>
      <c r="H260" s="26" t="n"/>
      <c r="I260" s="26" t="n"/>
      <c r="J260" s="26" t="n"/>
      <c r="K260" s="27" t="n"/>
      <c r="L260" s="27" t="n"/>
      <c r="M260" s="24" t="n"/>
      <c r="N260" s="23">
        <f>IF(A260="","",IFERROR(IF(M260&lt;&gt;"Approuvé",0,IF(E260="Accumulation",MAX(I260-H260,0),IF(E260="Ajustement crédit",J260,0))),0))</f>
        <v/>
      </c>
      <c r="O260" s="23">
        <f>IF(A260="","",IFERROR(IF(M260&lt;&gt;"Approuvé",0,IF(OR(E260="Reprise",E260="Ajustement débit"),J260,0)),0))</f>
        <v/>
      </c>
      <c r="P260" s="23">
        <f>IF(A260="","",IFERROR(N260-O260,0))</f>
        <v/>
      </c>
    </row>
    <row r="261">
      <c r="A261" s="24" t="n"/>
      <c r="B261" s="25" t="n"/>
      <c r="C261" s="24" t="n"/>
      <c r="D261" s="22">
        <f>IF(C261="","",IFERROR(VLOOKUP(C261,Employés!$A$6:$B$101,2,FALSE),"Employé introuvable"))</f>
        <v/>
      </c>
      <c r="E261" s="24" t="n"/>
      <c r="F261" s="25" t="n"/>
      <c r="G261" s="25" t="n"/>
      <c r="H261" s="26" t="n"/>
      <c r="I261" s="26" t="n"/>
      <c r="J261" s="26" t="n"/>
      <c r="K261" s="27" t="n"/>
      <c r="L261" s="27" t="n"/>
      <c r="M261" s="24" t="n"/>
      <c r="N261" s="23">
        <f>IF(A261="","",IFERROR(IF(M261&lt;&gt;"Approuvé",0,IF(E261="Accumulation",MAX(I261-H261,0),IF(E261="Ajustement crédit",J261,0))),0))</f>
        <v/>
      </c>
      <c r="O261" s="23">
        <f>IF(A261="","",IFERROR(IF(M261&lt;&gt;"Approuvé",0,IF(OR(E261="Reprise",E261="Ajustement débit"),J261,0)),0))</f>
        <v/>
      </c>
      <c r="P261" s="23">
        <f>IF(A261="","",IFERROR(N261-O261,0))</f>
        <v/>
      </c>
    </row>
    <row r="262">
      <c r="A262" s="24" t="n"/>
      <c r="B262" s="25" t="n"/>
      <c r="C262" s="24" t="n"/>
      <c r="D262" s="22">
        <f>IF(C262="","",IFERROR(VLOOKUP(C262,Employés!$A$6:$B$101,2,FALSE),"Employé introuvable"))</f>
        <v/>
      </c>
      <c r="E262" s="24" t="n"/>
      <c r="F262" s="25" t="n"/>
      <c r="G262" s="25" t="n"/>
      <c r="H262" s="26" t="n"/>
      <c r="I262" s="26" t="n"/>
      <c r="J262" s="26" t="n"/>
      <c r="K262" s="27" t="n"/>
      <c r="L262" s="27" t="n"/>
      <c r="M262" s="24" t="n"/>
      <c r="N262" s="23">
        <f>IF(A262="","",IFERROR(IF(M262&lt;&gt;"Approuvé",0,IF(E262="Accumulation",MAX(I262-H262,0),IF(E262="Ajustement crédit",J262,0))),0))</f>
        <v/>
      </c>
      <c r="O262" s="23">
        <f>IF(A262="","",IFERROR(IF(M262&lt;&gt;"Approuvé",0,IF(OR(E262="Reprise",E262="Ajustement débit"),J262,0)),0))</f>
        <v/>
      </c>
      <c r="P262" s="23">
        <f>IF(A262="","",IFERROR(N262-O262,0))</f>
        <v/>
      </c>
    </row>
    <row r="263">
      <c r="A263" s="24" t="n"/>
      <c r="B263" s="25" t="n"/>
      <c r="C263" s="24" t="n"/>
      <c r="D263" s="22">
        <f>IF(C263="","",IFERROR(VLOOKUP(C263,Employés!$A$6:$B$101,2,FALSE),"Employé introuvable"))</f>
        <v/>
      </c>
      <c r="E263" s="24" t="n"/>
      <c r="F263" s="25" t="n"/>
      <c r="G263" s="25" t="n"/>
      <c r="H263" s="26" t="n"/>
      <c r="I263" s="26" t="n"/>
      <c r="J263" s="26" t="n"/>
      <c r="K263" s="27" t="n"/>
      <c r="L263" s="27" t="n"/>
      <c r="M263" s="24" t="n"/>
      <c r="N263" s="23">
        <f>IF(A263="","",IFERROR(IF(M263&lt;&gt;"Approuvé",0,IF(E263="Accumulation",MAX(I263-H263,0),IF(E263="Ajustement crédit",J263,0))),0))</f>
        <v/>
      </c>
      <c r="O263" s="23">
        <f>IF(A263="","",IFERROR(IF(M263&lt;&gt;"Approuvé",0,IF(OR(E263="Reprise",E263="Ajustement débit"),J263,0)),0))</f>
        <v/>
      </c>
      <c r="P263" s="23">
        <f>IF(A263="","",IFERROR(N263-O263,0))</f>
        <v/>
      </c>
    </row>
    <row r="264">
      <c r="A264" s="24" t="n"/>
      <c r="B264" s="25" t="n"/>
      <c r="C264" s="24" t="n"/>
      <c r="D264" s="22">
        <f>IF(C264="","",IFERROR(VLOOKUP(C264,Employés!$A$6:$B$101,2,FALSE),"Employé introuvable"))</f>
        <v/>
      </c>
      <c r="E264" s="24" t="n"/>
      <c r="F264" s="25" t="n"/>
      <c r="G264" s="25" t="n"/>
      <c r="H264" s="26" t="n"/>
      <c r="I264" s="26" t="n"/>
      <c r="J264" s="26" t="n"/>
      <c r="K264" s="27" t="n"/>
      <c r="L264" s="27" t="n"/>
      <c r="M264" s="24" t="n"/>
      <c r="N264" s="23">
        <f>IF(A264="","",IFERROR(IF(M264&lt;&gt;"Approuvé",0,IF(E264="Accumulation",MAX(I264-H264,0),IF(E264="Ajustement crédit",J264,0))),0))</f>
        <v/>
      </c>
      <c r="O264" s="23">
        <f>IF(A264="","",IFERROR(IF(M264&lt;&gt;"Approuvé",0,IF(OR(E264="Reprise",E264="Ajustement débit"),J264,0)),0))</f>
        <v/>
      </c>
      <c r="P264" s="23">
        <f>IF(A264="","",IFERROR(N264-O264,0))</f>
        <v/>
      </c>
    </row>
    <row r="265">
      <c r="A265" s="24" t="n"/>
      <c r="B265" s="25" t="n"/>
      <c r="C265" s="24" t="n"/>
      <c r="D265" s="22">
        <f>IF(C265="","",IFERROR(VLOOKUP(C265,Employés!$A$6:$B$101,2,FALSE),"Employé introuvable"))</f>
        <v/>
      </c>
      <c r="E265" s="24" t="n"/>
      <c r="F265" s="25" t="n"/>
      <c r="G265" s="25" t="n"/>
      <c r="H265" s="26" t="n"/>
      <c r="I265" s="26" t="n"/>
      <c r="J265" s="26" t="n"/>
      <c r="K265" s="27" t="n"/>
      <c r="L265" s="27" t="n"/>
      <c r="M265" s="24" t="n"/>
      <c r="N265" s="23">
        <f>IF(A265="","",IFERROR(IF(M265&lt;&gt;"Approuvé",0,IF(E265="Accumulation",MAX(I265-H265,0),IF(E265="Ajustement crédit",J265,0))),0))</f>
        <v/>
      </c>
      <c r="O265" s="23">
        <f>IF(A265="","",IFERROR(IF(M265&lt;&gt;"Approuvé",0,IF(OR(E265="Reprise",E265="Ajustement débit"),J265,0)),0))</f>
        <v/>
      </c>
      <c r="P265" s="23">
        <f>IF(A265="","",IFERROR(N265-O265,0))</f>
        <v/>
      </c>
    </row>
    <row r="266">
      <c r="A266" s="24" t="n"/>
      <c r="B266" s="25" t="n"/>
      <c r="C266" s="24" t="n"/>
      <c r="D266" s="22">
        <f>IF(C266="","",IFERROR(VLOOKUP(C266,Employés!$A$6:$B$101,2,FALSE),"Employé introuvable"))</f>
        <v/>
      </c>
      <c r="E266" s="24" t="n"/>
      <c r="F266" s="25" t="n"/>
      <c r="G266" s="25" t="n"/>
      <c r="H266" s="26" t="n"/>
      <c r="I266" s="26" t="n"/>
      <c r="J266" s="26" t="n"/>
      <c r="K266" s="27" t="n"/>
      <c r="L266" s="27" t="n"/>
      <c r="M266" s="24" t="n"/>
      <c r="N266" s="23">
        <f>IF(A266="","",IFERROR(IF(M266&lt;&gt;"Approuvé",0,IF(E266="Accumulation",MAX(I266-H266,0),IF(E266="Ajustement crédit",J266,0))),0))</f>
        <v/>
      </c>
      <c r="O266" s="23">
        <f>IF(A266="","",IFERROR(IF(M266&lt;&gt;"Approuvé",0,IF(OR(E266="Reprise",E266="Ajustement débit"),J266,0)),0))</f>
        <v/>
      </c>
      <c r="P266" s="23">
        <f>IF(A266="","",IFERROR(N266-O266,0))</f>
        <v/>
      </c>
    </row>
    <row r="267">
      <c r="A267" s="24" t="n"/>
      <c r="B267" s="25" t="n"/>
      <c r="C267" s="24" t="n"/>
      <c r="D267" s="22">
        <f>IF(C267="","",IFERROR(VLOOKUP(C267,Employés!$A$6:$B$101,2,FALSE),"Employé introuvable"))</f>
        <v/>
      </c>
      <c r="E267" s="24" t="n"/>
      <c r="F267" s="25" t="n"/>
      <c r="G267" s="25" t="n"/>
      <c r="H267" s="26" t="n"/>
      <c r="I267" s="26" t="n"/>
      <c r="J267" s="26" t="n"/>
      <c r="K267" s="27" t="n"/>
      <c r="L267" s="27" t="n"/>
      <c r="M267" s="24" t="n"/>
      <c r="N267" s="23">
        <f>IF(A267="","",IFERROR(IF(M267&lt;&gt;"Approuvé",0,IF(E267="Accumulation",MAX(I267-H267,0),IF(E267="Ajustement crédit",J267,0))),0))</f>
        <v/>
      </c>
      <c r="O267" s="23">
        <f>IF(A267="","",IFERROR(IF(M267&lt;&gt;"Approuvé",0,IF(OR(E267="Reprise",E267="Ajustement débit"),J267,0)),0))</f>
        <v/>
      </c>
      <c r="P267" s="23">
        <f>IF(A267="","",IFERROR(N267-O267,0))</f>
        <v/>
      </c>
    </row>
    <row r="268">
      <c r="A268" s="24" t="n"/>
      <c r="B268" s="25" t="n"/>
      <c r="C268" s="24" t="n"/>
      <c r="D268" s="22">
        <f>IF(C268="","",IFERROR(VLOOKUP(C268,Employés!$A$6:$B$101,2,FALSE),"Employé introuvable"))</f>
        <v/>
      </c>
      <c r="E268" s="24" t="n"/>
      <c r="F268" s="25" t="n"/>
      <c r="G268" s="25" t="n"/>
      <c r="H268" s="26" t="n"/>
      <c r="I268" s="26" t="n"/>
      <c r="J268" s="26" t="n"/>
      <c r="K268" s="27" t="n"/>
      <c r="L268" s="27" t="n"/>
      <c r="M268" s="24" t="n"/>
      <c r="N268" s="23">
        <f>IF(A268="","",IFERROR(IF(M268&lt;&gt;"Approuvé",0,IF(E268="Accumulation",MAX(I268-H268,0),IF(E268="Ajustement crédit",J268,0))),0))</f>
        <v/>
      </c>
      <c r="O268" s="23">
        <f>IF(A268="","",IFERROR(IF(M268&lt;&gt;"Approuvé",0,IF(OR(E268="Reprise",E268="Ajustement débit"),J268,0)),0))</f>
        <v/>
      </c>
      <c r="P268" s="23">
        <f>IF(A268="","",IFERROR(N268-O268,0))</f>
        <v/>
      </c>
    </row>
    <row r="269">
      <c r="A269" s="24" t="n"/>
      <c r="B269" s="25" t="n"/>
      <c r="C269" s="24" t="n"/>
      <c r="D269" s="22">
        <f>IF(C269="","",IFERROR(VLOOKUP(C269,Employés!$A$6:$B$101,2,FALSE),"Employé introuvable"))</f>
        <v/>
      </c>
      <c r="E269" s="24" t="n"/>
      <c r="F269" s="25" t="n"/>
      <c r="G269" s="25" t="n"/>
      <c r="H269" s="26" t="n"/>
      <c r="I269" s="26" t="n"/>
      <c r="J269" s="26" t="n"/>
      <c r="K269" s="27" t="n"/>
      <c r="L269" s="27" t="n"/>
      <c r="M269" s="24" t="n"/>
      <c r="N269" s="23">
        <f>IF(A269="","",IFERROR(IF(M269&lt;&gt;"Approuvé",0,IF(E269="Accumulation",MAX(I269-H269,0),IF(E269="Ajustement crédit",J269,0))),0))</f>
        <v/>
      </c>
      <c r="O269" s="23">
        <f>IF(A269="","",IFERROR(IF(M269&lt;&gt;"Approuvé",0,IF(OR(E269="Reprise",E269="Ajustement débit"),J269,0)),0))</f>
        <v/>
      </c>
      <c r="P269" s="23">
        <f>IF(A269="","",IFERROR(N269-O269,0))</f>
        <v/>
      </c>
    </row>
    <row r="270">
      <c r="A270" s="24" t="n"/>
      <c r="B270" s="25" t="n"/>
      <c r="C270" s="24" t="n"/>
      <c r="D270" s="22">
        <f>IF(C270="","",IFERROR(VLOOKUP(C270,Employés!$A$6:$B$101,2,FALSE),"Employé introuvable"))</f>
        <v/>
      </c>
      <c r="E270" s="24" t="n"/>
      <c r="F270" s="25" t="n"/>
      <c r="G270" s="25" t="n"/>
      <c r="H270" s="26" t="n"/>
      <c r="I270" s="26" t="n"/>
      <c r="J270" s="26" t="n"/>
      <c r="K270" s="27" t="n"/>
      <c r="L270" s="27" t="n"/>
      <c r="M270" s="24" t="n"/>
      <c r="N270" s="23">
        <f>IF(A270="","",IFERROR(IF(M270&lt;&gt;"Approuvé",0,IF(E270="Accumulation",MAX(I270-H270,0),IF(E270="Ajustement crédit",J270,0))),0))</f>
        <v/>
      </c>
      <c r="O270" s="23">
        <f>IF(A270="","",IFERROR(IF(M270&lt;&gt;"Approuvé",0,IF(OR(E270="Reprise",E270="Ajustement débit"),J270,0)),0))</f>
        <v/>
      </c>
      <c r="P270" s="23">
        <f>IF(A270="","",IFERROR(N270-O270,0))</f>
        <v/>
      </c>
    </row>
    <row r="271">
      <c r="A271" s="24" t="n"/>
      <c r="B271" s="25" t="n"/>
      <c r="C271" s="24" t="n"/>
      <c r="D271" s="22">
        <f>IF(C271="","",IFERROR(VLOOKUP(C271,Employés!$A$6:$B$101,2,FALSE),"Employé introuvable"))</f>
        <v/>
      </c>
      <c r="E271" s="24" t="n"/>
      <c r="F271" s="25" t="n"/>
      <c r="G271" s="25" t="n"/>
      <c r="H271" s="26" t="n"/>
      <c r="I271" s="26" t="n"/>
      <c r="J271" s="26" t="n"/>
      <c r="K271" s="27" t="n"/>
      <c r="L271" s="27" t="n"/>
      <c r="M271" s="24" t="n"/>
      <c r="N271" s="23">
        <f>IF(A271="","",IFERROR(IF(M271&lt;&gt;"Approuvé",0,IF(E271="Accumulation",MAX(I271-H271,0),IF(E271="Ajustement crédit",J271,0))),0))</f>
        <v/>
      </c>
      <c r="O271" s="23">
        <f>IF(A271="","",IFERROR(IF(M271&lt;&gt;"Approuvé",0,IF(OR(E271="Reprise",E271="Ajustement débit"),J271,0)),0))</f>
        <v/>
      </c>
      <c r="P271" s="23">
        <f>IF(A271="","",IFERROR(N271-O271,0))</f>
        <v/>
      </c>
    </row>
    <row r="272">
      <c r="A272" s="24" t="n"/>
      <c r="B272" s="25" t="n"/>
      <c r="C272" s="24" t="n"/>
      <c r="D272" s="22">
        <f>IF(C272="","",IFERROR(VLOOKUP(C272,Employés!$A$6:$B$101,2,FALSE),"Employé introuvable"))</f>
        <v/>
      </c>
      <c r="E272" s="24" t="n"/>
      <c r="F272" s="25" t="n"/>
      <c r="G272" s="25" t="n"/>
      <c r="H272" s="26" t="n"/>
      <c r="I272" s="26" t="n"/>
      <c r="J272" s="26" t="n"/>
      <c r="K272" s="27" t="n"/>
      <c r="L272" s="27" t="n"/>
      <c r="M272" s="24" t="n"/>
      <c r="N272" s="23">
        <f>IF(A272="","",IFERROR(IF(M272&lt;&gt;"Approuvé",0,IF(E272="Accumulation",MAX(I272-H272,0),IF(E272="Ajustement crédit",J272,0))),0))</f>
        <v/>
      </c>
      <c r="O272" s="23">
        <f>IF(A272="","",IFERROR(IF(M272&lt;&gt;"Approuvé",0,IF(OR(E272="Reprise",E272="Ajustement débit"),J272,0)),0))</f>
        <v/>
      </c>
      <c r="P272" s="23">
        <f>IF(A272="","",IFERROR(N272-O272,0))</f>
        <v/>
      </c>
    </row>
    <row r="273">
      <c r="A273" s="24" t="n"/>
      <c r="B273" s="25" t="n"/>
      <c r="C273" s="24" t="n"/>
      <c r="D273" s="22">
        <f>IF(C273="","",IFERROR(VLOOKUP(C273,Employés!$A$6:$B$101,2,FALSE),"Employé introuvable"))</f>
        <v/>
      </c>
      <c r="E273" s="24" t="n"/>
      <c r="F273" s="25" t="n"/>
      <c r="G273" s="25" t="n"/>
      <c r="H273" s="26" t="n"/>
      <c r="I273" s="26" t="n"/>
      <c r="J273" s="26" t="n"/>
      <c r="K273" s="27" t="n"/>
      <c r="L273" s="27" t="n"/>
      <c r="M273" s="24" t="n"/>
      <c r="N273" s="23">
        <f>IF(A273="","",IFERROR(IF(M273&lt;&gt;"Approuvé",0,IF(E273="Accumulation",MAX(I273-H273,0),IF(E273="Ajustement crédit",J273,0))),0))</f>
        <v/>
      </c>
      <c r="O273" s="23">
        <f>IF(A273="","",IFERROR(IF(M273&lt;&gt;"Approuvé",0,IF(OR(E273="Reprise",E273="Ajustement débit"),J273,0)),0))</f>
        <v/>
      </c>
      <c r="P273" s="23">
        <f>IF(A273="","",IFERROR(N273-O273,0))</f>
        <v/>
      </c>
    </row>
    <row r="274">
      <c r="A274" s="24" t="n"/>
      <c r="B274" s="25" t="n"/>
      <c r="C274" s="24" t="n"/>
      <c r="D274" s="22">
        <f>IF(C274="","",IFERROR(VLOOKUP(C274,Employés!$A$6:$B$101,2,FALSE),"Employé introuvable"))</f>
        <v/>
      </c>
      <c r="E274" s="24" t="n"/>
      <c r="F274" s="25" t="n"/>
      <c r="G274" s="25" t="n"/>
      <c r="H274" s="26" t="n"/>
      <c r="I274" s="26" t="n"/>
      <c r="J274" s="26" t="n"/>
      <c r="K274" s="27" t="n"/>
      <c r="L274" s="27" t="n"/>
      <c r="M274" s="24" t="n"/>
      <c r="N274" s="23">
        <f>IF(A274="","",IFERROR(IF(M274&lt;&gt;"Approuvé",0,IF(E274="Accumulation",MAX(I274-H274,0),IF(E274="Ajustement crédit",J274,0))),0))</f>
        <v/>
      </c>
      <c r="O274" s="23">
        <f>IF(A274="","",IFERROR(IF(M274&lt;&gt;"Approuvé",0,IF(OR(E274="Reprise",E274="Ajustement débit"),J274,0)),0))</f>
        <v/>
      </c>
      <c r="P274" s="23">
        <f>IF(A274="","",IFERROR(N274-O274,0))</f>
        <v/>
      </c>
    </row>
    <row r="275">
      <c r="A275" s="24" t="n"/>
      <c r="B275" s="25" t="n"/>
      <c r="C275" s="24" t="n"/>
      <c r="D275" s="22">
        <f>IF(C275="","",IFERROR(VLOOKUP(C275,Employés!$A$6:$B$101,2,FALSE),"Employé introuvable"))</f>
        <v/>
      </c>
      <c r="E275" s="24" t="n"/>
      <c r="F275" s="25" t="n"/>
      <c r="G275" s="25" t="n"/>
      <c r="H275" s="26" t="n"/>
      <c r="I275" s="26" t="n"/>
      <c r="J275" s="26" t="n"/>
      <c r="K275" s="27" t="n"/>
      <c r="L275" s="27" t="n"/>
      <c r="M275" s="24" t="n"/>
      <c r="N275" s="23">
        <f>IF(A275="","",IFERROR(IF(M275&lt;&gt;"Approuvé",0,IF(E275="Accumulation",MAX(I275-H275,0),IF(E275="Ajustement crédit",J275,0))),0))</f>
        <v/>
      </c>
      <c r="O275" s="23">
        <f>IF(A275="","",IFERROR(IF(M275&lt;&gt;"Approuvé",0,IF(OR(E275="Reprise",E275="Ajustement débit"),J275,0)),0))</f>
        <v/>
      </c>
      <c r="P275" s="23">
        <f>IF(A275="","",IFERROR(N275-O275,0))</f>
        <v/>
      </c>
    </row>
    <row r="276">
      <c r="A276" s="24" t="n"/>
      <c r="B276" s="25" t="n"/>
      <c r="C276" s="24" t="n"/>
      <c r="D276" s="22">
        <f>IF(C276="","",IFERROR(VLOOKUP(C276,Employés!$A$6:$B$101,2,FALSE),"Employé introuvable"))</f>
        <v/>
      </c>
      <c r="E276" s="24" t="n"/>
      <c r="F276" s="25" t="n"/>
      <c r="G276" s="25" t="n"/>
      <c r="H276" s="26" t="n"/>
      <c r="I276" s="26" t="n"/>
      <c r="J276" s="26" t="n"/>
      <c r="K276" s="27" t="n"/>
      <c r="L276" s="27" t="n"/>
      <c r="M276" s="24" t="n"/>
      <c r="N276" s="23">
        <f>IF(A276="","",IFERROR(IF(M276&lt;&gt;"Approuvé",0,IF(E276="Accumulation",MAX(I276-H276,0),IF(E276="Ajustement crédit",J276,0))),0))</f>
        <v/>
      </c>
      <c r="O276" s="23">
        <f>IF(A276="","",IFERROR(IF(M276&lt;&gt;"Approuvé",0,IF(OR(E276="Reprise",E276="Ajustement débit"),J276,0)),0))</f>
        <v/>
      </c>
      <c r="P276" s="23">
        <f>IF(A276="","",IFERROR(N276-O276,0))</f>
        <v/>
      </c>
    </row>
    <row r="277">
      <c r="A277" s="24" t="n"/>
      <c r="B277" s="25" t="n"/>
      <c r="C277" s="24" t="n"/>
      <c r="D277" s="22">
        <f>IF(C277="","",IFERROR(VLOOKUP(C277,Employés!$A$6:$B$101,2,FALSE),"Employé introuvable"))</f>
        <v/>
      </c>
      <c r="E277" s="24" t="n"/>
      <c r="F277" s="25" t="n"/>
      <c r="G277" s="25" t="n"/>
      <c r="H277" s="26" t="n"/>
      <c r="I277" s="26" t="n"/>
      <c r="J277" s="26" t="n"/>
      <c r="K277" s="27" t="n"/>
      <c r="L277" s="27" t="n"/>
      <c r="M277" s="24" t="n"/>
      <c r="N277" s="23">
        <f>IF(A277="","",IFERROR(IF(M277&lt;&gt;"Approuvé",0,IF(E277="Accumulation",MAX(I277-H277,0),IF(E277="Ajustement crédit",J277,0))),0))</f>
        <v/>
      </c>
      <c r="O277" s="23">
        <f>IF(A277="","",IFERROR(IF(M277&lt;&gt;"Approuvé",0,IF(OR(E277="Reprise",E277="Ajustement débit"),J277,0)),0))</f>
        <v/>
      </c>
      <c r="P277" s="23">
        <f>IF(A277="","",IFERROR(N277-O277,0))</f>
        <v/>
      </c>
    </row>
    <row r="278">
      <c r="A278" s="24" t="n"/>
      <c r="B278" s="25" t="n"/>
      <c r="C278" s="24" t="n"/>
      <c r="D278" s="22">
        <f>IF(C278="","",IFERROR(VLOOKUP(C278,Employés!$A$6:$B$101,2,FALSE),"Employé introuvable"))</f>
        <v/>
      </c>
      <c r="E278" s="24" t="n"/>
      <c r="F278" s="25" t="n"/>
      <c r="G278" s="25" t="n"/>
      <c r="H278" s="26" t="n"/>
      <c r="I278" s="26" t="n"/>
      <c r="J278" s="26" t="n"/>
      <c r="K278" s="27" t="n"/>
      <c r="L278" s="27" t="n"/>
      <c r="M278" s="24" t="n"/>
      <c r="N278" s="23">
        <f>IF(A278="","",IFERROR(IF(M278&lt;&gt;"Approuvé",0,IF(E278="Accumulation",MAX(I278-H278,0),IF(E278="Ajustement crédit",J278,0))),0))</f>
        <v/>
      </c>
      <c r="O278" s="23">
        <f>IF(A278="","",IFERROR(IF(M278&lt;&gt;"Approuvé",0,IF(OR(E278="Reprise",E278="Ajustement débit"),J278,0)),0))</f>
        <v/>
      </c>
      <c r="P278" s="23">
        <f>IF(A278="","",IFERROR(N278-O278,0))</f>
        <v/>
      </c>
    </row>
    <row r="279">
      <c r="A279" s="24" t="n"/>
      <c r="B279" s="25" t="n"/>
      <c r="C279" s="24" t="n"/>
      <c r="D279" s="22">
        <f>IF(C279="","",IFERROR(VLOOKUP(C279,Employés!$A$6:$B$101,2,FALSE),"Employé introuvable"))</f>
        <v/>
      </c>
      <c r="E279" s="24" t="n"/>
      <c r="F279" s="25" t="n"/>
      <c r="G279" s="25" t="n"/>
      <c r="H279" s="26" t="n"/>
      <c r="I279" s="26" t="n"/>
      <c r="J279" s="26" t="n"/>
      <c r="K279" s="27" t="n"/>
      <c r="L279" s="27" t="n"/>
      <c r="M279" s="24" t="n"/>
      <c r="N279" s="23">
        <f>IF(A279="","",IFERROR(IF(M279&lt;&gt;"Approuvé",0,IF(E279="Accumulation",MAX(I279-H279,0),IF(E279="Ajustement crédit",J279,0))),0))</f>
        <v/>
      </c>
      <c r="O279" s="23">
        <f>IF(A279="","",IFERROR(IF(M279&lt;&gt;"Approuvé",0,IF(OR(E279="Reprise",E279="Ajustement débit"),J279,0)),0))</f>
        <v/>
      </c>
      <c r="P279" s="23">
        <f>IF(A279="","",IFERROR(N279-O279,0))</f>
        <v/>
      </c>
    </row>
    <row r="280">
      <c r="A280" s="24" t="n"/>
      <c r="B280" s="25" t="n"/>
      <c r="C280" s="24" t="n"/>
      <c r="D280" s="22">
        <f>IF(C280="","",IFERROR(VLOOKUP(C280,Employés!$A$6:$B$101,2,FALSE),"Employé introuvable"))</f>
        <v/>
      </c>
      <c r="E280" s="24" t="n"/>
      <c r="F280" s="25" t="n"/>
      <c r="G280" s="25" t="n"/>
      <c r="H280" s="26" t="n"/>
      <c r="I280" s="26" t="n"/>
      <c r="J280" s="26" t="n"/>
      <c r="K280" s="27" t="n"/>
      <c r="L280" s="27" t="n"/>
      <c r="M280" s="24" t="n"/>
      <c r="N280" s="23">
        <f>IF(A280="","",IFERROR(IF(M280&lt;&gt;"Approuvé",0,IF(E280="Accumulation",MAX(I280-H280,0),IF(E280="Ajustement crédit",J280,0))),0))</f>
        <v/>
      </c>
      <c r="O280" s="23">
        <f>IF(A280="","",IFERROR(IF(M280&lt;&gt;"Approuvé",0,IF(OR(E280="Reprise",E280="Ajustement débit"),J280,0)),0))</f>
        <v/>
      </c>
      <c r="P280" s="23">
        <f>IF(A280="","",IFERROR(N280-O280,0))</f>
        <v/>
      </c>
    </row>
    <row r="281">
      <c r="A281" s="24" t="n"/>
      <c r="B281" s="25" t="n"/>
      <c r="C281" s="24" t="n"/>
      <c r="D281" s="22">
        <f>IF(C281="","",IFERROR(VLOOKUP(C281,Employés!$A$6:$B$101,2,FALSE),"Employé introuvable"))</f>
        <v/>
      </c>
      <c r="E281" s="24" t="n"/>
      <c r="F281" s="25" t="n"/>
      <c r="G281" s="25" t="n"/>
      <c r="H281" s="26" t="n"/>
      <c r="I281" s="26" t="n"/>
      <c r="J281" s="26" t="n"/>
      <c r="K281" s="27" t="n"/>
      <c r="L281" s="27" t="n"/>
      <c r="M281" s="24" t="n"/>
      <c r="N281" s="23">
        <f>IF(A281="","",IFERROR(IF(M281&lt;&gt;"Approuvé",0,IF(E281="Accumulation",MAX(I281-H281,0),IF(E281="Ajustement crédit",J281,0))),0))</f>
        <v/>
      </c>
      <c r="O281" s="23">
        <f>IF(A281="","",IFERROR(IF(M281&lt;&gt;"Approuvé",0,IF(OR(E281="Reprise",E281="Ajustement débit"),J281,0)),0))</f>
        <v/>
      </c>
      <c r="P281" s="23">
        <f>IF(A281="","",IFERROR(N281-O281,0))</f>
        <v/>
      </c>
    </row>
    <row r="282">
      <c r="A282" s="24" t="n"/>
      <c r="B282" s="25" t="n"/>
      <c r="C282" s="24" t="n"/>
      <c r="D282" s="22">
        <f>IF(C282="","",IFERROR(VLOOKUP(C282,Employés!$A$6:$B$101,2,FALSE),"Employé introuvable"))</f>
        <v/>
      </c>
      <c r="E282" s="24" t="n"/>
      <c r="F282" s="25" t="n"/>
      <c r="G282" s="25" t="n"/>
      <c r="H282" s="26" t="n"/>
      <c r="I282" s="26" t="n"/>
      <c r="J282" s="26" t="n"/>
      <c r="K282" s="27" t="n"/>
      <c r="L282" s="27" t="n"/>
      <c r="M282" s="24" t="n"/>
      <c r="N282" s="23">
        <f>IF(A282="","",IFERROR(IF(M282&lt;&gt;"Approuvé",0,IF(E282="Accumulation",MAX(I282-H282,0),IF(E282="Ajustement crédit",J282,0))),0))</f>
        <v/>
      </c>
      <c r="O282" s="23">
        <f>IF(A282="","",IFERROR(IF(M282&lt;&gt;"Approuvé",0,IF(OR(E282="Reprise",E282="Ajustement débit"),J282,0)),0))</f>
        <v/>
      </c>
      <c r="P282" s="23">
        <f>IF(A282="","",IFERROR(N282-O282,0))</f>
        <v/>
      </c>
    </row>
    <row r="283">
      <c r="A283" s="24" t="n"/>
      <c r="B283" s="25" t="n"/>
      <c r="C283" s="24" t="n"/>
      <c r="D283" s="22">
        <f>IF(C283="","",IFERROR(VLOOKUP(C283,Employés!$A$6:$B$101,2,FALSE),"Employé introuvable"))</f>
        <v/>
      </c>
      <c r="E283" s="24" t="n"/>
      <c r="F283" s="25" t="n"/>
      <c r="G283" s="25" t="n"/>
      <c r="H283" s="26" t="n"/>
      <c r="I283" s="26" t="n"/>
      <c r="J283" s="26" t="n"/>
      <c r="K283" s="27" t="n"/>
      <c r="L283" s="27" t="n"/>
      <c r="M283" s="24" t="n"/>
      <c r="N283" s="23">
        <f>IF(A283="","",IFERROR(IF(M283&lt;&gt;"Approuvé",0,IF(E283="Accumulation",MAX(I283-H283,0),IF(E283="Ajustement crédit",J283,0))),0))</f>
        <v/>
      </c>
      <c r="O283" s="23">
        <f>IF(A283="","",IFERROR(IF(M283&lt;&gt;"Approuvé",0,IF(OR(E283="Reprise",E283="Ajustement débit"),J283,0)),0))</f>
        <v/>
      </c>
      <c r="P283" s="23">
        <f>IF(A283="","",IFERROR(N283-O283,0))</f>
        <v/>
      </c>
    </row>
    <row r="284">
      <c r="A284" s="24" t="n"/>
      <c r="B284" s="25" t="n"/>
      <c r="C284" s="24" t="n"/>
      <c r="D284" s="22">
        <f>IF(C284="","",IFERROR(VLOOKUP(C284,Employés!$A$6:$B$101,2,FALSE),"Employé introuvable"))</f>
        <v/>
      </c>
      <c r="E284" s="24" t="n"/>
      <c r="F284" s="25" t="n"/>
      <c r="G284" s="25" t="n"/>
      <c r="H284" s="26" t="n"/>
      <c r="I284" s="26" t="n"/>
      <c r="J284" s="26" t="n"/>
      <c r="K284" s="27" t="n"/>
      <c r="L284" s="27" t="n"/>
      <c r="M284" s="24" t="n"/>
      <c r="N284" s="23">
        <f>IF(A284="","",IFERROR(IF(M284&lt;&gt;"Approuvé",0,IF(E284="Accumulation",MAX(I284-H284,0),IF(E284="Ajustement crédit",J284,0))),0))</f>
        <v/>
      </c>
      <c r="O284" s="23">
        <f>IF(A284="","",IFERROR(IF(M284&lt;&gt;"Approuvé",0,IF(OR(E284="Reprise",E284="Ajustement débit"),J284,0)),0))</f>
        <v/>
      </c>
      <c r="P284" s="23">
        <f>IF(A284="","",IFERROR(N284-O284,0))</f>
        <v/>
      </c>
    </row>
    <row r="285">
      <c r="A285" s="24" t="n"/>
      <c r="B285" s="25" t="n"/>
      <c r="C285" s="24" t="n"/>
      <c r="D285" s="22">
        <f>IF(C285="","",IFERROR(VLOOKUP(C285,Employés!$A$6:$B$101,2,FALSE),"Employé introuvable"))</f>
        <v/>
      </c>
      <c r="E285" s="24" t="n"/>
      <c r="F285" s="25" t="n"/>
      <c r="G285" s="25" t="n"/>
      <c r="H285" s="26" t="n"/>
      <c r="I285" s="26" t="n"/>
      <c r="J285" s="26" t="n"/>
      <c r="K285" s="27" t="n"/>
      <c r="L285" s="27" t="n"/>
      <c r="M285" s="24" t="n"/>
      <c r="N285" s="23">
        <f>IF(A285="","",IFERROR(IF(M285&lt;&gt;"Approuvé",0,IF(E285="Accumulation",MAX(I285-H285,0),IF(E285="Ajustement crédit",J285,0))),0))</f>
        <v/>
      </c>
      <c r="O285" s="23">
        <f>IF(A285="","",IFERROR(IF(M285&lt;&gt;"Approuvé",0,IF(OR(E285="Reprise",E285="Ajustement débit"),J285,0)),0))</f>
        <v/>
      </c>
      <c r="P285" s="23">
        <f>IF(A285="","",IFERROR(N285-O285,0))</f>
        <v/>
      </c>
    </row>
    <row r="286">
      <c r="A286" s="24" t="n"/>
      <c r="B286" s="25" t="n"/>
      <c r="C286" s="24" t="n"/>
      <c r="D286" s="22">
        <f>IF(C286="","",IFERROR(VLOOKUP(C286,Employés!$A$6:$B$101,2,FALSE),"Employé introuvable"))</f>
        <v/>
      </c>
      <c r="E286" s="24" t="n"/>
      <c r="F286" s="25" t="n"/>
      <c r="G286" s="25" t="n"/>
      <c r="H286" s="26" t="n"/>
      <c r="I286" s="26" t="n"/>
      <c r="J286" s="26" t="n"/>
      <c r="K286" s="27" t="n"/>
      <c r="L286" s="27" t="n"/>
      <c r="M286" s="24" t="n"/>
      <c r="N286" s="23">
        <f>IF(A286="","",IFERROR(IF(M286&lt;&gt;"Approuvé",0,IF(E286="Accumulation",MAX(I286-H286,0),IF(E286="Ajustement crédit",J286,0))),0))</f>
        <v/>
      </c>
      <c r="O286" s="23">
        <f>IF(A286="","",IFERROR(IF(M286&lt;&gt;"Approuvé",0,IF(OR(E286="Reprise",E286="Ajustement débit"),J286,0)),0))</f>
        <v/>
      </c>
      <c r="P286" s="23">
        <f>IF(A286="","",IFERROR(N286-O286,0))</f>
        <v/>
      </c>
    </row>
    <row r="287">
      <c r="A287" s="24" t="n"/>
      <c r="B287" s="25" t="n"/>
      <c r="C287" s="24" t="n"/>
      <c r="D287" s="22">
        <f>IF(C287="","",IFERROR(VLOOKUP(C287,Employés!$A$6:$B$101,2,FALSE),"Employé introuvable"))</f>
        <v/>
      </c>
      <c r="E287" s="24" t="n"/>
      <c r="F287" s="25" t="n"/>
      <c r="G287" s="25" t="n"/>
      <c r="H287" s="26" t="n"/>
      <c r="I287" s="26" t="n"/>
      <c r="J287" s="26" t="n"/>
      <c r="K287" s="27" t="n"/>
      <c r="L287" s="27" t="n"/>
      <c r="M287" s="24" t="n"/>
      <c r="N287" s="23">
        <f>IF(A287="","",IFERROR(IF(M287&lt;&gt;"Approuvé",0,IF(E287="Accumulation",MAX(I287-H287,0),IF(E287="Ajustement crédit",J287,0))),0))</f>
        <v/>
      </c>
      <c r="O287" s="23">
        <f>IF(A287="","",IFERROR(IF(M287&lt;&gt;"Approuvé",0,IF(OR(E287="Reprise",E287="Ajustement débit"),J287,0)),0))</f>
        <v/>
      </c>
      <c r="P287" s="23">
        <f>IF(A287="","",IFERROR(N287-O287,0))</f>
        <v/>
      </c>
    </row>
    <row r="288">
      <c r="A288" s="24" t="n"/>
      <c r="B288" s="25" t="n"/>
      <c r="C288" s="24" t="n"/>
      <c r="D288" s="22">
        <f>IF(C288="","",IFERROR(VLOOKUP(C288,Employés!$A$6:$B$101,2,FALSE),"Employé introuvable"))</f>
        <v/>
      </c>
      <c r="E288" s="24" t="n"/>
      <c r="F288" s="25" t="n"/>
      <c r="G288" s="25" t="n"/>
      <c r="H288" s="26" t="n"/>
      <c r="I288" s="26" t="n"/>
      <c r="J288" s="26" t="n"/>
      <c r="K288" s="27" t="n"/>
      <c r="L288" s="27" t="n"/>
      <c r="M288" s="24" t="n"/>
      <c r="N288" s="23">
        <f>IF(A288="","",IFERROR(IF(M288&lt;&gt;"Approuvé",0,IF(E288="Accumulation",MAX(I288-H288,0),IF(E288="Ajustement crédit",J288,0))),0))</f>
        <v/>
      </c>
      <c r="O288" s="23">
        <f>IF(A288="","",IFERROR(IF(M288&lt;&gt;"Approuvé",0,IF(OR(E288="Reprise",E288="Ajustement débit"),J288,0)),0))</f>
        <v/>
      </c>
      <c r="P288" s="23">
        <f>IF(A288="","",IFERROR(N288-O288,0))</f>
        <v/>
      </c>
    </row>
    <row r="289">
      <c r="A289" s="24" t="n"/>
      <c r="B289" s="25" t="n"/>
      <c r="C289" s="24" t="n"/>
      <c r="D289" s="22">
        <f>IF(C289="","",IFERROR(VLOOKUP(C289,Employés!$A$6:$B$101,2,FALSE),"Employé introuvable"))</f>
        <v/>
      </c>
      <c r="E289" s="24" t="n"/>
      <c r="F289" s="25" t="n"/>
      <c r="G289" s="25" t="n"/>
      <c r="H289" s="26" t="n"/>
      <c r="I289" s="26" t="n"/>
      <c r="J289" s="26" t="n"/>
      <c r="K289" s="27" t="n"/>
      <c r="L289" s="27" t="n"/>
      <c r="M289" s="24" t="n"/>
      <c r="N289" s="23">
        <f>IF(A289="","",IFERROR(IF(M289&lt;&gt;"Approuvé",0,IF(E289="Accumulation",MAX(I289-H289,0),IF(E289="Ajustement crédit",J289,0))),0))</f>
        <v/>
      </c>
      <c r="O289" s="23">
        <f>IF(A289="","",IFERROR(IF(M289&lt;&gt;"Approuvé",0,IF(OR(E289="Reprise",E289="Ajustement débit"),J289,0)),0))</f>
        <v/>
      </c>
      <c r="P289" s="23">
        <f>IF(A289="","",IFERROR(N289-O289,0))</f>
        <v/>
      </c>
    </row>
    <row r="290">
      <c r="A290" s="24" t="n"/>
      <c r="B290" s="25" t="n"/>
      <c r="C290" s="24" t="n"/>
      <c r="D290" s="22">
        <f>IF(C290="","",IFERROR(VLOOKUP(C290,Employés!$A$6:$B$101,2,FALSE),"Employé introuvable"))</f>
        <v/>
      </c>
      <c r="E290" s="24" t="n"/>
      <c r="F290" s="25" t="n"/>
      <c r="G290" s="25" t="n"/>
      <c r="H290" s="26" t="n"/>
      <c r="I290" s="26" t="n"/>
      <c r="J290" s="26" t="n"/>
      <c r="K290" s="27" t="n"/>
      <c r="L290" s="27" t="n"/>
      <c r="M290" s="24" t="n"/>
      <c r="N290" s="23">
        <f>IF(A290="","",IFERROR(IF(M290&lt;&gt;"Approuvé",0,IF(E290="Accumulation",MAX(I290-H290,0),IF(E290="Ajustement crédit",J290,0))),0))</f>
        <v/>
      </c>
      <c r="O290" s="23">
        <f>IF(A290="","",IFERROR(IF(M290&lt;&gt;"Approuvé",0,IF(OR(E290="Reprise",E290="Ajustement débit"),J290,0)),0))</f>
        <v/>
      </c>
      <c r="P290" s="23">
        <f>IF(A290="","",IFERROR(N290-O290,0))</f>
        <v/>
      </c>
    </row>
    <row r="291">
      <c r="A291" s="24" t="n"/>
      <c r="B291" s="25" t="n"/>
      <c r="C291" s="24" t="n"/>
      <c r="D291" s="22">
        <f>IF(C291="","",IFERROR(VLOOKUP(C291,Employés!$A$6:$B$101,2,FALSE),"Employé introuvable"))</f>
        <v/>
      </c>
      <c r="E291" s="24" t="n"/>
      <c r="F291" s="25" t="n"/>
      <c r="G291" s="25" t="n"/>
      <c r="H291" s="26" t="n"/>
      <c r="I291" s="26" t="n"/>
      <c r="J291" s="26" t="n"/>
      <c r="K291" s="27" t="n"/>
      <c r="L291" s="27" t="n"/>
      <c r="M291" s="24" t="n"/>
      <c r="N291" s="23">
        <f>IF(A291="","",IFERROR(IF(M291&lt;&gt;"Approuvé",0,IF(E291="Accumulation",MAX(I291-H291,0),IF(E291="Ajustement crédit",J291,0))),0))</f>
        <v/>
      </c>
      <c r="O291" s="23">
        <f>IF(A291="","",IFERROR(IF(M291&lt;&gt;"Approuvé",0,IF(OR(E291="Reprise",E291="Ajustement débit"),J291,0)),0))</f>
        <v/>
      </c>
      <c r="P291" s="23">
        <f>IF(A291="","",IFERROR(N291-O291,0))</f>
        <v/>
      </c>
    </row>
    <row r="292">
      <c r="A292" s="24" t="n"/>
      <c r="B292" s="25" t="n"/>
      <c r="C292" s="24" t="n"/>
      <c r="D292" s="22">
        <f>IF(C292="","",IFERROR(VLOOKUP(C292,Employés!$A$6:$B$101,2,FALSE),"Employé introuvable"))</f>
        <v/>
      </c>
      <c r="E292" s="24" t="n"/>
      <c r="F292" s="25" t="n"/>
      <c r="G292" s="25" t="n"/>
      <c r="H292" s="26" t="n"/>
      <c r="I292" s="26" t="n"/>
      <c r="J292" s="26" t="n"/>
      <c r="K292" s="27" t="n"/>
      <c r="L292" s="27" t="n"/>
      <c r="M292" s="24" t="n"/>
      <c r="N292" s="23">
        <f>IF(A292="","",IFERROR(IF(M292&lt;&gt;"Approuvé",0,IF(E292="Accumulation",MAX(I292-H292,0),IF(E292="Ajustement crédit",J292,0))),0))</f>
        <v/>
      </c>
      <c r="O292" s="23">
        <f>IF(A292="","",IFERROR(IF(M292&lt;&gt;"Approuvé",0,IF(OR(E292="Reprise",E292="Ajustement débit"),J292,0)),0))</f>
        <v/>
      </c>
      <c r="P292" s="23">
        <f>IF(A292="","",IFERROR(N292-O292,0))</f>
        <v/>
      </c>
    </row>
    <row r="293">
      <c r="A293" s="24" t="n"/>
      <c r="B293" s="25" t="n"/>
      <c r="C293" s="24" t="n"/>
      <c r="D293" s="22">
        <f>IF(C293="","",IFERROR(VLOOKUP(C293,Employés!$A$6:$B$101,2,FALSE),"Employé introuvable"))</f>
        <v/>
      </c>
      <c r="E293" s="24" t="n"/>
      <c r="F293" s="25" t="n"/>
      <c r="G293" s="25" t="n"/>
      <c r="H293" s="26" t="n"/>
      <c r="I293" s="26" t="n"/>
      <c r="J293" s="26" t="n"/>
      <c r="K293" s="27" t="n"/>
      <c r="L293" s="27" t="n"/>
      <c r="M293" s="24" t="n"/>
      <c r="N293" s="23">
        <f>IF(A293="","",IFERROR(IF(M293&lt;&gt;"Approuvé",0,IF(E293="Accumulation",MAX(I293-H293,0),IF(E293="Ajustement crédit",J293,0))),0))</f>
        <v/>
      </c>
      <c r="O293" s="23">
        <f>IF(A293="","",IFERROR(IF(M293&lt;&gt;"Approuvé",0,IF(OR(E293="Reprise",E293="Ajustement débit"),J293,0)),0))</f>
        <v/>
      </c>
      <c r="P293" s="23">
        <f>IF(A293="","",IFERROR(N293-O293,0))</f>
        <v/>
      </c>
    </row>
    <row r="294">
      <c r="A294" s="24" t="n"/>
      <c r="B294" s="25" t="n"/>
      <c r="C294" s="24" t="n"/>
      <c r="D294" s="22">
        <f>IF(C294="","",IFERROR(VLOOKUP(C294,Employés!$A$6:$B$101,2,FALSE),"Employé introuvable"))</f>
        <v/>
      </c>
      <c r="E294" s="24" t="n"/>
      <c r="F294" s="25" t="n"/>
      <c r="G294" s="25" t="n"/>
      <c r="H294" s="26" t="n"/>
      <c r="I294" s="26" t="n"/>
      <c r="J294" s="26" t="n"/>
      <c r="K294" s="27" t="n"/>
      <c r="L294" s="27" t="n"/>
      <c r="M294" s="24" t="n"/>
      <c r="N294" s="23">
        <f>IF(A294="","",IFERROR(IF(M294&lt;&gt;"Approuvé",0,IF(E294="Accumulation",MAX(I294-H294,0),IF(E294="Ajustement crédit",J294,0))),0))</f>
        <v/>
      </c>
      <c r="O294" s="23">
        <f>IF(A294="","",IFERROR(IF(M294&lt;&gt;"Approuvé",0,IF(OR(E294="Reprise",E294="Ajustement débit"),J294,0)),0))</f>
        <v/>
      </c>
      <c r="P294" s="23">
        <f>IF(A294="","",IFERROR(N294-O294,0))</f>
        <v/>
      </c>
    </row>
    <row r="295">
      <c r="A295" s="24" t="n"/>
      <c r="B295" s="25" t="n"/>
      <c r="C295" s="24" t="n"/>
      <c r="D295" s="22">
        <f>IF(C295="","",IFERROR(VLOOKUP(C295,Employés!$A$6:$B$101,2,FALSE),"Employé introuvable"))</f>
        <v/>
      </c>
      <c r="E295" s="24" t="n"/>
      <c r="F295" s="25" t="n"/>
      <c r="G295" s="25" t="n"/>
      <c r="H295" s="26" t="n"/>
      <c r="I295" s="26" t="n"/>
      <c r="J295" s="26" t="n"/>
      <c r="K295" s="27" t="n"/>
      <c r="L295" s="27" t="n"/>
      <c r="M295" s="24" t="n"/>
      <c r="N295" s="23">
        <f>IF(A295="","",IFERROR(IF(M295&lt;&gt;"Approuvé",0,IF(E295="Accumulation",MAX(I295-H295,0),IF(E295="Ajustement crédit",J295,0))),0))</f>
        <v/>
      </c>
      <c r="O295" s="23">
        <f>IF(A295="","",IFERROR(IF(M295&lt;&gt;"Approuvé",0,IF(OR(E295="Reprise",E295="Ajustement débit"),J295,0)),0))</f>
        <v/>
      </c>
      <c r="P295" s="23">
        <f>IF(A295="","",IFERROR(N295-O295,0))</f>
        <v/>
      </c>
    </row>
    <row r="296">
      <c r="A296" s="24" t="n"/>
      <c r="B296" s="25" t="n"/>
      <c r="C296" s="24" t="n"/>
      <c r="D296" s="22">
        <f>IF(C296="","",IFERROR(VLOOKUP(C296,Employés!$A$6:$B$101,2,FALSE),"Employé introuvable"))</f>
        <v/>
      </c>
      <c r="E296" s="24" t="n"/>
      <c r="F296" s="25" t="n"/>
      <c r="G296" s="25" t="n"/>
      <c r="H296" s="26" t="n"/>
      <c r="I296" s="26" t="n"/>
      <c r="J296" s="26" t="n"/>
      <c r="K296" s="27" t="n"/>
      <c r="L296" s="27" t="n"/>
      <c r="M296" s="24" t="n"/>
      <c r="N296" s="23">
        <f>IF(A296="","",IFERROR(IF(M296&lt;&gt;"Approuvé",0,IF(E296="Accumulation",MAX(I296-H296,0),IF(E296="Ajustement crédit",J296,0))),0))</f>
        <v/>
      </c>
      <c r="O296" s="23">
        <f>IF(A296="","",IFERROR(IF(M296&lt;&gt;"Approuvé",0,IF(OR(E296="Reprise",E296="Ajustement débit"),J296,0)),0))</f>
        <v/>
      </c>
      <c r="P296" s="23">
        <f>IF(A296="","",IFERROR(N296-O296,0))</f>
        <v/>
      </c>
    </row>
    <row r="297">
      <c r="A297" s="24" t="n"/>
      <c r="B297" s="25" t="n"/>
      <c r="C297" s="24" t="n"/>
      <c r="D297" s="22">
        <f>IF(C297="","",IFERROR(VLOOKUP(C297,Employés!$A$6:$B$101,2,FALSE),"Employé introuvable"))</f>
        <v/>
      </c>
      <c r="E297" s="24" t="n"/>
      <c r="F297" s="25" t="n"/>
      <c r="G297" s="25" t="n"/>
      <c r="H297" s="26" t="n"/>
      <c r="I297" s="26" t="n"/>
      <c r="J297" s="26" t="n"/>
      <c r="K297" s="27" t="n"/>
      <c r="L297" s="27" t="n"/>
      <c r="M297" s="24" t="n"/>
      <c r="N297" s="23">
        <f>IF(A297="","",IFERROR(IF(M297&lt;&gt;"Approuvé",0,IF(E297="Accumulation",MAX(I297-H297,0),IF(E297="Ajustement crédit",J297,0))),0))</f>
        <v/>
      </c>
      <c r="O297" s="23">
        <f>IF(A297="","",IFERROR(IF(M297&lt;&gt;"Approuvé",0,IF(OR(E297="Reprise",E297="Ajustement débit"),J297,0)),0))</f>
        <v/>
      </c>
      <c r="P297" s="23">
        <f>IF(A297="","",IFERROR(N297-O297,0))</f>
        <v/>
      </c>
    </row>
    <row r="298">
      <c r="A298" s="24" t="n"/>
      <c r="B298" s="25" t="n"/>
      <c r="C298" s="24" t="n"/>
      <c r="D298" s="22">
        <f>IF(C298="","",IFERROR(VLOOKUP(C298,Employés!$A$6:$B$101,2,FALSE),"Employé introuvable"))</f>
        <v/>
      </c>
      <c r="E298" s="24" t="n"/>
      <c r="F298" s="25" t="n"/>
      <c r="G298" s="25" t="n"/>
      <c r="H298" s="26" t="n"/>
      <c r="I298" s="26" t="n"/>
      <c r="J298" s="26" t="n"/>
      <c r="K298" s="27" t="n"/>
      <c r="L298" s="27" t="n"/>
      <c r="M298" s="24" t="n"/>
      <c r="N298" s="23">
        <f>IF(A298="","",IFERROR(IF(M298&lt;&gt;"Approuvé",0,IF(E298="Accumulation",MAX(I298-H298,0),IF(E298="Ajustement crédit",J298,0))),0))</f>
        <v/>
      </c>
      <c r="O298" s="23">
        <f>IF(A298="","",IFERROR(IF(M298&lt;&gt;"Approuvé",0,IF(OR(E298="Reprise",E298="Ajustement débit"),J298,0)),0))</f>
        <v/>
      </c>
      <c r="P298" s="23">
        <f>IF(A298="","",IFERROR(N298-O298,0))</f>
        <v/>
      </c>
    </row>
    <row r="299">
      <c r="A299" s="24" t="n"/>
      <c r="B299" s="25" t="n"/>
      <c r="C299" s="24" t="n"/>
      <c r="D299" s="22">
        <f>IF(C299="","",IFERROR(VLOOKUP(C299,Employés!$A$6:$B$101,2,FALSE),"Employé introuvable"))</f>
        <v/>
      </c>
      <c r="E299" s="24" t="n"/>
      <c r="F299" s="25" t="n"/>
      <c r="G299" s="25" t="n"/>
      <c r="H299" s="26" t="n"/>
      <c r="I299" s="26" t="n"/>
      <c r="J299" s="26" t="n"/>
      <c r="K299" s="27" t="n"/>
      <c r="L299" s="27" t="n"/>
      <c r="M299" s="24" t="n"/>
      <c r="N299" s="23">
        <f>IF(A299="","",IFERROR(IF(M299&lt;&gt;"Approuvé",0,IF(E299="Accumulation",MAX(I299-H299,0),IF(E299="Ajustement crédit",J299,0))),0))</f>
        <v/>
      </c>
      <c r="O299" s="23">
        <f>IF(A299="","",IFERROR(IF(M299&lt;&gt;"Approuvé",0,IF(OR(E299="Reprise",E299="Ajustement débit"),J299,0)),0))</f>
        <v/>
      </c>
      <c r="P299" s="23">
        <f>IF(A299="","",IFERROR(N299-O299,0))</f>
        <v/>
      </c>
    </row>
    <row r="300">
      <c r="A300" s="24" t="n"/>
      <c r="B300" s="25" t="n"/>
      <c r="C300" s="24" t="n"/>
      <c r="D300" s="22">
        <f>IF(C300="","",IFERROR(VLOOKUP(C300,Employés!$A$6:$B$101,2,FALSE),"Employé introuvable"))</f>
        <v/>
      </c>
      <c r="E300" s="24" t="n"/>
      <c r="F300" s="25" t="n"/>
      <c r="G300" s="25" t="n"/>
      <c r="H300" s="26" t="n"/>
      <c r="I300" s="26" t="n"/>
      <c r="J300" s="26" t="n"/>
      <c r="K300" s="27" t="n"/>
      <c r="L300" s="27" t="n"/>
      <c r="M300" s="24" t="n"/>
      <c r="N300" s="23">
        <f>IF(A300="","",IFERROR(IF(M300&lt;&gt;"Approuvé",0,IF(E300="Accumulation",MAX(I300-H300,0),IF(E300="Ajustement crédit",J300,0))),0))</f>
        <v/>
      </c>
      <c r="O300" s="23">
        <f>IF(A300="","",IFERROR(IF(M300&lt;&gt;"Approuvé",0,IF(OR(E300="Reprise",E300="Ajustement débit"),J300,0)),0))</f>
        <v/>
      </c>
      <c r="P300" s="23">
        <f>IF(A300="","",IFERROR(N300-O300,0))</f>
        <v/>
      </c>
    </row>
    <row r="301">
      <c r="A301" s="24" t="n"/>
      <c r="B301" s="25" t="n"/>
      <c r="C301" s="24" t="n"/>
      <c r="D301" s="22">
        <f>IF(C301="","",IFERROR(VLOOKUP(C301,Employés!$A$6:$B$101,2,FALSE),"Employé introuvable"))</f>
        <v/>
      </c>
      <c r="E301" s="24" t="n"/>
      <c r="F301" s="25" t="n"/>
      <c r="G301" s="25" t="n"/>
      <c r="H301" s="26" t="n"/>
      <c r="I301" s="26" t="n"/>
      <c r="J301" s="26" t="n"/>
      <c r="K301" s="27" t="n"/>
      <c r="L301" s="27" t="n"/>
      <c r="M301" s="24" t="n"/>
      <c r="N301" s="23">
        <f>IF(A301="","",IFERROR(IF(M301&lt;&gt;"Approuvé",0,IF(E301="Accumulation",MAX(I301-H301,0),IF(E301="Ajustement crédit",J301,0))),0))</f>
        <v/>
      </c>
      <c r="O301" s="23">
        <f>IF(A301="","",IFERROR(IF(M301&lt;&gt;"Approuvé",0,IF(OR(E301="Reprise",E301="Ajustement débit"),J301,0)),0))</f>
        <v/>
      </c>
      <c r="P301" s="23">
        <f>IF(A301="","",IFERROR(N301-O301,0))</f>
        <v/>
      </c>
    </row>
    <row r="302">
      <c r="A302" s="24" t="n"/>
      <c r="B302" s="25" t="n"/>
      <c r="C302" s="24" t="n"/>
      <c r="D302" s="22">
        <f>IF(C302="","",IFERROR(VLOOKUP(C302,Employés!$A$6:$B$101,2,FALSE),"Employé introuvable"))</f>
        <v/>
      </c>
      <c r="E302" s="24" t="n"/>
      <c r="F302" s="25" t="n"/>
      <c r="G302" s="25" t="n"/>
      <c r="H302" s="26" t="n"/>
      <c r="I302" s="26" t="n"/>
      <c r="J302" s="26" t="n"/>
      <c r="K302" s="27" t="n"/>
      <c r="L302" s="27" t="n"/>
      <c r="M302" s="24" t="n"/>
      <c r="N302" s="23">
        <f>IF(A302="","",IFERROR(IF(M302&lt;&gt;"Approuvé",0,IF(E302="Accumulation",MAX(I302-H302,0),IF(E302="Ajustement crédit",J302,0))),0))</f>
        <v/>
      </c>
      <c r="O302" s="23">
        <f>IF(A302="","",IFERROR(IF(M302&lt;&gt;"Approuvé",0,IF(OR(E302="Reprise",E302="Ajustement débit"),J302,0)),0))</f>
        <v/>
      </c>
      <c r="P302" s="23">
        <f>IF(A302="","",IFERROR(N302-O302,0))</f>
        <v/>
      </c>
    </row>
    <row r="303">
      <c r="A303" s="24" t="n"/>
      <c r="B303" s="25" t="n"/>
      <c r="C303" s="24" t="n"/>
      <c r="D303" s="22">
        <f>IF(C303="","",IFERROR(VLOOKUP(C303,Employés!$A$6:$B$101,2,FALSE),"Employé introuvable"))</f>
        <v/>
      </c>
      <c r="E303" s="24" t="n"/>
      <c r="F303" s="25" t="n"/>
      <c r="G303" s="25" t="n"/>
      <c r="H303" s="26" t="n"/>
      <c r="I303" s="26" t="n"/>
      <c r="J303" s="26" t="n"/>
      <c r="K303" s="27" t="n"/>
      <c r="L303" s="27" t="n"/>
      <c r="M303" s="24" t="n"/>
      <c r="N303" s="23">
        <f>IF(A303="","",IFERROR(IF(M303&lt;&gt;"Approuvé",0,IF(E303="Accumulation",MAX(I303-H303,0),IF(E303="Ajustement crédit",J303,0))),0))</f>
        <v/>
      </c>
      <c r="O303" s="23">
        <f>IF(A303="","",IFERROR(IF(M303&lt;&gt;"Approuvé",0,IF(OR(E303="Reprise",E303="Ajustement débit"),J303,0)),0))</f>
        <v/>
      </c>
      <c r="P303" s="23">
        <f>IF(A303="","",IFERROR(N303-O303,0))</f>
        <v/>
      </c>
    </row>
    <row r="304">
      <c r="A304" s="24" t="n"/>
      <c r="B304" s="25" t="n"/>
      <c r="C304" s="24" t="n"/>
      <c r="D304" s="22">
        <f>IF(C304="","",IFERROR(VLOOKUP(C304,Employés!$A$6:$B$101,2,FALSE),"Employé introuvable"))</f>
        <v/>
      </c>
      <c r="E304" s="24" t="n"/>
      <c r="F304" s="25" t="n"/>
      <c r="G304" s="25" t="n"/>
      <c r="H304" s="26" t="n"/>
      <c r="I304" s="26" t="n"/>
      <c r="J304" s="26" t="n"/>
      <c r="K304" s="27" t="n"/>
      <c r="L304" s="27" t="n"/>
      <c r="M304" s="24" t="n"/>
      <c r="N304" s="23">
        <f>IF(A304="","",IFERROR(IF(M304&lt;&gt;"Approuvé",0,IF(E304="Accumulation",MAX(I304-H304,0),IF(E304="Ajustement crédit",J304,0))),0))</f>
        <v/>
      </c>
      <c r="O304" s="23">
        <f>IF(A304="","",IFERROR(IF(M304&lt;&gt;"Approuvé",0,IF(OR(E304="Reprise",E304="Ajustement débit"),J304,0)),0))</f>
        <v/>
      </c>
      <c r="P304" s="23">
        <f>IF(A304="","",IFERROR(N304-O304,0))</f>
        <v/>
      </c>
    </row>
    <row r="305">
      <c r="A305" s="24" t="n"/>
      <c r="B305" s="25" t="n"/>
      <c r="C305" s="24" t="n"/>
      <c r="D305" s="22">
        <f>IF(C305="","",IFERROR(VLOOKUP(C305,Employés!$A$6:$B$101,2,FALSE),"Employé introuvable"))</f>
        <v/>
      </c>
      <c r="E305" s="24" t="n"/>
      <c r="F305" s="25" t="n"/>
      <c r="G305" s="25" t="n"/>
      <c r="H305" s="26" t="n"/>
      <c r="I305" s="26" t="n"/>
      <c r="J305" s="26" t="n"/>
      <c r="K305" s="27" t="n"/>
      <c r="L305" s="27" t="n"/>
      <c r="M305" s="24" t="n"/>
      <c r="N305" s="23">
        <f>IF(A305="","",IFERROR(IF(M305&lt;&gt;"Approuvé",0,IF(E305="Accumulation",MAX(I305-H305,0),IF(E305="Ajustement crédit",J305,0))),0))</f>
        <v/>
      </c>
      <c r="O305" s="23">
        <f>IF(A305="","",IFERROR(IF(M305&lt;&gt;"Approuvé",0,IF(OR(E305="Reprise",E305="Ajustement débit"),J305,0)),0))</f>
        <v/>
      </c>
      <c r="P305" s="23">
        <f>IF(A305="","",IFERROR(N305-O305,0))</f>
        <v/>
      </c>
    </row>
    <row r="306">
      <c r="A306" s="24" t="n"/>
      <c r="B306" s="25" t="n"/>
      <c r="C306" s="24" t="n"/>
      <c r="D306" s="22">
        <f>IF(C306="","",IFERROR(VLOOKUP(C306,Employés!$A$6:$B$101,2,FALSE),"Employé introuvable"))</f>
        <v/>
      </c>
      <c r="E306" s="24" t="n"/>
      <c r="F306" s="25" t="n"/>
      <c r="G306" s="25" t="n"/>
      <c r="H306" s="26" t="n"/>
      <c r="I306" s="26" t="n"/>
      <c r="J306" s="26" t="n"/>
      <c r="K306" s="27" t="n"/>
      <c r="L306" s="27" t="n"/>
      <c r="M306" s="24" t="n"/>
      <c r="N306" s="23">
        <f>IF(A306="","",IFERROR(IF(M306&lt;&gt;"Approuvé",0,IF(E306="Accumulation",MAX(I306-H306,0),IF(E306="Ajustement crédit",J306,0))),0))</f>
        <v/>
      </c>
      <c r="O306" s="23">
        <f>IF(A306="","",IFERROR(IF(M306&lt;&gt;"Approuvé",0,IF(OR(E306="Reprise",E306="Ajustement débit"),J306,0)),0))</f>
        <v/>
      </c>
      <c r="P306" s="23">
        <f>IF(A306="","",IFERROR(N306-O306,0))</f>
        <v/>
      </c>
    </row>
    <row r="307">
      <c r="A307" s="24" t="n"/>
      <c r="B307" s="25" t="n"/>
      <c r="C307" s="24" t="n"/>
      <c r="D307" s="22">
        <f>IF(C307="","",IFERROR(VLOOKUP(C307,Employés!$A$6:$B$101,2,FALSE),"Employé introuvable"))</f>
        <v/>
      </c>
      <c r="E307" s="24" t="n"/>
      <c r="F307" s="25" t="n"/>
      <c r="G307" s="25" t="n"/>
      <c r="H307" s="26" t="n"/>
      <c r="I307" s="26" t="n"/>
      <c r="J307" s="26" t="n"/>
      <c r="K307" s="27" t="n"/>
      <c r="L307" s="27" t="n"/>
      <c r="M307" s="24" t="n"/>
      <c r="N307" s="23">
        <f>IF(A307="","",IFERROR(IF(M307&lt;&gt;"Approuvé",0,IF(E307="Accumulation",MAX(I307-H307,0),IF(E307="Ajustement crédit",J307,0))),0))</f>
        <v/>
      </c>
      <c r="O307" s="23">
        <f>IF(A307="","",IFERROR(IF(M307&lt;&gt;"Approuvé",0,IF(OR(E307="Reprise",E307="Ajustement débit"),J307,0)),0))</f>
        <v/>
      </c>
      <c r="P307" s="23">
        <f>IF(A307="","",IFERROR(N307-O307,0))</f>
        <v/>
      </c>
    </row>
    <row r="308">
      <c r="A308" s="24" t="n"/>
      <c r="B308" s="25" t="n"/>
      <c r="C308" s="24" t="n"/>
      <c r="D308" s="22">
        <f>IF(C308="","",IFERROR(VLOOKUP(C308,Employés!$A$6:$B$101,2,FALSE),"Employé introuvable"))</f>
        <v/>
      </c>
      <c r="E308" s="24" t="n"/>
      <c r="F308" s="25" t="n"/>
      <c r="G308" s="25" t="n"/>
      <c r="H308" s="26" t="n"/>
      <c r="I308" s="26" t="n"/>
      <c r="J308" s="26" t="n"/>
      <c r="K308" s="27" t="n"/>
      <c r="L308" s="27" t="n"/>
      <c r="M308" s="24" t="n"/>
      <c r="N308" s="23">
        <f>IF(A308="","",IFERROR(IF(M308&lt;&gt;"Approuvé",0,IF(E308="Accumulation",MAX(I308-H308,0),IF(E308="Ajustement crédit",J308,0))),0))</f>
        <v/>
      </c>
      <c r="O308" s="23">
        <f>IF(A308="","",IFERROR(IF(M308&lt;&gt;"Approuvé",0,IF(OR(E308="Reprise",E308="Ajustement débit"),J308,0)),0))</f>
        <v/>
      </c>
      <c r="P308" s="23">
        <f>IF(A308="","",IFERROR(N308-O308,0))</f>
        <v/>
      </c>
    </row>
    <row r="309">
      <c r="A309" s="24" t="n"/>
      <c r="B309" s="25" t="n"/>
      <c r="C309" s="24" t="n"/>
      <c r="D309" s="22">
        <f>IF(C309="","",IFERROR(VLOOKUP(C309,Employés!$A$6:$B$101,2,FALSE),"Employé introuvable"))</f>
        <v/>
      </c>
      <c r="E309" s="24" t="n"/>
      <c r="F309" s="25" t="n"/>
      <c r="G309" s="25" t="n"/>
      <c r="H309" s="26" t="n"/>
      <c r="I309" s="26" t="n"/>
      <c r="J309" s="26" t="n"/>
      <c r="K309" s="27" t="n"/>
      <c r="L309" s="27" t="n"/>
      <c r="M309" s="24" t="n"/>
      <c r="N309" s="23">
        <f>IF(A309="","",IFERROR(IF(M309&lt;&gt;"Approuvé",0,IF(E309="Accumulation",MAX(I309-H309,0),IF(E309="Ajustement crédit",J309,0))),0))</f>
        <v/>
      </c>
      <c r="O309" s="23">
        <f>IF(A309="","",IFERROR(IF(M309&lt;&gt;"Approuvé",0,IF(OR(E309="Reprise",E309="Ajustement débit"),J309,0)),0))</f>
        <v/>
      </c>
      <c r="P309" s="23">
        <f>IF(A309="","",IFERROR(N309-O309,0))</f>
        <v/>
      </c>
    </row>
    <row r="310">
      <c r="A310" s="24" t="n"/>
      <c r="B310" s="25" t="n"/>
      <c r="C310" s="24" t="n"/>
      <c r="D310" s="22">
        <f>IF(C310="","",IFERROR(VLOOKUP(C310,Employés!$A$6:$B$101,2,FALSE),"Employé introuvable"))</f>
        <v/>
      </c>
      <c r="E310" s="24" t="n"/>
      <c r="F310" s="25" t="n"/>
      <c r="G310" s="25" t="n"/>
      <c r="H310" s="26" t="n"/>
      <c r="I310" s="26" t="n"/>
      <c r="J310" s="26" t="n"/>
      <c r="K310" s="27" t="n"/>
      <c r="L310" s="27" t="n"/>
      <c r="M310" s="24" t="n"/>
      <c r="N310" s="23">
        <f>IF(A310="","",IFERROR(IF(M310&lt;&gt;"Approuvé",0,IF(E310="Accumulation",MAX(I310-H310,0),IF(E310="Ajustement crédit",J310,0))),0))</f>
        <v/>
      </c>
      <c r="O310" s="23">
        <f>IF(A310="","",IFERROR(IF(M310&lt;&gt;"Approuvé",0,IF(OR(E310="Reprise",E310="Ajustement débit"),J310,0)),0))</f>
        <v/>
      </c>
      <c r="P310" s="23">
        <f>IF(A310="","",IFERROR(N310-O310,0))</f>
        <v/>
      </c>
    </row>
    <row r="311">
      <c r="A311" s="24" t="n"/>
      <c r="B311" s="25" t="n"/>
      <c r="C311" s="24" t="n"/>
      <c r="D311" s="22">
        <f>IF(C311="","",IFERROR(VLOOKUP(C311,Employés!$A$6:$B$101,2,FALSE),"Employé introuvable"))</f>
        <v/>
      </c>
      <c r="E311" s="24" t="n"/>
      <c r="F311" s="25" t="n"/>
      <c r="G311" s="25" t="n"/>
      <c r="H311" s="26" t="n"/>
      <c r="I311" s="26" t="n"/>
      <c r="J311" s="26" t="n"/>
      <c r="K311" s="27" t="n"/>
      <c r="L311" s="27" t="n"/>
      <c r="M311" s="24" t="n"/>
      <c r="N311" s="23">
        <f>IF(A311="","",IFERROR(IF(M311&lt;&gt;"Approuvé",0,IF(E311="Accumulation",MAX(I311-H311,0),IF(E311="Ajustement crédit",J311,0))),0))</f>
        <v/>
      </c>
      <c r="O311" s="23">
        <f>IF(A311="","",IFERROR(IF(M311&lt;&gt;"Approuvé",0,IF(OR(E311="Reprise",E311="Ajustement débit"),J311,0)),0))</f>
        <v/>
      </c>
      <c r="P311" s="23">
        <f>IF(A311="","",IFERROR(N311-O311,0))</f>
        <v/>
      </c>
    </row>
    <row r="312">
      <c r="A312" s="24" t="n"/>
      <c r="B312" s="25" t="n"/>
      <c r="C312" s="24" t="n"/>
      <c r="D312" s="22">
        <f>IF(C312="","",IFERROR(VLOOKUP(C312,Employés!$A$6:$B$101,2,FALSE),"Employé introuvable"))</f>
        <v/>
      </c>
      <c r="E312" s="24" t="n"/>
      <c r="F312" s="25" t="n"/>
      <c r="G312" s="25" t="n"/>
      <c r="H312" s="26" t="n"/>
      <c r="I312" s="26" t="n"/>
      <c r="J312" s="26" t="n"/>
      <c r="K312" s="27" t="n"/>
      <c r="L312" s="27" t="n"/>
      <c r="M312" s="24" t="n"/>
      <c r="N312" s="23">
        <f>IF(A312="","",IFERROR(IF(M312&lt;&gt;"Approuvé",0,IF(E312="Accumulation",MAX(I312-H312,0),IF(E312="Ajustement crédit",J312,0))),0))</f>
        <v/>
      </c>
      <c r="O312" s="23">
        <f>IF(A312="","",IFERROR(IF(M312&lt;&gt;"Approuvé",0,IF(OR(E312="Reprise",E312="Ajustement débit"),J312,0)),0))</f>
        <v/>
      </c>
      <c r="P312" s="23">
        <f>IF(A312="","",IFERROR(N312-O312,0))</f>
        <v/>
      </c>
    </row>
    <row r="313">
      <c r="A313" s="24" t="n"/>
      <c r="B313" s="25" t="n"/>
      <c r="C313" s="24" t="n"/>
      <c r="D313" s="22">
        <f>IF(C313="","",IFERROR(VLOOKUP(C313,Employés!$A$6:$B$101,2,FALSE),"Employé introuvable"))</f>
        <v/>
      </c>
      <c r="E313" s="24" t="n"/>
      <c r="F313" s="25" t="n"/>
      <c r="G313" s="25" t="n"/>
      <c r="H313" s="26" t="n"/>
      <c r="I313" s="26" t="n"/>
      <c r="J313" s="26" t="n"/>
      <c r="K313" s="27" t="n"/>
      <c r="L313" s="27" t="n"/>
      <c r="M313" s="24" t="n"/>
      <c r="N313" s="23">
        <f>IF(A313="","",IFERROR(IF(M313&lt;&gt;"Approuvé",0,IF(E313="Accumulation",MAX(I313-H313,0),IF(E313="Ajustement crédit",J313,0))),0))</f>
        <v/>
      </c>
      <c r="O313" s="23">
        <f>IF(A313="","",IFERROR(IF(M313&lt;&gt;"Approuvé",0,IF(OR(E313="Reprise",E313="Ajustement débit"),J313,0)),0))</f>
        <v/>
      </c>
      <c r="P313" s="23">
        <f>IF(A313="","",IFERROR(N313-O313,0))</f>
        <v/>
      </c>
    </row>
    <row r="314">
      <c r="A314" s="24" t="n"/>
      <c r="B314" s="25" t="n"/>
      <c r="C314" s="24" t="n"/>
      <c r="D314" s="22">
        <f>IF(C314="","",IFERROR(VLOOKUP(C314,Employés!$A$6:$B$101,2,FALSE),"Employé introuvable"))</f>
        <v/>
      </c>
      <c r="E314" s="24" t="n"/>
      <c r="F314" s="25" t="n"/>
      <c r="G314" s="25" t="n"/>
      <c r="H314" s="26" t="n"/>
      <c r="I314" s="26" t="n"/>
      <c r="J314" s="26" t="n"/>
      <c r="K314" s="27" t="n"/>
      <c r="L314" s="27" t="n"/>
      <c r="M314" s="24" t="n"/>
      <c r="N314" s="23">
        <f>IF(A314="","",IFERROR(IF(M314&lt;&gt;"Approuvé",0,IF(E314="Accumulation",MAX(I314-H314,0),IF(E314="Ajustement crédit",J314,0))),0))</f>
        <v/>
      </c>
      <c r="O314" s="23">
        <f>IF(A314="","",IFERROR(IF(M314&lt;&gt;"Approuvé",0,IF(OR(E314="Reprise",E314="Ajustement débit"),J314,0)),0))</f>
        <v/>
      </c>
      <c r="P314" s="23">
        <f>IF(A314="","",IFERROR(N314-O314,0))</f>
        <v/>
      </c>
    </row>
    <row r="315">
      <c r="A315" s="24" t="n"/>
      <c r="B315" s="25" t="n"/>
      <c r="C315" s="24" t="n"/>
      <c r="D315" s="22">
        <f>IF(C315="","",IFERROR(VLOOKUP(C315,Employés!$A$6:$B$101,2,FALSE),"Employé introuvable"))</f>
        <v/>
      </c>
      <c r="E315" s="24" t="n"/>
      <c r="F315" s="25" t="n"/>
      <c r="G315" s="25" t="n"/>
      <c r="H315" s="26" t="n"/>
      <c r="I315" s="26" t="n"/>
      <c r="J315" s="26" t="n"/>
      <c r="K315" s="27" t="n"/>
      <c r="L315" s="27" t="n"/>
      <c r="M315" s="24" t="n"/>
      <c r="N315" s="23">
        <f>IF(A315="","",IFERROR(IF(M315&lt;&gt;"Approuvé",0,IF(E315="Accumulation",MAX(I315-H315,0),IF(E315="Ajustement crédit",J315,0))),0))</f>
        <v/>
      </c>
      <c r="O315" s="23">
        <f>IF(A315="","",IFERROR(IF(M315&lt;&gt;"Approuvé",0,IF(OR(E315="Reprise",E315="Ajustement débit"),J315,0)),0))</f>
        <v/>
      </c>
      <c r="P315" s="23">
        <f>IF(A315="","",IFERROR(N315-O315,0))</f>
        <v/>
      </c>
    </row>
    <row r="316">
      <c r="A316" s="24" t="n"/>
      <c r="B316" s="25" t="n"/>
      <c r="C316" s="24" t="n"/>
      <c r="D316" s="22">
        <f>IF(C316="","",IFERROR(VLOOKUP(C316,Employés!$A$6:$B$101,2,FALSE),"Employé introuvable"))</f>
        <v/>
      </c>
      <c r="E316" s="24" t="n"/>
      <c r="F316" s="25" t="n"/>
      <c r="G316" s="25" t="n"/>
      <c r="H316" s="26" t="n"/>
      <c r="I316" s="26" t="n"/>
      <c r="J316" s="26" t="n"/>
      <c r="K316" s="27" t="n"/>
      <c r="L316" s="27" t="n"/>
      <c r="M316" s="24" t="n"/>
      <c r="N316" s="23">
        <f>IF(A316="","",IFERROR(IF(M316&lt;&gt;"Approuvé",0,IF(E316="Accumulation",MAX(I316-H316,0),IF(E316="Ajustement crédit",J316,0))),0))</f>
        <v/>
      </c>
      <c r="O316" s="23">
        <f>IF(A316="","",IFERROR(IF(M316&lt;&gt;"Approuvé",0,IF(OR(E316="Reprise",E316="Ajustement débit"),J316,0)),0))</f>
        <v/>
      </c>
      <c r="P316" s="23">
        <f>IF(A316="","",IFERROR(N316-O316,0))</f>
        <v/>
      </c>
    </row>
    <row r="317">
      <c r="A317" s="24" t="n"/>
      <c r="B317" s="25" t="n"/>
      <c r="C317" s="24" t="n"/>
      <c r="D317" s="22">
        <f>IF(C317="","",IFERROR(VLOOKUP(C317,Employés!$A$6:$B$101,2,FALSE),"Employé introuvable"))</f>
        <v/>
      </c>
      <c r="E317" s="24" t="n"/>
      <c r="F317" s="25" t="n"/>
      <c r="G317" s="25" t="n"/>
      <c r="H317" s="26" t="n"/>
      <c r="I317" s="26" t="n"/>
      <c r="J317" s="26" t="n"/>
      <c r="K317" s="27" t="n"/>
      <c r="L317" s="27" t="n"/>
      <c r="M317" s="24" t="n"/>
      <c r="N317" s="23">
        <f>IF(A317="","",IFERROR(IF(M317&lt;&gt;"Approuvé",0,IF(E317="Accumulation",MAX(I317-H317,0),IF(E317="Ajustement crédit",J317,0))),0))</f>
        <v/>
      </c>
      <c r="O317" s="23">
        <f>IF(A317="","",IFERROR(IF(M317&lt;&gt;"Approuvé",0,IF(OR(E317="Reprise",E317="Ajustement débit"),J317,0)),0))</f>
        <v/>
      </c>
      <c r="P317" s="23">
        <f>IF(A317="","",IFERROR(N317-O317,0))</f>
        <v/>
      </c>
    </row>
    <row r="318">
      <c r="A318" s="24" t="n"/>
      <c r="B318" s="25" t="n"/>
      <c r="C318" s="24" t="n"/>
      <c r="D318" s="22">
        <f>IF(C318="","",IFERROR(VLOOKUP(C318,Employés!$A$6:$B$101,2,FALSE),"Employé introuvable"))</f>
        <v/>
      </c>
      <c r="E318" s="24" t="n"/>
      <c r="F318" s="25" t="n"/>
      <c r="G318" s="25" t="n"/>
      <c r="H318" s="26" t="n"/>
      <c r="I318" s="26" t="n"/>
      <c r="J318" s="26" t="n"/>
      <c r="K318" s="27" t="n"/>
      <c r="L318" s="27" t="n"/>
      <c r="M318" s="24" t="n"/>
      <c r="N318" s="23">
        <f>IF(A318="","",IFERROR(IF(M318&lt;&gt;"Approuvé",0,IF(E318="Accumulation",MAX(I318-H318,0),IF(E318="Ajustement crédit",J318,0))),0))</f>
        <v/>
      </c>
      <c r="O318" s="23">
        <f>IF(A318="","",IFERROR(IF(M318&lt;&gt;"Approuvé",0,IF(OR(E318="Reprise",E318="Ajustement débit"),J318,0)),0))</f>
        <v/>
      </c>
      <c r="P318" s="23">
        <f>IF(A318="","",IFERROR(N318-O318,0))</f>
        <v/>
      </c>
    </row>
    <row r="319">
      <c r="A319" s="24" t="n"/>
      <c r="B319" s="25" t="n"/>
      <c r="C319" s="24" t="n"/>
      <c r="D319" s="22">
        <f>IF(C319="","",IFERROR(VLOOKUP(C319,Employés!$A$6:$B$101,2,FALSE),"Employé introuvable"))</f>
        <v/>
      </c>
      <c r="E319" s="24" t="n"/>
      <c r="F319" s="25" t="n"/>
      <c r="G319" s="25" t="n"/>
      <c r="H319" s="26" t="n"/>
      <c r="I319" s="26" t="n"/>
      <c r="J319" s="26" t="n"/>
      <c r="K319" s="27" t="n"/>
      <c r="L319" s="27" t="n"/>
      <c r="M319" s="24" t="n"/>
      <c r="N319" s="23">
        <f>IF(A319="","",IFERROR(IF(M319&lt;&gt;"Approuvé",0,IF(E319="Accumulation",MAX(I319-H319,0),IF(E319="Ajustement crédit",J319,0))),0))</f>
        <v/>
      </c>
      <c r="O319" s="23">
        <f>IF(A319="","",IFERROR(IF(M319&lt;&gt;"Approuvé",0,IF(OR(E319="Reprise",E319="Ajustement débit"),J319,0)),0))</f>
        <v/>
      </c>
      <c r="P319" s="23">
        <f>IF(A319="","",IFERROR(N319-O319,0))</f>
        <v/>
      </c>
    </row>
    <row r="320">
      <c r="A320" s="24" t="n"/>
      <c r="B320" s="25" t="n"/>
      <c r="C320" s="24" t="n"/>
      <c r="D320" s="22">
        <f>IF(C320="","",IFERROR(VLOOKUP(C320,Employés!$A$6:$B$101,2,FALSE),"Employé introuvable"))</f>
        <v/>
      </c>
      <c r="E320" s="24" t="n"/>
      <c r="F320" s="25" t="n"/>
      <c r="G320" s="25" t="n"/>
      <c r="H320" s="26" t="n"/>
      <c r="I320" s="26" t="n"/>
      <c r="J320" s="26" t="n"/>
      <c r="K320" s="27" t="n"/>
      <c r="L320" s="27" t="n"/>
      <c r="M320" s="24" t="n"/>
      <c r="N320" s="23">
        <f>IF(A320="","",IFERROR(IF(M320&lt;&gt;"Approuvé",0,IF(E320="Accumulation",MAX(I320-H320,0),IF(E320="Ajustement crédit",J320,0))),0))</f>
        <v/>
      </c>
      <c r="O320" s="23">
        <f>IF(A320="","",IFERROR(IF(M320&lt;&gt;"Approuvé",0,IF(OR(E320="Reprise",E320="Ajustement débit"),J320,0)),0))</f>
        <v/>
      </c>
      <c r="P320" s="23">
        <f>IF(A320="","",IFERROR(N320-O320,0))</f>
        <v/>
      </c>
    </row>
    <row r="321">
      <c r="A321" s="24" t="n"/>
      <c r="B321" s="25" t="n"/>
      <c r="C321" s="24" t="n"/>
      <c r="D321" s="22">
        <f>IF(C321="","",IFERROR(VLOOKUP(C321,Employés!$A$6:$B$101,2,FALSE),"Employé introuvable"))</f>
        <v/>
      </c>
      <c r="E321" s="24" t="n"/>
      <c r="F321" s="25" t="n"/>
      <c r="G321" s="25" t="n"/>
      <c r="H321" s="26" t="n"/>
      <c r="I321" s="26" t="n"/>
      <c r="J321" s="26" t="n"/>
      <c r="K321" s="27" t="n"/>
      <c r="L321" s="27" t="n"/>
      <c r="M321" s="24" t="n"/>
      <c r="N321" s="23">
        <f>IF(A321="","",IFERROR(IF(M321&lt;&gt;"Approuvé",0,IF(E321="Accumulation",MAX(I321-H321,0),IF(E321="Ajustement crédit",J321,0))),0))</f>
        <v/>
      </c>
      <c r="O321" s="23">
        <f>IF(A321="","",IFERROR(IF(M321&lt;&gt;"Approuvé",0,IF(OR(E321="Reprise",E321="Ajustement débit"),J321,0)),0))</f>
        <v/>
      </c>
      <c r="P321" s="23">
        <f>IF(A321="","",IFERROR(N321-O321,0))</f>
        <v/>
      </c>
    </row>
    <row r="322">
      <c r="A322" s="24" t="n"/>
      <c r="B322" s="25" t="n"/>
      <c r="C322" s="24" t="n"/>
      <c r="D322" s="22">
        <f>IF(C322="","",IFERROR(VLOOKUP(C322,Employés!$A$6:$B$101,2,FALSE),"Employé introuvable"))</f>
        <v/>
      </c>
      <c r="E322" s="24" t="n"/>
      <c r="F322" s="25" t="n"/>
      <c r="G322" s="25" t="n"/>
      <c r="H322" s="26" t="n"/>
      <c r="I322" s="26" t="n"/>
      <c r="J322" s="26" t="n"/>
      <c r="K322" s="27" t="n"/>
      <c r="L322" s="27" t="n"/>
      <c r="M322" s="24" t="n"/>
      <c r="N322" s="23">
        <f>IF(A322="","",IFERROR(IF(M322&lt;&gt;"Approuvé",0,IF(E322="Accumulation",MAX(I322-H322,0),IF(E322="Ajustement crédit",J322,0))),0))</f>
        <v/>
      </c>
      <c r="O322" s="23">
        <f>IF(A322="","",IFERROR(IF(M322&lt;&gt;"Approuvé",0,IF(OR(E322="Reprise",E322="Ajustement débit"),J322,0)),0))</f>
        <v/>
      </c>
      <c r="P322" s="23">
        <f>IF(A322="","",IFERROR(N322-O322,0))</f>
        <v/>
      </c>
    </row>
    <row r="323">
      <c r="A323" s="24" t="n"/>
      <c r="B323" s="25" t="n"/>
      <c r="C323" s="24" t="n"/>
      <c r="D323" s="22">
        <f>IF(C323="","",IFERROR(VLOOKUP(C323,Employés!$A$6:$B$101,2,FALSE),"Employé introuvable"))</f>
        <v/>
      </c>
      <c r="E323" s="24" t="n"/>
      <c r="F323" s="25" t="n"/>
      <c r="G323" s="25" t="n"/>
      <c r="H323" s="26" t="n"/>
      <c r="I323" s="26" t="n"/>
      <c r="J323" s="26" t="n"/>
      <c r="K323" s="27" t="n"/>
      <c r="L323" s="27" t="n"/>
      <c r="M323" s="24" t="n"/>
      <c r="N323" s="23">
        <f>IF(A323="","",IFERROR(IF(M323&lt;&gt;"Approuvé",0,IF(E323="Accumulation",MAX(I323-H323,0),IF(E323="Ajustement crédit",J323,0))),0))</f>
        <v/>
      </c>
      <c r="O323" s="23">
        <f>IF(A323="","",IFERROR(IF(M323&lt;&gt;"Approuvé",0,IF(OR(E323="Reprise",E323="Ajustement débit"),J323,0)),0))</f>
        <v/>
      </c>
      <c r="P323" s="23">
        <f>IF(A323="","",IFERROR(N323-O323,0))</f>
        <v/>
      </c>
    </row>
    <row r="324">
      <c r="A324" s="24" t="n"/>
      <c r="B324" s="25" t="n"/>
      <c r="C324" s="24" t="n"/>
      <c r="D324" s="22">
        <f>IF(C324="","",IFERROR(VLOOKUP(C324,Employés!$A$6:$B$101,2,FALSE),"Employé introuvable"))</f>
        <v/>
      </c>
      <c r="E324" s="24" t="n"/>
      <c r="F324" s="25" t="n"/>
      <c r="G324" s="25" t="n"/>
      <c r="H324" s="26" t="n"/>
      <c r="I324" s="26" t="n"/>
      <c r="J324" s="26" t="n"/>
      <c r="K324" s="27" t="n"/>
      <c r="L324" s="27" t="n"/>
      <c r="M324" s="24" t="n"/>
      <c r="N324" s="23">
        <f>IF(A324="","",IFERROR(IF(M324&lt;&gt;"Approuvé",0,IF(E324="Accumulation",MAX(I324-H324,0),IF(E324="Ajustement crédit",J324,0))),0))</f>
        <v/>
      </c>
      <c r="O324" s="23">
        <f>IF(A324="","",IFERROR(IF(M324&lt;&gt;"Approuvé",0,IF(OR(E324="Reprise",E324="Ajustement débit"),J324,0)),0))</f>
        <v/>
      </c>
      <c r="P324" s="23">
        <f>IF(A324="","",IFERROR(N324-O324,0))</f>
        <v/>
      </c>
    </row>
    <row r="325">
      <c r="A325" s="24" t="n"/>
      <c r="B325" s="25" t="n"/>
      <c r="C325" s="24" t="n"/>
      <c r="D325" s="22">
        <f>IF(C325="","",IFERROR(VLOOKUP(C325,Employés!$A$6:$B$101,2,FALSE),"Employé introuvable"))</f>
        <v/>
      </c>
      <c r="E325" s="24" t="n"/>
      <c r="F325" s="25" t="n"/>
      <c r="G325" s="25" t="n"/>
      <c r="H325" s="26" t="n"/>
      <c r="I325" s="26" t="n"/>
      <c r="J325" s="26" t="n"/>
      <c r="K325" s="27" t="n"/>
      <c r="L325" s="27" t="n"/>
      <c r="M325" s="24" t="n"/>
      <c r="N325" s="23">
        <f>IF(A325="","",IFERROR(IF(M325&lt;&gt;"Approuvé",0,IF(E325="Accumulation",MAX(I325-H325,0),IF(E325="Ajustement crédit",J325,0))),0))</f>
        <v/>
      </c>
      <c r="O325" s="23">
        <f>IF(A325="","",IFERROR(IF(M325&lt;&gt;"Approuvé",0,IF(OR(E325="Reprise",E325="Ajustement débit"),J325,0)),0))</f>
        <v/>
      </c>
      <c r="P325" s="23">
        <f>IF(A325="","",IFERROR(N325-O325,0))</f>
        <v/>
      </c>
    </row>
    <row r="326">
      <c r="A326" s="24" t="n"/>
      <c r="B326" s="25" t="n"/>
      <c r="C326" s="24" t="n"/>
      <c r="D326" s="22">
        <f>IF(C326="","",IFERROR(VLOOKUP(C326,Employés!$A$6:$B$101,2,FALSE),"Employé introuvable"))</f>
        <v/>
      </c>
      <c r="E326" s="24" t="n"/>
      <c r="F326" s="25" t="n"/>
      <c r="G326" s="25" t="n"/>
      <c r="H326" s="26" t="n"/>
      <c r="I326" s="26" t="n"/>
      <c r="J326" s="26" t="n"/>
      <c r="K326" s="27" t="n"/>
      <c r="L326" s="27" t="n"/>
      <c r="M326" s="24" t="n"/>
      <c r="N326" s="23">
        <f>IF(A326="","",IFERROR(IF(M326&lt;&gt;"Approuvé",0,IF(E326="Accumulation",MAX(I326-H326,0),IF(E326="Ajustement crédit",J326,0))),0))</f>
        <v/>
      </c>
      <c r="O326" s="23">
        <f>IF(A326="","",IFERROR(IF(M326&lt;&gt;"Approuvé",0,IF(OR(E326="Reprise",E326="Ajustement débit"),J326,0)),0))</f>
        <v/>
      </c>
      <c r="P326" s="23">
        <f>IF(A326="","",IFERROR(N326-O326,0))</f>
        <v/>
      </c>
    </row>
    <row r="327">
      <c r="A327" s="24" t="n"/>
      <c r="B327" s="25" t="n"/>
      <c r="C327" s="24" t="n"/>
      <c r="D327" s="22">
        <f>IF(C327="","",IFERROR(VLOOKUP(C327,Employés!$A$6:$B$101,2,FALSE),"Employé introuvable"))</f>
        <v/>
      </c>
      <c r="E327" s="24" t="n"/>
      <c r="F327" s="25" t="n"/>
      <c r="G327" s="25" t="n"/>
      <c r="H327" s="26" t="n"/>
      <c r="I327" s="26" t="n"/>
      <c r="J327" s="26" t="n"/>
      <c r="K327" s="27" t="n"/>
      <c r="L327" s="27" t="n"/>
      <c r="M327" s="24" t="n"/>
      <c r="N327" s="23">
        <f>IF(A327="","",IFERROR(IF(M327&lt;&gt;"Approuvé",0,IF(E327="Accumulation",MAX(I327-H327,0),IF(E327="Ajustement crédit",J327,0))),0))</f>
        <v/>
      </c>
      <c r="O327" s="23">
        <f>IF(A327="","",IFERROR(IF(M327&lt;&gt;"Approuvé",0,IF(OR(E327="Reprise",E327="Ajustement débit"),J327,0)),0))</f>
        <v/>
      </c>
      <c r="P327" s="23">
        <f>IF(A327="","",IFERROR(N327-O327,0))</f>
        <v/>
      </c>
    </row>
    <row r="328">
      <c r="A328" s="24" t="n"/>
      <c r="B328" s="25" t="n"/>
      <c r="C328" s="24" t="n"/>
      <c r="D328" s="22">
        <f>IF(C328="","",IFERROR(VLOOKUP(C328,Employés!$A$6:$B$101,2,FALSE),"Employé introuvable"))</f>
        <v/>
      </c>
      <c r="E328" s="24" t="n"/>
      <c r="F328" s="25" t="n"/>
      <c r="G328" s="25" t="n"/>
      <c r="H328" s="26" t="n"/>
      <c r="I328" s="26" t="n"/>
      <c r="J328" s="26" t="n"/>
      <c r="K328" s="27" t="n"/>
      <c r="L328" s="27" t="n"/>
      <c r="M328" s="24" t="n"/>
      <c r="N328" s="23">
        <f>IF(A328="","",IFERROR(IF(M328&lt;&gt;"Approuvé",0,IF(E328="Accumulation",MAX(I328-H328,0),IF(E328="Ajustement crédit",J328,0))),0))</f>
        <v/>
      </c>
      <c r="O328" s="23">
        <f>IF(A328="","",IFERROR(IF(M328&lt;&gt;"Approuvé",0,IF(OR(E328="Reprise",E328="Ajustement débit"),J328,0)),0))</f>
        <v/>
      </c>
      <c r="P328" s="23">
        <f>IF(A328="","",IFERROR(N328-O328,0))</f>
        <v/>
      </c>
    </row>
    <row r="329">
      <c r="A329" s="24" t="n"/>
      <c r="B329" s="25" t="n"/>
      <c r="C329" s="24" t="n"/>
      <c r="D329" s="22">
        <f>IF(C329="","",IFERROR(VLOOKUP(C329,Employés!$A$6:$B$101,2,FALSE),"Employé introuvable"))</f>
        <v/>
      </c>
      <c r="E329" s="24" t="n"/>
      <c r="F329" s="25" t="n"/>
      <c r="G329" s="25" t="n"/>
      <c r="H329" s="26" t="n"/>
      <c r="I329" s="26" t="n"/>
      <c r="J329" s="26" t="n"/>
      <c r="K329" s="27" t="n"/>
      <c r="L329" s="27" t="n"/>
      <c r="M329" s="24" t="n"/>
      <c r="N329" s="23">
        <f>IF(A329="","",IFERROR(IF(M329&lt;&gt;"Approuvé",0,IF(E329="Accumulation",MAX(I329-H329,0),IF(E329="Ajustement crédit",J329,0))),0))</f>
        <v/>
      </c>
      <c r="O329" s="23">
        <f>IF(A329="","",IFERROR(IF(M329&lt;&gt;"Approuvé",0,IF(OR(E329="Reprise",E329="Ajustement débit"),J329,0)),0))</f>
        <v/>
      </c>
      <c r="P329" s="23">
        <f>IF(A329="","",IFERROR(N329-O329,0))</f>
        <v/>
      </c>
    </row>
    <row r="330">
      <c r="A330" s="24" t="n"/>
      <c r="B330" s="25" t="n"/>
      <c r="C330" s="24" t="n"/>
      <c r="D330" s="22">
        <f>IF(C330="","",IFERROR(VLOOKUP(C330,Employés!$A$6:$B$101,2,FALSE),"Employé introuvable"))</f>
        <v/>
      </c>
      <c r="E330" s="24" t="n"/>
      <c r="F330" s="25" t="n"/>
      <c r="G330" s="25" t="n"/>
      <c r="H330" s="26" t="n"/>
      <c r="I330" s="26" t="n"/>
      <c r="J330" s="26" t="n"/>
      <c r="K330" s="27" t="n"/>
      <c r="L330" s="27" t="n"/>
      <c r="M330" s="24" t="n"/>
      <c r="N330" s="23">
        <f>IF(A330="","",IFERROR(IF(M330&lt;&gt;"Approuvé",0,IF(E330="Accumulation",MAX(I330-H330,0),IF(E330="Ajustement crédit",J330,0))),0))</f>
        <v/>
      </c>
      <c r="O330" s="23">
        <f>IF(A330="","",IFERROR(IF(M330&lt;&gt;"Approuvé",0,IF(OR(E330="Reprise",E330="Ajustement débit"),J330,0)),0))</f>
        <v/>
      </c>
      <c r="P330" s="23">
        <f>IF(A330="","",IFERROR(N330-O330,0))</f>
        <v/>
      </c>
    </row>
    <row r="331">
      <c r="A331" s="24" t="n"/>
      <c r="B331" s="25" t="n"/>
      <c r="C331" s="24" t="n"/>
      <c r="D331" s="22">
        <f>IF(C331="","",IFERROR(VLOOKUP(C331,Employés!$A$6:$B$101,2,FALSE),"Employé introuvable"))</f>
        <v/>
      </c>
      <c r="E331" s="24" t="n"/>
      <c r="F331" s="25" t="n"/>
      <c r="G331" s="25" t="n"/>
      <c r="H331" s="26" t="n"/>
      <c r="I331" s="26" t="n"/>
      <c r="J331" s="26" t="n"/>
      <c r="K331" s="27" t="n"/>
      <c r="L331" s="27" t="n"/>
      <c r="M331" s="24" t="n"/>
      <c r="N331" s="23">
        <f>IF(A331="","",IFERROR(IF(M331&lt;&gt;"Approuvé",0,IF(E331="Accumulation",MAX(I331-H331,0),IF(E331="Ajustement crédit",J331,0))),0))</f>
        <v/>
      </c>
      <c r="O331" s="23">
        <f>IF(A331="","",IFERROR(IF(M331&lt;&gt;"Approuvé",0,IF(OR(E331="Reprise",E331="Ajustement débit"),J331,0)),0))</f>
        <v/>
      </c>
      <c r="P331" s="23">
        <f>IF(A331="","",IFERROR(N331-O331,0))</f>
        <v/>
      </c>
    </row>
    <row r="332">
      <c r="A332" s="24" t="n"/>
      <c r="B332" s="25" t="n"/>
      <c r="C332" s="24" t="n"/>
      <c r="D332" s="22">
        <f>IF(C332="","",IFERROR(VLOOKUP(C332,Employés!$A$6:$B$101,2,FALSE),"Employé introuvable"))</f>
        <v/>
      </c>
      <c r="E332" s="24" t="n"/>
      <c r="F332" s="25" t="n"/>
      <c r="G332" s="25" t="n"/>
      <c r="H332" s="26" t="n"/>
      <c r="I332" s="26" t="n"/>
      <c r="J332" s="26" t="n"/>
      <c r="K332" s="27" t="n"/>
      <c r="L332" s="27" t="n"/>
      <c r="M332" s="24" t="n"/>
      <c r="N332" s="23">
        <f>IF(A332="","",IFERROR(IF(M332&lt;&gt;"Approuvé",0,IF(E332="Accumulation",MAX(I332-H332,0),IF(E332="Ajustement crédit",J332,0))),0))</f>
        <v/>
      </c>
      <c r="O332" s="23">
        <f>IF(A332="","",IFERROR(IF(M332&lt;&gt;"Approuvé",0,IF(OR(E332="Reprise",E332="Ajustement débit"),J332,0)),0))</f>
        <v/>
      </c>
      <c r="P332" s="23">
        <f>IF(A332="","",IFERROR(N332-O332,0))</f>
        <v/>
      </c>
    </row>
    <row r="333">
      <c r="A333" s="24" t="n"/>
      <c r="B333" s="25" t="n"/>
      <c r="C333" s="24" t="n"/>
      <c r="D333" s="22">
        <f>IF(C333="","",IFERROR(VLOOKUP(C333,Employés!$A$6:$B$101,2,FALSE),"Employé introuvable"))</f>
        <v/>
      </c>
      <c r="E333" s="24" t="n"/>
      <c r="F333" s="25" t="n"/>
      <c r="G333" s="25" t="n"/>
      <c r="H333" s="26" t="n"/>
      <c r="I333" s="26" t="n"/>
      <c r="J333" s="26" t="n"/>
      <c r="K333" s="27" t="n"/>
      <c r="L333" s="27" t="n"/>
      <c r="M333" s="24" t="n"/>
      <c r="N333" s="23">
        <f>IF(A333="","",IFERROR(IF(M333&lt;&gt;"Approuvé",0,IF(E333="Accumulation",MAX(I333-H333,0),IF(E333="Ajustement crédit",J333,0))),0))</f>
        <v/>
      </c>
      <c r="O333" s="23">
        <f>IF(A333="","",IFERROR(IF(M333&lt;&gt;"Approuvé",0,IF(OR(E333="Reprise",E333="Ajustement débit"),J333,0)),0))</f>
        <v/>
      </c>
      <c r="P333" s="23">
        <f>IF(A333="","",IFERROR(N333-O333,0))</f>
        <v/>
      </c>
    </row>
    <row r="334">
      <c r="A334" s="24" t="n"/>
      <c r="B334" s="25" t="n"/>
      <c r="C334" s="24" t="n"/>
      <c r="D334" s="22">
        <f>IF(C334="","",IFERROR(VLOOKUP(C334,Employés!$A$6:$B$101,2,FALSE),"Employé introuvable"))</f>
        <v/>
      </c>
      <c r="E334" s="24" t="n"/>
      <c r="F334" s="25" t="n"/>
      <c r="G334" s="25" t="n"/>
      <c r="H334" s="26" t="n"/>
      <c r="I334" s="26" t="n"/>
      <c r="J334" s="26" t="n"/>
      <c r="K334" s="27" t="n"/>
      <c r="L334" s="27" t="n"/>
      <c r="M334" s="24" t="n"/>
      <c r="N334" s="23">
        <f>IF(A334="","",IFERROR(IF(M334&lt;&gt;"Approuvé",0,IF(E334="Accumulation",MAX(I334-H334,0),IF(E334="Ajustement crédit",J334,0))),0))</f>
        <v/>
      </c>
      <c r="O334" s="23">
        <f>IF(A334="","",IFERROR(IF(M334&lt;&gt;"Approuvé",0,IF(OR(E334="Reprise",E334="Ajustement débit"),J334,0)),0))</f>
        <v/>
      </c>
      <c r="P334" s="23">
        <f>IF(A334="","",IFERROR(N334-O334,0))</f>
        <v/>
      </c>
    </row>
    <row r="335">
      <c r="A335" s="24" t="n"/>
      <c r="B335" s="25" t="n"/>
      <c r="C335" s="24" t="n"/>
      <c r="D335" s="22">
        <f>IF(C335="","",IFERROR(VLOOKUP(C335,Employés!$A$6:$B$101,2,FALSE),"Employé introuvable"))</f>
        <v/>
      </c>
      <c r="E335" s="24" t="n"/>
      <c r="F335" s="25" t="n"/>
      <c r="G335" s="25" t="n"/>
      <c r="H335" s="26" t="n"/>
      <c r="I335" s="26" t="n"/>
      <c r="J335" s="26" t="n"/>
      <c r="K335" s="27" t="n"/>
      <c r="L335" s="27" t="n"/>
      <c r="M335" s="24" t="n"/>
      <c r="N335" s="23">
        <f>IF(A335="","",IFERROR(IF(M335&lt;&gt;"Approuvé",0,IF(E335="Accumulation",MAX(I335-H335,0),IF(E335="Ajustement crédit",J335,0))),0))</f>
        <v/>
      </c>
      <c r="O335" s="23">
        <f>IF(A335="","",IFERROR(IF(M335&lt;&gt;"Approuvé",0,IF(OR(E335="Reprise",E335="Ajustement débit"),J335,0)),0))</f>
        <v/>
      </c>
      <c r="P335" s="23">
        <f>IF(A335="","",IFERROR(N335-O335,0))</f>
        <v/>
      </c>
    </row>
    <row r="336">
      <c r="A336" s="24" t="n"/>
      <c r="B336" s="25" t="n"/>
      <c r="C336" s="24" t="n"/>
      <c r="D336" s="22">
        <f>IF(C336="","",IFERROR(VLOOKUP(C336,Employés!$A$6:$B$101,2,FALSE),"Employé introuvable"))</f>
        <v/>
      </c>
      <c r="E336" s="24" t="n"/>
      <c r="F336" s="25" t="n"/>
      <c r="G336" s="25" t="n"/>
      <c r="H336" s="26" t="n"/>
      <c r="I336" s="26" t="n"/>
      <c r="J336" s="26" t="n"/>
      <c r="K336" s="27" t="n"/>
      <c r="L336" s="27" t="n"/>
      <c r="M336" s="24" t="n"/>
      <c r="N336" s="23">
        <f>IF(A336="","",IFERROR(IF(M336&lt;&gt;"Approuvé",0,IF(E336="Accumulation",MAX(I336-H336,0),IF(E336="Ajustement crédit",J336,0))),0))</f>
        <v/>
      </c>
      <c r="O336" s="23">
        <f>IF(A336="","",IFERROR(IF(M336&lt;&gt;"Approuvé",0,IF(OR(E336="Reprise",E336="Ajustement débit"),J336,0)),0))</f>
        <v/>
      </c>
      <c r="P336" s="23">
        <f>IF(A336="","",IFERROR(N336-O336,0))</f>
        <v/>
      </c>
    </row>
    <row r="337">
      <c r="A337" s="24" t="n"/>
      <c r="B337" s="25" t="n"/>
      <c r="C337" s="24" t="n"/>
      <c r="D337" s="22">
        <f>IF(C337="","",IFERROR(VLOOKUP(C337,Employés!$A$6:$B$101,2,FALSE),"Employé introuvable"))</f>
        <v/>
      </c>
      <c r="E337" s="24" t="n"/>
      <c r="F337" s="25" t="n"/>
      <c r="G337" s="25" t="n"/>
      <c r="H337" s="26" t="n"/>
      <c r="I337" s="26" t="n"/>
      <c r="J337" s="26" t="n"/>
      <c r="K337" s="27" t="n"/>
      <c r="L337" s="27" t="n"/>
      <c r="M337" s="24" t="n"/>
      <c r="N337" s="23">
        <f>IF(A337="","",IFERROR(IF(M337&lt;&gt;"Approuvé",0,IF(E337="Accumulation",MAX(I337-H337,0),IF(E337="Ajustement crédit",J337,0))),0))</f>
        <v/>
      </c>
      <c r="O337" s="23">
        <f>IF(A337="","",IFERROR(IF(M337&lt;&gt;"Approuvé",0,IF(OR(E337="Reprise",E337="Ajustement débit"),J337,0)),0))</f>
        <v/>
      </c>
      <c r="P337" s="23">
        <f>IF(A337="","",IFERROR(N337-O337,0))</f>
        <v/>
      </c>
    </row>
    <row r="338">
      <c r="A338" s="24" t="n"/>
      <c r="B338" s="25" t="n"/>
      <c r="C338" s="24" t="n"/>
      <c r="D338" s="22">
        <f>IF(C338="","",IFERROR(VLOOKUP(C338,Employés!$A$6:$B$101,2,FALSE),"Employé introuvable"))</f>
        <v/>
      </c>
      <c r="E338" s="24" t="n"/>
      <c r="F338" s="25" t="n"/>
      <c r="G338" s="25" t="n"/>
      <c r="H338" s="26" t="n"/>
      <c r="I338" s="26" t="n"/>
      <c r="J338" s="26" t="n"/>
      <c r="K338" s="27" t="n"/>
      <c r="L338" s="27" t="n"/>
      <c r="M338" s="24" t="n"/>
      <c r="N338" s="23">
        <f>IF(A338="","",IFERROR(IF(M338&lt;&gt;"Approuvé",0,IF(E338="Accumulation",MAX(I338-H338,0),IF(E338="Ajustement crédit",J338,0))),0))</f>
        <v/>
      </c>
      <c r="O338" s="23">
        <f>IF(A338="","",IFERROR(IF(M338&lt;&gt;"Approuvé",0,IF(OR(E338="Reprise",E338="Ajustement débit"),J338,0)),0))</f>
        <v/>
      </c>
      <c r="P338" s="23">
        <f>IF(A338="","",IFERROR(N338-O338,0))</f>
        <v/>
      </c>
    </row>
    <row r="339">
      <c r="A339" s="24" t="n"/>
      <c r="B339" s="25" t="n"/>
      <c r="C339" s="24" t="n"/>
      <c r="D339" s="22">
        <f>IF(C339="","",IFERROR(VLOOKUP(C339,Employés!$A$6:$B$101,2,FALSE),"Employé introuvable"))</f>
        <v/>
      </c>
      <c r="E339" s="24" t="n"/>
      <c r="F339" s="25" t="n"/>
      <c r="G339" s="25" t="n"/>
      <c r="H339" s="26" t="n"/>
      <c r="I339" s="26" t="n"/>
      <c r="J339" s="26" t="n"/>
      <c r="K339" s="27" t="n"/>
      <c r="L339" s="27" t="n"/>
      <c r="M339" s="24" t="n"/>
      <c r="N339" s="23">
        <f>IF(A339="","",IFERROR(IF(M339&lt;&gt;"Approuvé",0,IF(E339="Accumulation",MAX(I339-H339,0),IF(E339="Ajustement crédit",J339,0))),0))</f>
        <v/>
      </c>
      <c r="O339" s="23">
        <f>IF(A339="","",IFERROR(IF(M339&lt;&gt;"Approuvé",0,IF(OR(E339="Reprise",E339="Ajustement débit"),J339,0)),0))</f>
        <v/>
      </c>
      <c r="P339" s="23">
        <f>IF(A339="","",IFERROR(N339-O339,0))</f>
        <v/>
      </c>
    </row>
    <row r="340">
      <c r="A340" s="24" t="n"/>
      <c r="B340" s="25" t="n"/>
      <c r="C340" s="24" t="n"/>
      <c r="D340" s="22">
        <f>IF(C340="","",IFERROR(VLOOKUP(C340,Employés!$A$6:$B$101,2,FALSE),"Employé introuvable"))</f>
        <v/>
      </c>
      <c r="E340" s="24" t="n"/>
      <c r="F340" s="25" t="n"/>
      <c r="G340" s="25" t="n"/>
      <c r="H340" s="26" t="n"/>
      <c r="I340" s="26" t="n"/>
      <c r="J340" s="26" t="n"/>
      <c r="K340" s="27" t="n"/>
      <c r="L340" s="27" t="n"/>
      <c r="M340" s="24" t="n"/>
      <c r="N340" s="23">
        <f>IF(A340="","",IFERROR(IF(M340&lt;&gt;"Approuvé",0,IF(E340="Accumulation",MAX(I340-H340,0),IF(E340="Ajustement crédit",J340,0))),0))</f>
        <v/>
      </c>
      <c r="O340" s="23">
        <f>IF(A340="","",IFERROR(IF(M340&lt;&gt;"Approuvé",0,IF(OR(E340="Reprise",E340="Ajustement débit"),J340,0)),0))</f>
        <v/>
      </c>
      <c r="P340" s="23">
        <f>IF(A340="","",IFERROR(N340-O340,0))</f>
        <v/>
      </c>
    </row>
    <row r="341">
      <c r="A341" s="24" t="n"/>
      <c r="B341" s="25" t="n"/>
      <c r="C341" s="24" t="n"/>
      <c r="D341" s="22">
        <f>IF(C341="","",IFERROR(VLOOKUP(C341,Employés!$A$6:$B$101,2,FALSE),"Employé introuvable"))</f>
        <v/>
      </c>
      <c r="E341" s="24" t="n"/>
      <c r="F341" s="25" t="n"/>
      <c r="G341" s="25" t="n"/>
      <c r="H341" s="26" t="n"/>
      <c r="I341" s="26" t="n"/>
      <c r="J341" s="26" t="n"/>
      <c r="K341" s="27" t="n"/>
      <c r="L341" s="27" t="n"/>
      <c r="M341" s="24" t="n"/>
      <c r="N341" s="23">
        <f>IF(A341="","",IFERROR(IF(M341&lt;&gt;"Approuvé",0,IF(E341="Accumulation",MAX(I341-H341,0),IF(E341="Ajustement crédit",J341,0))),0))</f>
        <v/>
      </c>
      <c r="O341" s="23">
        <f>IF(A341="","",IFERROR(IF(M341&lt;&gt;"Approuvé",0,IF(OR(E341="Reprise",E341="Ajustement débit"),J341,0)),0))</f>
        <v/>
      </c>
      <c r="P341" s="23">
        <f>IF(A341="","",IFERROR(N341-O341,0))</f>
        <v/>
      </c>
    </row>
    <row r="342">
      <c r="A342" s="24" t="n"/>
      <c r="B342" s="25" t="n"/>
      <c r="C342" s="24" t="n"/>
      <c r="D342" s="22">
        <f>IF(C342="","",IFERROR(VLOOKUP(C342,Employés!$A$6:$B$101,2,FALSE),"Employé introuvable"))</f>
        <v/>
      </c>
      <c r="E342" s="24" t="n"/>
      <c r="F342" s="25" t="n"/>
      <c r="G342" s="25" t="n"/>
      <c r="H342" s="26" t="n"/>
      <c r="I342" s="26" t="n"/>
      <c r="J342" s="26" t="n"/>
      <c r="K342" s="27" t="n"/>
      <c r="L342" s="27" t="n"/>
      <c r="M342" s="24" t="n"/>
      <c r="N342" s="23">
        <f>IF(A342="","",IFERROR(IF(M342&lt;&gt;"Approuvé",0,IF(E342="Accumulation",MAX(I342-H342,0),IF(E342="Ajustement crédit",J342,0))),0))</f>
        <v/>
      </c>
      <c r="O342" s="23">
        <f>IF(A342="","",IFERROR(IF(M342&lt;&gt;"Approuvé",0,IF(OR(E342="Reprise",E342="Ajustement débit"),J342,0)),0))</f>
        <v/>
      </c>
      <c r="P342" s="23">
        <f>IF(A342="","",IFERROR(N342-O342,0))</f>
        <v/>
      </c>
    </row>
    <row r="343">
      <c r="A343" s="24" t="n"/>
      <c r="B343" s="25" t="n"/>
      <c r="C343" s="24" t="n"/>
      <c r="D343" s="22">
        <f>IF(C343="","",IFERROR(VLOOKUP(C343,Employés!$A$6:$B$101,2,FALSE),"Employé introuvable"))</f>
        <v/>
      </c>
      <c r="E343" s="24" t="n"/>
      <c r="F343" s="25" t="n"/>
      <c r="G343" s="25" t="n"/>
      <c r="H343" s="26" t="n"/>
      <c r="I343" s="26" t="n"/>
      <c r="J343" s="26" t="n"/>
      <c r="K343" s="27" t="n"/>
      <c r="L343" s="27" t="n"/>
      <c r="M343" s="24" t="n"/>
      <c r="N343" s="23">
        <f>IF(A343="","",IFERROR(IF(M343&lt;&gt;"Approuvé",0,IF(E343="Accumulation",MAX(I343-H343,0),IF(E343="Ajustement crédit",J343,0))),0))</f>
        <v/>
      </c>
      <c r="O343" s="23">
        <f>IF(A343="","",IFERROR(IF(M343&lt;&gt;"Approuvé",0,IF(OR(E343="Reprise",E343="Ajustement débit"),J343,0)),0))</f>
        <v/>
      </c>
      <c r="P343" s="23">
        <f>IF(A343="","",IFERROR(N343-O343,0))</f>
        <v/>
      </c>
    </row>
    <row r="344">
      <c r="A344" s="24" t="n"/>
      <c r="B344" s="25" t="n"/>
      <c r="C344" s="24" t="n"/>
      <c r="D344" s="22">
        <f>IF(C344="","",IFERROR(VLOOKUP(C344,Employés!$A$6:$B$101,2,FALSE),"Employé introuvable"))</f>
        <v/>
      </c>
      <c r="E344" s="24" t="n"/>
      <c r="F344" s="25" t="n"/>
      <c r="G344" s="25" t="n"/>
      <c r="H344" s="26" t="n"/>
      <c r="I344" s="26" t="n"/>
      <c r="J344" s="26" t="n"/>
      <c r="K344" s="27" t="n"/>
      <c r="L344" s="27" t="n"/>
      <c r="M344" s="24" t="n"/>
      <c r="N344" s="23">
        <f>IF(A344="","",IFERROR(IF(M344&lt;&gt;"Approuvé",0,IF(E344="Accumulation",MAX(I344-H344,0),IF(E344="Ajustement crédit",J344,0))),0))</f>
        <v/>
      </c>
      <c r="O344" s="23">
        <f>IF(A344="","",IFERROR(IF(M344&lt;&gt;"Approuvé",0,IF(OR(E344="Reprise",E344="Ajustement débit"),J344,0)),0))</f>
        <v/>
      </c>
      <c r="P344" s="23">
        <f>IF(A344="","",IFERROR(N344-O344,0))</f>
        <v/>
      </c>
    </row>
    <row r="345">
      <c r="A345" s="24" t="n"/>
      <c r="B345" s="25" t="n"/>
      <c r="C345" s="24" t="n"/>
      <c r="D345" s="22">
        <f>IF(C345="","",IFERROR(VLOOKUP(C345,Employés!$A$6:$B$101,2,FALSE),"Employé introuvable"))</f>
        <v/>
      </c>
      <c r="E345" s="24" t="n"/>
      <c r="F345" s="25" t="n"/>
      <c r="G345" s="25" t="n"/>
      <c r="H345" s="26" t="n"/>
      <c r="I345" s="26" t="n"/>
      <c r="J345" s="26" t="n"/>
      <c r="K345" s="27" t="n"/>
      <c r="L345" s="27" t="n"/>
      <c r="M345" s="24" t="n"/>
      <c r="N345" s="23">
        <f>IF(A345="","",IFERROR(IF(M345&lt;&gt;"Approuvé",0,IF(E345="Accumulation",MAX(I345-H345,0),IF(E345="Ajustement crédit",J345,0))),0))</f>
        <v/>
      </c>
      <c r="O345" s="23">
        <f>IF(A345="","",IFERROR(IF(M345&lt;&gt;"Approuvé",0,IF(OR(E345="Reprise",E345="Ajustement débit"),J345,0)),0))</f>
        <v/>
      </c>
      <c r="P345" s="23">
        <f>IF(A345="","",IFERROR(N345-O345,0))</f>
        <v/>
      </c>
    </row>
    <row r="346">
      <c r="A346" s="24" t="n"/>
      <c r="B346" s="25" t="n"/>
      <c r="C346" s="24" t="n"/>
      <c r="D346" s="22">
        <f>IF(C346="","",IFERROR(VLOOKUP(C346,Employés!$A$6:$B$101,2,FALSE),"Employé introuvable"))</f>
        <v/>
      </c>
      <c r="E346" s="24" t="n"/>
      <c r="F346" s="25" t="n"/>
      <c r="G346" s="25" t="n"/>
      <c r="H346" s="26" t="n"/>
      <c r="I346" s="26" t="n"/>
      <c r="J346" s="26" t="n"/>
      <c r="K346" s="27" t="n"/>
      <c r="L346" s="27" t="n"/>
      <c r="M346" s="24" t="n"/>
      <c r="N346" s="23">
        <f>IF(A346="","",IFERROR(IF(M346&lt;&gt;"Approuvé",0,IF(E346="Accumulation",MAX(I346-H346,0),IF(E346="Ajustement crédit",J346,0))),0))</f>
        <v/>
      </c>
      <c r="O346" s="23">
        <f>IF(A346="","",IFERROR(IF(M346&lt;&gt;"Approuvé",0,IF(OR(E346="Reprise",E346="Ajustement débit"),J346,0)),0))</f>
        <v/>
      </c>
      <c r="P346" s="23">
        <f>IF(A346="","",IFERROR(N346-O346,0))</f>
        <v/>
      </c>
    </row>
    <row r="347">
      <c r="A347" s="24" t="n"/>
      <c r="B347" s="25" t="n"/>
      <c r="C347" s="24" t="n"/>
      <c r="D347" s="22">
        <f>IF(C347="","",IFERROR(VLOOKUP(C347,Employés!$A$6:$B$101,2,FALSE),"Employé introuvable"))</f>
        <v/>
      </c>
      <c r="E347" s="24" t="n"/>
      <c r="F347" s="25" t="n"/>
      <c r="G347" s="25" t="n"/>
      <c r="H347" s="26" t="n"/>
      <c r="I347" s="26" t="n"/>
      <c r="J347" s="26" t="n"/>
      <c r="K347" s="27" t="n"/>
      <c r="L347" s="27" t="n"/>
      <c r="M347" s="24" t="n"/>
      <c r="N347" s="23">
        <f>IF(A347="","",IFERROR(IF(M347&lt;&gt;"Approuvé",0,IF(E347="Accumulation",MAX(I347-H347,0),IF(E347="Ajustement crédit",J347,0))),0))</f>
        <v/>
      </c>
      <c r="O347" s="23">
        <f>IF(A347="","",IFERROR(IF(M347&lt;&gt;"Approuvé",0,IF(OR(E347="Reprise",E347="Ajustement débit"),J347,0)),0))</f>
        <v/>
      </c>
      <c r="P347" s="23">
        <f>IF(A347="","",IFERROR(N347-O347,0))</f>
        <v/>
      </c>
    </row>
    <row r="348">
      <c r="A348" s="24" t="n"/>
      <c r="B348" s="25" t="n"/>
      <c r="C348" s="24" t="n"/>
      <c r="D348" s="22">
        <f>IF(C348="","",IFERROR(VLOOKUP(C348,Employés!$A$6:$B$101,2,FALSE),"Employé introuvable"))</f>
        <v/>
      </c>
      <c r="E348" s="24" t="n"/>
      <c r="F348" s="25" t="n"/>
      <c r="G348" s="25" t="n"/>
      <c r="H348" s="26" t="n"/>
      <c r="I348" s="26" t="n"/>
      <c r="J348" s="26" t="n"/>
      <c r="K348" s="27" t="n"/>
      <c r="L348" s="27" t="n"/>
      <c r="M348" s="24" t="n"/>
      <c r="N348" s="23">
        <f>IF(A348="","",IFERROR(IF(M348&lt;&gt;"Approuvé",0,IF(E348="Accumulation",MAX(I348-H348,0),IF(E348="Ajustement crédit",J348,0))),0))</f>
        <v/>
      </c>
      <c r="O348" s="23">
        <f>IF(A348="","",IFERROR(IF(M348&lt;&gt;"Approuvé",0,IF(OR(E348="Reprise",E348="Ajustement débit"),J348,0)),0))</f>
        <v/>
      </c>
      <c r="P348" s="23">
        <f>IF(A348="","",IFERROR(N348-O348,0))</f>
        <v/>
      </c>
    </row>
    <row r="349">
      <c r="A349" s="24" t="n"/>
      <c r="B349" s="25" t="n"/>
      <c r="C349" s="24" t="n"/>
      <c r="D349" s="22">
        <f>IF(C349="","",IFERROR(VLOOKUP(C349,Employés!$A$6:$B$101,2,FALSE),"Employé introuvable"))</f>
        <v/>
      </c>
      <c r="E349" s="24" t="n"/>
      <c r="F349" s="25" t="n"/>
      <c r="G349" s="25" t="n"/>
      <c r="H349" s="26" t="n"/>
      <c r="I349" s="26" t="n"/>
      <c r="J349" s="26" t="n"/>
      <c r="K349" s="27" t="n"/>
      <c r="L349" s="27" t="n"/>
      <c r="M349" s="24" t="n"/>
      <c r="N349" s="23">
        <f>IF(A349="","",IFERROR(IF(M349&lt;&gt;"Approuvé",0,IF(E349="Accumulation",MAX(I349-H349,0),IF(E349="Ajustement crédit",J349,0))),0))</f>
        <v/>
      </c>
      <c r="O349" s="23">
        <f>IF(A349="","",IFERROR(IF(M349&lt;&gt;"Approuvé",0,IF(OR(E349="Reprise",E349="Ajustement débit"),J349,0)),0))</f>
        <v/>
      </c>
      <c r="P349" s="23">
        <f>IF(A349="","",IFERROR(N349-O349,0))</f>
        <v/>
      </c>
    </row>
    <row r="350">
      <c r="A350" s="24" t="n"/>
      <c r="B350" s="25" t="n"/>
      <c r="C350" s="24" t="n"/>
      <c r="D350" s="22">
        <f>IF(C350="","",IFERROR(VLOOKUP(C350,Employés!$A$6:$B$101,2,FALSE),"Employé introuvable"))</f>
        <v/>
      </c>
      <c r="E350" s="24" t="n"/>
      <c r="F350" s="25" t="n"/>
      <c r="G350" s="25" t="n"/>
      <c r="H350" s="26" t="n"/>
      <c r="I350" s="26" t="n"/>
      <c r="J350" s="26" t="n"/>
      <c r="K350" s="27" t="n"/>
      <c r="L350" s="27" t="n"/>
      <c r="M350" s="24" t="n"/>
      <c r="N350" s="23">
        <f>IF(A350="","",IFERROR(IF(M350&lt;&gt;"Approuvé",0,IF(E350="Accumulation",MAX(I350-H350,0),IF(E350="Ajustement crédit",J350,0))),0))</f>
        <v/>
      </c>
      <c r="O350" s="23">
        <f>IF(A350="","",IFERROR(IF(M350&lt;&gt;"Approuvé",0,IF(OR(E350="Reprise",E350="Ajustement débit"),J350,0)),0))</f>
        <v/>
      </c>
      <c r="P350" s="23">
        <f>IF(A350="","",IFERROR(N350-O350,0))</f>
        <v/>
      </c>
    </row>
    <row r="351">
      <c r="A351" s="24" t="n"/>
      <c r="B351" s="25" t="n"/>
      <c r="C351" s="24" t="n"/>
      <c r="D351" s="22">
        <f>IF(C351="","",IFERROR(VLOOKUP(C351,Employés!$A$6:$B$101,2,FALSE),"Employé introuvable"))</f>
        <v/>
      </c>
      <c r="E351" s="24" t="n"/>
      <c r="F351" s="25" t="n"/>
      <c r="G351" s="25" t="n"/>
      <c r="H351" s="26" t="n"/>
      <c r="I351" s="26" t="n"/>
      <c r="J351" s="26" t="n"/>
      <c r="K351" s="27" t="n"/>
      <c r="L351" s="27" t="n"/>
      <c r="M351" s="24" t="n"/>
      <c r="N351" s="23">
        <f>IF(A351="","",IFERROR(IF(M351&lt;&gt;"Approuvé",0,IF(E351="Accumulation",MAX(I351-H351,0),IF(E351="Ajustement crédit",J351,0))),0))</f>
        <v/>
      </c>
      <c r="O351" s="23">
        <f>IF(A351="","",IFERROR(IF(M351&lt;&gt;"Approuvé",0,IF(OR(E351="Reprise",E351="Ajustement débit"),J351,0)),0))</f>
        <v/>
      </c>
      <c r="P351" s="23">
        <f>IF(A351="","",IFERROR(N351-O351,0))</f>
        <v/>
      </c>
    </row>
    <row r="352">
      <c r="A352" s="24" t="n"/>
      <c r="B352" s="25" t="n"/>
      <c r="C352" s="24" t="n"/>
      <c r="D352" s="22">
        <f>IF(C352="","",IFERROR(VLOOKUP(C352,Employés!$A$6:$B$101,2,FALSE),"Employé introuvable"))</f>
        <v/>
      </c>
      <c r="E352" s="24" t="n"/>
      <c r="F352" s="25" t="n"/>
      <c r="G352" s="25" t="n"/>
      <c r="H352" s="26" t="n"/>
      <c r="I352" s="26" t="n"/>
      <c r="J352" s="26" t="n"/>
      <c r="K352" s="27" t="n"/>
      <c r="L352" s="27" t="n"/>
      <c r="M352" s="24" t="n"/>
      <c r="N352" s="23">
        <f>IF(A352="","",IFERROR(IF(M352&lt;&gt;"Approuvé",0,IF(E352="Accumulation",MAX(I352-H352,0),IF(E352="Ajustement crédit",J352,0))),0))</f>
        <v/>
      </c>
      <c r="O352" s="23">
        <f>IF(A352="","",IFERROR(IF(M352&lt;&gt;"Approuvé",0,IF(OR(E352="Reprise",E352="Ajustement débit"),J352,0)),0))</f>
        <v/>
      </c>
      <c r="P352" s="23">
        <f>IF(A352="","",IFERROR(N352-O352,0))</f>
        <v/>
      </c>
    </row>
    <row r="353">
      <c r="A353" s="24" t="n"/>
      <c r="B353" s="25" t="n"/>
      <c r="C353" s="24" t="n"/>
      <c r="D353" s="22">
        <f>IF(C353="","",IFERROR(VLOOKUP(C353,Employés!$A$6:$B$101,2,FALSE),"Employé introuvable"))</f>
        <v/>
      </c>
      <c r="E353" s="24" t="n"/>
      <c r="F353" s="25" t="n"/>
      <c r="G353" s="25" t="n"/>
      <c r="H353" s="26" t="n"/>
      <c r="I353" s="26" t="n"/>
      <c r="J353" s="26" t="n"/>
      <c r="K353" s="27" t="n"/>
      <c r="L353" s="27" t="n"/>
      <c r="M353" s="24" t="n"/>
      <c r="N353" s="23">
        <f>IF(A353="","",IFERROR(IF(M353&lt;&gt;"Approuvé",0,IF(E353="Accumulation",MAX(I353-H353,0),IF(E353="Ajustement crédit",J353,0))),0))</f>
        <v/>
      </c>
      <c r="O353" s="23">
        <f>IF(A353="","",IFERROR(IF(M353&lt;&gt;"Approuvé",0,IF(OR(E353="Reprise",E353="Ajustement débit"),J353,0)),0))</f>
        <v/>
      </c>
      <c r="P353" s="23">
        <f>IF(A353="","",IFERROR(N353-O353,0))</f>
        <v/>
      </c>
    </row>
    <row r="354">
      <c r="A354" s="24" t="n"/>
      <c r="B354" s="25" t="n"/>
      <c r="C354" s="24" t="n"/>
      <c r="D354" s="22">
        <f>IF(C354="","",IFERROR(VLOOKUP(C354,Employés!$A$6:$B$101,2,FALSE),"Employé introuvable"))</f>
        <v/>
      </c>
      <c r="E354" s="24" t="n"/>
      <c r="F354" s="25" t="n"/>
      <c r="G354" s="25" t="n"/>
      <c r="H354" s="26" t="n"/>
      <c r="I354" s="26" t="n"/>
      <c r="J354" s="26" t="n"/>
      <c r="K354" s="27" t="n"/>
      <c r="L354" s="27" t="n"/>
      <c r="M354" s="24" t="n"/>
      <c r="N354" s="23">
        <f>IF(A354="","",IFERROR(IF(M354&lt;&gt;"Approuvé",0,IF(E354="Accumulation",MAX(I354-H354,0),IF(E354="Ajustement crédit",J354,0))),0))</f>
        <v/>
      </c>
      <c r="O354" s="23">
        <f>IF(A354="","",IFERROR(IF(M354&lt;&gt;"Approuvé",0,IF(OR(E354="Reprise",E354="Ajustement débit"),J354,0)),0))</f>
        <v/>
      </c>
      <c r="P354" s="23">
        <f>IF(A354="","",IFERROR(N354-O354,0))</f>
        <v/>
      </c>
    </row>
    <row r="355">
      <c r="A355" s="24" t="n"/>
      <c r="B355" s="25" t="n"/>
      <c r="C355" s="24" t="n"/>
      <c r="D355" s="22">
        <f>IF(C355="","",IFERROR(VLOOKUP(C355,Employés!$A$6:$B$101,2,FALSE),"Employé introuvable"))</f>
        <v/>
      </c>
      <c r="E355" s="24" t="n"/>
      <c r="F355" s="25" t="n"/>
      <c r="G355" s="25" t="n"/>
      <c r="H355" s="26" t="n"/>
      <c r="I355" s="26" t="n"/>
      <c r="J355" s="26" t="n"/>
      <c r="K355" s="27" t="n"/>
      <c r="L355" s="27" t="n"/>
      <c r="M355" s="24" t="n"/>
      <c r="N355" s="23">
        <f>IF(A355="","",IFERROR(IF(M355&lt;&gt;"Approuvé",0,IF(E355="Accumulation",MAX(I355-H355,0),IF(E355="Ajustement crédit",J355,0))),0))</f>
        <v/>
      </c>
      <c r="O355" s="23">
        <f>IF(A355="","",IFERROR(IF(M355&lt;&gt;"Approuvé",0,IF(OR(E355="Reprise",E355="Ajustement débit"),J355,0)),0))</f>
        <v/>
      </c>
      <c r="P355" s="23">
        <f>IF(A355="","",IFERROR(N355-O355,0))</f>
        <v/>
      </c>
    </row>
    <row r="356">
      <c r="A356" s="24" t="n"/>
      <c r="B356" s="25" t="n"/>
      <c r="C356" s="24" t="n"/>
      <c r="D356" s="22">
        <f>IF(C356="","",IFERROR(VLOOKUP(C356,Employés!$A$6:$B$101,2,FALSE),"Employé introuvable"))</f>
        <v/>
      </c>
      <c r="E356" s="24" t="n"/>
      <c r="F356" s="25" t="n"/>
      <c r="G356" s="25" t="n"/>
      <c r="H356" s="26" t="n"/>
      <c r="I356" s="26" t="n"/>
      <c r="J356" s="26" t="n"/>
      <c r="K356" s="27" t="n"/>
      <c r="L356" s="27" t="n"/>
      <c r="M356" s="24" t="n"/>
      <c r="N356" s="23">
        <f>IF(A356="","",IFERROR(IF(M356&lt;&gt;"Approuvé",0,IF(E356="Accumulation",MAX(I356-H356,0),IF(E356="Ajustement crédit",J356,0))),0))</f>
        <v/>
      </c>
      <c r="O356" s="23">
        <f>IF(A356="","",IFERROR(IF(M356&lt;&gt;"Approuvé",0,IF(OR(E356="Reprise",E356="Ajustement débit"),J356,0)),0))</f>
        <v/>
      </c>
      <c r="P356" s="23">
        <f>IF(A356="","",IFERROR(N356-O356,0))</f>
        <v/>
      </c>
    </row>
    <row r="357">
      <c r="A357" s="24" t="n"/>
      <c r="B357" s="25" t="n"/>
      <c r="C357" s="24" t="n"/>
      <c r="D357" s="22">
        <f>IF(C357="","",IFERROR(VLOOKUP(C357,Employés!$A$6:$B$101,2,FALSE),"Employé introuvable"))</f>
        <v/>
      </c>
      <c r="E357" s="24" t="n"/>
      <c r="F357" s="25" t="n"/>
      <c r="G357" s="25" t="n"/>
      <c r="H357" s="26" t="n"/>
      <c r="I357" s="26" t="n"/>
      <c r="J357" s="26" t="n"/>
      <c r="K357" s="27" t="n"/>
      <c r="L357" s="27" t="n"/>
      <c r="M357" s="24" t="n"/>
      <c r="N357" s="23">
        <f>IF(A357="","",IFERROR(IF(M357&lt;&gt;"Approuvé",0,IF(E357="Accumulation",MAX(I357-H357,0),IF(E357="Ajustement crédit",J357,0))),0))</f>
        <v/>
      </c>
      <c r="O357" s="23">
        <f>IF(A357="","",IFERROR(IF(M357&lt;&gt;"Approuvé",0,IF(OR(E357="Reprise",E357="Ajustement débit"),J357,0)),0))</f>
        <v/>
      </c>
      <c r="P357" s="23">
        <f>IF(A357="","",IFERROR(N357-O357,0))</f>
        <v/>
      </c>
    </row>
    <row r="358">
      <c r="A358" s="24" t="n"/>
      <c r="B358" s="25" t="n"/>
      <c r="C358" s="24" t="n"/>
      <c r="D358" s="22">
        <f>IF(C358="","",IFERROR(VLOOKUP(C358,Employés!$A$6:$B$101,2,FALSE),"Employé introuvable"))</f>
        <v/>
      </c>
      <c r="E358" s="24" t="n"/>
      <c r="F358" s="25" t="n"/>
      <c r="G358" s="25" t="n"/>
      <c r="H358" s="26" t="n"/>
      <c r="I358" s="26" t="n"/>
      <c r="J358" s="26" t="n"/>
      <c r="K358" s="27" t="n"/>
      <c r="L358" s="27" t="n"/>
      <c r="M358" s="24" t="n"/>
      <c r="N358" s="23">
        <f>IF(A358="","",IFERROR(IF(M358&lt;&gt;"Approuvé",0,IF(E358="Accumulation",MAX(I358-H358,0),IF(E358="Ajustement crédit",J358,0))),0))</f>
        <v/>
      </c>
      <c r="O358" s="23">
        <f>IF(A358="","",IFERROR(IF(M358&lt;&gt;"Approuvé",0,IF(OR(E358="Reprise",E358="Ajustement débit"),J358,0)),0))</f>
        <v/>
      </c>
      <c r="P358" s="23">
        <f>IF(A358="","",IFERROR(N358-O358,0))</f>
        <v/>
      </c>
    </row>
    <row r="359">
      <c r="A359" s="24" t="n"/>
      <c r="B359" s="25" t="n"/>
      <c r="C359" s="24" t="n"/>
      <c r="D359" s="22">
        <f>IF(C359="","",IFERROR(VLOOKUP(C359,Employés!$A$6:$B$101,2,FALSE),"Employé introuvable"))</f>
        <v/>
      </c>
      <c r="E359" s="24" t="n"/>
      <c r="F359" s="25" t="n"/>
      <c r="G359" s="25" t="n"/>
      <c r="H359" s="26" t="n"/>
      <c r="I359" s="26" t="n"/>
      <c r="J359" s="26" t="n"/>
      <c r="K359" s="27" t="n"/>
      <c r="L359" s="27" t="n"/>
      <c r="M359" s="24" t="n"/>
      <c r="N359" s="23">
        <f>IF(A359="","",IFERROR(IF(M359&lt;&gt;"Approuvé",0,IF(E359="Accumulation",MAX(I359-H359,0),IF(E359="Ajustement crédit",J359,0))),0))</f>
        <v/>
      </c>
      <c r="O359" s="23">
        <f>IF(A359="","",IFERROR(IF(M359&lt;&gt;"Approuvé",0,IF(OR(E359="Reprise",E359="Ajustement débit"),J359,0)),0))</f>
        <v/>
      </c>
      <c r="P359" s="23">
        <f>IF(A359="","",IFERROR(N359-O359,0))</f>
        <v/>
      </c>
    </row>
    <row r="360">
      <c r="A360" s="24" t="n"/>
      <c r="B360" s="25" t="n"/>
      <c r="C360" s="24" t="n"/>
      <c r="D360" s="22">
        <f>IF(C360="","",IFERROR(VLOOKUP(C360,Employés!$A$6:$B$101,2,FALSE),"Employé introuvable"))</f>
        <v/>
      </c>
      <c r="E360" s="24" t="n"/>
      <c r="F360" s="25" t="n"/>
      <c r="G360" s="25" t="n"/>
      <c r="H360" s="26" t="n"/>
      <c r="I360" s="26" t="n"/>
      <c r="J360" s="26" t="n"/>
      <c r="K360" s="27" t="n"/>
      <c r="L360" s="27" t="n"/>
      <c r="M360" s="24" t="n"/>
      <c r="N360" s="23">
        <f>IF(A360="","",IFERROR(IF(M360&lt;&gt;"Approuvé",0,IF(E360="Accumulation",MAX(I360-H360,0),IF(E360="Ajustement crédit",J360,0))),0))</f>
        <v/>
      </c>
      <c r="O360" s="23">
        <f>IF(A360="","",IFERROR(IF(M360&lt;&gt;"Approuvé",0,IF(OR(E360="Reprise",E360="Ajustement débit"),J360,0)),0))</f>
        <v/>
      </c>
      <c r="P360" s="23">
        <f>IF(A360="","",IFERROR(N360-O360,0))</f>
        <v/>
      </c>
    </row>
    <row r="361">
      <c r="A361" s="24" t="n"/>
      <c r="B361" s="25" t="n"/>
      <c r="C361" s="24" t="n"/>
      <c r="D361" s="22">
        <f>IF(C361="","",IFERROR(VLOOKUP(C361,Employés!$A$6:$B$101,2,FALSE),"Employé introuvable"))</f>
        <v/>
      </c>
      <c r="E361" s="24" t="n"/>
      <c r="F361" s="25" t="n"/>
      <c r="G361" s="25" t="n"/>
      <c r="H361" s="26" t="n"/>
      <c r="I361" s="26" t="n"/>
      <c r="J361" s="26" t="n"/>
      <c r="K361" s="27" t="n"/>
      <c r="L361" s="27" t="n"/>
      <c r="M361" s="24" t="n"/>
      <c r="N361" s="23">
        <f>IF(A361="","",IFERROR(IF(M361&lt;&gt;"Approuvé",0,IF(E361="Accumulation",MAX(I361-H361,0),IF(E361="Ajustement crédit",J361,0))),0))</f>
        <v/>
      </c>
      <c r="O361" s="23">
        <f>IF(A361="","",IFERROR(IF(M361&lt;&gt;"Approuvé",0,IF(OR(E361="Reprise",E361="Ajustement débit"),J361,0)),0))</f>
        <v/>
      </c>
      <c r="P361" s="23">
        <f>IF(A361="","",IFERROR(N361-O361,0))</f>
        <v/>
      </c>
    </row>
    <row r="362">
      <c r="A362" s="24" t="n"/>
      <c r="B362" s="25" t="n"/>
      <c r="C362" s="24" t="n"/>
      <c r="D362" s="22">
        <f>IF(C362="","",IFERROR(VLOOKUP(C362,Employés!$A$6:$B$101,2,FALSE),"Employé introuvable"))</f>
        <v/>
      </c>
      <c r="E362" s="24" t="n"/>
      <c r="F362" s="25" t="n"/>
      <c r="G362" s="25" t="n"/>
      <c r="H362" s="26" t="n"/>
      <c r="I362" s="26" t="n"/>
      <c r="J362" s="26" t="n"/>
      <c r="K362" s="27" t="n"/>
      <c r="L362" s="27" t="n"/>
      <c r="M362" s="24" t="n"/>
      <c r="N362" s="23">
        <f>IF(A362="","",IFERROR(IF(M362&lt;&gt;"Approuvé",0,IF(E362="Accumulation",MAX(I362-H362,0),IF(E362="Ajustement crédit",J362,0))),0))</f>
        <v/>
      </c>
      <c r="O362" s="23">
        <f>IF(A362="","",IFERROR(IF(M362&lt;&gt;"Approuvé",0,IF(OR(E362="Reprise",E362="Ajustement débit"),J362,0)),0))</f>
        <v/>
      </c>
      <c r="P362" s="23">
        <f>IF(A362="","",IFERROR(N362-O362,0))</f>
        <v/>
      </c>
    </row>
    <row r="363">
      <c r="A363" s="24" t="n"/>
      <c r="B363" s="25" t="n"/>
      <c r="C363" s="24" t="n"/>
      <c r="D363" s="22">
        <f>IF(C363="","",IFERROR(VLOOKUP(C363,Employés!$A$6:$B$101,2,FALSE),"Employé introuvable"))</f>
        <v/>
      </c>
      <c r="E363" s="24" t="n"/>
      <c r="F363" s="25" t="n"/>
      <c r="G363" s="25" t="n"/>
      <c r="H363" s="26" t="n"/>
      <c r="I363" s="26" t="n"/>
      <c r="J363" s="26" t="n"/>
      <c r="K363" s="27" t="n"/>
      <c r="L363" s="27" t="n"/>
      <c r="M363" s="24" t="n"/>
      <c r="N363" s="23">
        <f>IF(A363="","",IFERROR(IF(M363&lt;&gt;"Approuvé",0,IF(E363="Accumulation",MAX(I363-H363,0),IF(E363="Ajustement crédit",J363,0))),0))</f>
        <v/>
      </c>
      <c r="O363" s="23">
        <f>IF(A363="","",IFERROR(IF(M363&lt;&gt;"Approuvé",0,IF(OR(E363="Reprise",E363="Ajustement débit"),J363,0)),0))</f>
        <v/>
      </c>
      <c r="P363" s="23">
        <f>IF(A363="","",IFERROR(N363-O363,0))</f>
        <v/>
      </c>
    </row>
    <row r="364">
      <c r="A364" s="24" t="n"/>
      <c r="B364" s="25" t="n"/>
      <c r="C364" s="24" t="n"/>
      <c r="D364" s="22">
        <f>IF(C364="","",IFERROR(VLOOKUP(C364,Employés!$A$6:$B$101,2,FALSE),"Employé introuvable"))</f>
        <v/>
      </c>
      <c r="E364" s="24" t="n"/>
      <c r="F364" s="25" t="n"/>
      <c r="G364" s="25" t="n"/>
      <c r="H364" s="26" t="n"/>
      <c r="I364" s="26" t="n"/>
      <c r="J364" s="26" t="n"/>
      <c r="K364" s="27" t="n"/>
      <c r="L364" s="27" t="n"/>
      <c r="M364" s="24" t="n"/>
      <c r="N364" s="23">
        <f>IF(A364="","",IFERROR(IF(M364&lt;&gt;"Approuvé",0,IF(E364="Accumulation",MAX(I364-H364,0),IF(E364="Ajustement crédit",J364,0))),0))</f>
        <v/>
      </c>
      <c r="O364" s="23">
        <f>IF(A364="","",IFERROR(IF(M364&lt;&gt;"Approuvé",0,IF(OR(E364="Reprise",E364="Ajustement débit"),J364,0)),0))</f>
        <v/>
      </c>
      <c r="P364" s="23">
        <f>IF(A364="","",IFERROR(N364-O364,0))</f>
        <v/>
      </c>
    </row>
    <row r="365">
      <c r="A365" s="24" t="n"/>
      <c r="B365" s="25" t="n"/>
      <c r="C365" s="24" t="n"/>
      <c r="D365" s="22">
        <f>IF(C365="","",IFERROR(VLOOKUP(C365,Employés!$A$6:$B$101,2,FALSE),"Employé introuvable"))</f>
        <v/>
      </c>
      <c r="E365" s="24" t="n"/>
      <c r="F365" s="25" t="n"/>
      <c r="G365" s="25" t="n"/>
      <c r="H365" s="26" t="n"/>
      <c r="I365" s="26" t="n"/>
      <c r="J365" s="26" t="n"/>
      <c r="K365" s="27" t="n"/>
      <c r="L365" s="27" t="n"/>
      <c r="M365" s="24" t="n"/>
      <c r="N365" s="23">
        <f>IF(A365="","",IFERROR(IF(M365&lt;&gt;"Approuvé",0,IF(E365="Accumulation",MAX(I365-H365,0),IF(E365="Ajustement crédit",J365,0))),0))</f>
        <v/>
      </c>
      <c r="O365" s="23">
        <f>IF(A365="","",IFERROR(IF(M365&lt;&gt;"Approuvé",0,IF(OR(E365="Reprise",E365="Ajustement débit"),J365,0)),0))</f>
        <v/>
      </c>
      <c r="P365" s="23">
        <f>IF(A365="","",IFERROR(N365-O365,0))</f>
        <v/>
      </c>
    </row>
    <row r="366">
      <c r="A366" s="24" t="n"/>
      <c r="B366" s="25" t="n"/>
      <c r="C366" s="24" t="n"/>
      <c r="D366" s="22">
        <f>IF(C366="","",IFERROR(VLOOKUP(C366,Employés!$A$6:$B$101,2,FALSE),"Employé introuvable"))</f>
        <v/>
      </c>
      <c r="E366" s="24" t="n"/>
      <c r="F366" s="25" t="n"/>
      <c r="G366" s="25" t="n"/>
      <c r="H366" s="26" t="n"/>
      <c r="I366" s="26" t="n"/>
      <c r="J366" s="26" t="n"/>
      <c r="K366" s="27" t="n"/>
      <c r="L366" s="27" t="n"/>
      <c r="M366" s="24" t="n"/>
      <c r="N366" s="23">
        <f>IF(A366="","",IFERROR(IF(M366&lt;&gt;"Approuvé",0,IF(E366="Accumulation",MAX(I366-H366,0),IF(E366="Ajustement crédit",J366,0))),0))</f>
        <v/>
      </c>
      <c r="O366" s="23">
        <f>IF(A366="","",IFERROR(IF(M366&lt;&gt;"Approuvé",0,IF(OR(E366="Reprise",E366="Ajustement débit"),J366,0)),0))</f>
        <v/>
      </c>
      <c r="P366" s="23">
        <f>IF(A366="","",IFERROR(N366-O366,0))</f>
        <v/>
      </c>
    </row>
    <row r="367">
      <c r="A367" s="24" t="n"/>
      <c r="B367" s="25" t="n"/>
      <c r="C367" s="24" t="n"/>
      <c r="D367" s="22">
        <f>IF(C367="","",IFERROR(VLOOKUP(C367,Employés!$A$6:$B$101,2,FALSE),"Employé introuvable"))</f>
        <v/>
      </c>
      <c r="E367" s="24" t="n"/>
      <c r="F367" s="25" t="n"/>
      <c r="G367" s="25" t="n"/>
      <c r="H367" s="26" t="n"/>
      <c r="I367" s="26" t="n"/>
      <c r="J367" s="26" t="n"/>
      <c r="K367" s="27" t="n"/>
      <c r="L367" s="27" t="n"/>
      <c r="M367" s="24" t="n"/>
      <c r="N367" s="23">
        <f>IF(A367="","",IFERROR(IF(M367&lt;&gt;"Approuvé",0,IF(E367="Accumulation",MAX(I367-H367,0),IF(E367="Ajustement crédit",J367,0))),0))</f>
        <v/>
      </c>
      <c r="O367" s="23">
        <f>IF(A367="","",IFERROR(IF(M367&lt;&gt;"Approuvé",0,IF(OR(E367="Reprise",E367="Ajustement débit"),J367,0)),0))</f>
        <v/>
      </c>
      <c r="P367" s="23">
        <f>IF(A367="","",IFERROR(N367-O367,0))</f>
        <v/>
      </c>
    </row>
    <row r="368">
      <c r="A368" s="24" t="n"/>
      <c r="B368" s="25" t="n"/>
      <c r="C368" s="24" t="n"/>
      <c r="D368" s="22">
        <f>IF(C368="","",IFERROR(VLOOKUP(C368,Employés!$A$6:$B$101,2,FALSE),"Employé introuvable"))</f>
        <v/>
      </c>
      <c r="E368" s="24" t="n"/>
      <c r="F368" s="25" t="n"/>
      <c r="G368" s="25" t="n"/>
      <c r="H368" s="26" t="n"/>
      <c r="I368" s="26" t="n"/>
      <c r="J368" s="26" t="n"/>
      <c r="K368" s="27" t="n"/>
      <c r="L368" s="27" t="n"/>
      <c r="M368" s="24" t="n"/>
      <c r="N368" s="23">
        <f>IF(A368="","",IFERROR(IF(M368&lt;&gt;"Approuvé",0,IF(E368="Accumulation",MAX(I368-H368,0),IF(E368="Ajustement crédit",J368,0))),0))</f>
        <v/>
      </c>
      <c r="O368" s="23">
        <f>IF(A368="","",IFERROR(IF(M368&lt;&gt;"Approuvé",0,IF(OR(E368="Reprise",E368="Ajustement débit"),J368,0)),0))</f>
        <v/>
      </c>
      <c r="P368" s="23">
        <f>IF(A368="","",IFERROR(N368-O368,0))</f>
        <v/>
      </c>
    </row>
    <row r="369">
      <c r="A369" s="24" t="n"/>
      <c r="B369" s="25" t="n"/>
      <c r="C369" s="24" t="n"/>
      <c r="D369" s="22">
        <f>IF(C369="","",IFERROR(VLOOKUP(C369,Employés!$A$6:$B$101,2,FALSE),"Employé introuvable"))</f>
        <v/>
      </c>
      <c r="E369" s="24" t="n"/>
      <c r="F369" s="25" t="n"/>
      <c r="G369" s="25" t="n"/>
      <c r="H369" s="26" t="n"/>
      <c r="I369" s="26" t="n"/>
      <c r="J369" s="26" t="n"/>
      <c r="K369" s="27" t="n"/>
      <c r="L369" s="27" t="n"/>
      <c r="M369" s="24" t="n"/>
      <c r="N369" s="23">
        <f>IF(A369="","",IFERROR(IF(M369&lt;&gt;"Approuvé",0,IF(E369="Accumulation",MAX(I369-H369,0),IF(E369="Ajustement crédit",J369,0))),0))</f>
        <v/>
      </c>
      <c r="O369" s="23">
        <f>IF(A369="","",IFERROR(IF(M369&lt;&gt;"Approuvé",0,IF(OR(E369="Reprise",E369="Ajustement débit"),J369,0)),0))</f>
        <v/>
      </c>
      <c r="P369" s="23">
        <f>IF(A369="","",IFERROR(N369-O369,0))</f>
        <v/>
      </c>
    </row>
    <row r="370">
      <c r="A370" s="24" t="n"/>
      <c r="B370" s="25" t="n"/>
      <c r="C370" s="24" t="n"/>
      <c r="D370" s="22">
        <f>IF(C370="","",IFERROR(VLOOKUP(C370,Employés!$A$6:$B$101,2,FALSE),"Employé introuvable"))</f>
        <v/>
      </c>
      <c r="E370" s="24" t="n"/>
      <c r="F370" s="25" t="n"/>
      <c r="G370" s="25" t="n"/>
      <c r="H370" s="26" t="n"/>
      <c r="I370" s="26" t="n"/>
      <c r="J370" s="26" t="n"/>
      <c r="K370" s="27" t="n"/>
      <c r="L370" s="27" t="n"/>
      <c r="M370" s="24" t="n"/>
      <c r="N370" s="23">
        <f>IF(A370="","",IFERROR(IF(M370&lt;&gt;"Approuvé",0,IF(E370="Accumulation",MAX(I370-H370,0),IF(E370="Ajustement crédit",J370,0))),0))</f>
        <v/>
      </c>
      <c r="O370" s="23">
        <f>IF(A370="","",IFERROR(IF(M370&lt;&gt;"Approuvé",0,IF(OR(E370="Reprise",E370="Ajustement débit"),J370,0)),0))</f>
        <v/>
      </c>
      <c r="P370" s="23">
        <f>IF(A370="","",IFERROR(N370-O370,0))</f>
        <v/>
      </c>
    </row>
    <row r="371">
      <c r="A371" s="24" t="n"/>
      <c r="B371" s="25" t="n"/>
      <c r="C371" s="24" t="n"/>
      <c r="D371" s="22">
        <f>IF(C371="","",IFERROR(VLOOKUP(C371,Employés!$A$6:$B$101,2,FALSE),"Employé introuvable"))</f>
        <v/>
      </c>
      <c r="E371" s="24" t="n"/>
      <c r="F371" s="25" t="n"/>
      <c r="G371" s="25" t="n"/>
      <c r="H371" s="26" t="n"/>
      <c r="I371" s="26" t="n"/>
      <c r="J371" s="26" t="n"/>
      <c r="K371" s="27" t="n"/>
      <c r="L371" s="27" t="n"/>
      <c r="M371" s="24" t="n"/>
      <c r="N371" s="23">
        <f>IF(A371="","",IFERROR(IF(M371&lt;&gt;"Approuvé",0,IF(E371="Accumulation",MAX(I371-H371,0),IF(E371="Ajustement crédit",J371,0))),0))</f>
        <v/>
      </c>
      <c r="O371" s="23">
        <f>IF(A371="","",IFERROR(IF(M371&lt;&gt;"Approuvé",0,IF(OR(E371="Reprise",E371="Ajustement débit"),J371,0)),0))</f>
        <v/>
      </c>
      <c r="P371" s="23">
        <f>IF(A371="","",IFERROR(N371-O371,0))</f>
        <v/>
      </c>
    </row>
    <row r="372">
      <c r="A372" s="24" t="n"/>
      <c r="B372" s="25" t="n"/>
      <c r="C372" s="24" t="n"/>
      <c r="D372" s="22">
        <f>IF(C372="","",IFERROR(VLOOKUP(C372,Employés!$A$6:$B$101,2,FALSE),"Employé introuvable"))</f>
        <v/>
      </c>
      <c r="E372" s="24" t="n"/>
      <c r="F372" s="25" t="n"/>
      <c r="G372" s="25" t="n"/>
      <c r="H372" s="26" t="n"/>
      <c r="I372" s="26" t="n"/>
      <c r="J372" s="26" t="n"/>
      <c r="K372" s="27" t="n"/>
      <c r="L372" s="27" t="n"/>
      <c r="M372" s="24" t="n"/>
      <c r="N372" s="23">
        <f>IF(A372="","",IFERROR(IF(M372&lt;&gt;"Approuvé",0,IF(E372="Accumulation",MAX(I372-H372,0),IF(E372="Ajustement crédit",J372,0))),0))</f>
        <v/>
      </c>
      <c r="O372" s="23">
        <f>IF(A372="","",IFERROR(IF(M372&lt;&gt;"Approuvé",0,IF(OR(E372="Reprise",E372="Ajustement débit"),J372,0)),0))</f>
        <v/>
      </c>
      <c r="P372" s="23">
        <f>IF(A372="","",IFERROR(N372-O372,0))</f>
        <v/>
      </c>
    </row>
    <row r="373">
      <c r="A373" s="24" t="n"/>
      <c r="B373" s="25" t="n"/>
      <c r="C373" s="24" t="n"/>
      <c r="D373" s="22">
        <f>IF(C373="","",IFERROR(VLOOKUP(C373,Employés!$A$6:$B$101,2,FALSE),"Employé introuvable"))</f>
        <v/>
      </c>
      <c r="E373" s="24" t="n"/>
      <c r="F373" s="25" t="n"/>
      <c r="G373" s="25" t="n"/>
      <c r="H373" s="26" t="n"/>
      <c r="I373" s="26" t="n"/>
      <c r="J373" s="26" t="n"/>
      <c r="K373" s="27" t="n"/>
      <c r="L373" s="27" t="n"/>
      <c r="M373" s="24" t="n"/>
      <c r="N373" s="23">
        <f>IF(A373="","",IFERROR(IF(M373&lt;&gt;"Approuvé",0,IF(E373="Accumulation",MAX(I373-H373,0),IF(E373="Ajustement crédit",J373,0))),0))</f>
        <v/>
      </c>
      <c r="O373" s="23">
        <f>IF(A373="","",IFERROR(IF(M373&lt;&gt;"Approuvé",0,IF(OR(E373="Reprise",E373="Ajustement débit"),J373,0)),0))</f>
        <v/>
      </c>
      <c r="P373" s="23">
        <f>IF(A373="","",IFERROR(N373-O373,0))</f>
        <v/>
      </c>
    </row>
    <row r="374">
      <c r="A374" s="24" t="n"/>
      <c r="B374" s="25" t="n"/>
      <c r="C374" s="24" t="n"/>
      <c r="D374" s="22">
        <f>IF(C374="","",IFERROR(VLOOKUP(C374,Employés!$A$6:$B$101,2,FALSE),"Employé introuvable"))</f>
        <v/>
      </c>
      <c r="E374" s="24" t="n"/>
      <c r="F374" s="25" t="n"/>
      <c r="G374" s="25" t="n"/>
      <c r="H374" s="26" t="n"/>
      <c r="I374" s="26" t="n"/>
      <c r="J374" s="26" t="n"/>
      <c r="K374" s="27" t="n"/>
      <c r="L374" s="27" t="n"/>
      <c r="M374" s="24" t="n"/>
      <c r="N374" s="23">
        <f>IF(A374="","",IFERROR(IF(M374&lt;&gt;"Approuvé",0,IF(E374="Accumulation",MAX(I374-H374,0),IF(E374="Ajustement crédit",J374,0))),0))</f>
        <v/>
      </c>
      <c r="O374" s="23">
        <f>IF(A374="","",IFERROR(IF(M374&lt;&gt;"Approuvé",0,IF(OR(E374="Reprise",E374="Ajustement débit"),J374,0)),0))</f>
        <v/>
      </c>
      <c r="P374" s="23">
        <f>IF(A374="","",IFERROR(N374-O374,0))</f>
        <v/>
      </c>
    </row>
    <row r="375">
      <c r="A375" s="24" t="n"/>
      <c r="B375" s="25" t="n"/>
      <c r="C375" s="24" t="n"/>
      <c r="D375" s="22">
        <f>IF(C375="","",IFERROR(VLOOKUP(C375,Employés!$A$6:$B$101,2,FALSE),"Employé introuvable"))</f>
        <v/>
      </c>
      <c r="E375" s="24" t="n"/>
      <c r="F375" s="25" t="n"/>
      <c r="G375" s="25" t="n"/>
      <c r="H375" s="26" t="n"/>
      <c r="I375" s="26" t="n"/>
      <c r="J375" s="26" t="n"/>
      <c r="K375" s="27" t="n"/>
      <c r="L375" s="27" t="n"/>
      <c r="M375" s="24" t="n"/>
      <c r="N375" s="23">
        <f>IF(A375="","",IFERROR(IF(M375&lt;&gt;"Approuvé",0,IF(E375="Accumulation",MAX(I375-H375,0),IF(E375="Ajustement crédit",J375,0))),0))</f>
        <v/>
      </c>
      <c r="O375" s="23">
        <f>IF(A375="","",IFERROR(IF(M375&lt;&gt;"Approuvé",0,IF(OR(E375="Reprise",E375="Ajustement débit"),J375,0)),0))</f>
        <v/>
      </c>
      <c r="P375" s="23">
        <f>IF(A375="","",IFERROR(N375-O375,0))</f>
        <v/>
      </c>
    </row>
    <row r="376">
      <c r="A376" s="24" t="n"/>
      <c r="B376" s="25" t="n"/>
      <c r="C376" s="24" t="n"/>
      <c r="D376" s="22">
        <f>IF(C376="","",IFERROR(VLOOKUP(C376,Employés!$A$6:$B$101,2,FALSE),"Employé introuvable"))</f>
        <v/>
      </c>
      <c r="E376" s="24" t="n"/>
      <c r="F376" s="25" t="n"/>
      <c r="G376" s="25" t="n"/>
      <c r="H376" s="26" t="n"/>
      <c r="I376" s="26" t="n"/>
      <c r="J376" s="26" t="n"/>
      <c r="K376" s="27" t="n"/>
      <c r="L376" s="27" t="n"/>
      <c r="M376" s="24" t="n"/>
      <c r="N376" s="23">
        <f>IF(A376="","",IFERROR(IF(M376&lt;&gt;"Approuvé",0,IF(E376="Accumulation",MAX(I376-H376,0),IF(E376="Ajustement crédit",J376,0))),0))</f>
        <v/>
      </c>
      <c r="O376" s="23">
        <f>IF(A376="","",IFERROR(IF(M376&lt;&gt;"Approuvé",0,IF(OR(E376="Reprise",E376="Ajustement débit"),J376,0)),0))</f>
        <v/>
      </c>
      <c r="P376" s="23">
        <f>IF(A376="","",IFERROR(N376-O376,0))</f>
        <v/>
      </c>
    </row>
    <row r="377">
      <c r="A377" s="24" t="n"/>
      <c r="B377" s="25" t="n"/>
      <c r="C377" s="24" t="n"/>
      <c r="D377" s="22">
        <f>IF(C377="","",IFERROR(VLOOKUP(C377,Employés!$A$6:$B$101,2,FALSE),"Employé introuvable"))</f>
        <v/>
      </c>
      <c r="E377" s="24" t="n"/>
      <c r="F377" s="25" t="n"/>
      <c r="G377" s="25" t="n"/>
      <c r="H377" s="26" t="n"/>
      <c r="I377" s="26" t="n"/>
      <c r="J377" s="26" t="n"/>
      <c r="K377" s="27" t="n"/>
      <c r="L377" s="27" t="n"/>
      <c r="M377" s="24" t="n"/>
      <c r="N377" s="23">
        <f>IF(A377="","",IFERROR(IF(M377&lt;&gt;"Approuvé",0,IF(E377="Accumulation",MAX(I377-H377,0),IF(E377="Ajustement crédit",J377,0))),0))</f>
        <v/>
      </c>
      <c r="O377" s="23">
        <f>IF(A377="","",IFERROR(IF(M377&lt;&gt;"Approuvé",0,IF(OR(E377="Reprise",E377="Ajustement débit"),J377,0)),0))</f>
        <v/>
      </c>
      <c r="P377" s="23">
        <f>IF(A377="","",IFERROR(N377-O377,0))</f>
        <v/>
      </c>
    </row>
    <row r="378">
      <c r="A378" s="24" t="n"/>
      <c r="B378" s="25" t="n"/>
      <c r="C378" s="24" t="n"/>
      <c r="D378" s="22">
        <f>IF(C378="","",IFERROR(VLOOKUP(C378,Employés!$A$6:$B$101,2,FALSE),"Employé introuvable"))</f>
        <v/>
      </c>
      <c r="E378" s="24" t="n"/>
      <c r="F378" s="25" t="n"/>
      <c r="G378" s="25" t="n"/>
      <c r="H378" s="26" t="n"/>
      <c r="I378" s="26" t="n"/>
      <c r="J378" s="26" t="n"/>
      <c r="K378" s="27" t="n"/>
      <c r="L378" s="27" t="n"/>
      <c r="M378" s="24" t="n"/>
      <c r="N378" s="23">
        <f>IF(A378="","",IFERROR(IF(M378&lt;&gt;"Approuvé",0,IF(E378="Accumulation",MAX(I378-H378,0),IF(E378="Ajustement crédit",J378,0))),0))</f>
        <v/>
      </c>
      <c r="O378" s="23">
        <f>IF(A378="","",IFERROR(IF(M378&lt;&gt;"Approuvé",0,IF(OR(E378="Reprise",E378="Ajustement débit"),J378,0)),0))</f>
        <v/>
      </c>
      <c r="P378" s="23">
        <f>IF(A378="","",IFERROR(N378-O378,0))</f>
        <v/>
      </c>
    </row>
    <row r="379">
      <c r="A379" s="24" t="n"/>
      <c r="B379" s="25" t="n"/>
      <c r="C379" s="24" t="n"/>
      <c r="D379" s="22">
        <f>IF(C379="","",IFERROR(VLOOKUP(C379,Employés!$A$6:$B$101,2,FALSE),"Employé introuvable"))</f>
        <v/>
      </c>
      <c r="E379" s="24" t="n"/>
      <c r="F379" s="25" t="n"/>
      <c r="G379" s="25" t="n"/>
      <c r="H379" s="26" t="n"/>
      <c r="I379" s="26" t="n"/>
      <c r="J379" s="26" t="n"/>
      <c r="K379" s="27" t="n"/>
      <c r="L379" s="27" t="n"/>
      <c r="M379" s="24" t="n"/>
      <c r="N379" s="23">
        <f>IF(A379="","",IFERROR(IF(M379&lt;&gt;"Approuvé",0,IF(E379="Accumulation",MAX(I379-H379,0),IF(E379="Ajustement crédit",J379,0))),0))</f>
        <v/>
      </c>
      <c r="O379" s="23">
        <f>IF(A379="","",IFERROR(IF(M379&lt;&gt;"Approuvé",0,IF(OR(E379="Reprise",E379="Ajustement débit"),J379,0)),0))</f>
        <v/>
      </c>
      <c r="P379" s="23">
        <f>IF(A379="","",IFERROR(N379-O379,0))</f>
        <v/>
      </c>
    </row>
    <row r="380">
      <c r="A380" s="24" t="n"/>
      <c r="B380" s="25" t="n"/>
      <c r="C380" s="24" t="n"/>
      <c r="D380" s="22">
        <f>IF(C380="","",IFERROR(VLOOKUP(C380,Employés!$A$6:$B$101,2,FALSE),"Employé introuvable"))</f>
        <v/>
      </c>
      <c r="E380" s="24" t="n"/>
      <c r="F380" s="25" t="n"/>
      <c r="G380" s="25" t="n"/>
      <c r="H380" s="26" t="n"/>
      <c r="I380" s="26" t="n"/>
      <c r="J380" s="26" t="n"/>
      <c r="K380" s="27" t="n"/>
      <c r="L380" s="27" t="n"/>
      <c r="M380" s="24" t="n"/>
      <c r="N380" s="23">
        <f>IF(A380="","",IFERROR(IF(M380&lt;&gt;"Approuvé",0,IF(E380="Accumulation",MAX(I380-H380,0),IF(E380="Ajustement crédit",J380,0))),0))</f>
        <v/>
      </c>
      <c r="O380" s="23">
        <f>IF(A380="","",IFERROR(IF(M380&lt;&gt;"Approuvé",0,IF(OR(E380="Reprise",E380="Ajustement débit"),J380,0)),0))</f>
        <v/>
      </c>
      <c r="P380" s="23">
        <f>IF(A380="","",IFERROR(N380-O380,0))</f>
        <v/>
      </c>
    </row>
    <row r="381">
      <c r="A381" s="24" t="n"/>
      <c r="B381" s="25" t="n"/>
      <c r="C381" s="24" t="n"/>
      <c r="D381" s="22">
        <f>IF(C381="","",IFERROR(VLOOKUP(C381,Employés!$A$6:$B$101,2,FALSE),"Employé introuvable"))</f>
        <v/>
      </c>
      <c r="E381" s="24" t="n"/>
      <c r="F381" s="25" t="n"/>
      <c r="G381" s="25" t="n"/>
      <c r="H381" s="26" t="n"/>
      <c r="I381" s="26" t="n"/>
      <c r="J381" s="26" t="n"/>
      <c r="K381" s="27" t="n"/>
      <c r="L381" s="27" t="n"/>
      <c r="M381" s="24" t="n"/>
      <c r="N381" s="23">
        <f>IF(A381="","",IFERROR(IF(M381&lt;&gt;"Approuvé",0,IF(E381="Accumulation",MAX(I381-H381,0),IF(E381="Ajustement crédit",J381,0))),0))</f>
        <v/>
      </c>
      <c r="O381" s="23">
        <f>IF(A381="","",IFERROR(IF(M381&lt;&gt;"Approuvé",0,IF(OR(E381="Reprise",E381="Ajustement débit"),J381,0)),0))</f>
        <v/>
      </c>
      <c r="P381" s="23">
        <f>IF(A381="","",IFERROR(N381-O381,0))</f>
        <v/>
      </c>
    </row>
    <row r="382">
      <c r="A382" s="24" t="n"/>
      <c r="B382" s="25" t="n"/>
      <c r="C382" s="24" t="n"/>
      <c r="D382" s="22">
        <f>IF(C382="","",IFERROR(VLOOKUP(C382,Employés!$A$6:$B$101,2,FALSE),"Employé introuvable"))</f>
        <v/>
      </c>
      <c r="E382" s="24" t="n"/>
      <c r="F382" s="25" t="n"/>
      <c r="G382" s="25" t="n"/>
      <c r="H382" s="26" t="n"/>
      <c r="I382" s="26" t="n"/>
      <c r="J382" s="26" t="n"/>
      <c r="K382" s="27" t="n"/>
      <c r="L382" s="27" t="n"/>
      <c r="M382" s="24" t="n"/>
      <c r="N382" s="23">
        <f>IF(A382="","",IFERROR(IF(M382&lt;&gt;"Approuvé",0,IF(E382="Accumulation",MAX(I382-H382,0),IF(E382="Ajustement crédit",J382,0))),0))</f>
        <v/>
      </c>
      <c r="O382" s="23">
        <f>IF(A382="","",IFERROR(IF(M382&lt;&gt;"Approuvé",0,IF(OR(E382="Reprise",E382="Ajustement débit"),J382,0)),0))</f>
        <v/>
      </c>
      <c r="P382" s="23">
        <f>IF(A382="","",IFERROR(N382-O382,0))</f>
        <v/>
      </c>
    </row>
    <row r="383">
      <c r="A383" s="24" t="n"/>
      <c r="B383" s="25" t="n"/>
      <c r="C383" s="24" t="n"/>
      <c r="D383" s="22">
        <f>IF(C383="","",IFERROR(VLOOKUP(C383,Employés!$A$6:$B$101,2,FALSE),"Employé introuvable"))</f>
        <v/>
      </c>
      <c r="E383" s="24" t="n"/>
      <c r="F383" s="25" t="n"/>
      <c r="G383" s="25" t="n"/>
      <c r="H383" s="26" t="n"/>
      <c r="I383" s="26" t="n"/>
      <c r="J383" s="26" t="n"/>
      <c r="K383" s="27" t="n"/>
      <c r="L383" s="27" t="n"/>
      <c r="M383" s="24" t="n"/>
      <c r="N383" s="23">
        <f>IF(A383="","",IFERROR(IF(M383&lt;&gt;"Approuvé",0,IF(E383="Accumulation",MAX(I383-H383,0),IF(E383="Ajustement crédit",J383,0))),0))</f>
        <v/>
      </c>
      <c r="O383" s="23">
        <f>IF(A383="","",IFERROR(IF(M383&lt;&gt;"Approuvé",0,IF(OR(E383="Reprise",E383="Ajustement débit"),J383,0)),0))</f>
        <v/>
      </c>
      <c r="P383" s="23">
        <f>IF(A383="","",IFERROR(N383-O383,0))</f>
        <v/>
      </c>
    </row>
    <row r="384">
      <c r="A384" s="24" t="n"/>
      <c r="B384" s="25" t="n"/>
      <c r="C384" s="24" t="n"/>
      <c r="D384" s="22">
        <f>IF(C384="","",IFERROR(VLOOKUP(C384,Employés!$A$6:$B$101,2,FALSE),"Employé introuvable"))</f>
        <v/>
      </c>
      <c r="E384" s="24" t="n"/>
      <c r="F384" s="25" t="n"/>
      <c r="G384" s="25" t="n"/>
      <c r="H384" s="26" t="n"/>
      <c r="I384" s="26" t="n"/>
      <c r="J384" s="26" t="n"/>
      <c r="K384" s="27" t="n"/>
      <c r="L384" s="27" t="n"/>
      <c r="M384" s="24" t="n"/>
      <c r="N384" s="23">
        <f>IF(A384="","",IFERROR(IF(M384&lt;&gt;"Approuvé",0,IF(E384="Accumulation",MAX(I384-H384,0),IF(E384="Ajustement crédit",J384,0))),0))</f>
        <v/>
      </c>
      <c r="O384" s="23">
        <f>IF(A384="","",IFERROR(IF(M384&lt;&gt;"Approuvé",0,IF(OR(E384="Reprise",E384="Ajustement débit"),J384,0)),0))</f>
        <v/>
      </c>
      <c r="P384" s="23">
        <f>IF(A384="","",IFERROR(N384-O384,0))</f>
        <v/>
      </c>
    </row>
    <row r="385">
      <c r="A385" s="24" t="n"/>
      <c r="B385" s="25" t="n"/>
      <c r="C385" s="24" t="n"/>
      <c r="D385" s="22">
        <f>IF(C385="","",IFERROR(VLOOKUP(C385,Employés!$A$6:$B$101,2,FALSE),"Employé introuvable"))</f>
        <v/>
      </c>
      <c r="E385" s="24" t="n"/>
      <c r="F385" s="25" t="n"/>
      <c r="G385" s="25" t="n"/>
      <c r="H385" s="26" t="n"/>
      <c r="I385" s="26" t="n"/>
      <c r="J385" s="26" t="n"/>
      <c r="K385" s="27" t="n"/>
      <c r="L385" s="27" t="n"/>
      <c r="M385" s="24" t="n"/>
      <c r="N385" s="23">
        <f>IF(A385="","",IFERROR(IF(M385&lt;&gt;"Approuvé",0,IF(E385="Accumulation",MAX(I385-H385,0),IF(E385="Ajustement crédit",J385,0))),0))</f>
        <v/>
      </c>
      <c r="O385" s="23">
        <f>IF(A385="","",IFERROR(IF(M385&lt;&gt;"Approuvé",0,IF(OR(E385="Reprise",E385="Ajustement débit"),J385,0)),0))</f>
        <v/>
      </c>
      <c r="P385" s="23">
        <f>IF(A385="","",IFERROR(N385-O385,0))</f>
        <v/>
      </c>
    </row>
    <row r="386">
      <c r="A386" s="24" t="n"/>
      <c r="B386" s="25" t="n"/>
      <c r="C386" s="24" t="n"/>
      <c r="D386" s="22">
        <f>IF(C386="","",IFERROR(VLOOKUP(C386,Employés!$A$6:$B$101,2,FALSE),"Employé introuvable"))</f>
        <v/>
      </c>
      <c r="E386" s="24" t="n"/>
      <c r="F386" s="25" t="n"/>
      <c r="G386" s="25" t="n"/>
      <c r="H386" s="26" t="n"/>
      <c r="I386" s="26" t="n"/>
      <c r="J386" s="26" t="n"/>
      <c r="K386" s="27" t="n"/>
      <c r="L386" s="27" t="n"/>
      <c r="M386" s="24" t="n"/>
      <c r="N386" s="23">
        <f>IF(A386="","",IFERROR(IF(M386&lt;&gt;"Approuvé",0,IF(E386="Accumulation",MAX(I386-H386,0),IF(E386="Ajustement crédit",J386,0))),0))</f>
        <v/>
      </c>
      <c r="O386" s="23">
        <f>IF(A386="","",IFERROR(IF(M386&lt;&gt;"Approuvé",0,IF(OR(E386="Reprise",E386="Ajustement débit"),J386,0)),0))</f>
        <v/>
      </c>
      <c r="P386" s="23">
        <f>IF(A386="","",IFERROR(N386-O386,0))</f>
        <v/>
      </c>
    </row>
    <row r="387">
      <c r="A387" s="24" t="n"/>
      <c r="B387" s="25" t="n"/>
      <c r="C387" s="24" t="n"/>
      <c r="D387" s="22">
        <f>IF(C387="","",IFERROR(VLOOKUP(C387,Employés!$A$6:$B$101,2,FALSE),"Employé introuvable"))</f>
        <v/>
      </c>
      <c r="E387" s="24" t="n"/>
      <c r="F387" s="25" t="n"/>
      <c r="G387" s="25" t="n"/>
      <c r="H387" s="26" t="n"/>
      <c r="I387" s="26" t="n"/>
      <c r="J387" s="26" t="n"/>
      <c r="K387" s="27" t="n"/>
      <c r="L387" s="27" t="n"/>
      <c r="M387" s="24" t="n"/>
      <c r="N387" s="23">
        <f>IF(A387="","",IFERROR(IF(M387&lt;&gt;"Approuvé",0,IF(E387="Accumulation",MAX(I387-H387,0),IF(E387="Ajustement crédit",J387,0))),0))</f>
        <v/>
      </c>
      <c r="O387" s="23">
        <f>IF(A387="","",IFERROR(IF(M387&lt;&gt;"Approuvé",0,IF(OR(E387="Reprise",E387="Ajustement débit"),J387,0)),0))</f>
        <v/>
      </c>
      <c r="P387" s="23">
        <f>IF(A387="","",IFERROR(N387-O387,0))</f>
        <v/>
      </c>
    </row>
    <row r="388">
      <c r="A388" s="24" t="n"/>
      <c r="B388" s="25" t="n"/>
      <c r="C388" s="24" t="n"/>
      <c r="D388" s="22">
        <f>IF(C388="","",IFERROR(VLOOKUP(C388,Employés!$A$6:$B$101,2,FALSE),"Employé introuvable"))</f>
        <v/>
      </c>
      <c r="E388" s="24" t="n"/>
      <c r="F388" s="25" t="n"/>
      <c r="G388" s="25" t="n"/>
      <c r="H388" s="26" t="n"/>
      <c r="I388" s="26" t="n"/>
      <c r="J388" s="26" t="n"/>
      <c r="K388" s="27" t="n"/>
      <c r="L388" s="27" t="n"/>
      <c r="M388" s="24" t="n"/>
      <c r="N388" s="23">
        <f>IF(A388="","",IFERROR(IF(M388&lt;&gt;"Approuvé",0,IF(E388="Accumulation",MAX(I388-H388,0),IF(E388="Ajustement crédit",J388,0))),0))</f>
        <v/>
      </c>
      <c r="O388" s="23">
        <f>IF(A388="","",IFERROR(IF(M388&lt;&gt;"Approuvé",0,IF(OR(E388="Reprise",E388="Ajustement débit"),J388,0)),0))</f>
        <v/>
      </c>
      <c r="P388" s="23">
        <f>IF(A388="","",IFERROR(N388-O388,0))</f>
        <v/>
      </c>
    </row>
    <row r="389">
      <c r="A389" s="24" t="n"/>
      <c r="B389" s="25" t="n"/>
      <c r="C389" s="24" t="n"/>
      <c r="D389" s="22">
        <f>IF(C389="","",IFERROR(VLOOKUP(C389,Employés!$A$6:$B$101,2,FALSE),"Employé introuvable"))</f>
        <v/>
      </c>
      <c r="E389" s="24" t="n"/>
      <c r="F389" s="25" t="n"/>
      <c r="G389" s="25" t="n"/>
      <c r="H389" s="26" t="n"/>
      <c r="I389" s="26" t="n"/>
      <c r="J389" s="26" t="n"/>
      <c r="K389" s="27" t="n"/>
      <c r="L389" s="27" t="n"/>
      <c r="M389" s="24" t="n"/>
      <c r="N389" s="23">
        <f>IF(A389="","",IFERROR(IF(M389&lt;&gt;"Approuvé",0,IF(E389="Accumulation",MAX(I389-H389,0),IF(E389="Ajustement crédit",J389,0))),0))</f>
        <v/>
      </c>
      <c r="O389" s="23">
        <f>IF(A389="","",IFERROR(IF(M389&lt;&gt;"Approuvé",0,IF(OR(E389="Reprise",E389="Ajustement débit"),J389,0)),0))</f>
        <v/>
      </c>
      <c r="P389" s="23">
        <f>IF(A389="","",IFERROR(N389-O389,0))</f>
        <v/>
      </c>
    </row>
    <row r="390">
      <c r="A390" s="24" t="n"/>
      <c r="B390" s="25" t="n"/>
      <c r="C390" s="24" t="n"/>
      <c r="D390" s="22">
        <f>IF(C390="","",IFERROR(VLOOKUP(C390,Employés!$A$6:$B$101,2,FALSE),"Employé introuvable"))</f>
        <v/>
      </c>
      <c r="E390" s="24" t="n"/>
      <c r="F390" s="25" t="n"/>
      <c r="G390" s="25" t="n"/>
      <c r="H390" s="26" t="n"/>
      <c r="I390" s="26" t="n"/>
      <c r="J390" s="26" t="n"/>
      <c r="K390" s="27" t="n"/>
      <c r="L390" s="27" t="n"/>
      <c r="M390" s="24" t="n"/>
      <c r="N390" s="23">
        <f>IF(A390="","",IFERROR(IF(M390&lt;&gt;"Approuvé",0,IF(E390="Accumulation",MAX(I390-H390,0),IF(E390="Ajustement crédit",J390,0))),0))</f>
        <v/>
      </c>
      <c r="O390" s="23">
        <f>IF(A390="","",IFERROR(IF(M390&lt;&gt;"Approuvé",0,IF(OR(E390="Reprise",E390="Ajustement débit"),J390,0)),0))</f>
        <v/>
      </c>
      <c r="P390" s="23">
        <f>IF(A390="","",IFERROR(N390-O390,0))</f>
        <v/>
      </c>
    </row>
    <row r="391">
      <c r="A391" s="24" t="n"/>
      <c r="B391" s="25" t="n"/>
      <c r="C391" s="24" t="n"/>
      <c r="D391" s="22">
        <f>IF(C391="","",IFERROR(VLOOKUP(C391,Employés!$A$6:$B$101,2,FALSE),"Employé introuvable"))</f>
        <v/>
      </c>
      <c r="E391" s="24" t="n"/>
      <c r="F391" s="25" t="n"/>
      <c r="G391" s="25" t="n"/>
      <c r="H391" s="26" t="n"/>
      <c r="I391" s="26" t="n"/>
      <c r="J391" s="26" t="n"/>
      <c r="K391" s="27" t="n"/>
      <c r="L391" s="27" t="n"/>
      <c r="M391" s="24" t="n"/>
      <c r="N391" s="23">
        <f>IF(A391="","",IFERROR(IF(M391&lt;&gt;"Approuvé",0,IF(E391="Accumulation",MAX(I391-H391,0),IF(E391="Ajustement crédit",J391,0))),0))</f>
        <v/>
      </c>
      <c r="O391" s="23">
        <f>IF(A391="","",IFERROR(IF(M391&lt;&gt;"Approuvé",0,IF(OR(E391="Reprise",E391="Ajustement débit"),J391,0)),0))</f>
        <v/>
      </c>
      <c r="P391" s="23">
        <f>IF(A391="","",IFERROR(N391-O391,0))</f>
        <v/>
      </c>
    </row>
    <row r="392">
      <c r="A392" s="24" t="n"/>
      <c r="B392" s="25" t="n"/>
      <c r="C392" s="24" t="n"/>
      <c r="D392" s="22">
        <f>IF(C392="","",IFERROR(VLOOKUP(C392,Employés!$A$6:$B$101,2,FALSE),"Employé introuvable"))</f>
        <v/>
      </c>
      <c r="E392" s="24" t="n"/>
      <c r="F392" s="25" t="n"/>
      <c r="G392" s="25" t="n"/>
      <c r="H392" s="26" t="n"/>
      <c r="I392" s="26" t="n"/>
      <c r="J392" s="26" t="n"/>
      <c r="K392" s="27" t="n"/>
      <c r="L392" s="27" t="n"/>
      <c r="M392" s="24" t="n"/>
      <c r="N392" s="23">
        <f>IF(A392="","",IFERROR(IF(M392&lt;&gt;"Approuvé",0,IF(E392="Accumulation",MAX(I392-H392,0),IF(E392="Ajustement crédit",J392,0))),0))</f>
        <v/>
      </c>
      <c r="O392" s="23">
        <f>IF(A392="","",IFERROR(IF(M392&lt;&gt;"Approuvé",0,IF(OR(E392="Reprise",E392="Ajustement débit"),J392,0)),0))</f>
        <v/>
      </c>
      <c r="P392" s="23">
        <f>IF(A392="","",IFERROR(N392-O392,0))</f>
        <v/>
      </c>
    </row>
    <row r="393">
      <c r="A393" s="24" t="n"/>
      <c r="B393" s="25" t="n"/>
      <c r="C393" s="24" t="n"/>
      <c r="D393" s="22">
        <f>IF(C393="","",IFERROR(VLOOKUP(C393,Employés!$A$6:$B$101,2,FALSE),"Employé introuvable"))</f>
        <v/>
      </c>
      <c r="E393" s="24" t="n"/>
      <c r="F393" s="25" t="n"/>
      <c r="G393" s="25" t="n"/>
      <c r="H393" s="26" t="n"/>
      <c r="I393" s="26" t="n"/>
      <c r="J393" s="26" t="n"/>
      <c r="K393" s="27" t="n"/>
      <c r="L393" s="27" t="n"/>
      <c r="M393" s="24" t="n"/>
      <c r="N393" s="23">
        <f>IF(A393="","",IFERROR(IF(M393&lt;&gt;"Approuvé",0,IF(E393="Accumulation",MAX(I393-H393,0),IF(E393="Ajustement crédit",J393,0))),0))</f>
        <v/>
      </c>
      <c r="O393" s="23">
        <f>IF(A393="","",IFERROR(IF(M393&lt;&gt;"Approuvé",0,IF(OR(E393="Reprise",E393="Ajustement débit"),J393,0)),0))</f>
        <v/>
      </c>
      <c r="P393" s="23">
        <f>IF(A393="","",IFERROR(N393-O393,0))</f>
        <v/>
      </c>
    </row>
    <row r="394">
      <c r="A394" s="24" t="n"/>
      <c r="B394" s="25" t="n"/>
      <c r="C394" s="24" t="n"/>
      <c r="D394" s="22">
        <f>IF(C394="","",IFERROR(VLOOKUP(C394,Employés!$A$6:$B$101,2,FALSE),"Employé introuvable"))</f>
        <v/>
      </c>
      <c r="E394" s="24" t="n"/>
      <c r="F394" s="25" t="n"/>
      <c r="G394" s="25" t="n"/>
      <c r="H394" s="26" t="n"/>
      <c r="I394" s="26" t="n"/>
      <c r="J394" s="26" t="n"/>
      <c r="K394" s="27" t="n"/>
      <c r="L394" s="27" t="n"/>
      <c r="M394" s="24" t="n"/>
      <c r="N394" s="23">
        <f>IF(A394="","",IFERROR(IF(M394&lt;&gt;"Approuvé",0,IF(E394="Accumulation",MAX(I394-H394,0),IF(E394="Ajustement crédit",J394,0))),0))</f>
        <v/>
      </c>
      <c r="O394" s="23">
        <f>IF(A394="","",IFERROR(IF(M394&lt;&gt;"Approuvé",0,IF(OR(E394="Reprise",E394="Ajustement débit"),J394,0)),0))</f>
        <v/>
      </c>
      <c r="P394" s="23">
        <f>IF(A394="","",IFERROR(N394-O394,0))</f>
        <v/>
      </c>
    </row>
    <row r="395">
      <c r="A395" s="24" t="n"/>
      <c r="B395" s="25" t="n"/>
      <c r="C395" s="24" t="n"/>
      <c r="D395" s="22">
        <f>IF(C395="","",IFERROR(VLOOKUP(C395,Employés!$A$6:$B$101,2,FALSE),"Employé introuvable"))</f>
        <v/>
      </c>
      <c r="E395" s="24" t="n"/>
      <c r="F395" s="25" t="n"/>
      <c r="G395" s="25" t="n"/>
      <c r="H395" s="26" t="n"/>
      <c r="I395" s="26" t="n"/>
      <c r="J395" s="26" t="n"/>
      <c r="K395" s="27" t="n"/>
      <c r="L395" s="27" t="n"/>
      <c r="M395" s="24" t="n"/>
      <c r="N395" s="23">
        <f>IF(A395="","",IFERROR(IF(M395&lt;&gt;"Approuvé",0,IF(E395="Accumulation",MAX(I395-H395,0),IF(E395="Ajustement crédit",J395,0))),0))</f>
        <v/>
      </c>
      <c r="O395" s="23">
        <f>IF(A395="","",IFERROR(IF(M395&lt;&gt;"Approuvé",0,IF(OR(E395="Reprise",E395="Ajustement débit"),J395,0)),0))</f>
        <v/>
      </c>
      <c r="P395" s="23">
        <f>IF(A395="","",IFERROR(N395-O395,0))</f>
        <v/>
      </c>
    </row>
    <row r="396">
      <c r="A396" s="24" t="n"/>
      <c r="B396" s="25" t="n"/>
      <c r="C396" s="24" t="n"/>
      <c r="D396" s="22">
        <f>IF(C396="","",IFERROR(VLOOKUP(C396,Employés!$A$6:$B$101,2,FALSE),"Employé introuvable"))</f>
        <v/>
      </c>
      <c r="E396" s="24" t="n"/>
      <c r="F396" s="25" t="n"/>
      <c r="G396" s="25" t="n"/>
      <c r="H396" s="26" t="n"/>
      <c r="I396" s="26" t="n"/>
      <c r="J396" s="26" t="n"/>
      <c r="K396" s="27" t="n"/>
      <c r="L396" s="27" t="n"/>
      <c r="M396" s="24" t="n"/>
      <c r="N396" s="23">
        <f>IF(A396="","",IFERROR(IF(M396&lt;&gt;"Approuvé",0,IF(E396="Accumulation",MAX(I396-H396,0),IF(E396="Ajustement crédit",J396,0))),0))</f>
        <v/>
      </c>
      <c r="O396" s="23">
        <f>IF(A396="","",IFERROR(IF(M396&lt;&gt;"Approuvé",0,IF(OR(E396="Reprise",E396="Ajustement débit"),J396,0)),0))</f>
        <v/>
      </c>
      <c r="P396" s="23">
        <f>IF(A396="","",IFERROR(N396-O396,0))</f>
        <v/>
      </c>
    </row>
    <row r="397">
      <c r="A397" s="24" t="n"/>
      <c r="B397" s="25" t="n"/>
      <c r="C397" s="24" t="n"/>
      <c r="D397" s="22">
        <f>IF(C397="","",IFERROR(VLOOKUP(C397,Employés!$A$6:$B$101,2,FALSE),"Employé introuvable"))</f>
        <v/>
      </c>
      <c r="E397" s="24" t="n"/>
      <c r="F397" s="25" t="n"/>
      <c r="G397" s="25" t="n"/>
      <c r="H397" s="26" t="n"/>
      <c r="I397" s="26" t="n"/>
      <c r="J397" s="26" t="n"/>
      <c r="K397" s="27" t="n"/>
      <c r="L397" s="27" t="n"/>
      <c r="M397" s="24" t="n"/>
      <c r="N397" s="23">
        <f>IF(A397="","",IFERROR(IF(M397&lt;&gt;"Approuvé",0,IF(E397="Accumulation",MAX(I397-H397,0),IF(E397="Ajustement crédit",J397,0))),0))</f>
        <v/>
      </c>
      <c r="O397" s="23">
        <f>IF(A397="","",IFERROR(IF(M397&lt;&gt;"Approuvé",0,IF(OR(E397="Reprise",E397="Ajustement débit"),J397,0)),0))</f>
        <v/>
      </c>
      <c r="P397" s="23">
        <f>IF(A397="","",IFERROR(N397-O397,0))</f>
        <v/>
      </c>
    </row>
    <row r="398">
      <c r="A398" s="24" t="n"/>
      <c r="B398" s="25" t="n"/>
      <c r="C398" s="24" t="n"/>
      <c r="D398" s="22">
        <f>IF(C398="","",IFERROR(VLOOKUP(C398,Employés!$A$6:$B$101,2,FALSE),"Employé introuvable"))</f>
        <v/>
      </c>
      <c r="E398" s="24" t="n"/>
      <c r="F398" s="25" t="n"/>
      <c r="G398" s="25" t="n"/>
      <c r="H398" s="26" t="n"/>
      <c r="I398" s="26" t="n"/>
      <c r="J398" s="26" t="n"/>
      <c r="K398" s="27" t="n"/>
      <c r="L398" s="27" t="n"/>
      <c r="M398" s="24" t="n"/>
      <c r="N398" s="23">
        <f>IF(A398="","",IFERROR(IF(M398&lt;&gt;"Approuvé",0,IF(E398="Accumulation",MAX(I398-H398,0),IF(E398="Ajustement crédit",J398,0))),0))</f>
        <v/>
      </c>
      <c r="O398" s="23">
        <f>IF(A398="","",IFERROR(IF(M398&lt;&gt;"Approuvé",0,IF(OR(E398="Reprise",E398="Ajustement débit"),J398,0)),0))</f>
        <v/>
      </c>
      <c r="P398" s="23">
        <f>IF(A398="","",IFERROR(N398-O398,0))</f>
        <v/>
      </c>
    </row>
    <row r="399">
      <c r="A399" s="24" t="n"/>
      <c r="B399" s="25" t="n"/>
      <c r="C399" s="24" t="n"/>
      <c r="D399" s="22">
        <f>IF(C399="","",IFERROR(VLOOKUP(C399,Employés!$A$6:$B$101,2,FALSE),"Employé introuvable"))</f>
        <v/>
      </c>
      <c r="E399" s="24" t="n"/>
      <c r="F399" s="25" t="n"/>
      <c r="G399" s="25" t="n"/>
      <c r="H399" s="26" t="n"/>
      <c r="I399" s="26" t="n"/>
      <c r="J399" s="26" t="n"/>
      <c r="K399" s="27" t="n"/>
      <c r="L399" s="27" t="n"/>
      <c r="M399" s="24" t="n"/>
      <c r="N399" s="23">
        <f>IF(A399="","",IFERROR(IF(M399&lt;&gt;"Approuvé",0,IF(E399="Accumulation",MAX(I399-H399,0),IF(E399="Ajustement crédit",J399,0))),0))</f>
        <v/>
      </c>
      <c r="O399" s="23">
        <f>IF(A399="","",IFERROR(IF(M399&lt;&gt;"Approuvé",0,IF(OR(E399="Reprise",E399="Ajustement débit"),J399,0)),0))</f>
        <v/>
      </c>
      <c r="P399" s="23">
        <f>IF(A399="","",IFERROR(N399-O399,0))</f>
        <v/>
      </c>
    </row>
    <row r="400">
      <c r="A400" s="24" t="n"/>
      <c r="B400" s="25" t="n"/>
      <c r="C400" s="24" t="n"/>
      <c r="D400" s="22">
        <f>IF(C400="","",IFERROR(VLOOKUP(C400,Employés!$A$6:$B$101,2,FALSE),"Employé introuvable"))</f>
        <v/>
      </c>
      <c r="E400" s="24" t="n"/>
      <c r="F400" s="25" t="n"/>
      <c r="G400" s="25" t="n"/>
      <c r="H400" s="26" t="n"/>
      <c r="I400" s="26" t="n"/>
      <c r="J400" s="26" t="n"/>
      <c r="K400" s="27" t="n"/>
      <c r="L400" s="27" t="n"/>
      <c r="M400" s="24" t="n"/>
      <c r="N400" s="23">
        <f>IF(A400="","",IFERROR(IF(M400&lt;&gt;"Approuvé",0,IF(E400="Accumulation",MAX(I400-H400,0),IF(E400="Ajustement crédit",J400,0))),0))</f>
        <v/>
      </c>
      <c r="O400" s="23">
        <f>IF(A400="","",IFERROR(IF(M400&lt;&gt;"Approuvé",0,IF(OR(E400="Reprise",E400="Ajustement débit"),J400,0)),0))</f>
        <v/>
      </c>
      <c r="P400" s="23">
        <f>IF(A400="","",IFERROR(N400-O400,0))</f>
        <v/>
      </c>
    </row>
    <row r="401">
      <c r="A401" s="24" t="n"/>
      <c r="B401" s="25" t="n"/>
      <c r="C401" s="24" t="n"/>
      <c r="D401" s="22">
        <f>IF(C401="","",IFERROR(VLOOKUP(C401,Employés!$A$6:$B$101,2,FALSE),"Employé introuvable"))</f>
        <v/>
      </c>
      <c r="E401" s="24" t="n"/>
      <c r="F401" s="25" t="n"/>
      <c r="G401" s="25" t="n"/>
      <c r="H401" s="26" t="n"/>
      <c r="I401" s="26" t="n"/>
      <c r="J401" s="26" t="n"/>
      <c r="K401" s="27" t="n"/>
      <c r="L401" s="27" t="n"/>
      <c r="M401" s="24" t="n"/>
      <c r="N401" s="23">
        <f>IF(A401="","",IFERROR(IF(M401&lt;&gt;"Approuvé",0,IF(E401="Accumulation",MAX(I401-H401,0),IF(E401="Ajustement crédit",J401,0))),0))</f>
        <v/>
      </c>
      <c r="O401" s="23">
        <f>IF(A401="","",IFERROR(IF(M401&lt;&gt;"Approuvé",0,IF(OR(E401="Reprise",E401="Ajustement débit"),J401,0)),0))</f>
        <v/>
      </c>
      <c r="P401" s="23">
        <f>IF(A401="","",IFERROR(N401-O401,0))</f>
        <v/>
      </c>
    </row>
    <row r="402">
      <c r="A402" s="24" t="n"/>
      <c r="B402" s="25" t="n"/>
      <c r="C402" s="24" t="n"/>
      <c r="D402" s="22">
        <f>IF(C402="","",IFERROR(VLOOKUP(C402,Employés!$A$6:$B$101,2,FALSE),"Employé introuvable"))</f>
        <v/>
      </c>
      <c r="E402" s="24" t="n"/>
      <c r="F402" s="25" t="n"/>
      <c r="G402" s="25" t="n"/>
      <c r="H402" s="26" t="n"/>
      <c r="I402" s="26" t="n"/>
      <c r="J402" s="26" t="n"/>
      <c r="K402" s="27" t="n"/>
      <c r="L402" s="27" t="n"/>
      <c r="M402" s="24" t="n"/>
      <c r="N402" s="23">
        <f>IF(A402="","",IFERROR(IF(M402&lt;&gt;"Approuvé",0,IF(E402="Accumulation",MAX(I402-H402,0),IF(E402="Ajustement crédit",J402,0))),0))</f>
        <v/>
      </c>
      <c r="O402" s="23">
        <f>IF(A402="","",IFERROR(IF(M402&lt;&gt;"Approuvé",0,IF(OR(E402="Reprise",E402="Ajustement débit"),J402,0)),0))</f>
        <v/>
      </c>
      <c r="P402" s="23">
        <f>IF(A402="","",IFERROR(N402-O402,0))</f>
        <v/>
      </c>
    </row>
    <row r="403">
      <c r="A403" s="24" t="n"/>
      <c r="B403" s="25" t="n"/>
      <c r="C403" s="24" t="n"/>
      <c r="D403" s="22">
        <f>IF(C403="","",IFERROR(VLOOKUP(C403,Employés!$A$6:$B$101,2,FALSE),"Employé introuvable"))</f>
        <v/>
      </c>
      <c r="E403" s="24" t="n"/>
      <c r="F403" s="25" t="n"/>
      <c r="G403" s="25" t="n"/>
      <c r="H403" s="26" t="n"/>
      <c r="I403" s="26" t="n"/>
      <c r="J403" s="26" t="n"/>
      <c r="K403" s="27" t="n"/>
      <c r="L403" s="27" t="n"/>
      <c r="M403" s="24" t="n"/>
      <c r="N403" s="23">
        <f>IF(A403="","",IFERROR(IF(M403&lt;&gt;"Approuvé",0,IF(E403="Accumulation",MAX(I403-H403,0),IF(E403="Ajustement crédit",J403,0))),0))</f>
        <v/>
      </c>
      <c r="O403" s="23">
        <f>IF(A403="","",IFERROR(IF(M403&lt;&gt;"Approuvé",0,IF(OR(E403="Reprise",E403="Ajustement débit"),J403,0)),0))</f>
        <v/>
      </c>
      <c r="P403" s="23">
        <f>IF(A403="","",IFERROR(N403-O403,0))</f>
        <v/>
      </c>
    </row>
    <row r="404">
      <c r="A404" s="24" t="n"/>
      <c r="B404" s="25" t="n"/>
      <c r="C404" s="24" t="n"/>
      <c r="D404" s="22">
        <f>IF(C404="","",IFERROR(VLOOKUP(C404,Employés!$A$6:$B$101,2,FALSE),"Employé introuvable"))</f>
        <v/>
      </c>
      <c r="E404" s="24" t="n"/>
      <c r="F404" s="25" t="n"/>
      <c r="G404" s="25" t="n"/>
      <c r="H404" s="26" t="n"/>
      <c r="I404" s="26" t="n"/>
      <c r="J404" s="26" t="n"/>
      <c r="K404" s="27" t="n"/>
      <c r="L404" s="27" t="n"/>
      <c r="M404" s="24" t="n"/>
      <c r="N404" s="23">
        <f>IF(A404="","",IFERROR(IF(M404&lt;&gt;"Approuvé",0,IF(E404="Accumulation",MAX(I404-H404,0),IF(E404="Ajustement crédit",J404,0))),0))</f>
        <v/>
      </c>
      <c r="O404" s="23">
        <f>IF(A404="","",IFERROR(IF(M404&lt;&gt;"Approuvé",0,IF(OR(E404="Reprise",E404="Ajustement débit"),J404,0)),0))</f>
        <v/>
      </c>
      <c r="P404" s="23">
        <f>IF(A404="","",IFERROR(N404-O404,0))</f>
        <v/>
      </c>
    </row>
    <row r="405">
      <c r="A405" s="24" t="n"/>
      <c r="B405" s="25" t="n"/>
      <c r="C405" s="24" t="n"/>
      <c r="D405" s="22">
        <f>IF(C405="","",IFERROR(VLOOKUP(C405,Employés!$A$6:$B$101,2,FALSE),"Employé introuvable"))</f>
        <v/>
      </c>
      <c r="E405" s="24" t="n"/>
      <c r="F405" s="25" t="n"/>
      <c r="G405" s="25" t="n"/>
      <c r="H405" s="26" t="n"/>
      <c r="I405" s="26" t="n"/>
      <c r="J405" s="26" t="n"/>
      <c r="K405" s="27" t="n"/>
      <c r="L405" s="27" t="n"/>
      <c r="M405" s="24" t="n"/>
      <c r="N405" s="23">
        <f>IF(A405="","",IFERROR(IF(M405&lt;&gt;"Approuvé",0,IF(E405="Accumulation",MAX(I405-H405,0),IF(E405="Ajustement crédit",J405,0))),0))</f>
        <v/>
      </c>
      <c r="O405" s="23">
        <f>IF(A405="","",IFERROR(IF(M405&lt;&gt;"Approuvé",0,IF(OR(E405="Reprise",E405="Ajustement débit"),J405,0)),0))</f>
        <v/>
      </c>
      <c r="P405" s="23">
        <f>IF(A405="","",IFERROR(N405-O405,0))</f>
        <v/>
      </c>
    </row>
    <row r="406">
      <c r="A406" s="24" t="n"/>
      <c r="B406" s="25" t="n"/>
      <c r="C406" s="24" t="n"/>
      <c r="D406" s="22">
        <f>IF(C406="","",IFERROR(VLOOKUP(C406,Employés!$A$6:$B$101,2,FALSE),"Employé introuvable"))</f>
        <v/>
      </c>
      <c r="E406" s="24" t="n"/>
      <c r="F406" s="25" t="n"/>
      <c r="G406" s="25" t="n"/>
      <c r="H406" s="26" t="n"/>
      <c r="I406" s="26" t="n"/>
      <c r="J406" s="26" t="n"/>
      <c r="K406" s="27" t="n"/>
      <c r="L406" s="27" t="n"/>
      <c r="M406" s="24" t="n"/>
      <c r="N406" s="23">
        <f>IF(A406="","",IFERROR(IF(M406&lt;&gt;"Approuvé",0,IF(E406="Accumulation",MAX(I406-H406,0),IF(E406="Ajustement crédit",J406,0))),0))</f>
        <v/>
      </c>
      <c r="O406" s="23">
        <f>IF(A406="","",IFERROR(IF(M406&lt;&gt;"Approuvé",0,IF(OR(E406="Reprise",E406="Ajustement débit"),J406,0)),0))</f>
        <v/>
      </c>
      <c r="P406" s="23">
        <f>IF(A406="","",IFERROR(N406-O406,0))</f>
        <v/>
      </c>
    </row>
    <row r="407">
      <c r="A407" s="24" t="n"/>
      <c r="B407" s="25" t="n"/>
      <c r="C407" s="24" t="n"/>
      <c r="D407" s="22">
        <f>IF(C407="","",IFERROR(VLOOKUP(C407,Employés!$A$6:$B$101,2,FALSE),"Employé introuvable"))</f>
        <v/>
      </c>
      <c r="E407" s="24" t="n"/>
      <c r="F407" s="25" t="n"/>
      <c r="G407" s="25" t="n"/>
      <c r="H407" s="26" t="n"/>
      <c r="I407" s="26" t="n"/>
      <c r="J407" s="26" t="n"/>
      <c r="K407" s="27" t="n"/>
      <c r="L407" s="27" t="n"/>
      <c r="M407" s="24" t="n"/>
      <c r="N407" s="23">
        <f>IF(A407="","",IFERROR(IF(M407&lt;&gt;"Approuvé",0,IF(E407="Accumulation",MAX(I407-H407,0),IF(E407="Ajustement crédit",J407,0))),0))</f>
        <v/>
      </c>
      <c r="O407" s="23">
        <f>IF(A407="","",IFERROR(IF(M407&lt;&gt;"Approuvé",0,IF(OR(E407="Reprise",E407="Ajustement débit"),J407,0)),0))</f>
        <v/>
      </c>
      <c r="P407" s="23">
        <f>IF(A407="","",IFERROR(N407-O407,0))</f>
        <v/>
      </c>
    </row>
    <row r="408">
      <c r="A408" s="24" t="n"/>
      <c r="B408" s="25" t="n"/>
      <c r="C408" s="24" t="n"/>
      <c r="D408" s="22">
        <f>IF(C408="","",IFERROR(VLOOKUP(C408,Employés!$A$6:$B$101,2,FALSE),"Employé introuvable"))</f>
        <v/>
      </c>
      <c r="E408" s="24" t="n"/>
      <c r="F408" s="25" t="n"/>
      <c r="G408" s="25" t="n"/>
      <c r="H408" s="26" t="n"/>
      <c r="I408" s="26" t="n"/>
      <c r="J408" s="26" t="n"/>
      <c r="K408" s="27" t="n"/>
      <c r="L408" s="27" t="n"/>
      <c r="M408" s="24" t="n"/>
      <c r="N408" s="23">
        <f>IF(A408="","",IFERROR(IF(M408&lt;&gt;"Approuvé",0,IF(E408="Accumulation",MAX(I408-H408,0),IF(E408="Ajustement crédit",J408,0))),0))</f>
        <v/>
      </c>
      <c r="O408" s="23">
        <f>IF(A408="","",IFERROR(IF(M408&lt;&gt;"Approuvé",0,IF(OR(E408="Reprise",E408="Ajustement débit"),J408,0)),0))</f>
        <v/>
      </c>
      <c r="P408" s="23">
        <f>IF(A408="","",IFERROR(N408-O408,0))</f>
        <v/>
      </c>
    </row>
    <row r="409">
      <c r="A409" s="24" t="n"/>
      <c r="B409" s="25" t="n"/>
      <c r="C409" s="24" t="n"/>
      <c r="D409" s="22">
        <f>IF(C409="","",IFERROR(VLOOKUP(C409,Employés!$A$6:$B$101,2,FALSE),"Employé introuvable"))</f>
        <v/>
      </c>
      <c r="E409" s="24" t="n"/>
      <c r="F409" s="25" t="n"/>
      <c r="G409" s="25" t="n"/>
      <c r="H409" s="26" t="n"/>
      <c r="I409" s="26" t="n"/>
      <c r="J409" s="26" t="n"/>
      <c r="K409" s="27" t="n"/>
      <c r="L409" s="27" t="n"/>
      <c r="M409" s="24" t="n"/>
      <c r="N409" s="23">
        <f>IF(A409="","",IFERROR(IF(M409&lt;&gt;"Approuvé",0,IF(E409="Accumulation",MAX(I409-H409,0),IF(E409="Ajustement crédit",J409,0))),0))</f>
        <v/>
      </c>
      <c r="O409" s="23">
        <f>IF(A409="","",IFERROR(IF(M409&lt;&gt;"Approuvé",0,IF(OR(E409="Reprise",E409="Ajustement débit"),J409,0)),0))</f>
        <v/>
      </c>
      <c r="P409" s="23">
        <f>IF(A409="","",IFERROR(N409-O409,0))</f>
        <v/>
      </c>
    </row>
    <row r="410">
      <c r="A410" s="24" t="n"/>
      <c r="B410" s="25" t="n"/>
      <c r="C410" s="24" t="n"/>
      <c r="D410" s="22">
        <f>IF(C410="","",IFERROR(VLOOKUP(C410,Employés!$A$6:$B$101,2,FALSE),"Employé introuvable"))</f>
        <v/>
      </c>
      <c r="E410" s="24" t="n"/>
      <c r="F410" s="25" t="n"/>
      <c r="G410" s="25" t="n"/>
      <c r="H410" s="26" t="n"/>
      <c r="I410" s="26" t="n"/>
      <c r="J410" s="26" t="n"/>
      <c r="K410" s="27" t="n"/>
      <c r="L410" s="27" t="n"/>
      <c r="M410" s="24" t="n"/>
      <c r="N410" s="23">
        <f>IF(A410="","",IFERROR(IF(M410&lt;&gt;"Approuvé",0,IF(E410="Accumulation",MAX(I410-H410,0),IF(E410="Ajustement crédit",J410,0))),0))</f>
        <v/>
      </c>
      <c r="O410" s="23">
        <f>IF(A410="","",IFERROR(IF(M410&lt;&gt;"Approuvé",0,IF(OR(E410="Reprise",E410="Ajustement débit"),J410,0)),0))</f>
        <v/>
      </c>
      <c r="P410" s="23">
        <f>IF(A410="","",IFERROR(N410-O410,0))</f>
        <v/>
      </c>
    </row>
    <row r="411">
      <c r="A411" s="24" t="n"/>
      <c r="B411" s="25" t="n"/>
      <c r="C411" s="24" t="n"/>
      <c r="D411" s="22">
        <f>IF(C411="","",IFERROR(VLOOKUP(C411,Employés!$A$6:$B$101,2,FALSE),"Employé introuvable"))</f>
        <v/>
      </c>
      <c r="E411" s="24" t="n"/>
      <c r="F411" s="25" t="n"/>
      <c r="G411" s="25" t="n"/>
      <c r="H411" s="26" t="n"/>
      <c r="I411" s="26" t="n"/>
      <c r="J411" s="26" t="n"/>
      <c r="K411" s="27" t="n"/>
      <c r="L411" s="27" t="n"/>
      <c r="M411" s="24" t="n"/>
      <c r="N411" s="23">
        <f>IF(A411="","",IFERROR(IF(M411&lt;&gt;"Approuvé",0,IF(E411="Accumulation",MAX(I411-H411,0),IF(E411="Ajustement crédit",J411,0))),0))</f>
        <v/>
      </c>
      <c r="O411" s="23">
        <f>IF(A411="","",IFERROR(IF(M411&lt;&gt;"Approuvé",0,IF(OR(E411="Reprise",E411="Ajustement débit"),J411,0)),0))</f>
        <v/>
      </c>
      <c r="P411" s="23">
        <f>IF(A411="","",IFERROR(N411-O411,0))</f>
        <v/>
      </c>
    </row>
    <row r="412">
      <c r="A412" s="24" t="n"/>
      <c r="B412" s="25" t="n"/>
      <c r="C412" s="24" t="n"/>
      <c r="D412" s="22">
        <f>IF(C412="","",IFERROR(VLOOKUP(C412,Employés!$A$6:$B$101,2,FALSE),"Employé introuvable"))</f>
        <v/>
      </c>
      <c r="E412" s="24" t="n"/>
      <c r="F412" s="25" t="n"/>
      <c r="G412" s="25" t="n"/>
      <c r="H412" s="26" t="n"/>
      <c r="I412" s="26" t="n"/>
      <c r="J412" s="26" t="n"/>
      <c r="K412" s="27" t="n"/>
      <c r="L412" s="27" t="n"/>
      <c r="M412" s="24" t="n"/>
      <c r="N412" s="23">
        <f>IF(A412="","",IFERROR(IF(M412&lt;&gt;"Approuvé",0,IF(E412="Accumulation",MAX(I412-H412,0),IF(E412="Ajustement crédit",J412,0))),0))</f>
        <v/>
      </c>
      <c r="O412" s="23">
        <f>IF(A412="","",IFERROR(IF(M412&lt;&gt;"Approuvé",0,IF(OR(E412="Reprise",E412="Ajustement débit"),J412,0)),0))</f>
        <v/>
      </c>
      <c r="P412" s="23">
        <f>IF(A412="","",IFERROR(N412-O412,0))</f>
        <v/>
      </c>
    </row>
    <row r="413">
      <c r="A413" s="24" t="n"/>
      <c r="B413" s="25" t="n"/>
      <c r="C413" s="24" t="n"/>
      <c r="D413" s="22">
        <f>IF(C413="","",IFERROR(VLOOKUP(C413,Employés!$A$6:$B$101,2,FALSE),"Employé introuvable"))</f>
        <v/>
      </c>
      <c r="E413" s="24" t="n"/>
      <c r="F413" s="25" t="n"/>
      <c r="G413" s="25" t="n"/>
      <c r="H413" s="26" t="n"/>
      <c r="I413" s="26" t="n"/>
      <c r="J413" s="26" t="n"/>
      <c r="K413" s="27" t="n"/>
      <c r="L413" s="27" t="n"/>
      <c r="M413" s="24" t="n"/>
      <c r="N413" s="23">
        <f>IF(A413="","",IFERROR(IF(M413&lt;&gt;"Approuvé",0,IF(E413="Accumulation",MAX(I413-H413,0),IF(E413="Ajustement crédit",J413,0))),0))</f>
        <v/>
      </c>
      <c r="O413" s="23">
        <f>IF(A413="","",IFERROR(IF(M413&lt;&gt;"Approuvé",0,IF(OR(E413="Reprise",E413="Ajustement débit"),J413,0)),0))</f>
        <v/>
      </c>
      <c r="P413" s="23">
        <f>IF(A413="","",IFERROR(N413-O413,0))</f>
        <v/>
      </c>
    </row>
    <row r="414">
      <c r="A414" s="24" t="n"/>
      <c r="B414" s="25" t="n"/>
      <c r="C414" s="24" t="n"/>
      <c r="D414" s="22">
        <f>IF(C414="","",IFERROR(VLOOKUP(C414,Employés!$A$6:$B$101,2,FALSE),"Employé introuvable"))</f>
        <v/>
      </c>
      <c r="E414" s="24" t="n"/>
      <c r="F414" s="25" t="n"/>
      <c r="G414" s="25" t="n"/>
      <c r="H414" s="26" t="n"/>
      <c r="I414" s="26" t="n"/>
      <c r="J414" s="26" t="n"/>
      <c r="K414" s="27" t="n"/>
      <c r="L414" s="27" t="n"/>
      <c r="M414" s="24" t="n"/>
      <c r="N414" s="23">
        <f>IF(A414="","",IFERROR(IF(M414&lt;&gt;"Approuvé",0,IF(E414="Accumulation",MAX(I414-H414,0),IF(E414="Ajustement crédit",J414,0))),0))</f>
        <v/>
      </c>
      <c r="O414" s="23">
        <f>IF(A414="","",IFERROR(IF(M414&lt;&gt;"Approuvé",0,IF(OR(E414="Reprise",E414="Ajustement débit"),J414,0)),0))</f>
        <v/>
      </c>
      <c r="P414" s="23">
        <f>IF(A414="","",IFERROR(N414-O414,0))</f>
        <v/>
      </c>
    </row>
    <row r="415">
      <c r="A415" s="24" t="n"/>
      <c r="B415" s="25" t="n"/>
      <c r="C415" s="24" t="n"/>
      <c r="D415" s="22">
        <f>IF(C415="","",IFERROR(VLOOKUP(C415,Employés!$A$6:$B$101,2,FALSE),"Employé introuvable"))</f>
        <v/>
      </c>
      <c r="E415" s="24" t="n"/>
      <c r="F415" s="25" t="n"/>
      <c r="G415" s="25" t="n"/>
      <c r="H415" s="26" t="n"/>
      <c r="I415" s="26" t="n"/>
      <c r="J415" s="26" t="n"/>
      <c r="K415" s="27" t="n"/>
      <c r="L415" s="27" t="n"/>
      <c r="M415" s="24" t="n"/>
      <c r="N415" s="23">
        <f>IF(A415="","",IFERROR(IF(M415&lt;&gt;"Approuvé",0,IF(E415="Accumulation",MAX(I415-H415,0),IF(E415="Ajustement crédit",J415,0))),0))</f>
        <v/>
      </c>
      <c r="O415" s="23">
        <f>IF(A415="","",IFERROR(IF(M415&lt;&gt;"Approuvé",0,IF(OR(E415="Reprise",E415="Ajustement débit"),J415,0)),0))</f>
        <v/>
      </c>
      <c r="P415" s="23">
        <f>IF(A415="","",IFERROR(N415-O415,0))</f>
        <v/>
      </c>
    </row>
    <row r="416">
      <c r="A416" s="24" t="n"/>
      <c r="B416" s="25" t="n"/>
      <c r="C416" s="24" t="n"/>
      <c r="D416" s="22">
        <f>IF(C416="","",IFERROR(VLOOKUP(C416,Employés!$A$6:$B$101,2,FALSE),"Employé introuvable"))</f>
        <v/>
      </c>
      <c r="E416" s="24" t="n"/>
      <c r="F416" s="25" t="n"/>
      <c r="G416" s="25" t="n"/>
      <c r="H416" s="26" t="n"/>
      <c r="I416" s="26" t="n"/>
      <c r="J416" s="26" t="n"/>
      <c r="K416" s="27" t="n"/>
      <c r="L416" s="27" t="n"/>
      <c r="M416" s="24" t="n"/>
      <c r="N416" s="23">
        <f>IF(A416="","",IFERROR(IF(M416&lt;&gt;"Approuvé",0,IF(E416="Accumulation",MAX(I416-H416,0),IF(E416="Ajustement crédit",J416,0))),0))</f>
        <v/>
      </c>
      <c r="O416" s="23">
        <f>IF(A416="","",IFERROR(IF(M416&lt;&gt;"Approuvé",0,IF(OR(E416="Reprise",E416="Ajustement débit"),J416,0)),0))</f>
        <v/>
      </c>
      <c r="P416" s="23">
        <f>IF(A416="","",IFERROR(N416-O416,0))</f>
        <v/>
      </c>
    </row>
    <row r="417">
      <c r="A417" s="24" t="n"/>
      <c r="B417" s="25" t="n"/>
      <c r="C417" s="24" t="n"/>
      <c r="D417" s="22">
        <f>IF(C417="","",IFERROR(VLOOKUP(C417,Employés!$A$6:$B$101,2,FALSE),"Employé introuvable"))</f>
        <v/>
      </c>
      <c r="E417" s="24" t="n"/>
      <c r="F417" s="25" t="n"/>
      <c r="G417" s="25" t="n"/>
      <c r="H417" s="26" t="n"/>
      <c r="I417" s="26" t="n"/>
      <c r="J417" s="26" t="n"/>
      <c r="K417" s="27" t="n"/>
      <c r="L417" s="27" t="n"/>
      <c r="M417" s="24" t="n"/>
      <c r="N417" s="23">
        <f>IF(A417="","",IFERROR(IF(M417&lt;&gt;"Approuvé",0,IF(E417="Accumulation",MAX(I417-H417,0),IF(E417="Ajustement crédit",J417,0))),0))</f>
        <v/>
      </c>
      <c r="O417" s="23">
        <f>IF(A417="","",IFERROR(IF(M417&lt;&gt;"Approuvé",0,IF(OR(E417="Reprise",E417="Ajustement débit"),J417,0)),0))</f>
        <v/>
      </c>
      <c r="P417" s="23">
        <f>IF(A417="","",IFERROR(N417-O417,0))</f>
        <v/>
      </c>
    </row>
    <row r="418">
      <c r="A418" s="24" t="n"/>
      <c r="B418" s="25" t="n"/>
      <c r="C418" s="24" t="n"/>
      <c r="D418" s="22">
        <f>IF(C418="","",IFERROR(VLOOKUP(C418,Employés!$A$6:$B$101,2,FALSE),"Employé introuvable"))</f>
        <v/>
      </c>
      <c r="E418" s="24" t="n"/>
      <c r="F418" s="25" t="n"/>
      <c r="G418" s="25" t="n"/>
      <c r="H418" s="26" t="n"/>
      <c r="I418" s="26" t="n"/>
      <c r="J418" s="26" t="n"/>
      <c r="K418" s="27" t="n"/>
      <c r="L418" s="27" t="n"/>
      <c r="M418" s="24" t="n"/>
      <c r="N418" s="23">
        <f>IF(A418="","",IFERROR(IF(M418&lt;&gt;"Approuvé",0,IF(E418="Accumulation",MAX(I418-H418,0),IF(E418="Ajustement crédit",J418,0))),0))</f>
        <v/>
      </c>
      <c r="O418" s="23">
        <f>IF(A418="","",IFERROR(IF(M418&lt;&gt;"Approuvé",0,IF(OR(E418="Reprise",E418="Ajustement débit"),J418,0)),0))</f>
        <v/>
      </c>
      <c r="P418" s="23">
        <f>IF(A418="","",IFERROR(N418-O418,0))</f>
        <v/>
      </c>
    </row>
    <row r="419">
      <c r="A419" s="24" t="n"/>
      <c r="B419" s="25" t="n"/>
      <c r="C419" s="24" t="n"/>
      <c r="D419" s="22">
        <f>IF(C419="","",IFERROR(VLOOKUP(C419,Employés!$A$6:$B$101,2,FALSE),"Employé introuvable"))</f>
        <v/>
      </c>
      <c r="E419" s="24" t="n"/>
      <c r="F419" s="25" t="n"/>
      <c r="G419" s="25" t="n"/>
      <c r="H419" s="26" t="n"/>
      <c r="I419" s="26" t="n"/>
      <c r="J419" s="26" t="n"/>
      <c r="K419" s="27" t="n"/>
      <c r="L419" s="27" t="n"/>
      <c r="M419" s="24" t="n"/>
      <c r="N419" s="23">
        <f>IF(A419="","",IFERROR(IF(M419&lt;&gt;"Approuvé",0,IF(E419="Accumulation",MAX(I419-H419,0),IF(E419="Ajustement crédit",J419,0))),0))</f>
        <v/>
      </c>
      <c r="O419" s="23">
        <f>IF(A419="","",IFERROR(IF(M419&lt;&gt;"Approuvé",0,IF(OR(E419="Reprise",E419="Ajustement débit"),J419,0)),0))</f>
        <v/>
      </c>
      <c r="P419" s="23">
        <f>IF(A419="","",IFERROR(N419-O419,0))</f>
        <v/>
      </c>
    </row>
    <row r="420">
      <c r="A420" s="24" t="n"/>
      <c r="B420" s="25" t="n"/>
      <c r="C420" s="24" t="n"/>
      <c r="D420" s="22">
        <f>IF(C420="","",IFERROR(VLOOKUP(C420,Employés!$A$6:$B$101,2,FALSE),"Employé introuvable"))</f>
        <v/>
      </c>
      <c r="E420" s="24" t="n"/>
      <c r="F420" s="25" t="n"/>
      <c r="G420" s="25" t="n"/>
      <c r="H420" s="26" t="n"/>
      <c r="I420" s="26" t="n"/>
      <c r="J420" s="26" t="n"/>
      <c r="K420" s="27" t="n"/>
      <c r="L420" s="27" t="n"/>
      <c r="M420" s="24" t="n"/>
      <c r="N420" s="23">
        <f>IF(A420="","",IFERROR(IF(M420&lt;&gt;"Approuvé",0,IF(E420="Accumulation",MAX(I420-H420,0),IF(E420="Ajustement crédit",J420,0))),0))</f>
        <v/>
      </c>
      <c r="O420" s="23">
        <f>IF(A420="","",IFERROR(IF(M420&lt;&gt;"Approuvé",0,IF(OR(E420="Reprise",E420="Ajustement débit"),J420,0)),0))</f>
        <v/>
      </c>
      <c r="P420" s="23">
        <f>IF(A420="","",IFERROR(N420-O420,0))</f>
        <v/>
      </c>
    </row>
    <row r="421">
      <c r="A421" s="24" t="n"/>
      <c r="B421" s="25" t="n"/>
      <c r="C421" s="24" t="n"/>
      <c r="D421" s="22">
        <f>IF(C421="","",IFERROR(VLOOKUP(C421,Employés!$A$6:$B$101,2,FALSE),"Employé introuvable"))</f>
        <v/>
      </c>
      <c r="E421" s="24" t="n"/>
      <c r="F421" s="25" t="n"/>
      <c r="G421" s="25" t="n"/>
      <c r="H421" s="26" t="n"/>
      <c r="I421" s="26" t="n"/>
      <c r="J421" s="26" t="n"/>
      <c r="K421" s="27" t="n"/>
      <c r="L421" s="27" t="n"/>
      <c r="M421" s="24" t="n"/>
      <c r="N421" s="23">
        <f>IF(A421="","",IFERROR(IF(M421&lt;&gt;"Approuvé",0,IF(E421="Accumulation",MAX(I421-H421,0),IF(E421="Ajustement crédit",J421,0))),0))</f>
        <v/>
      </c>
      <c r="O421" s="23">
        <f>IF(A421="","",IFERROR(IF(M421&lt;&gt;"Approuvé",0,IF(OR(E421="Reprise",E421="Ajustement débit"),J421,0)),0))</f>
        <v/>
      </c>
      <c r="P421" s="23">
        <f>IF(A421="","",IFERROR(N421-O421,0))</f>
        <v/>
      </c>
    </row>
    <row r="422">
      <c r="A422" s="24" t="n"/>
      <c r="B422" s="25" t="n"/>
      <c r="C422" s="24" t="n"/>
      <c r="D422" s="22">
        <f>IF(C422="","",IFERROR(VLOOKUP(C422,Employés!$A$6:$B$101,2,FALSE),"Employé introuvable"))</f>
        <v/>
      </c>
      <c r="E422" s="24" t="n"/>
      <c r="F422" s="25" t="n"/>
      <c r="G422" s="25" t="n"/>
      <c r="H422" s="26" t="n"/>
      <c r="I422" s="26" t="n"/>
      <c r="J422" s="26" t="n"/>
      <c r="K422" s="27" t="n"/>
      <c r="L422" s="27" t="n"/>
      <c r="M422" s="24" t="n"/>
      <c r="N422" s="23">
        <f>IF(A422="","",IFERROR(IF(M422&lt;&gt;"Approuvé",0,IF(E422="Accumulation",MAX(I422-H422,0),IF(E422="Ajustement crédit",J422,0))),0))</f>
        <v/>
      </c>
      <c r="O422" s="23">
        <f>IF(A422="","",IFERROR(IF(M422&lt;&gt;"Approuvé",0,IF(OR(E422="Reprise",E422="Ajustement débit"),J422,0)),0))</f>
        <v/>
      </c>
      <c r="P422" s="23">
        <f>IF(A422="","",IFERROR(N422-O422,0))</f>
        <v/>
      </c>
    </row>
    <row r="423">
      <c r="A423" s="24" t="n"/>
      <c r="B423" s="25" t="n"/>
      <c r="C423" s="24" t="n"/>
      <c r="D423" s="22">
        <f>IF(C423="","",IFERROR(VLOOKUP(C423,Employés!$A$6:$B$101,2,FALSE),"Employé introuvable"))</f>
        <v/>
      </c>
      <c r="E423" s="24" t="n"/>
      <c r="F423" s="25" t="n"/>
      <c r="G423" s="25" t="n"/>
      <c r="H423" s="26" t="n"/>
      <c r="I423" s="26" t="n"/>
      <c r="J423" s="26" t="n"/>
      <c r="K423" s="27" t="n"/>
      <c r="L423" s="27" t="n"/>
      <c r="M423" s="24" t="n"/>
      <c r="N423" s="23">
        <f>IF(A423="","",IFERROR(IF(M423&lt;&gt;"Approuvé",0,IF(E423="Accumulation",MAX(I423-H423,0),IF(E423="Ajustement crédit",J423,0))),0))</f>
        <v/>
      </c>
      <c r="O423" s="23">
        <f>IF(A423="","",IFERROR(IF(M423&lt;&gt;"Approuvé",0,IF(OR(E423="Reprise",E423="Ajustement débit"),J423,0)),0))</f>
        <v/>
      </c>
      <c r="P423" s="23">
        <f>IF(A423="","",IFERROR(N423-O423,0))</f>
        <v/>
      </c>
    </row>
    <row r="424">
      <c r="A424" s="24" t="n"/>
      <c r="B424" s="25" t="n"/>
      <c r="C424" s="24" t="n"/>
      <c r="D424" s="22">
        <f>IF(C424="","",IFERROR(VLOOKUP(C424,Employés!$A$6:$B$101,2,FALSE),"Employé introuvable"))</f>
        <v/>
      </c>
      <c r="E424" s="24" t="n"/>
      <c r="F424" s="25" t="n"/>
      <c r="G424" s="25" t="n"/>
      <c r="H424" s="26" t="n"/>
      <c r="I424" s="26" t="n"/>
      <c r="J424" s="26" t="n"/>
      <c r="K424" s="27" t="n"/>
      <c r="L424" s="27" t="n"/>
      <c r="M424" s="24" t="n"/>
      <c r="N424" s="23">
        <f>IF(A424="","",IFERROR(IF(M424&lt;&gt;"Approuvé",0,IF(E424="Accumulation",MAX(I424-H424,0),IF(E424="Ajustement crédit",J424,0))),0))</f>
        <v/>
      </c>
      <c r="O424" s="23">
        <f>IF(A424="","",IFERROR(IF(M424&lt;&gt;"Approuvé",0,IF(OR(E424="Reprise",E424="Ajustement débit"),J424,0)),0))</f>
        <v/>
      </c>
      <c r="P424" s="23">
        <f>IF(A424="","",IFERROR(N424-O424,0))</f>
        <v/>
      </c>
    </row>
    <row r="425">
      <c r="A425" s="24" t="n"/>
      <c r="B425" s="25" t="n"/>
      <c r="C425" s="24" t="n"/>
      <c r="D425" s="22">
        <f>IF(C425="","",IFERROR(VLOOKUP(C425,Employés!$A$6:$B$101,2,FALSE),"Employé introuvable"))</f>
        <v/>
      </c>
      <c r="E425" s="24" t="n"/>
      <c r="F425" s="25" t="n"/>
      <c r="G425" s="25" t="n"/>
      <c r="H425" s="26" t="n"/>
      <c r="I425" s="26" t="n"/>
      <c r="J425" s="26" t="n"/>
      <c r="K425" s="27" t="n"/>
      <c r="L425" s="27" t="n"/>
      <c r="M425" s="24" t="n"/>
      <c r="N425" s="23">
        <f>IF(A425="","",IFERROR(IF(M425&lt;&gt;"Approuvé",0,IF(E425="Accumulation",MAX(I425-H425,0),IF(E425="Ajustement crédit",J425,0))),0))</f>
        <v/>
      </c>
      <c r="O425" s="23">
        <f>IF(A425="","",IFERROR(IF(M425&lt;&gt;"Approuvé",0,IF(OR(E425="Reprise",E425="Ajustement débit"),J425,0)),0))</f>
        <v/>
      </c>
      <c r="P425" s="23">
        <f>IF(A425="","",IFERROR(N425-O425,0))</f>
        <v/>
      </c>
    </row>
    <row r="426">
      <c r="A426" s="24" t="n"/>
      <c r="B426" s="25" t="n"/>
      <c r="C426" s="24" t="n"/>
      <c r="D426" s="22">
        <f>IF(C426="","",IFERROR(VLOOKUP(C426,Employés!$A$6:$B$101,2,FALSE),"Employé introuvable"))</f>
        <v/>
      </c>
      <c r="E426" s="24" t="n"/>
      <c r="F426" s="25" t="n"/>
      <c r="G426" s="25" t="n"/>
      <c r="H426" s="26" t="n"/>
      <c r="I426" s="26" t="n"/>
      <c r="J426" s="26" t="n"/>
      <c r="K426" s="27" t="n"/>
      <c r="L426" s="27" t="n"/>
      <c r="M426" s="24" t="n"/>
      <c r="N426" s="23">
        <f>IF(A426="","",IFERROR(IF(M426&lt;&gt;"Approuvé",0,IF(E426="Accumulation",MAX(I426-H426,0),IF(E426="Ajustement crédit",J426,0))),0))</f>
        <v/>
      </c>
      <c r="O426" s="23">
        <f>IF(A426="","",IFERROR(IF(M426&lt;&gt;"Approuvé",0,IF(OR(E426="Reprise",E426="Ajustement débit"),J426,0)),0))</f>
        <v/>
      </c>
      <c r="P426" s="23">
        <f>IF(A426="","",IFERROR(N426-O426,0))</f>
        <v/>
      </c>
    </row>
    <row r="427">
      <c r="A427" s="24" t="n"/>
      <c r="B427" s="25" t="n"/>
      <c r="C427" s="24" t="n"/>
      <c r="D427" s="22">
        <f>IF(C427="","",IFERROR(VLOOKUP(C427,Employés!$A$6:$B$101,2,FALSE),"Employé introuvable"))</f>
        <v/>
      </c>
      <c r="E427" s="24" t="n"/>
      <c r="F427" s="25" t="n"/>
      <c r="G427" s="25" t="n"/>
      <c r="H427" s="26" t="n"/>
      <c r="I427" s="26" t="n"/>
      <c r="J427" s="26" t="n"/>
      <c r="K427" s="27" t="n"/>
      <c r="L427" s="27" t="n"/>
      <c r="M427" s="24" t="n"/>
      <c r="N427" s="23">
        <f>IF(A427="","",IFERROR(IF(M427&lt;&gt;"Approuvé",0,IF(E427="Accumulation",MAX(I427-H427,0),IF(E427="Ajustement crédit",J427,0))),0))</f>
        <v/>
      </c>
      <c r="O427" s="23">
        <f>IF(A427="","",IFERROR(IF(M427&lt;&gt;"Approuvé",0,IF(OR(E427="Reprise",E427="Ajustement débit"),J427,0)),0))</f>
        <v/>
      </c>
      <c r="P427" s="23">
        <f>IF(A427="","",IFERROR(N427-O427,0))</f>
        <v/>
      </c>
    </row>
    <row r="428">
      <c r="A428" s="24" t="n"/>
      <c r="B428" s="25" t="n"/>
      <c r="C428" s="24" t="n"/>
      <c r="D428" s="22">
        <f>IF(C428="","",IFERROR(VLOOKUP(C428,Employés!$A$6:$B$101,2,FALSE),"Employé introuvable"))</f>
        <v/>
      </c>
      <c r="E428" s="24" t="n"/>
      <c r="F428" s="25" t="n"/>
      <c r="G428" s="25" t="n"/>
      <c r="H428" s="26" t="n"/>
      <c r="I428" s="26" t="n"/>
      <c r="J428" s="26" t="n"/>
      <c r="K428" s="27" t="n"/>
      <c r="L428" s="27" t="n"/>
      <c r="M428" s="24" t="n"/>
      <c r="N428" s="23">
        <f>IF(A428="","",IFERROR(IF(M428&lt;&gt;"Approuvé",0,IF(E428="Accumulation",MAX(I428-H428,0),IF(E428="Ajustement crédit",J428,0))),0))</f>
        <v/>
      </c>
      <c r="O428" s="23">
        <f>IF(A428="","",IFERROR(IF(M428&lt;&gt;"Approuvé",0,IF(OR(E428="Reprise",E428="Ajustement débit"),J428,0)),0))</f>
        <v/>
      </c>
      <c r="P428" s="23">
        <f>IF(A428="","",IFERROR(N428-O428,0))</f>
        <v/>
      </c>
    </row>
    <row r="429">
      <c r="A429" s="24" t="n"/>
      <c r="B429" s="25" t="n"/>
      <c r="C429" s="24" t="n"/>
      <c r="D429" s="22">
        <f>IF(C429="","",IFERROR(VLOOKUP(C429,Employés!$A$6:$B$101,2,FALSE),"Employé introuvable"))</f>
        <v/>
      </c>
      <c r="E429" s="24" t="n"/>
      <c r="F429" s="25" t="n"/>
      <c r="G429" s="25" t="n"/>
      <c r="H429" s="26" t="n"/>
      <c r="I429" s="26" t="n"/>
      <c r="J429" s="26" t="n"/>
      <c r="K429" s="27" t="n"/>
      <c r="L429" s="27" t="n"/>
      <c r="M429" s="24" t="n"/>
      <c r="N429" s="23">
        <f>IF(A429="","",IFERROR(IF(M429&lt;&gt;"Approuvé",0,IF(E429="Accumulation",MAX(I429-H429,0),IF(E429="Ajustement crédit",J429,0))),0))</f>
        <v/>
      </c>
      <c r="O429" s="23">
        <f>IF(A429="","",IFERROR(IF(M429&lt;&gt;"Approuvé",0,IF(OR(E429="Reprise",E429="Ajustement débit"),J429,0)),0))</f>
        <v/>
      </c>
      <c r="P429" s="23">
        <f>IF(A429="","",IFERROR(N429-O429,0))</f>
        <v/>
      </c>
    </row>
    <row r="430">
      <c r="A430" s="24" t="n"/>
      <c r="B430" s="25" t="n"/>
      <c r="C430" s="24" t="n"/>
      <c r="D430" s="22">
        <f>IF(C430="","",IFERROR(VLOOKUP(C430,Employés!$A$6:$B$101,2,FALSE),"Employé introuvable"))</f>
        <v/>
      </c>
      <c r="E430" s="24" t="n"/>
      <c r="F430" s="25" t="n"/>
      <c r="G430" s="25" t="n"/>
      <c r="H430" s="26" t="n"/>
      <c r="I430" s="26" t="n"/>
      <c r="J430" s="26" t="n"/>
      <c r="K430" s="27" t="n"/>
      <c r="L430" s="27" t="n"/>
      <c r="M430" s="24" t="n"/>
      <c r="N430" s="23">
        <f>IF(A430="","",IFERROR(IF(M430&lt;&gt;"Approuvé",0,IF(E430="Accumulation",MAX(I430-H430,0),IF(E430="Ajustement crédit",J430,0))),0))</f>
        <v/>
      </c>
      <c r="O430" s="23">
        <f>IF(A430="","",IFERROR(IF(M430&lt;&gt;"Approuvé",0,IF(OR(E430="Reprise",E430="Ajustement débit"),J430,0)),0))</f>
        <v/>
      </c>
      <c r="P430" s="23">
        <f>IF(A430="","",IFERROR(N430-O430,0))</f>
        <v/>
      </c>
    </row>
    <row r="431">
      <c r="A431" s="24" t="n"/>
      <c r="B431" s="25" t="n"/>
      <c r="C431" s="24" t="n"/>
      <c r="D431" s="22">
        <f>IF(C431="","",IFERROR(VLOOKUP(C431,Employés!$A$6:$B$101,2,FALSE),"Employé introuvable"))</f>
        <v/>
      </c>
      <c r="E431" s="24" t="n"/>
      <c r="F431" s="25" t="n"/>
      <c r="G431" s="25" t="n"/>
      <c r="H431" s="26" t="n"/>
      <c r="I431" s="26" t="n"/>
      <c r="J431" s="26" t="n"/>
      <c r="K431" s="27" t="n"/>
      <c r="L431" s="27" t="n"/>
      <c r="M431" s="24" t="n"/>
      <c r="N431" s="23">
        <f>IF(A431="","",IFERROR(IF(M431&lt;&gt;"Approuvé",0,IF(E431="Accumulation",MAX(I431-H431,0),IF(E431="Ajustement crédit",J431,0))),0))</f>
        <v/>
      </c>
      <c r="O431" s="23">
        <f>IF(A431="","",IFERROR(IF(M431&lt;&gt;"Approuvé",0,IF(OR(E431="Reprise",E431="Ajustement débit"),J431,0)),0))</f>
        <v/>
      </c>
      <c r="P431" s="23">
        <f>IF(A431="","",IFERROR(N431-O431,0))</f>
        <v/>
      </c>
    </row>
    <row r="432">
      <c r="A432" s="24" t="n"/>
      <c r="B432" s="25" t="n"/>
      <c r="C432" s="24" t="n"/>
      <c r="D432" s="22">
        <f>IF(C432="","",IFERROR(VLOOKUP(C432,Employés!$A$6:$B$101,2,FALSE),"Employé introuvable"))</f>
        <v/>
      </c>
      <c r="E432" s="24" t="n"/>
      <c r="F432" s="25" t="n"/>
      <c r="G432" s="25" t="n"/>
      <c r="H432" s="26" t="n"/>
      <c r="I432" s="26" t="n"/>
      <c r="J432" s="26" t="n"/>
      <c r="K432" s="27" t="n"/>
      <c r="L432" s="27" t="n"/>
      <c r="M432" s="24" t="n"/>
      <c r="N432" s="23">
        <f>IF(A432="","",IFERROR(IF(M432&lt;&gt;"Approuvé",0,IF(E432="Accumulation",MAX(I432-H432,0),IF(E432="Ajustement crédit",J432,0))),0))</f>
        <v/>
      </c>
      <c r="O432" s="23">
        <f>IF(A432="","",IFERROR(IF(M432&lt;&gt;"Approuvé",0,IF(OR(E432="Reprise",E432="Ajustement débit"),J432,0)),0))</f>
        <v/>
      </c>
      <c r="P432" s="23">
        <f>IF(A432="","",IFERROR(N432-O432,0))</f>
        <v/>
      </c>
    </row>
    <row r="433">
      <c r="A433" s="24" t="n"/>
      <c r="B433" s="25" t="n"/>
      <c r="C433" s="24" t="n"/>
      <c r="D433" s="22">
        <f>IF(C433="","",IFERROR(VLOOKUP(C433,Employés!$A$6:$B$101,2,FALSE),"Employé introuvable"))</f>
        <v/>
      </c>
      <c r="E433" s="24" t="n"/>
      <c r="F433" s="25" t="n"/>
      <c r="G433" s="25" t="n"/>
      <c r="H433" s="26" t="n"/>
      <c r="I433" s="26" t="n"/>
      <c r="J433" s="26" t="n"/>
      <c r="K433" s="27" t="n"/>
      <c r="L433" s="27" t="n"/>
      <c r="M433" s="24" t="n"/>
      <c r="N433" s="23">
        <f>IF(A433="","",IFERROR(IF(M433&lt;&gt;"Approuvé",0,IF(E433="Accumulation",MAX(I433-H433,0),IF(E433="Ajustement crédit",J433,0))),0))</f>
        <v/>
      </c>
      <c r="O433" s="23">
        <f>IF(A433="","",IFERROR(IF(M433&lt;&gt;"Approuvé",0,IF(OR(E433="Reprise",E433="Ajustement débit"),J433,0)),0))</f>
        <v/>
      </c>
      <c r="P433" s="23">
        <f>IF(A433="","",IFERROR(N433-O433,0))</f>
        <v/>
      </c>
    </row>
    <row r="434">
      <c r="A434" s="24" t="n"/>
      <c r="B434" s="25" t="n"/>
      <c r="C434" s="24" t="n"/>
      <c r="D434" s="22">
        <f>IF(C434="","",IFERROR(VLOOKUP(C434,Employés!$A$6:$B$101,2,FALSE),"Employé introuvable"))</f>
        <v/>
      </c>
      <c r="E434" s="24" t="n"/>
      <c r="F434" s="25" t="n"/>
      <c r="G434" s="25" t="n"/>
      <c r="H434" s="26" t="n"/>
      <c r="I434" s="26" t="n"/>
      <c r="J434" s="26" t="n"/>
      <c r="K434" s="27" t="n"/>
      <c r="L434" s="27" t="n"/>
      <c r="M434" s="24" t="n"/>
      <c r="N434" s="23">
        <f>IF(A434="","",IFERROR(IF(M434&lt;&gt;"Approuvé",0,IF(E434="Accumulation",MAX(I434-H434,0),IF(E434="Ajustement crédit",J434,0))),0))</f>
        <v/>
      </c>
      <c r="O434" s="23">
        <f>IF(A434="","",IFERROR(IF(M434&lt;&gt;"Approuvé",0,IF(OR(E434="Reprise",E434="Ajustement débit"),J434,0)),0))</f>
        <v/>
      </c>
      <c r="P434" s="23">
        <f>IF(A434="","",IFERROR(N434-O434,0))</f>
        <v/>
      </c>
    </row>
    <row r="435">
      <c r="A435" s="24" t="n"/>
      <c r="B435" s="25" t="n"/>
      <c r="C435" s="24" t="n"/>
      <c r="D435" s="22">
        <f>IF(C435="","",IFERROR(VLOOKUP(C435,Employés!$A$6:$B$101,2,FALSE),"Employé introuvable"))</f>
        <v/>
      </c>
      <c r="E435" s="24" t="n"/>
      <c r="F435" s="25" t="n"/>
      <c r="G435" s="25" t="n"/>
      <c r="H435" s="26" t="n"/>
      <c r="I435" s="26" t="n"/>
      <c r="J435" s="26" t="n"/>
      <c r="K435" s="27" t="n"/>
      <c r="L435" s="27" t="n"/>
      <c r="M435" s="24" t="n"/>
      <c r="N435" s="23">
        <f>IF(A435="","",IFERROR(IF(M435&lt;&gt;"Approuvé",0,IF(E435="Accumulation",MAX(I435-H435,0),IF(E435="Ajustement crédit",J435,0))),0))</f>
        <v/>
      </c>
      <c r="O435" s="23">
        <f>IF(A435="","",IFERROR(IF(M435&lt;&gt;"Approuvé",0,IF(OR(E435="Reprise",E435="Ajustement débit"),J435,0)),0))</f>
        <v/>
      </c>
      <c r="P435" s="23">
        <f>IF(A435="","",IFERROR(N435-O435,0))</f>
        <v/>
      </c>
    </row>
    <row r="436">
      <c r="A436" s="24" t="n"/>
      <c r="B436" s="25" t="n"/>
      <c r="C436" s="24" t="n"/>
      <c r="D436" s="22">
        <f>IF(C436="","",IFERROR(VLOOKUP(C436,Employés!$A$6:$B$101,2,FALSE),"Employé introuvable"))</f>
        <v/>
      </c>
      <c r="E436" s="24" t="n"/>
      <c r="F436" s="25" t="n"/>
      <c r="G436" s="25" t="n"/>
      <c r="H436" s="26" t="n"/>
      <c r="I436" s="26" t="n"/>
      <c r="J436" s="26" t="n"/>
      <c r="K436" s="27" t="n"/>
      <c r="L436" s="27" t="n"/>
      <c r="M436" s="24" t="n"/>
      <c r="N436" s="23">
        <f>IF(A436="","",IFERROR(IF(M436&lt;&gt;"Approuvé",0,IF(E436="Accumulation",MAX(I436-H436,0),IF(E436="Ajustement crédit",J436,0))),0))</f>
        <v/>
      </c>
      <c r="O436" s="23">
        <f>IF(A436="","",IFERROR(IF(M436&lt;&gt;"Approuvé",0,IF(OR(E436="Reprise",E436="Ajustement débit"),J436,0)),0))</f>
        <v/>
      </c>
      <c r="P436" s="23">
        <f>IF(A436="","",IFERROR(N436-O436,0))</f>
        <v/>
      </c>
    </row>
    <row r="437">
      <c r="A437" s="24" t="n"/>
      <c r="B437" s="25" t="n"/>
      <c r="C437" s="24" t="n"/>
      <c r="D437" s="22">
        <f>IF(C437="","",IFERROR(VLOOKUP(C437,Employés!$A$6:$B$101,2,FALSE),"Employé introuvable"))</f>
        <v/>
      </c>
      <c r="E437" s="24" t="n"/>
      <c r="F437" s="25" t="n"/>
      <c r="G437" s="25" t="n"/>
      <c r="H437" s="26" t="n"/>
      <c r="I437" s="26" t="n"/>
      <c r="J437" s="26" t="n"/>
      <c r="K437" s="27" t="n"/>
      <c r="L437" s="27" t="n"/>
      <c r="M437" s="24" t="n"/>
      <c r="N437" s="23">
        <f>IF(A437="","",IFERROR(IF(M437&lt;&gt;"Approuvé",0,IF(E437="Accumulation",MAX(I437-H437,0),IF(E437="Ajustement crédit",J437,0))),0))</f>
        <v/>
      </c>
      <c r="O437" s="23">
        <f>IF(A437="","",IFERROR(IF(M437&lt;&gt;"Approuvé",0,IF(OR(E437="Reprise",E437="Ajustement débit"),J437,0)),0))</f>
        <v/>
      </c>
      <c r="P437" s="23">
        <f>IF(A437="","",IFERROR(N437-O437,0))</f>
        <v/>
      </c>
    </row>
    <row r="438">
      <c r="A438" s="24" t="n"/>
      <c r="B438" s="25" t="n"/>
      <c r="C438" s="24" t="n"/>
      <c r="D438" s="22">
        <f>IF(C438="","",IFERROR(VLOOKUP(C438,Employés!$A$6:$B$101,2,FALSE),"Employé introuvable"))</f>
        <v/>
      </c>
      <c r="E438" s="24" t="n"/>
      <c r="F438" s="25" t="n"/>
      <c r="G438" s="25" t="n"/>
      <c r="H438" s="26" t="n"/>
      <c r="I438" s="26" t="n"/>
      <c r="J438" s="26" t="n"/>
      <c r="K438" s="27" t="n"/>
      <c r="L438" s="27" t="n"/>
      <c r="M438" s="24" t="n"/>
      <c r="N438" s="23">
        <f>IF(A438="","",IFERROR(IF(M438&lt;&gt;"Approuvé",0,IF(E438="Accumulation",MAX(I438-H438,0),IF(E438="Ajustement crédit",J438,0))),0))</f>
        <v/>
      </c>
      <c r="O438" s="23">
        <f>IF(A438="","",IFERROR(IF(M438&lt;&gt;"Approuvé",0,IF(OR(E438="Reprise",E438="Ajustement débit"),J438,0)),0))</f>
        <v/>
      </c>
      <c r="P438" s="23">
        <f>IF(A438="","",IFERROR(N438-O438,0))</f>
        <v/>
      </c>
    </row>
    <row r="439">
      <c r="A439" s="24" t="n"/>
      <c r="B439" s="25" t="n"/>
      <c r="C439" s="24" t="n"/>
      <c r="D439" s="22">
        <f>IF(C439="","",IFERROR(VLOOKUP(C439,Employés!$A$6:$B$101,2,FALSE),"Employé introuvable"))</f>
        <v/>
      </c>
      <c r="E439" s="24" t="n"/>
      <c r="F439" s="25" t="n"/>
      <c r="G439" s="25" t="n"/>
      <c r="H439" s="26" t="n"/>
      <c r="I439" s="26" t="n"/>
      <c r="J439" s="26" t="n"/>
      <c r="K439" s="27" t="n"/>
      <c r="L439" s="27" t="n"/>
      <c r="M439" s="24" t="n"/>
      <c r="N439" s="23">
        <f>IF(A439="","",IFERROR(IF(M439&lt;&gt;"Approuvé",0,IF(E439="Accumulation",MAX(I439-H439,0),IF(E439="Ajustement crédit",J439,0))),0))</f>
        <v/>
      </c>
      <c r="O439" s="23">
        <f>IF(A439="","",IFERROR(IF(M439&lt;&gt;"Approuvé",0,IF(OR(E439="Reprise",E439="Ajustement débit"),J439,0)),0))</f>
        <v/>
      </c>
      <c r="P439" s="23">
        <f>IF(A439="","",IFERROR(N439-O439,0))</f>
        <v/>
      </c>
    </row>
    <row r="440">
      <c r="A440" s="24" t="n"/>
      <c r="B440" s="25" t="n"/>
      <c r="C440" s="24" t="n"/>
      <c r="D440" s="22">
        <f>IF(C440="","",IFERROR(VLOOKUP(C440,Employés!$A$6:$B$101,2,FALSE),"Employé introuvable"))</f>
        <v/>
      </c>
      <c r="E440" s="24" t="n"/>
      <c r="F440" s="25" t="n"/>
      <c r="G440" s="25" t="n"/>
      <c r="H440" s="26" t="n"/>
      <c r="I440" s="26" t="n"/>
      <c r="J440" s="26" t="n"/>
      <c r="K440" s="27" t="n"/>
      <c r="L440" s="27" t="n"/>
      <c r="M440" s="24" t="n"/>
      <c r="N440" s="23">
        <f>IF(A440="","",IFERROR(IF(M440&lt;&gt;"Approuvé",0,IF(E440="Accumulation",MAX(I440-H440,0),IF(E440="Ajustement crédit",J440,0))),0))</f>
        <v/>
      </c>
      <c r="O440" s="23">
        <f>IF(A440="","",IFERROR(IF(M440&lt;&gt;"Approuvé",0,IF(OR(E440="Reprise",E440="Ajustement débit"),J440,0)),0))</f>
        <v/>
      </c>
      <c r="P440" s="23">
        <f>IF(A440="","",IFERROR(N440-O440,0))</f>
        <v/>
      </c>
    </row>
    <row r="441">
      <c r="A441" s="24" t="n"/>
      <c r="B441" s="25" t="n"/>
      <c r="C441" s="24" t="n"/>
      <c r="D441" s="22">
        <f>IF(C441="","",IFERROR(VLOOKUP(C441,Employés!$A$6:$B$101,2,FALSE),"Employé introuvable"))</f>
        <v/>
      </c>
      <c r="E441" s="24" t="n"/>
      <c r="F441" s="25" t="n"/>
      <c r="G441" s="25" t="n"/>
      <c r="H441" s="26" t="n"/>
      <c r="I441" s="26" t="n"/>
      <c r="J441" s="26" t="n"/>
      <c r="K441" s="27" t="n"/>
      <c r="L441" s="27" t="n"/>
      <c r="M441" s="24" t="n"/>
      <c r="N441" s="23">
        <f>IF(A441="","",IFERROR(IF(M441&lt;&gt;"Approuvé",0,IF(E441="Accumulation",MAX(I441-H441,0),IF(E441="Ajustement crédit",J441,0))),0))</f>
        <v/>
      </c>
      <c r="O441" s="23">
        <f>IF(A441="","",IFERROR(IF(M441&lt;&gt;"Approuvé",0,IF(OR(E441="Reprise",E441="Ajustement débit"),J441,0)),0))</f>
        <v/>
      </c>
      <c r="P441" s="23">
        <f>IF(A441="","",IFERROR(N441-O441,0))</f>
        <v/>
      </c>
    </row>
    <row r="442">
      <c r="A442" s="24" t="n"/>
      <c r="B442" s="25" t="n"/>
      <c r="C442" s="24" t="n"/>
      <c r="D442" s="22">
        <f>IF(C442="","",IFERROR(VLOOKUP(C442,Employés!$A$6:$B$101,2,FALSE),"Employé introuvable"))</f>
        <v/>
      </c>
      <c r="E442" s="24" t="n"/>
      <c r="F442" s="25" t="n"/>
      <c r="G442" s="25" t="n"/>
      <c r="H442" s="26" t="n"/>
      <c r="I442" s="26" t="n"/>
      <c r="J442" s="26" t="n"/>
      <c r="K442" s="27" t="n"/>
      <c r="L442" s="27" t="n"/>
      <c r="M442" s="24" t="n"/>
      <c r="N442" s="23">
        <f>IF(A442="","",IFERROR(IF(M442&lt;&gt;"Approuvé",0,IF(E442="Accumulation",MAX(I442-H442,0),IF(E442="Ajustement crédit",J442,0))),0))</f>
        <v/>
      </c>
      <c r="O442" s="23">
        <f>IF(A442="","",IFERROR(IF(M442&lt;&gt;"Approuvé",0,IF(OR(E442="Reprise",E442="Ajustement débit"),J442,0)),0))</f>
        <v/>
      </c>
      <c r="P442" s="23">
        <f>IF(A442="","",IFERROR(N442-O442,0))</f>
        <v/>
      </c>
    </row>
    <row r="443">
      <c r="A443" s="24" t="n"/>
      <c r="B443" s="25" t="n"/>
      <c r="C443" s="24" t="n"/>
      <c r="D443" s="22">
        <f>IF(C443="","",IFERROR(VLOOKUP(C443,Employés!$A$6:$B$101,2,FALSE),"Employé introuvable"))</f>
        <v/>
      </c>
      <c r="E443" s="24" t="n"/>
      <c r="F443" s="25" t="n"/>
      <c r="G443" s="25" t="n"/>
      <c r="H443" s="26" t="n"/>
      <c r="I443" s="26" t="n"/>
      <c r="J443" s="26" t="n"/>
      <c r="K443" s="27" t="n"/>
      <c r="L443" s="27" t="n"/>
      <c r="M443" s="24" t="n"/>
      <c r="N443" s="23">
        <f>IF(A443="","",IFERROR(IF(M443&lt;&gt;"Approuvé",0,IF(E443="Accumulation",MAX(I443-H443,0),IF(E443="Ajustement crédit",J443,0))),0))</f>
        <v/>
      </c>
      <c r="O443" s="23">
        <f>IF(A443="","",IFERROR(IF(M443&lt;&gt;"Approuvé",0,IF(OR(E443="Reprise",E443="Ajustement débit"),J443,0)),0))</f>
        <v/>
      </c>
      <c r="P443" s="23">
        <f>IF(A443="","",IFERROR(N443-O443,0))</f>
        <v/>
      </c>
    </row>
    <row r="444">
      <c r="A444" s="24" t="n"/>
      <c r="B444" s="25" t="n"/>
      <c r="C444" s="24" t="n"/>
      <c r="D444" s="22">
        <f>IF(C444="","",IFERROR(VLOOKUP(C444,Employés!$A$6:$B$101,2,FALSE),"Employé introuvable"))</f>
        <v/>
      </c>
      <c r="E444" s="24" t="n"/>
      <c r="F444" s="25" t="n"/>
      <c r="G444" s="25" t="n"/>
      <c r="H444" s="26" t="n"/>
      <c r="I444" s="26" t="n"/>
      <c r="J444" s="26" t="n"/>
      <c r="K444" s="27" t="n"/>
      <c r="L444" s="27" t="n"/>
      <c r="M444" s="24" t="n"/>
      <c r="N444" s="23">
        <f>IF(A444="","",IFERROR(IF(M444&lt;&gt;"Approuvé",0,IF(E444="Accumulation",MAX(I444-H444,0),IF(E444="Ajustement crédit",J444,0))),0))</f>
        <v/>
      </c>
      <c r="O444" s="23">
        <f>IF(A444="","",IFERROR(IF(M444&lt;&gt;"Approuvé",0,IF(OR(E444="Reprise",E444="Ajustement débit"),J444,0)),0))</f>
        <v/>
      </c>
      <c r="P444" s="23">
        <f>IF(A444="","",IFERROR(N444-O444,0))</f>
        <v/>
      </c>
    </row>
    <row r="445">
      <c r="A445" s="24" t="n"/>
      <c r="B445" s="25" t="n"/>
      <c r="C445" s="24" t="n"/>
      <c r="D445" s="22">
        <f>IF(C445="","",IFERROR(VLOOKUP(C445,Employés!$A$6:$B$101,2,FALSE),"Employé introuvable"))</f>
        <v/>
      </c>
      <c r="E445" s="24" t="n"/>
      <c r="F445" s="25" t="n"/>
      <c r="G445" s="25" t="n"/>
      <c r="H445" s="26" t="n"/>
      <c r="I445" s="26" t="n"/>
      <c r="J445" s="26" t="n"/>
      <c r="K445" s="27" t="n"/>
      <c r="L445" s="27" t="n"/>
      <c r="M445" s="24" t="n"/>
      <c r="N445" s="23">
        <f>IF(A445="","",IFERROR(IF(M445&lt;&gt;"Approuvé",0,IF(E445="Accumulation",MAX(I445-H445,0),IF(E445="Ajustement crédit",J445,0))),0))</f>
        <v/>
      </c>
      <c r="O445" s="23">
        <f>IF(A445="","",IFERROR(IF(M445&lt;&gt;"Approuvé",0,IF(OR(E445="Reprise",E445="Ajustement débit"),J445,0)),0))</f>
        <v/>
      </c>
      <c r="P445" s="23">
        <f>IF(A445="","",IFERROR(N445-O445,0))</f>
        <v/>
      </c>
    </row>
    <row r="446">
      <c r="A446" s="24" t="n"/>
      <c r="B446" s="25" t="n"/>
      <c r="C446" s="24" t="n"/>
      <c r="D446" s="22">
        <f>IF(C446="","",IFERROR(VLOOKUP(C446,Employés!$A$6:$B$101,2,FALSE),"Employé introuvable"))</f>
        <v/>
      </c>
      <c r="E446" s="24" t="n"/>
      <c r="F446" s="25" t="n"/>
      <c r="G446" s="25" t="n"/>
      <c r="H446" s="26" t="n"/>
      <c r="I446" s="26" t="n"/>
      <c r="J446" s="26" t="n"/>
      <c r="K446" s="27" t="n"/>
      <c r="L446" s="27" t="n"/>
      <c r="M446" s="24" t="n"/>
      <c r="N446" s="23">
        <f>IF(A446="","",IFERROR(IF(M446&lt;&gt;"Approuvé",0,IF(E446="Accumulation",MAX(I446-H446,0),IF(E446="Ajustement crédit",J446,0))),0))</f>
        <v/>
      </c>
      <c r="O446" s="23">
        <f>IF(A446="","",IFERROR(IF(M446&lt;&gt;"Approuvé",0,IF(OR(E446="Reprise",E446="Ajustement débit"),J446,0)),0))</f>
        <v/>
      </c>
      <c r="P446" s="23">
        <f>IF(A446="","",IFERROR(N446-O446,0))</f>
        <v/>
      </c>
    </row>
    <row r="447">
      <c r="A447" s="24" t="n"/>
      <c r="B447" s="25" t="n"/>
      <c r="C447" s="24" t="n"/>
      <c r="D447" s="22">
        <f>IF(C447="","",IFERROR(VLOOKUP(C447,Employés!$A$6:$B$101,2,FALSE),"Employé introuvable"))</f>
        <v/>
      </c>
      <c r="E447" s="24" t="n"/>
      <c r="F447" s="25" t="n"/>
      <c r="G447" s="25" t="n"/>
      <c r="H447" s="26" t="n"/>
      <c r="I447" s="26" t="n"/>
      <c r="J447" s="26" t="n"/>
      <c r="K447" s="27" t="n"/>
      <c r="L447" s="27" t="n"/>
      <c r="M447" s="24" t="n"/>
      <c r="N447" s="23">
        <f>IF(A447="","",IFERROR(IF(M447&lt;&gt;"Approuvé",0,IF(E447="Accumulation",MAX(I447-H447,0),IF(E447="Ajustement crédit",J447,0))),0))</f>
        <v/>
      </c>
      <c r="O447" s="23">
        <f>IF(A447="","",IFERROR(IF(M447&lt;&gt;"Approuvé",0,IF(OR(E447="Reprise",E447="Ajustement débit"),J447,0)),0))</f>
        <v/>
      </c>
      <c r="P447" s="23">
        <f>IF(A447="","",IFERROR(N447-O447,0))</f>
        <v/>
      </c>
    </row>
    <row r="448">
      <c r="A448" s="24" t="n"/>
      <c r="B448" s="25" t="n"/>
      <c r="C448" s="24" t="n"/>
      <c r="D448" s="22">
        <f>IF(C448="","",IFERROR(VLOOKUP(C448,Employés!$A$6:$B$101,2,FALSE),"Employé introuvable"))</f>
        <v/>
      </c>
      <c r="E448" s="24" t="n"/>
      <c r="F448" s="25" t="n"/>
      <c r="G448" s="25" t="n"/>
      <c r="H448" s="26" t="n"/>
      <c r="I448" s="26" t="n"/>
      <c r="J448" s="26" t="n"/>
      <c r="K448" s="27" t="n"/>
      <c r="L448" s="27" t="n"/>
      <c r="M448" s="24" t="n"/>
      <c r="N448" s="23">
        <f>IF(A448="","",IFERROR(IF(M448&lt;&gt;"Approuvé",0,IF(E448="Accumulation",MAX(I448-H448,0),IF(E448="Ajustement crédit",J448,0))),0))</f>
        <v/>
      </c>
      <c r="O448" s="23">
        <f>IF(A448="","",IFERROR(IF(M448&lt;&gt;"Approuvé",0,IF(OR(E448="Reprise",E448="Ajustement débit"),J448,0)),0))</f>
        <v/>
      </c>
      <c r="P448" s="23">
        <f>IF(A448="","",IFERROR(N448-O448,0))</f>
        <v/>
      </c>
    </row>
    <row r="449">
      <c r="A449" s="24" t="n"/>
      <c r="B449" s="25" t="n"/>
      <c r="C449" s="24" t="n"/>
      <c r="D449" s="22">
        <f>IF(C449="","",IFERROR(VLOOKUP(C449,Employés!$A$6:$B$101,2,FALSE),"Employé introuvable"))</f>
        <v/>
      </c>
      <c r="E449" s="24" t="n"/>
      <c r="F449" s="25" t="n"/>
      <c r="G449" s="25" t="n"/>
      <c r="H449" s="26" t="n"/>
      <c r="I449" s="26" t="n"/>
      <c r="J449" s="26" t="n"/>
      <c r="K449" s="27" t="n"/>
      <c r="L449" s="27" t="n"/>
      <c r="M449" s="24" t="n"/>
      <c r="N449" s="23">
        <f>IF(A449="","",IFERROR(IF(M449&lt;&gt;"Approuvé",0,IF(E449="Accumulation",MAX(I449-H449,0),IF(E449="Ajustement crédit",J449,0))),0))</f>
        <v/>
      </c>
      <c r="O449" s="23">
        <f>IF(A449="","",IFERROR(IF(M449&lt;&gt;"Approuvé",0,IF(OR(E449="Reprise",E449="Ajustement débit"),J449,0)),0))</f>
        <v/>
      </c>
      <c r="P449" s="23">
        <f>IF(A449="","",IFERROR(N449-O449,0))</f>
        <v/>
      </c>
    </row>
    <row r="450">
      <c r="A450" s="24" t="n"/>
      <c r="B450" s="25" t="n"/>
      <c r="C450" s="24" t="n"/>
      <c r="D450" s="22">
        <f>IF(C450="","",IFERROR(VLOOKUP(C450,Employés!$A$6:$B$101,2,FALSE),"Employé introuvable"))</f>
        <v/>
      </c>
      <c r="E450" s="24" t="n"/>
      <c r="F450" s="25" t="n"/>
      <c r="G450" s="25" t="n"/>
      <c r="H450" s="26" t="n"/>
      <c r="I450" s="26" t="n"/>
      <c r="J450" s="26" t="n"/>
      <c r="K450" s="27" t="n"/>
      <c r="L450" s="27" t="n"/>
      <c r="M450" s="24" t="n"/>
      <c r="N450" s="23">
        <f>IF(A450="","",IFERROR(IF(M450&lt;&gt;"Approuvé",0,IF(E450="Accumulation",MAX(I450-H450,0),IF(E450="Ajustement crédit",J450,0))),0))</f>
        <v/>
      </c>
      <c r="O450" s="23">
        <f>IF(A450="","",IFERROR(IF(M450&lt;&gt;"Approuvé",0,IF(OR(E450="Reprise",E450="Ajustement débit"),J450,0)),0))</f>
        <v/>
      </c>
      <c r="P450" s="23">
        <f>IF(A450="","",IFERROR(N450-O450,0))</f>
        <v/>
      </c>
    </row>
    <row r="451">
      <c r="A451" s="24" t="n"/>
      <c r="B451" s="25" t="n"/>
      <c r="C451" s="24" t="n"/>
      <c r="D451" s="22">
        <f>IF(C451="","",IFERROR(VLOOKUP(C451,Employés!$A$6:$B$101,2,FALSE),"Employé introuvable"))</f>
        <v/>
      </c>
      <c r="E451" s="24" t="n"/>
      <c r="F451" s="25" t="n"/>
      <c r="G451" s="25" t="n"/>
      <c r="H451" s="26" t="n"/>
      <c r="I451" s="26" t="n"/>
      <c r="J451" s="26" t="n"/>
      <c r="K451" s="27" t="n"/>
      <c r="L451" s="27" t="n"/>
      <c r="M451" s="24" t="n"/>
      <c r="N451" s="23">
        <f>IF(A451="","",IFERROR(IF(M451&lt;&gt;"Approuvé",0,IF(E451="Accumulation",MAX(I451-H451,0),IF(E451="Ajustement crédit",J451,0))),0))</f>
        <v/>
      </c>
      <c r="O451" s="23">
        <f>IF(A451="","",IFERROR(IF(M451&lt;&gt;"Approuvé",0,IF(OR(E451="Reprise",E451="Ajustement débit"),J451,0)),0))</f>
        <v/>
      </c>
      <c r="P451" s="23">
        <f>IF(A451="","",IFERROR(N451-O451,0))</f>
        <v/>
      </c>
    </row>
    <row r="452">
      <c r="A452" s="24" t="n"/>
      <c r="B452" s="25" t="n"/>
      <c r="C452" s="24" t="n"/>
      <c r="D452" s="22">
        <f>IF(C452="","",IFERROR(VLOOKUP(C452,Employés!$A$6:$B$101,2,FALSE),"Employé introuvable"))</f>
        <v/>
      </c>
      <c r="E452" s="24" t="n"/>
      <c r="F452" s="25" t="n"/>
      <c r="G452" s="25" t="n"/>
      <c r="H452" s="26" t="n"/>
      <c r="I452" s="26" t="n"/>
      <c r="J452" s="26" t="n"/>
      <c r="K452" s="27" t="n"/>
      <c r="L452" s="27" t="n"/>
      <c r="M452" s="24" t="n"/>
      <c r="N452" s="23">
        <f>IF(A452="","",IFERROR(IF(M452&lt;&gt;"Approuvé",0,IF(E452="Accumulation",MAX(I452-H452,0),IF(E452="Ajustement crédit",J452,0))),0))</f>
        <v/>
      </c>
      <c r="O452" s="23">
        <f>IF(A452="","",IFERROR(IF(M452&lt;&gt;"Approuvé",0,IF(OR(E452="Reprise",E452="Ajustement débit"),J452,0)),0))</f>
        <v/>
      </c>
      <c r="P452" s="23">
        <f>IF(A452="","",IFERROR(N452-O452,0))</f>
        <v/>
      </c>
    </row>
    <row r="453">
      <c r="A453" s="24" t="n"/>
      <c r="B453" s="25" t="n"/>
      <c r="C453" s="24" t="n"/>
      <c r="D453" s="22">
        <f>IF(C453="","",IFERROR(VLOOKUP(C453,Employés!$A$6:$B$101,2,FALSE),"Employé introuvable"))</f>
        <v/>
      </c>
      <c r="E453" s="24" t="n"/>
      <c r="F453" s="25" t="n"/>
      <c r="G453" s="25" t="n"/>
      <c r="H453" s="26" t="n"/>
      <c r="I453" s="26" t="n"/>
      <c r="J453" s="26" t="n"/>
      <c r="K453" s="27" t="n"/>
      <c r="L453" s="27" t="n"/>
      <c r="M453" s="24" t="n"/>
      <c r="N453" s="23">
        <f>IF(A453="","",IFERROR(IF(M453&lt;&gt;"Approuvé",0,IF(E453="Accumulation",MAX(I453-H453,0),IF(E453="Ajustement crédit",J453,0))),0))</f>
        <v/>
      </c>
      <c r="O453" s="23">
        <f>IF(A453="","",IFERROR(IF(M453&lt;&gt;"Approuvé",0,IF(OR(E453="Reprise",E453="Ajustement débit"),J453,0)),0))</f>
        <v/>
      </c>
      <c r="P453" s="23">
        <f>IF(A453="","",IFERROR(N453-O453,0))</f>
        <v/>
      </c>
    </row>
    <row r="454">
      <c r="A454" s="24" t="n"/>
      <c r="B454" s="25" t="n"/>
      <c r="C454" s="24" t="n"/>
      <c r="D454" s="22">
        <f>IF(C454="","",IFERROR(VLOOKUP(C454,Employés!$A$6:$B$101,2,FALSE),"Employé introuvable"))</f>
        <v/>
      </c>
      <c r="E454" s="24" t="n"/>
      <c r="F454" s="25" t="n"/>
      <c r="G454" s="25" t="n"/>
      <c r="H454" s="26" t="n"/>
      <c r="I454" s="26" t="n"/>
      <c r="J454" s="26" t="n"/>
      <c r="K454" s="27" t="n"/>
      <c r="L454" s="27" t="n"/>
      <c r="M454" s="24" t="n"/>
      <c r="N454" s="23">
        <f>IF(A454="","",IFERROR(IF(M454&lt;&gt;"Approuvé",0,IF(E454="Accumulation",MAX(I454-H454,0),IF(E454="Ajustement crédit",J454,0))),0))</f>
        <v/>
      </c>
      <c r="O454" s="23">
        <f>IF(A454="","",IFERROR(IF(M454&lt;&gt;"Approuvé",0,IF(OR(E454="Reprise",E454="Ajustement débit"),J454,0)),0))</f>
        <v/>
      </c>
      <c r="P454" s="23">
        <f>IF(A454="","",IFERROR(N454-O454,0))</f>
        <v/>
      </c>
    </row>
    <row r="455">
      <c r="A455" s="24" t="n"/>
      <c r="B455" s="25" t="n"/>
      <c r="C455" s="24" t="n"/>
      <c r="D455" s="22">
        <f>IF(C455="","",IFERROR(VLOOKUP(C455,Employés!$A$6:$B$101,2,FALSE),"Employé introuvable"))</f>
        <v/>
      </c>
      <c r="E455" s="24" t="n"/>
      <c r="F455" s="25" t="n"/>
      <c r="G455" s="25" t="n"/>
      <c r="H455" s="26" t="n"/>
      <c r="I455" s="26" t="n"/>
      <c r="J455" s="26" t="n"/>
      <c r="K455" s="27" t="n"/>
      <c r="L455" s="27" t="n"/>
      <c r="M455" s="24" t="n"/>
      <c r="N455" s="23">
        <f>IF(A455="","",IFERROR(IF(M455&lt;&gt;"Approuvé",0,IF(E455="Accumulation",MAX(I455-H455,0),IF(E455="Ajustement crédit",J455,0))),0))</f>
        <v/>
      </c>
      <c r="O455" s="23">
        <f>IF(A455="","",IFERROR(IF(M455&lt;&gt;"Approuvé",0,IF(OR(E455="Reprise",E455="Ajustement débit"),J455,0)),0))</f>
        <v/>
      </c>
      <c r="P455" s="23">
        <f>IF(A455="","",IFERROR(N455-O455,0))</f>
        <v/>
      </c>
    </row>
    <row r="456">
      <c r="A456" s="24" t="n"/>
      <c r="B456" s="25" t="n"/>
      <c r="C456" s="24" t="n"/>
      <c r="D456" s="22">
        <f>IF(C456="","",IFERROR(VLOOKUP(C456,Employés!$A$6:$B$101,2,FALSE),"Employé introuvable"))</f>
        <v/>
      </c>
      <c r="E456" s="24" t="n"/>
      <c r="F456" s="25" t="n"/>
      <c r="G456" s="25" t="n"/>
      <c r="H456" s="26" t="n"/>
      <c r="I456" s="26" t="n"/>
      <c r="J456" s="26" t="n"/>
      <c r="K456" s="27" t="n"/>
      <c r="L456" s="27" t="n"/>
      <c r="M456" s="24" t="n"/>
      <c r="N456" s="23">
        <f>IF(A456="","",IFERROR(IF(M456&lt;&gt;"Approuvé",0,IF(E456="Accumulation",MAX(I456-H456,0),IF(E456="Ajustement crédit",J456,0))),0))</f>
        <v/>
      </c>
      <c r="O456" s="23">
        <f>IF(A456="","",IFERROR(IF(M456&lt;&gt;"Approuvé",0,IF(OR(E456="Reprise",E456="Ajustement débit"),J456,0)),0))</f>
        <v/>
      </c>
      <c r="P456" s="23">
        <f>IF(A456="","",IFERROR(N456-O456,0))</f>
        <v/>
      </c>
    </row>
    <row r="457">
      <c r="A457" s="24" t="n"/>
      <c r="B457" s="25" t="n"/>
      <c r="C457" s="24" t="n"/>
      <c r="D457" s="22">
        <f>IF(C457="","",IFERROR(VLOOKUP(C457,Employés!$A$6:$B$101,2,FALSE),"Employé introuvable"))</f>
        <v/>
      </c>
      <c r="E457" s="24" t="n"/>
      <c r="F457" s="25" t="n"/>
      <c r="G457" s="25" t="n"/>
      <c r="H457" s="26" t="n"/>
      <c r="I457" s="26" t="n"/>
      <c r="J457" s="26" t="n"/>
      <c r="K457" s="27" t="n"/>
      <c r="L457" s="27" t="n"/>
      <c r="M457" s="24" t="n"/>
      <c r="N457" s="23">
        <f>IF(A457="","",IFERROR(IF(M457&lt;&gt;"Approuvé",0,IF(E457="Accumulation",MAX(I457-H457,0),IF(E457="Ajustement crédit",J457,0))),0))</f>
        <v/>
      </c>
      <c r="O457" s="23">
        <f>IF(A457="","",IFERROR(IF(M457&lt;&gt;"Approuvé",0,IF(OR(E457="Reprise",E457="Ajustement débit"),J457,0)),0))</f>
        <v/>
      </c>
      <c r="P457" s="23">
        <f>IF(A457="","",IFERROR(N457-O457,0))</f>
        <v/>
      </c>
    </row>
    <row r="458">
      <c r="A458" s="24" t="n"/>
      <c r="B458" s="25" t="n"/>
      <c r="C458" s="24" t="n"/>
      <c r="D458" s="22">
        <f>IF(C458="","",IFERROR(VLOOKUP(C458,Employés!$A$6:$B$101,2,FALSE),"Employé introuvable"))</f>
        <v/>
      </c>
      <c r="E458" s="24" t="n"/>
      <c r="F458" s="25" t="n"/>
      <c r="G458" s="25" t="n"/>
      <c r="H458" s="26" t="n"/>
      <c r="I458" s="26" t="n"/>
      <c r="J458" s="26" t="n"/>
      <c r="K458" s="27" t="n"/>
      <c r="L458" s="27" t="n"/>
      <c r="M458" s="24" t="n"/>
      <c r="N458" s="23">
        <f>IF(A458="","",IFERROR(IF(M458&lt;&gt;"Approuvé",0,IF(E458="Accumulation",MAX(I458-H458,0),IF(E458="Ajustement crédit",J458,0))),0))</f>
        <v/>
      </c>
      <c r="O458" s="23">
        <f>IF(A458="","",IFERROR(IF(M458&lt;&gt;"Approuvé",0,IF(OR(E458="Reprise",E458="Ajustement débit"),J458,0)),0))</f>
        <v/>
      </c>
      <c r="P458" s="23">
        <f>IF(A458="","",IFERROR(N458-O458,0))</f>
        <v/>
      </c>
    </row>
    <row r="459">
      <c r="A459" s="24" t="n"/>
      <c r="B459" s="25" t="n"/>
      <c r="C459" s="24" t="n"/>
      <c r="D459" s="22">
        <f>IF(C459="","",IFERROR(VLOOKUP(C459,Employés!$A$6:$B$101,2,FALSE),"Employé introuvable"))</f>
        <v/>
      </c>
      <c r="E459" s="24" t="n"/>
      <c r="F459" s="25" t="n"/>
      <c r="G459" s="25" t="n"/>
      <c r="H459" s="26" t="n"/>
      <c r="I459" s="26" t="n"/>
      <c r="J459" s="26" t="n"/>
      <c r="K459" s="27" t="n"/>
      <c r="L459" s="27" t="n"/>
      <c r="M459" s="24" t="n"/>
      <c r="N459" s="23">
        <f>IF(A459="","",IFERROR(IF(M459&lt;&gt;"Approuvé",0,IF(E459="Accumulation",MAX(I459-H459,0),IF(E459="Ajustement crédit",J459,0))),0))</f>
        <v/>
      </c>
      <c r="O459" s="23">
        <f>IF(A459="","",IFERROR(IF(M459&lt;&gt;"Approuvé",0,IF(OR(E459="Reprise",E459="Ajustement débit"),J459,0)),0))</f>
        <v/>
      </c>
      <c r="P459" s="23">
        <f>IF(A459="","",IFERROR(N459-O459,0))</f>
        <v/>
      </c>
    </row>
    <row r="460">
      <c r="A460" s="24" t="n"/>
      <c r="B460" s="25" t="n"/>
      <c r="C460" s="24" t="n"/>
      <c r="D460" s="22">
        <f>IF(C460="","",IFERROR(VLOOKUP(C460,Employés!$A$6:$B$101,2,FALSE),"Employé introuvable"))</f>
        <v/>
      </c>
      <c r="E460" s="24" t="n"/>
      <c r="F460" s="25" t="n"/>
      <c r="G460" s="25" t="n"/>
      <c r="H460" s="26" t="n"/>
      <c r="I460" s="26" t="n"/>
      <c r="J460" s="26" t="n"/>
      <c r="K460" s="27" t="n"/>
      <c r="L460" s="27" t="n"/>
      <c r="M460" s="24" t="n"/>
      <c r="N460" s="23">
        <f>IF(A460="","",IFERROR(IF(M460&lt;&gt;"Approuvé",0,IF(E460="Accumulation",MAX(I460-H460,0),IF(E460="Ajustement crédit",J460,0))),0))</f>
        <v/>
      </c>
      <c r="O460" s="23">
        <f>IF(A460="","",IFERROR(IF(M460&lt;&gt;"Approuvé",0,IF(OR(E460="Reprise",E460="Ajustement débit"),J460,0)),0))</f>
        <v/>
      </c>
      <c r="P460" s="23">
        <f>IF(A460="","",IFERROR(N460-O460,0))</f>
        <v/>
      </c>
    </row>
    <row r="461">
      <c r="A461" s="24" t="n"/>
      <c r="B461" s="25" t="n"/>
      <c r="C461" s="24" t="n"/>
      <c r="D461" s="22">
        <f>IF(C461="","",IFERROR(VLOOKUP(C461,Employés!$A$6:$B$101,2,FALSE),"Employé introuvable"))</f>
        <v/>
      </c>
      <c r="E461" s="24" t="n"/>
      <c r="F461" s="25" t="n"/>
      <c r="G461" s="25" t="n"/>
      <c r="H461" s="26" t="n"/>
      <c r="I461" s="26" t="n"/>
      <c r="J461" s="26" t="n"/>
      <c r="K461" s="27" t="n"/>
      <c r="L461" s="27" t="n"/>
      <c r="M461" s="24" t="n"/>
      <c r="N461" s="23">
        <f>IF(A461="","",IFERROR(IF(M461&lt;&gt;"Approuvé",0,IF(E461="Accumulation",MAX(I461-H461,0),IF(E461="Ajustement crédit",J461,0))),0))</f>
        <v/>
      </c>
      <c r="O461" s="23">
        <f>IF(A461="","",IFERROR(IF(M461&lt;&gt;"Approuvé",0,IF(OR(E461="Reprise",E461="Ajustement débit"),J461,0)),0))</f>
        <v/>
      </c>
      <c r="P461" s="23">
        <f>IF(A461="","",IFERROR(N461-O461,0))</f>
        <v/>
      </c>
    </row>
    <row r="462">
      <c r="A462" s="24" t="n"/>
      <c r="B462" s="25" t="n"/>
      <c r="C462" s="24" t="n"/>
      <c r="D462" s="22">
        <f>IF(C462="","",IFERROR(VLOOKUP(C462,Employés!$A$6:$B$101,2,FALSE),"Employé introuvable"))</f>
        <v/>
      </c>
      <c r="E462" s="24" t="n"/>
      <c r="F462" s="25" t="n"/>
      <c r="G462" s="25" t="n"/>
      <c r="H462" s="26" t="n"/>
      <c r="I462" s="26" t="n"/>
      <c r="J462" s="26" t="n"/>
      <c r="K462" s="27" t="n"/>
      <c r="L462" s="27" t="n"/>
      <c r="M462" s="24" t="n"/>
      <c r="N462" s="23">
        <f>IF(A462="","",IFERROR(IF(M462&lt;&gt;"Approuvé",0,IF(E462="Accumulation",MAX(I462-H462,0),IF(E462="Ajustement crédit",J462,0))),0))</f>
        <v/>
      </c>
      <c r="O462" s="23">
        <f>IF(A462="","",IFERROR(IF(M462&lt;&gt;"Approuvé",0,IF(OR(E462="Reprise",E462="Ajustement débit"),J462,0)),0))</f>
        <v/>
      </c>
      <c r="P462" s="23">
        <f>IF(A462="","",IFERROR(N462-O462,0))</f>
        <v/>
      </c>
    </row>
    <row r="463">
      <c r="A463" s="24" t="n"/>
      <c r="B463" s="25" t="n"/>
      <c r="C463" s="24" t="n"/>
      <c r="D463" s="22">
        <f>IF(C463="","",IFERROR(VLOOKUP(C463,Employés!$A$6:$B$101,2,FALSE),"Employé introuvable"))</f>
        <v/>
      </c>
      <c r="E463" s="24" t="n"/>
      <c r="F463" s="25" t="n"/>
      <c r="G463" s="25" t="n"/>
      <c r="H463" s="26" t="n"/>
      <c r="I463" s="26" t="n"/>
      <c r="J463" s="26" t="n"/>
      <c r="K463" s="27" t="n"/>
      <c r="L463" s="27" t="n"/>
      <c r="M463" s="24" t="n"/>
      <c r="N463" s="23">
        <f>IF(A463="","",IFERROR(IF(M463&lt;&gt;"Approuvé",0,IF(E463="Accumulation",MAX(I463-H463,0),IF(E463="Ajustement crédit",J463,0))),0))</f>
        <v/>
      </c>
      <c r="O463" s="23">
        <f>IF(A463="","",IFERROR(IF(M463&lt;&gt;"Approuvé",0,IF(OR(E463="Reprise",E463="Ajustement débit"),J463,0)),0))</f>
        <v/>
      </c>
      <c r="P463" s="23">
        <f>IF(A463="","",IFERROR(N463-O463,0))</f>
        <v/>
      </c>
    </row>
    <row r="464">
      <c r="A464" s="24" t="n"/>
      <c r="B464" s="25" t="n"/>
      <c r="C464" s="24" t="n"/>
      <c r="D464" s="22">
        <f>IF(C464="","",IFERROR(VLOOKUP(C464,Employés!$A$6:$B$101,2,FALSE),"Employé introuvable"))</f>
        <v/>
      </c>
      <c r="E464" s="24" t="n"/>
      <c r="F464" s="25" t="n"/>
      <c r="G464" s="25" t="n"/>
      <c r="H464" s="26" t="n"/>
      <c r="I464" s="26" t="n"/>
      <c r="J464" s="26" t="n"/>
      <c r="K464" s="27" t="n"/>
      <c r="L464" s="27" t="n"/>
      <c r="M464" s="24" t="n"/>
      <c r="N464" s="23">
        <f>IF(A464="","",IFERROR(IF(M464&lt;&gt;"Approuvé",0,IF(E464="Accumulation",MAX(I464-H464,0),IF(E464="Ajustement crédit",J464,0))),0))</f>
        <v/>
      </c>
      <c r="O464" s="23">
        <f>IF(A464="","",IFERROR(IF(M464&lt;&gt;"Approuvé",0,IF(OR(E464="Reprise",E464="Ajustement débit"),J464,0)),0))</f>
        <v/>
      </c>
      <c r="P464" s="23">
        <f>IF(A464="","",IFERROR(N464-O464,0))</f>
        <v/>
      </c>
    </row>
    <row r="465">
      <c r="A465" s="24" t="n"/>
      <c r="B465" s="25" t="n"/>
      <c r="C465" s="24" t="n"/>
      <c r="D465" s="22">
        <f>IF(C465="","",IFERROR(VLOOKUP(C465,Employés!$A$6:$B$101,2,FALSE),"Employé introuvable"))</f>
        <v/>
      </c>
      <c r="E465" s="24" t="n"/>
      <c r="F465" s="25" t="n"/>
      <c r="G465" s="25" t="n"/>
      <c r="H465" s="26" t="n"/>
      <c r="I465" s="26" t="n"/>
      <c r="J465" s="26" t="n"/>
      <c r="K465" s="27" t="n"/>
      <c r="L465" s="27" t="n"/>
      <c r="M465" s="24" t="n"/>
      <c r="N465" s="23">
        <f>IF(A465="","",IFERROR(IF(M465&lt;&gt;"Approuvé",0,IF(E465="Accumulation",MAX(I465-H465,0),IF(E465="Ajustement crédit",J465,0))),0))</f>
        <v/>
      </c>
      <c r="O465" s="23">
        <f>IF(A465="","",IFERROR(IF(M465&lt;&gt;"Approuvé",0,IF(OR(E465="Reprise",E465="Ajustement débit"),J465,0)),0))</f>
        <v/>
      </c>
      <c r="P465" s="23">
        <f>IF(A465="","",IFERROR(N465-O465,0))</f>
        <v/>
      </c>
    </row>
    <row r="466">
      <c r="A466" s="24" t="n"/>
      <c r="B466" s="25" t="n"/>
      <c r="C466" s="24" t="n"/>
      <c r="D466" s="22">
        <f>IF(C466="","",IFERROR(VLOOKUP(C466,Employés!$A$6:$B$101,2,FALSE),"Employé introuvable"))</f>
        <v/>
      </c>
      <c r="E466" s="24" t="n"/>
      <c r="F466" s="25" t="n"/>
      <c r="G466" s="25" t="n"/>
      <c r="H466" s="26" t="n"/>
      <c r="I466" s="26" t="n"/>
      <c r="J466" s="26" t="n"/>
      <c r="K466" s="27" t="n"/>
      <c r="L466" s="27" t="n"/>
      <c r="M466" s="24" t="n"/>
      <c r="N466" s="23">
        <f>IF(A466="","",IFERROR(IF(M466&lt;&gt;"Approuvé",0,IF(E466="Accumulation",MAX(I466-H466,0),IF(E466="Ajustement crédit",J466,0))),0))</f>
        <v/>
      </c>
      <c r="O466" s="23">
        <f>IF(A466="","",IFERROR(IF(M466&lt;&gt;"Approuvé",0,IF(OR(E466="Reprise",E466="Ajustement débit"),J466,0)),0))</f>
        <v/>
      </c>
      <c r="P466" s="23">
        <f>IF(A466="","",IFERROR(N466-O466,0))</f>
        <v/>
      </c>
    </row>
    <row r="467">
      <c r="A467" s="24" t="n"/>
      <c r="B467" s="25" t="n"/>
      <c r="C467" s="24" t="n"/>
      <c r="D467" s="22">
        <f>IF(C467="","",IFERROR(VLOOKUP(C467,Employés!$A$6:$B$101,2,FALSE),"Employé introuvable"))</f>
        <v/>
      </c>
      <c r="E467" s="24" t="n"/>
      <c r="F467" s="25" t="n"/>
      <c r="G467" s="25" t="n"/>
      <c r="H467" s="26" t="n"/>
      <c r="I467" s="26" t="n"/>
      <c r="J467" s="26" t="n"/>
      <c r="K467" s="27" t="n"/>
      <c r="L467" s="27" t="n"/>
      <c r="M467" s="24" t="n"/>
      <c r="N467" s="23">
        <f>IF(A467="","",IFERROR(IF(M467&lt;&gt;"Approuvé",0,IF(E467="Accumulation",MAX(I467-H467,0),IF(E467="Ajustement crédit",J467,0))),0))</f>
        <v/>
      </c>
      <c r="O467" s="23">
        <f>IF(A467="","",IFERROR(IF(M467&lt;&gt;"Approuvé",0,IF(OR(E467="Reprise",E467="Ajustement débit"),J467,0)),0))</f>
        <v/>
      </c>
      <c r="P467" s="23">
        <f>IF(A467="","",IFERROR(N467-O467,0))</f>
        <v/>
      </c>
    </row>
    <row r="468">
      <c r="A468" s="24" t="n"/>
      <c r="B468" s="25" t="n"/>
      <c r="C468" s="24" t="n"/>
      <c r="D468" s="22">
        <f>IF(C468="","",IFERROR(VLOOKUP(C468,Employés!$A$6:$B$101,2,FALSE),"Employé introuvable"))</f>
        <v/>
      </c>
      <c r="E468" s="24" t="n"/>
      <c r="F468" s="25" t="n"/>
      <c r="G468" s="25" t="n"/>
      <c r="H468" s="26" t="n"/>
      <c r="I468" s="26" t="n"/>
      <c r="J468" s="26" t="n"/>
      <c r="K468" s="27" t="n"/>
      <c r="L468" s="27" t="n"/>
      <c r="M468" s="24" t="n"/>
      <c r="N468" s="23">
        <f>IF(A468="","",IFERROR(IF(M468&lt;&gt;"Approuvé",0,IF(E468="Accumulation",MAX(I468-H468,0),IF(E468="Ajustement crédit",J468,0))),0))</f>
        <v/>
      </c>
      <c r="O468" s="23">
        <f>IF(A468="","",IFERROR(IF(M468&lt;&gt;"Approuvé",0,IF(OR(E468="Reprise",E468="Ajustement débit"),J468,0)),0))</f>
        <v/>
      </c>
      <c r="P468" s="23">
        <f>IF(A468="","",IFERROR(N468-O468,0))</f>
        <v/>
      </c>
    </row>
    <row r="469">
      <c r="A469" s="24" t="n"/>
      <c r="B469" s="25" t="n"/>
      <c r="C469" s="24" t="n"/>
      <c r="D469" s="22">
        <f>IF(C469="","",IFERROR(VLOOKUP(C469,Employés!$A$6:$B$101,2,FALSE),"Employé introuvable"))</f>
        <v/>
      </c>
      <c r="E469" s="24" t="n"/>
      <c r="F469" s="25" t="n"/>
      <c r="G469" s="25" t="n"/>
      <c r="H469" s="26" t="n"/>
      <c r="I469" s="26" t="n"/>
      <c r="J469" s="26" t="n"/>
      <c r="K469" s="27" t="n"/>
      <c r="L469" s="27" t="n"/>
      <c r="M469" s="24" t="n"/>
      <c r="N469" s="23">
        <f>IF(A469="","",IFERROR(IF(M469&lt;&gt;"Approuvé",0,IF(E469="Accumulation",MAX(I469-H469,0),IF(E469="Ajustement crédit",J469,0))),0))</f>
        <v/>
      </c>
      <c r="O469" s="23">
        <f>IF(A469="","",IFERROR(IF(M469&lt;&gt;"Approuvé",0,IF(OR(E469="Reprise",E469="Ajustement débit"),J469,0)),0))</f>
        <v/>
      </c>
      <c r="P469" s="23">
        <f>IF(A469="","",IFERROR(N469-O469,0))</f>
        <v/>
      </c>
    </row>
    <row r="470">
      <c r="A470" s="24" t="n"/>
      <c r="B470" s="25" t="n"/>
      <c r="C470" s="24" t="n"/>
      <c r="D470" s="22">
        <f>IF(C470="","",IFERROR(VLOOKUP(C470,Employés!$A$6:$B$101,2,FALSE),"Employé introuvable"))</f>
        <v/>
      </c>
      <c r="E470" s="24" t="n"/>
      <c r="F470" s="25" t="n"/>
      <c r="G470" s="25" t="n"/>
      <c r="H470" s="26" t="n"/>
      <c r="I470" s="26" t="n"/>
      <c r="J470" s="26" t="n"/>
      <c r="K470" s="27" t="n"/>
      <c r="L470" s="27" t="n"/>
      <c r="M470" s="24" t="n"/>
      <c r="N470" s="23">
        <f>IF(A470="","",IFERROR(IF(M470&lt;&gt;"Approuvé",0,IF(E470="Accumulation",MAX(I470-H470,0),IF(E470="Ajustement crédit",J470,0))),0))</f>
        <v/>
      </c>
      <c r="O470" s="23">
        <f>IF(A470="","",IFERROR(IF(M470&lt;&gt;"Approuvé",0,IF(OR(E470="Reprise",E470="Ajustement débit"),J470,0)),0))</f>
        <v/>
      </c>
      <c r="P470" s="23">
        <f>IF(A470="","",IFERROR(N470-O470,0))</f>
        <v/>
      </c>
    </row>
    <row r="471">
      <c r="A471" s="24" t="n"/>
      <c r="B471" s="25" t="n"/>
      <c r="C471" s="24" t="n"/>
      <c r="D471" s="22">
        <f>IF(C471="","",IFERROR(VLOOKUP(C471,Employés!$A$6:$B$101,2,FALSE),"Employé introuvable"))</f>
        <v/>
      </c>
      <c r="E471" s="24" t="n"/>
      <c r="F471" s="25" t="n"/>
      <c r="G471" s="25" t="n"/>
      <c r="H471" s="26" t="n"/>
      <c r="I471" s="26" t="n"/>
      <c r="J471" s="26" t="n"/>
      <c r="K471" s="27" t="n"/>
      <c r="L471" s="27" t="n"/>
      <c r="M471" s="24" t="n"/>
      <c r="N471" s="23">
        <f>IF(A471="","",IFERROR(IF(M471&lt;&gt;"Approuvé",0,IF(E471="Accumulation",MAX(I471-H471,0),IF(E471="Ajustement crédit",J471,0))),0))</f>
        <v/>
      </c>
      <c r="O471" s="23">
        <f>IF(A471="","",IFERROR(IF(M471&lt;&gt;"Approuvé",0,IF(OR(E471="Reprise",E471="Ajustement débit"),J471,0)),0))</f>
        <v/>
      </c>
      <c r="P471" s="23">
        <f>IF(A471="","",IFERROR(N471-O471,0))</f>
        <v/>
      </c>
    </row>
    <row r="472">
      <c r="A472" s="24" t="n"/>
      <c r="B472" s="25" t="n"/>
      <c r="C472" s="24" t="n"/>
      <c r="D472" s="22">
        <f>IF(C472="","",IFERROR(VLOOKUP(C472,Employés!$A$6:$B$101,2,FALSE),"Employé introuvable"))</f>
        <v/>
      </c>
      <c r="E472" s="24" t="n"/>
      <c r="F472" s="25" t="n"/>
      <c r="G472" s="25" t="n"/>
      <c r="H472" s="26" t="n"/>
      <c r="I472" s="26" t="n"/>
      <c r="J472" s="26" t="n"/>
      <c r="K472" s="27" t="n"/>
      <c r="L472" s="27" t="n"/>
      <c r="M472" s="24" t="n"/>
      <c r="N472" s="23">
        <f>IF(A472="","",IFERROR(IF(M472&lt;&gt;"Approuvé",0,IF(E472="Accumulation",MAX(I472-H472,0),IF(E472="Ajustement crédit",J472,0))),0))</f>
        <v/>
      </c>
      <c r="O472" s="23">
        <f>IF(A472="","",IFERROR(IF(M472&lt;&gt;"Approuvé",0,IF(OR(E472="Reprise",E472="Ajustement débit"),J472,0)),0))</f>
        <v/>
      </c>
      <c r="P472" s="23">
        <f>IF(A472="","",IFERROR(N472-O472,0))</f>
        <v/>
      </c>
    </row>
    <row r="473">
      <c r="A473" s="24" t="n"/>
      <c r="B473" s="25" t="n"/>
      <c r="C473" s="24" t="n"/>
      <c r="D473" s="22">
        <f>IF(C473="","",IFERROR(VLOOKUP(C473,Employés!$A$6:$B$101,2,FALSE),"Employé introuvable"))</f>
        <v/>
      </c>
      <c r="E473" s="24" t="n"/>
      <c r="F473" s="25" t="n"/>
      <c r="G473" s="25" t="n"/>
      <c r="H473" s="26" t="n"/>
      <c r="I473" s="26" t="n"/>
      <c r="J473" s="26" t="n"/>
      <c r="K473" s="27" t="n"/>
      <c r="L473" s="27" t="n"/>
      <c r="M473" s="24" t="n"/>
      <c r="N473" s="23">
        <f>IF(A473="","",IFERROR(IF(M473&lt;&gt;"Approuvé",0,IF(E473="Accumulation",MAX(I473-H473,0),IF(E473="Ajustement crédit",J473,0))),0))</f>
        <v/>
      </c>
      <c r="O473" s="23">
        <f>IF(A473="","",IFERROR(IF(M473&lt;&gt;"Approuvé",0,IF(OR(E473="Reprise",E473="Ajustement débit"),J473,0)),0))</f>
        <v/>
      </c>
      <c r="P473" s="23">
        <f>IF(A473="","",IFERROR(N473-O473,0))</f>
        <v/>
      </c>
    </row>
    <row r="474">
      <c r="A474" s="24" t="n"/>
      <c r="B474" s="25" t="n"/>
      <c r="C474" s="24" t="n"/>
      <c r="D474" s="22">
        <f>IF(C474="","",IFERROR(VLOOKUP(C474,Employés!$A$6:$B$101,2,FALSE),"Employé introuvable"))</f>
        <v/>
      </c>
      <c r="E474" s="24" t="n"/>
      <c r="F474" s="25" t="n"/>
      <c r="G474" s="25" t="n"/>
      <c r="H474" s="26" t="n"/>
      <c r="I474" s="26" t="n"/>
      <c r="J474" s="26" t="n"/>
      <c r="K474" s="27" t="n"/>
      <c r="L474" s="27" t="n"/>
      <c r="M474" s="24" t="n"/>
      <c r="N474" s="23">
        <f>IF(A474="","",IFERROR(IF(M474&lt;&gt;"Approuvé",0,IF(E474="Accumulation",MAX(I474-H474,0),IF(E474="Ajustement crédit",J474,0))),0))</f>
        <v/>
      </c>
      <c r="O474" s="23">
        <f>IF(A474="","",IFERROR(IF(M474&lt;&gt;"Approuvé",0,IF(OR(E474="Reprise",E474="Ajustement débit"),J474,0)),0))</f>
        <v/>
      </c>
      <c r="P474" s="23">
        <f>IF(A474="","",IFERROR(N474-O474,0))</f>
        <v/>
      </c>
    </row>
    <row r="475">
      <c r="A475" s="24" t="n"/>
      <c r="B475" s="25" t="n"/>
      <c r="C475" s="24" t="n"/>
      <c r="D475" s="22">
        <f>IF(C475="","",IFERROR(VLOOKUP(C475,Employés!$A$6:$B$101,2,FALSE),"Employé introuvable"))</f>
        <v/>
      </c>
      <c r="E475" s="24" t="n"/>
      <c r="F475" s="25" t="n"/>
      <c r="G475" s="25" t="n"/>
      <c r="H475" s="26" t="n"/>
      <c r="I475" s="26" t="n"/>
      <c r="J475" s="26" t="n"/>
      <c r="K475" s="27" t="n"/>
      <c r="L475" s="27" t="n"/>
      <c r="M475" s="24" t="n"/>
      <c r="N475" s="23">
        <f>IF(A475="","",IFERROR(IF(M475&lt;&gt;"Approuvé",0,IF(E475="Accumulation",MAX(I475-H475,0),IF(E475="Ajustement crédit",J475,0))),0))</f>
        <v/>
      </c>
      <c r="O475" s="23">
        <f>IF(A475="","",IFERROR(IF(M475&lt;&gt;"Approuvé",0,IF(OR(E475="Reprise",E475="Ajustement débit"),J475,0)),0))</f>
        <v/>
      </c>
      <c r="P475" s="23">
        <f>IF(A475="","",IFERROR(N475-O475,0))</f>
        <v/>
      </c>
    </row>
    <row r="476">
      <c r="A476" s="24" t="n"/>
      <c r="B476" s="25" t="n"/>
      <c r="C476" s="24" t="n"/>
      <c r="D476" s="22">
        <f>IF(C476="","",IFERROR(VLOOKUP(C476,Employés!$A$6:$B$101,2,FALSE),"Employé introuvable"))</f>
        <v/>
      </c>
      <c r="E476" s="24" t="n"/>
      <c r="F476" s="25" t="n"/>
      <c r="G476" s="25" t="n"/>
      <c r="H476" s="26" t="n"/>
      <c r="I476" s="26" t="n"/>
      <c r="J476" s="26" t="n"/>
      <c r="K476" s="27" t="n"/>
      <c r="L476" s="27" t="n"/>
      <c r="M476" s="24" t="n"/>
      <c r="N476" s="23">
        <f>IF(A476="","",IFERROR(IF(M476&lt;&gt;"Approuvé",0,IF(E476="Accumulation",MAX(I476-H476,0),IF(E476="Ajustement crédit",J476,0))),0))</f>
        <v/>
      </c>
      <c r="O476" s="23">
        <f>IF(A476="","",IFERROR(IF(M476&lt;&gt;"Approuvé",0,IF(OR(E476="Reprise",E476="Ajustement débit"),J476,0)),0))</f>
        <v/>
      </c>
      <c r="P476" s="23">
        <f>IF(A476="","",IFERROR(N476-O476,0))</f>
        <v/>
      </c>
    </row>
    <row r="477">
      <c r="A477" s="24" t="n"/>
      <c r="B477" s="25" t="n"/>
      <c r="C477" s="24" t="n"/>
      <c r="D477" s="22">
        <f>IF(C477="","",IFERROR(VLOOKUP(C477,Employés!$A$6:$B$101,2,FALSE),"Employé introuvable"))</f>
        <v/>
      </c>
      <c r="E477" s="24" t="n"/>
      <c r="F477" s="25" t="n"/>
      <c r="G477" s="25" t="n"/>
      <c r="H477" s="26" t="n"/>
      <c r="I477" s="26" t="n"/>
      <c r="J477" s="26" t="n"/>
      <c r="K477" s="27" t="n"/>
      <c r="L477" s="27" t="n"/>
      <c r="M477" s="24" t="n"/>
      <c r="N477" s="23">
        <f>IF(A477="","",IFERROR(IF(M477&lt;&gt;"Approuvé",0,IF(E477="Accumulation",MAX(I477-H477,0),IF(E477="Ajustement crédit",J477,0))),0))</f>
        <v/>
      </c>
      <c r="O477" s="23">
        <f>IF(A477="","",IFERROR(IF(M477&lt;&gt;"Approuvé",0,IF(OR(E477="Reprise",E477="Ajustement débit"),J477,0)),0))</f>
        <v/>
      </c>
      <c r="P477" s="23">
        <f>IF(A477="","",IFERROR(N477-O477,0))</f>
        <v/>
      </c>
    </row>
    <row r="478">
      <c r="A478" s="24" t="n"/>
      <c r="B478" s="25" t="n"/>
      <c r="C478" s="24" t="n"/>
      <c r="D478" s="22">
        <f>IF(C478="","",IFERROR(VLOOKUP(C478,Employés!$A$6:$B$101,2,FALSE),"Employé introuvable"))</f>
        <v/>
      </c>
      <c r="E478" s="24" t="n"/>
      <c r="F478" s="25" t="n"/>
      <c r="G478" s="25" t="n"/>
      <c r="H478" s="26" t="n"/>
      <c r="I478" s="26" t="n"/>
      <c r="J478" s="26" t="n"/>
      <c r="K478" s="27" t="n"/>
      <c r="L478" s="27" t="n"/>
      <c r="M478" s="24" t="n"/>
      <c r="N478" s="23">
        <f>IF(A478="","",IFERROR(IF(M478&lt;&gt;"Approuvé",0,IF(E478="Accumulation",MAX(I478-H478,0),IF(E478="Ajustement crédit",J478,0))),0))</f>
        <v/>
      </c>
      <c r="O478" s="23">
        <f>IF(A478="","",IFERROR(IF(M478&lt;&gt;"Approuvé",0,IF(OR(E478="Reprise",E478="Ajustement débit"),J478,0)),0))</f>
        <v/>
      </c>
      <c r="P478" s="23">
        <f>IF(A478="","",IFERROR(N478-O478,0))</f>
        <v/>
      </c>
    </row>
    <row r="479">
      <c r="A479" s="24" t="n"/>
      <c r="B479" s="25" t="n"/>
      <c r="C479" s="24" t="n"/>
      <c r="D479" s="22">
        <f>IF(C479="","",IFERROR(VLOOKUP(C479,Employés!$A$6:$B$101,2,FALSE),"Employé introuvable"))</f>
        <v/>
      </c>
      <c r="E479" s="24" t="n"/>
      <c r="F479" s="25" t="n"/>
      <c r="G479" s="25" t="n"/>
      <c r="H479" s="26" t="n"/>
      <c r="I479" s="26" t="n"/>
      <c r="J479" s="26" t="n"/>
      <c r="K479" s="27" t="n"/>
      <c r="L479" s="27" t="n"/>
      <c r="M479" s="24" t="n"/>
      <c r="N479" s="23">
        <f>IF(A479="","",IFERROR(IF(M479&lt;&gt;"Approuvé",0,IF(E479="Accumulation",MAX(I479-H479,0),IF(E479="Ajustement crédit",J479,0))),0))</f>
        <v/>
      </c>
      <c r="O479" s="23">
        <f>IF(A479="","",IFERROR(IF(M479&lt;&gt;"Approuvé",0,IF(OR(E479="Reprise",E479="Ajustement débit"),J479,0)),0))</f>
        <v/>
      </c>
      <c r="P479" s="23">
        <f>IF(A479="","",IFERROR(N479-O479,0))</f>
        <v/>
      </c>
    </row>
    <row r="480">
      <c r="A480" s="24" t="n"/>
      <c r="B480" s="25" t="n"/>
      <c r="C480" s="24" t="n"/>
      <c r="D480" s="22">
        <f>IF(C480="","",IFERROR(VLOOKUP(C480,Employés!$A$6:$B$101,2,FALSE),"Employé introuvable"))</f>
        <v/>
      </c>
      <c r="E480" s="24" t="n"/>
      <c r="F480" s="25" t="n"/>
      <c r="G480" s="25" t="n"/>
      <c r="H480" s="26" t="n"/>
      <c r="I480" s="26" t="n"/>
      <c r="J480" s="26" t="n"/>
      <c r="K480" s="27" t="n"/>
      <c r="L480" s="27" t="n"/>
      <c r="M480" s="24" t="n"/>
      <c r="N480" s="23">
        <f>IF(A480="","",IFERROR(IF(M480&lt;&gt;"Approuvé",0,IF(E480="Accumulation",MAX(I480-H480,0),IF(E480="Ajustement crédit",J480,0))),0))</f>
        <v/>
      </c>
      <c r="O480" s="23">
        <f>IF(A480="","",IFERROR(IF(M480&lt;&gt;"Approuvé",0,IF(OR(E480="Reprise",E480="Ajustement débit"),J480,0)),0))</f>
        <v/>
      </c>
      <c r="P480" s="23">
        <f>IF(A480="","",IFERROR(N480-O480,0))</f>
        <v/>
      </c>
    </row>
    <row r="481">
      <c r="A481" s="24" t="n"/>
      <c r="B481" s="25" t="n"/>
      <c r="C481" s="24" t="n"/>
      <c r="D481" s="22">
        <f>IF(C481="","",IFERROR(VLOOKUP(C481,Employés!$A$6:$B$101,2,FALSE),"Employé introuvable"))</f>
        <v/>
      </c>
      <c r="E481" s="24" t="n"/>
      <c r="F481" s="25" t="n"/>
      <c r="G481" s="25" t="n"/>
      <c r="H481" s="26" t="n"/>
      <c r="I481" s="26" t="n"/>
      <c r="J481" s="26" t="n"/>
      <c r="K481" s="27" t="n"/>
      <c r="L481" s="27" t="n"/>
      <c r="M481" s="24" t="n"/>
      <c r="N481" s="23">
        <f>IF(A481="","",IFERROR(IF(M481&lt;&gt;"Approuvé",0,IF(E481="Accumulation",MAX(I481-H481,0),IF(E481="Ajustement crédit",J481,0))),0))</f>
        <v/>
      </c>
      <c r="O481" s="23">
        <f>IF(A481="","",IFERROR(IF(M481&lt;&gt;"Approuvé",0,IF(OR(E481="Reprise",E481="Ajustement débit"),J481,0)),0))</f>
        <v/>
      </c>
      <c r="P481" s="23">
        <f>IF(A481="","",IFERROR(N481-O481,0))</f>
        <v/>
      </c>
    </row>
    <row r="482">
      <c r="A482" s="24" t="n"/>
      <c r="B482" s="25" t="n"/>
      <c r="C482" s="24" t="n"/>
      <c r="D482" s="22">
        <f>IF(C482="","",IFERROR(VLOOKUP(C482,Employés!$A$6:$B$101,2,FALSE),"Employé introuvable"))</f>
        <v/>
      </c>
      <c r="E482" s="24" t="n"/>
      <c r="F482" s="25" t="n"/>
      <c r="G482" s="25" t="n"/>
      <c r="H482" s="26" t="n"/>
      <c r="I482" s="26" t="n"/>
      <c r="J482" s="26" t="n"/>
      <c r="K482" s="27" t="n"/>
      <c r="L482" s="27" t="n"/>
      <c r="M482" s="24" t="n"/>
      <c r="N482" s="23">
        <f>IF(A482="","",IFERROR(IF(M482&lt;&gt;"Approuvé",0,IF(E482="Accumulation",MAX(I482-H482,0),IF(E482="Ajustement crédit",J482,0))),0))</f>
        <v/>
      </c>
      <c r="O482" s="23">
        <f>IF(A482="","",IFERROR(IF(M482&lt;&gt;"Approuvé",0,IF(OR(E482="Reprise",E482="Ajustement débit"),J482,0)),0))</f>
        <v/>
      </c>
      <c r="P482" s="23">
        <f>IF(A482="","",IFERROR(N482-O482,0))</f>
        <v/>
      </c>
    </row>
    <row r="483">
      <c r="A483" s="24" t="n"/>
      <c r="B483" s="25" t="n"/>
      <c r="C483" s="24" t="n"/>
      <c r="D483" s="22">
        <f>IF(C483="","",IFERROR(VLOOKUP(C483,Employés!$A$6:$B$101,2,FALSE),"Employé introuvable"))</f>
        <v/>
      </c>
      <c r="E483" s="24" t="n"/>
      <c r="F483" s="25" t="n"/>
      <c r="G483" s="25" t="n"/>
      <c r="H483" s="26" t="n"/>
      <c r="I483" s="26" t="n"/>
      <c r="J483" s="26" t="n"/>
      <c r="K483" s="27" t="n"/>
      <c r="L483" s="27" t="n"/>
      <c r="M483" s="24" t="n"/>
      <c r="N483" s="23">
        <f>IF(A483="","",IFERROR(IF(M483&lt;&gt;"Approuvé",0,IF(E483="Accumulation",MAX(I483-H483,0),IF(E483="Ajustement crédit",J483,0))),0))</f>
        <v/>
      </c>
      <c r="O483" s="23">
        <f>IF(A483="","",IFERROR(IF(M483&lt;&gt;"Approuvé",0,IF(OR(E483="Reprise",E483="Ajustement débit"),J483,0)),0))</f>
        <v/>
      </c>
      <c r="P483" s="23">
        <f>IF(A483="","",IFERROR(N483-O483,0))</f>
        <v/>
      </c>
    </row>
    <row r="484">
      <c r="A484" s="24" t="n"/>
      <c r="B484" s="25" t="n"/>
      <c r="C484" s="24" t="n"/>
      <c r="D484" s="22">
        <f>IF(C484="","",IFERROR(VLOOKUP(C484,Employés!$A$6:$B$101,2,FALSE),"Employé introuvable"))</f>
        <v/>
      </c>
      <c r="E484" s="24" t="n"/>
      <c r="F484" s="25" t="n"/>
      <c r="G484" s="25" t="n"/>
      <c r="H484" s="26" t="n"/>
      <c r="I484" s="26" t="n"/>
      <c r="J484" s="26" t="n"/>
      <c r="K484" s="27" t="n"/>
      <c r="L484" s="27" t="n"/>
      <c r="M484" s="24" t="n"/>
      <c r="N484" s="23">
        <f>IF(A484="","",IFERROR(IF(M484&lt;&gt;"Approuvé",0,IF(E484="Accumulation",MAX(I484-H484,0),IF(E484="Ajustement crédit",J484,0))),0))</f>
        <v/>
      </c>
      <c r="O484" s="23">
        <f>IF(A484="","",IFERROR(IF(M484&lt;&gt;"Approuvé",0,IF(OR(E484="Reprise",E484="Ajustement débit"),J484,0)),0))</f>
        <v/>
      </c>
      <c r="P484" s="23">
        <f>IF(A484="","",IFERROR(N484-O484,0))</f>
        <v/>
      </c>
    </row>
    <row r="485">
      <c r="A485" s="24" t="n"/>
      <c r="B485" s="25" t="n"/>
      <c r="C485" s="24" t="n"/>
      <c r="D485" s="22">
        <f>IF(C485="","",IFERROR(VLOOKUP(C485,Employés!$A$6:$B$101,2,FALSE),"Employé introuvable"))</f>
        <v/>
      </c>
      <c r="E485" s="24" t="n"/>
      <c r="F485" s="25" t="n"/>
      <c r="G485" s="25" t="n"/>
      <c r="H485" s="26" t="n"/>
      <c r="I485" s="26" t="n"/>
      <c r="J485" s="26" t="n"/>
      <c r="K485" s="27" t="n"/>
      <c r="L485" s="27" t="n"/>
      <c r="M485" s="24" t="n"/>
      <c r="N485" s="23">
        <f>IF(A485="","",IFERROR(IF(M485&lt;&gt;"Approuvé",0,IF(E485="Accumulation",MAX(I485-H485,0),IF(E485="Ajustement crédit",J485,0))),0))</f>
        <v/>
      </c>
      <c r="O485" s="23">
        <f>IF(A485="","",IFERROR(IF(M485&lt;&gt;"Approuvé",0,IF(OR(E485="Reprise",E485="Ajustement débit"),J485,0)),0))</f>
        <v/>
      </c>
      <c r="P485" s="23">
        <f>IF(A485="","",IFERROR(N485-O485,0))</f>
        <v/>
      </c>
    </row>
    <row r="486">
      <c r="A486" s="24" t="n"/>
      <c r="B486" s="25" t="n"/>
      <c r="C486" s="24" t="n"/>
      <c r="D486" s="22">
        <f>IF(C486="","",IFERROR(VLOOKUP(C486,Employés!$A$6:$B$101,2,FALSE),"Employé introuvable"))</f>
        <v/>
      </c>
      <c r="E486" s="24" t="n"/>
      <c r="F486" s="25" t="n"/>
      <c r="G486" s="25" t="n"/>
      <c r="H486" s="26" t="n"/>
      <c r="I486" s="26" t="n"/>
      <c r="J486" s="26" t="n"/>
      <c r="K486" s="27" t="n"/>
      <c r="L486" s="27" t="n"/>
      <c r="M486" s="24" t="n"/>
      <c r="N486" s="23">
        <f>IF(A486="","",IFERROR(IF(M486&lt;&gt;"Approuvé",0,IF(E486="Accumulation",MAX(I486-H486,0),IF(E486="Ajustement crédit",J486,0))),0))</f>
        <v/>
      </c>
      <c r="O486" s="23">
        <f>IF(A486="","",IFERROR(IF(M486&lt;&gt;"Approuvé",0,IF(OR(E486="Reprise",E486="Ajustement débit"),J486,0)),0))</f>
        <v/>
      </c>
      <c r="P486" s="23">
        <f>IF(A486="","",IFERROR(N486-O486,0))</f>
        <v/>
      </c>
    </row>
    <row r="487">
      <c r="A487" s="24" t="n"/>
      <c r="B487" s="25" t="n"/>
      <c r="C487" s="24" t="n"/>
      <c r="D487" s="22">
        <f>IF(C487="","",IFERROR(VLOOKUP(C487,Employés!$A$6:$B$101,2,FALSE),"Employé introuvable"))</f>
        <v/>
      </c>
      <c r="E487" s="24" t="n"/>
      <c r="F487" s="25" t="n"/>
      <c r="G487" s="25" t="n"/>
      <c r="H487" s="26" t="n"/>
      <c r="I487" s="26" t="n"/>
      <c r="J487" s="26" t="n"/>
      <c r="K487" s="27" t="n"/>
      <c r="L487" s="27" t="n"/>
      <c r="M487" s="24" t="n"/>
      <c r="N487" s="23">
        <f>IF(A487="","",IFERROR(IF(M487&lt;&gt;"Approuvé",0,IF(E487="Accumulation",MAX(I487-H487,0),IF(E487="Ajustement crédit",J487,0))),0))</f>
        <v/>
      </c>
      <c r="O487" s="23">
        <f>IF(A487="","",IFERROR(IF(M487&lt;&gt;"Approuvé",0,IF(OR(E487="Reprise",E487="Ajustement débit"),J487,0)),0))</f>
        <v/>
      </c>
      <c r="P487" s="23">
        <f>IF(A487="","",IFERROR(N487-O487,0))</f>
        <v/>
      </c>
    </row>
    <row r="488">
      <c r="A488" s="24" t="n"/>
      <c r="B488" s="25" t="n"/>
      <c r="C488" s="24" t="n"/>
      <c r="D488" s="22">
        <f>IF(C488="","",IFERROR(VLOOKUP(C488,Employés!$A$6:$B$101,2,FALSE),"Employé introuvable"))</f>
        <v/>
      </c>
      <c r="E488" s="24" t="n"/>
      <c r="F488" s="25" t="n"/>
      <c r="G488" s="25" t="n"/>
      <c r="H488" s="26" t="n"/>
      <c r="I488" s="26" t="n"/>
      <c r="J488" s="26" t="n"/>
      <c r="K488" s="27" t="n"/>
      <c r="L488" s="27" t="n"/>
      <c r="M488" s="24" t="n"/>
      <c r="N488" s="23">
        <f>IF(A488="","",IFERROR(IF(M488&lt;&gt;"Approuvé",0,IF(E488="Accumulation",MAX(I488-H488,0),IF(E488="Ajustement crédit",J488,0))),0))</f>
        <v/>
      </c>
      <c r="O488" s="23">
        <f>IF(A488="","",IFERROR(IF(M488&lt;&gt;"Approuvé",0,IF(OR(E488="Reprise",E488="Ajustement débit"),J488,0)),0))</f>
        <v/>
      </c>
      <c r="P488" s="23">
        <f>IF(A488="","",IFERROR(N488-O488,0))</f>
        <v/>
      </c>
    </row>
    <row r="489">
      <c r="A489" s="24" t="n"/>
      <c r="B489" s="25" t="n"/>
      <c r="C489" s="24" t="n"/>
      <c r="D489" s="22">
        <f>IF(C489="","",IFERROR(VLOOKUP(C489,Employés!$A$6:$B$101,2,FALSE),"Employé introuvable"))</f>
        <v/>
      </c>
      <c r="E489" s="24" t="n"/>
      <c r="F489" s="25" t="n"/>
      <c r="G489" s="25" t="n"/>
      <c r="H489" s="26" t="n"/>
      <c r="I489" s="26" t="n"/>
      <c r="J489" s="26" t="n"/>
      <c r="K489" s="27" t="n"/>
      <c r="L489" s="27" t="n"/>
      <c r="M489" s="24" t="n"/>
      <c r="N489" s="23">
        <f>IF(A489="","",IFERROR(IF(M489&lt;&gt;"Approuvé",0,IF(E489="Accumulation",MAX(I489-H489,0),IF(E489="Ajustement crédit",J489,0))),0))</f>
        <v/>
      </c>
      <c r="O489" s="23">
        <f>IF(A489="","",IFERROR(IF(M489&lt;&gt;"Approuvé",0,IF(OR(E489="Reprise",E489="Ajustement débit"),J489,0)),0))</f>
        <v/>
      </c>
      <c r="P489" s="23">
        <f>IF(A489="","",IFERROR(N489-O489,0))</f>
        <v/>
      </c>
    </row>
    <row r="490">
      <c r="A490" s="24" t="n"/>
      <c r="B490" s="25" t="n"/>
      <c r="C490" s="24" t="n"/>
      <c r="D490" s="22">
        <f>IF(C490="","",IFERROR(VLOOKUP(C490,Employés!$A$6:$B$101,2,FALSE),"Employé introuvable"))</f>
        <v/>
      </c>
      <c r="E490" s="24" t="n"/>
      <c r="F490" s="25" t="n"/>
      <c r="G490" s="25" t="n"/>
      <c r="H490" s="26" t="n"/>
      <c r="I490" s="26" t="n"/>
      <c r="J490" s="26" t="n"/>
      <c r="K490" s="27" t="n"/>
      <c r="L490" s="27" t="n"/>
      <c r="M490" s="24" t="n"/>
      <c r="N490" s="23">
        <f>IF(A490="","",IFERROR(IF(M490&lt;&gt;"Approuvé",0,IF(E490="Accumulation",MAX(I490-H490,0),IF(E490="Ajustement crédit",J490,0))),0))</f>
        <v/>
      </c>
      <c r="O490" s="23">
        <f>IF(A490="","",IFERROR(IF(M490&lt;&gt;"Approuvé",0,IF(OR(E490="Reprise",E490="Ajustement débit"),J490,0)),0))</f>
        <v/>
      </c>
      <c r="P490" s="23">
        <f>IF(A490="","",IFERROR(N490-O490,0))</f>
        <v/>
      </c>
    </row>
    <row r="491">
      <c r="A491" s="24" t="n"/>
      <c r="B491" s="25" t="n"/>
      <c r="C491" s="24" t="n"/>
      <c r="D491" s="22">
        <f>IF(C491="","",IFERROR(VLOOKUP(C491,Employés!$A$6:$B$101,2,FALSE),"Employé introuvable"))</f>
        <v/>
      </c>
      <c r="E491" s="24" t="n"/>
      <c r="F491" s="25" t="n"/>
      <c r="G491" s="25" t="n"/>
      <c r="H491" s="26" t="n"/>
      <c r="I491" s="26" t="n"/>
      <c r="J491" s="26" t="n"/>
      <c r="K491" s="27" t="n"/>
      <c r="L491" s="27" t="n"/>
      <c r="M491" s="24" t="n"/>
      <c r="N491" s="23">
        <f>IF(A491="","",IFERROR(IF(M491&lt;&gt;"Approuvé",0,IF(E491="Accumulation",MAX(I491-H491,0),IF(E491="Ajustement crédit",J491,0))),0))</f>
        <v/>
      </c>
      <c r="O491" s="23">
        <f>IF(A491="","",IFERROR(IF(M491&lt;&gt;"Approuvé",0,IF(OR(E491="Reprise",E491="Ajustement débit"),J491,0)),0))</f>
        <v/>
      </c>
      <c r="P491" s="23">
        <f>IF(A491="","",IFERROR(N491-O491,0))</f>
        <v/>
      </c>
    </row>
    <row r="492">
      <c r="A492" s="24" t="n"/>
      <c r="B492" s="25" t="n"/>
      <c r="C492" s="24" t="n"/>
      <c r="D492" s="22">
        <f>IF(C492="","",IFERROR(VLOOKUP(C492,Employés!$A$6:$B$101,2,FALSE),"Employé introuvable"))</f>
        <v/>
      </c>
      <c r="E492" s="24" t="n"/>
      <c r="F492" s="25" t="n"/>
      <c r="G492" s="25" t="n"/>
      <c r="H492" s="26" t="n"/>
      <c r="I492" s="26" t="n"/>
      <c r="J492" s="26" t="n"/>
      <c r="K492" s="27" t="n"/>
      <c r="L492" s="27" t="n"/>
      <c r="M492" s="24" t="n"/>
      <c r="N492" s="23">
        <f>IF(A492="","",IFERROR(IF(M492&lt;&gt;"Approuvé",0,IF(E492="Accumulation",MAX(I492-H492,0),IF(E492="Ajustement crédit",J492,0))),0))</f>
        <v/>
      </c>
      <c r="O492" s="23">
        <f>IF(A492="","",IFERROR(IF(M492&lt;&gt;"Approuvé",0,IF(OR(E492="Reprise",E492="Ajustement débit"),J492,0)),0))</f>
        <v/>
      </c>
      <c r="P492" s="23">
        <f>IF(A492="","",IFERROR(N492-O492,0))</f>
        <v/>
      </c>
    </row>
    <row r="493">
      <c r="A493" s="24" t="n"/>
      <c r="B493" s="25" t="n"/>
      <c r="C493" s="24" t="n"/>
      <c r="D493" s="22">
        <f>IF(C493="","",IFERROR(VLOOKUP(C493,Employés!$A$6:$B$101,2,FALSE),"Employé introuvable"))</f>
        <v/>
      </c>
      <c r="E493" s="24" t="n"/>
      <c r="F493" s="25" t="n"/>
      <c r="G493" s="25" t="n"/>
      <c r="H493" s="26" t="n"/>
      <c r="I493" s="26" t="n"/>
      <c r="J493" s="26" t="n"/>
      <c r="K493" s="27" t="n"/>
      <c r="L493" s="27" t="n"/>
      <c r="M493" s="24" t="n"/>
      <c r="N493" s="23">
        <f>IF(A493="","",IFERROR(IF(M493&lt;&gt;"Approuvé",0,IF(E493="Accumulation",MAX(I493-H493,0),IF(E493="Ajustement crédit",J493,0))),0))</f>
        <v/>
      </c>
      <c r="O493" s="23">
        <f>IF(A493="","",IFERROR(IF(M493&lt;&gt;"Approuvé",0,IF(OR(E493="Reprise",E493="Ajustement débit"),J493,0)),0))</f>
        <v/>
      </c>
      <c r="P493" s="23">
        <f>IF(A493="","",IFERROR(N493-O493,0))</f>
        <v/>
      </c>
    </row>
    <row r="494">
      <c r="A494" s="24" t="n"/>
      <c r="B494" s="25" t="n"/>
      <c r="C494" s="24" t="n"/>
      <c r="D494" s="22">
        <f>IF(C494="","",IFERROR(VLOOKUP(C494,Employés!$A$6:$B$101,2,FALSE),"Employé introuvable"))</f>
        <v/>
      </c>
      <c r="E494" s="24" t="n"/>
      <c r="F494" s="25" t="n"/>
      <c r="G494" s="25" t="n"/>
      <c r="H494" s="26" t="n"/>
      <c r="I494" s="26" t="n"/>
      <c r="J494" s="26" t="n"/>
      <c r="K494" s="27" t="n"/>
      <c r="L494" s="27" t="n"/>
      <c r="M494" s="24" t="n"/>
      <c r="N494" s="23">
        <f>IF(A494="","",IFERROR(IF(M494&lt;&gt;"Approuvé",0,IF(E494="Accumulation",MAX(I494-H494,0),IF(E494="Ajustement crédit",J494,0))),0))</f>
        <v/>
      </c>
      <c r="O494" s="23">
        <f>IF(A494="","",IFERROR(IF(M494&lt;&gt;"Approuvé",0,IF(OR(E494="Reprise",E494="Ajustement débit"),J494,0)),0))</f>
        <v/>
      </c>
      <c r="P494" s="23">
        <f>IF(A494="","",IFERROR(N494-O494,0))</f>
        <v/>
      </c>
    </row>
    <row r="495">
      <c r="A495" s="24" t="n"/>
      <c r="B495" s="25" t="n"/>
      <c r="C495" s="24" t="n"/>
      <c r="D495" s="22">
        <f>IF(C495="","",IFERROR(VLOOKUP(C495,Employés!$A$6:$B$101,2,FALSE),"Employé introuvable"))</f>
        <v/>
      </c>
      <c r="E495" s="24" t="n"/>
      <c r="F495" s="25" t="n"/>
      <c r="G495" s="25" t="n"/>
      <c r="H495" s="26" t="n"/>
      <c r="I495" s="26" t="n"/>
      <c r="J495" s="26" t="n"/>
      <c r="K495" s="27" t="n"/>
      <c r="L495" s="27" t="n"/>
      <c r="M495" s="24" t="n"/>
      <c r="N495" s="23">
        <f>IF(A495="","",IFERROR(IF(M495&lt;&gt;"Approuvé",0,IF(E495="Accumulation",MAX(I495-H495,0),IF(E495="Ajustement crédit",J495,0))),0))</f>
        <v/>
      </c>
      <c r="O495" s="23">
        <f>IF(A495="","",IFERROR(IF(M495&lt;&gt;"Approuvé",0,IF(OR(E495="Reprise",E495="Ajustement débit"),J495,0)),0))</f>
        <v/>
      </c>
      <c r="P495" s="23">
        <f>IF(A495="","",IFERROR(N495-O495,0))</f>
        <v/>
      </c>
    </row>
    <row r="496">
      <c r="A496" s="24" t="n"/>
      <c r="B496" s="25" t="n"/>
      <c r="C496" s="24" t="n"/>
      <c r="D496" s="22">
        <f>IF(C496="","",IFERROR(VLOOKUP(C496,Employés!$A$6:$B$101,2,FALSE),"Employé introuvable"))</f>
        <v/>
      </c>
      <c r="E496" s="24" t="n"/>
      <c r="F496" s="25" t="n"/>
      <c r="G496" s="25" t="n"/>
      <c r="H496" s="26" t="n"/>
      <c r="I496" s="26" t="n"/>
      <c r="J496" s="26" t="n"/>
      <c r="K496" s="27" t="n"/>
      <c r="L496" s="27" t="n"/>
      <c r="M496" s="24" t="n"/>
      <c r="N496" s="23">
        <f>IF(A496="","",IFERROR(IF(M496&lt;&gt;"Approuvé",0,IF(E496="Accumulation",MAX(I496-H496,0),IF(E496="Ajustement crédit",J496,0))),0))</f>
        <v/>
      </c>
      <c r="O496" s="23">
        <f>IF(A496="","",IFERROR(IF(M496&lt;&gt;"Approuvé",0,IF(OR(E496="Reprise",E496="Ajustement débit"),J496,0)),0))</f>
        <v/>
      </c>
      <c r="P496" s="23">
        <f>IF(A496="","",IFERROR(N496-O496,0))</f>
        <v/>
      </c>
    </row>
    <row r="497">
      <c r="A497" s="24" t="n"/>
      <c r="B497" s="25" t="n"/>
      <c r="C497" s="24" t="n"/>
      <c r="D497" s="22">
        <f>IF(C497="","",IFERROR(VLOOKUP(C497,Employés!$A$6:$B$101,2,FALSE),"Employé introuvable"))</f>
        <v/>
      </c>
      <c r="E497" s="24" t="n"/>
      <c r="F497" s="25" t="n"/>
      <c r="G497" s="25" t="n"/>
      <c r="H497" s="26" t="n"/>
      <c r="I497" s="26" t="n"/>
      <c r="J497" s="26" t="n"/>
      <c r="K497" s="27" t="n"/>
      <c r="L497" s="27" t="n"/>
      <c r="M497" s="24" t="n"/>
      <c r="N497" s="23">
        <f>IF(A497="","",IFERROR(IF(M497&lt;&gt;"Approuvé",0,IF(E497="Accumulation",MAX(I497-H497,0),IF(E497="Ajustement crédit",J497,0))),0))</f>
        <v/>
      </c>
      <c r="O497" s="23">
        <f>IF(A497="","",IFERROR(IF(M497&lt;&gt;"Approuvé",0,IF(OR(E497="Reprise",E497="Ajustement débit"),J497,0)),0))</f>
        <v/>
      </c>
      <c r="P497" s="23">
        <f>IF(A497="","",IFERROR(N497-O497,0))</f>
        <v/>
      </c>
    </row>
    <row r="498">
      <c r="A498" s="24" t="n"/>
      <c r="B498" s="25" t="n"/>
      <c r="C498" s="24" t="n"/>
      <c r="D498" s="22">
        <f>IF(C498="","",IFERROR(VLOOKUP(C498,Employés!$A$6:$B$101,2,FALSE),"Employé introuvable"))</f>
        <v/>
      </c>
      <c r="E498" s="24" t="n"/>
      <c r="F498" s="25" t="n"/>
      <c r="G498" s="25" t="n"/>
      <c r="H498" s="26" t="n"/>
      <c r="I498" s="26" t="n"/>
      <c r="J498" s="26" t="n"/>
      <c r="K498" s="27" t="n"/>
      <c r="L498" s="27" t="n"/>
      <c r="M498" s="24" t="n"/>
      <c r="N498" s="23">
        <f>IF(A498="","",IFERROR(IF(M498&lt;&gt;"Approuvé",0,IF(E498="Accumulation",MAX(I498-H498,0),IF(E498="Ajustement crédit",J498,0))),0))</f>
        <v/>
      </c>
      <c r="O498" s="23">
        <f>IF(A498="","",IFERROR(IF(M498&lt;&gt;"Approuvé",0,IF(OR(E498="Reprise",E498="Ajustement débit"),J498,0)),0))</f>
        <v/>
      </c>
      <c r="P498" s="23">
        <f>IF(A498="","",IFERROR(N498-O498,0))</f>
        <v/>
      </c>
    </row>
    <row r="499">
      <c r="A499" s="24" t="n"/>
      <c r="B499" s="25" t="n"/>
      <c r="C499" s="24" t="n"/>
      <c r="D499" s="22">
        <f>IF(C499="","",IFERROR(VLOOKUP(C499,Employés!$A$6:$B$101,2,FALSE),"Employé introuvable"))</f>
        <v/>
      </c>
      <c r="E499" s="24" t="n"/>
      <c r="F499" s="25" t="n"/>
      <c r="G499" s="25" t="n"/>
      <c r="H499" s="26" t="n"/>
      <c r="I499" s="26" t="n"/>
      <c r="J499" s="26" t="n"/>
      <c r="K499" s="27" t="n"/>
      <c r="L499" s="27" t="n"/>
      <c r="M499" s="24" t="n"/>
      <c r="N499" s="23">
        <f>IF(A499="","",IFERROR(IF(M499&lt;&gt;"Approuvé",0,IF(E499="Accumulation",MAX(I499-H499,0),IF(E499="Ajustement crédit",J499,0))),0))</f>
        <v/>
      </c>
      <c r="O499" s="23">
        <f>IF(A499="","",IFERROR(IF(M499&lt;&gt;"Approuvé",0,IF(OR(E499="Reprise",E499="Ajustement débit"),J499,0)),0))</f>
        <v/>
      </c>
      <c r="P499" s="23">
        <f>IF(A499="","",IFERROR(N499-O499,0))</f>
        <v/>
      </c>
    </row>
    <row r="500">
      <c r="A500" s="24" t="n"/>
      <c r="B500" s="25" t="n"/>
      <c r="C500" s="24" t="n"/>
      <c r="D500" s="22">
        <f>IF(C500="","",IFERROR(VLOOKUP(C500,Employés!$A$6:$B$101,2,FALSE),"Employé introuvable"))</f>
        <v/>
      </c>
      <c r="E500" s="24" t="n"/>
      <c r="F500" s="25" t="n"/>
      <c r="G500" s="25" t="n"/>
      <c r="H500" s="26" t="n"/>
      <c r="I500" s="26" t="n"/>
      <c r="J500" s="26" t="n"/>
      <c r="K500" s="27" t="n"/>
      <c r="L500" s="27" t="n"/>
      <c r="M500" s="24" t="n"/>
      <c r="N500" s="23">
        <f>IF(A500="","",IFERROR(IF(M500&lt;&gt;"Approuvé",0,IF(E500="Accumulation",MAX(I500-H500,0),IF(E500="Ajustement crédit",J500,0))),0))</f>
        <v/>
      </c>
      <c r="O500" s="23">
        <f>IF(A500="","",IFERROR(IF(M500&lt;&gt;"Approuvé",0,IF(OR(E500="Reprise",E500="Ajustement débit"),J500,0)),0))</f>
        <v/>
      </c>
      <c r="P500" s="23">
        <f>IF(A500="","",IFERROR(N500-O500,0))</f>
        <v/>
      </c>
    </row>
  </sheetData>
  <autoFilter ref="A1:P500"/>
  <mergeCells count="2">
    <mergeCell ref="A1:P1"/>
    <mergeCell ref="A3:P3"/>
  </mergeCells>
  <conditionalFormatting sqref="A6:A500">
    <cfRule type="expression" priority="1" dxfId="1">
      <formula>COUNTIF($A$6:$A$500,A6)&gt;1</formula>
    </cfRule>
  </conditionalFormatting>
  <conditionalFormatting sqref="M6:M500">
    <cfRule type="expression" priority="2" dxfId="3">
      <formula>M6="En attente"</formula>
    </cfRule>
    <cfRule type="expression" priority="3" dxfId="1">
      <formula>M6="Refusé"</formula>
    </cfRule>
  </conditionalFormatting>
  <conditionalFormatting sqref="N6:N500">
    <cfRule type="cellIs" priority="4" operator="greaterThan" dxfId="0">
      <formula>0</formula>
    </cfRule>
  </conditionalFormatting>
  <conditionalFormatting sqref="O6:O500">
    <cfRule type="cellIs" priority="5" operator="greaterThan" dxfId="2">
      <formula>0</formula>
    </cfRule>
  </conditionalFormatting>
  <conditionalFormatting sqref="D6:D500">
    <cfRule type="expression" priority="6" dxfId="4">
      <formula>D6="Employé introuvable"</formula>
    </cfRule>
  </conditionalFormatting>
  <conditionalFormatting sqref="G6:G500">
    <cfRule type="expression" priority="7" dxfId="1">
      <formula>AND($F6&lt;&gt;"",$G6&lt;&gt;"",$G6&lt;$F6)</formula>
    </cfRule>
  </conditionalFormatting>
  <conditionalFormatting sqref="P6:P500">
    <cfRule type="expression" priority="8" dxfId="3">
      <formula>AND($P6&lt;&gt;0,$M6="En attente")</formula>
    </cfRule>
  </conditionalFormatting>
  <conditionalFormatting sqref="B24">
    <cfRule type="expression" priority="9" dxfId="0">
      <formula>B24="Conforme"</formula>
    </cfRule>
    <cfRule type="expression" priority="10" dxfId="1">
      <formula>B24="À vérifier"</formula>
    </cfRule>
  </conditionalFormatting>
  <dataValidations count="7">
    <dataValidation sqref="A6:A500" showErrorMessage="1" showInputMessage="1" allowBlank="1" errorTitle="Numéro invalide" error="Le numéro de mouvement doit être un nombre entier positif et unique." type="whole" operator="greaterThan">
      <formula1>0</formula1>
    </dataValidation>
    <dataValidation sqref="B6:B500 F6:F500 G6:G500" showErrorMessage="1" showInputMessage="1" allowBlank="1" type="date" operator="between">
      <formula1>DATE(2020,1,1)</formula1>
      <formula2>DATE(2100,12,31)</formula2>
    </dataValidation>
    <dataValidation sqref="C6:C500" showErrorMessage="1" showInputMessage="1" allowBlank="1" type="list">
      <formula1>=Employés!$A$6:$A$101</formula1>
    </dataValidation>
    <dataValidation sqref="E6:E500" showErrorMessage="1" showInputMessage="1" allowBlank="1" type="list">
      <formula1>=Paramètres!$A$15:$A$18</formula1>
    </dataValidation>
    <dataValidation sqref="H6:J500" showErrorMessage="1" showInputMessage="1" allowBlank="1" type="decimal" operator="between">
      <formula1>0</formula1>
      <formula2>168</formula2>
    </dataValidation>
    <dataValidation sqref="L6:L500" showErrorMessage="1" showInputMessage="1" allowBlank="1" type="list">
      <formula1>=Paramètres!$D$15:$D$25</formula1>
    </dataValidation>
    <dataValidation sqref="M6:M500" showErrorMessage="1" showInputMessage="1" allowBlank="1" type="list">
      <formula1>=Paramètres!$B$15:$B$17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8" customWidth="1" min="3" max="3"/>
    <col width="16" customWidth="1" min="4" max="4"/>
    <col width="25" customWidth="1" min="5" max="5"/>
    <col width="23" customWidth="1" min="6" max="6"/>
    <col width="14" customWidth="1" min="7" max="7"/>
    <col width="19" customWidth="1" min="8" max="8"/>
    <col width="17" customWidth="1" min="9" max="9"/>
    <col width="16" customWidth="1" min="10" max="10"/>
    <col width="24" customWidth="1" min="11" max="11"/>
    <col width="19" customWidth="1" min="12" max="12"/>
  </cols>
  <sheetData>
    <row r="1" ht="28" customHeight="1">
      <c r="A1" s="1" t="inlineStr">
        <is>
          <t>Répertoire des employés et soldes de banque d’heures</t>
        </is>
      </c>
    </row>
    <row r="2">
      <c r="A2" s="20" t="inlineStr">
        <is>
          <t>Ajouter les nouveaux employés dans ce tableau avant de saisir leurs mouvements dans le registre.</t>
        </is>
      </c>
    </row>
    <row r="3">
      <c r="A3" s="20" t="inlineStr">
        <is>
          <t>La limite interne est facultative. Une limite à 0,00 signifie qu’aucun contrôle de plafond n’est appliqué.</t>
        </is>
      </c>
    </row>
    <row r="5">
      <c r="A5" s="10" t="inlineStr">
        <is>
          <t>No d’employé</t>
        </is>
      </c>
      <c r="B5" s="10" t="inlineStr">
        <is>
          <t>Nom de l’employé</t>
        </is>
      </c>
      <c r="C5" s="10" t="inlineStr">
        <is>
          <t>Poste</t>
        </is>
      </c>
      <c r="D5" s="10" t="inlineStr">
        <is>
          <t>Date d’embauche</t>
        </is>
      </c>
      <c r="E5" s="10" t="inlineStr">
        <is>
          <t>Heures hebdomadaires prévues</t>
        </is>
      </c>
      <c r="F5" s="10" t="inlineStr">
        <is>
          <t>Limite interne d’heures</t>
        </is>
      </c>
      <c r="G5" s="10" t="inlineStr">
        <is>
          <t>Statut</t>
        </is>
      </c>
      <c r="H5" s="10" t="inlineStr">
        <is>
          <t>Heures accumulées</t>
        </is>
      </c>
      <c r="I5" s="10" t="inlineStr">
        <is>
          <t>Heures reprises</t>
        </is>
      </c>
      <c r="J5" s="10" t="inlineStr">
        <is>
          <t>Solde actuel</t>
        </is>
      </c>
      <c r="K5" s="10" t="inlineStr">
        <is>
          <t>Dernier mouvement approuvé</t>
        </is>
      </c>
      <c r="L5" s="10" t="inlineStr">
        <is>
          <t>Contrôle du solde</t>
        </is>
      </c>
    </row>
    <row r="6">
      <c r="A6" s="11" t="inlineStr">
        <is>
          <t>EMP-001</t>
        </is>
      </c>
      <c r="B6" s="12" t="inlineStr">
        <is>
          <t>Amélie Tremblay</t>
        </is>
      </c>
      <c r="C6" s="12" t="inlineStr">
        <is>
          <t>Adjointe administrative</t>
        </is>
      </c>
      <c r="D6" s="21" t="n">
        <v>45317</v>
      </c>
      <c r="E6" s="13" t="n">
        <v>37.5</v>
      </c>
      <c r="F6" s="13" t="n">
        <v>40</v>
      </c>
      <c r="G6" s="11" t="inlineStr">
        <is>
          <t>Actif</t>
        </is>
      </c>
      <c r="H6" s="23">
        <f>IF(A6="","",IFERROR(SUMIFS('Banque d'heures'!$N$6:$N$500,'Banque d'heures'!$C$6:$C$500,A6,'Banque d'heures'!$M$6:$M$500,"Approuvé"),0))</f>
        <v/>
      </c>
      <c r="I6" s="23">
        <f>IF(A6="","",IFERROR(SUMIFS('Banque d'heures'!$O$6:$O$500,'Banque d'heures'!$C$6:$C$500,A6,'Banque d'heures'!$M$6:$M$500,"Approuvé"),0))</f>
        <v/>
      </c>
      <c r="J6" s="23">
        <f>IF(A6="","",IFERROR(H6-I6,0))</f>
        <v/>
      </c>
      <c r="K6" s="31">
        <f>IF(A6="","",IF(COUNTIFS('Banque d'heures'!$C$6:$C$500,A6,'Banque d'heures'!$M$6:$M$500,"Approuvé")=0,"",MAXIFS('Banque d'heures'!$B$6:$B$500,'Banque d'heures'!$C$6:$C$500,A6,'Banque d'heures'!$M$6:$M$500,"Approuvé")))</f>
        <v/>
      </c>
      <c r="L6" s="22">
        <f>IF(A6="","",IFERROR(IF(J6&lt;0,"Solde négatif",IF(AND(F6&gt;0,J6&gt;F6),"À vérifier","Conforme")),"À vérifier"))</f>
        <v/>
      </c>
    </row>
    <row r="7">
      <c r="A7" s="14" t="inlineStr">
        <is>
          <t>EMP-002</t>
        </is>
      </c>
      <c r="B7" s="15" t="inlineStr">
        <is>
          <t>Mathieu Bouchard</t>
        </is>
      </c>
      <c r="C7" s="15" t="inlineStr">
        <is>
          <t>Coordonnateur d’entrepôt</t>
        </is>
      </c>
      <c r="D7" s="32" t="n">
        <v>44967</v>
      </c>
      <c r="E7" s="16" t="n">
        <v>40</v>
      </c>
      <c r="F7" s="16" t="n">
        <v>40</v>
      </c>
      <c r="G7" s="14" t="inlineStr">
        <is>
          <t>Actif</t>
        </is>
      </c>
      <c r="H7" s="23">
        <f>IF(A7="","",IFERROR(SUMIFS('Banque d'heures'!$N$6:$N$500,'Banque d'heures'!$C$6:$C$500,A7,'Banque d'heures'!$M$6:$M$500,"Approuvé"),0))</f>
        <v/>
      </c>
      <c r="I7" s="23">
        <f>IF(A7="","",IFERROR(SUMIFS('Banque d'heures'!$O$6:$O$500,'Banque d'heures'!$C$6:$C$500,A7,'Banque d'heures'!$M$6:$M$500,"Approuvé"),0))</f>
        <v/>
      </c>
      <c r="J7" s="23">
        <f>IF(A7="","",IFERROR(H7-I7,0))</f>
        <v/>
      </c>
      <c r="K7" s="31">
        <f>IF(A7="","",IF(COUNTIFS('Banque d'heures'!$C$6:$C$500,A7,'Banque d'heures'!$M$6:$M$500,"Approuvé")=0,"",MAXIFS('Banque d'heures'!$B$6:$B$500,'Banque d'heures'!$C$6:$C$500,A7,'Banque d'heures'!$M$6:$M$500,"Approuvé")))</f>
        <v/>
      </c>
      <c r="L7" s="22">
        <f>IF(A7="","",IFERROR(IF(J7&lt;0,"Solde négatif",IF(AND(F7&gt;0,J7&gt;F7),"À vérifier","Conforme")),"À vérifier"))</f>
        <v/>
      </c>
    </row>
    <row r="8">
      <c r="A8" s="11" t="inlineStr">
        <is>
          <t>EMP-003</t>
        </is>
      </c>
      <c r="B8" s="12" t="inlineStr">
        <is>
          <t>Karine Gauthier</t>
        </is>
      </c>
      <c r="C8" s="12" t="inlineStr">
        <is>
          <t>Technicienne comptable</t>
        </is>
      </c>
      <c r="D8" s="21" t="n">
        <v>45527</v>
      </c>
      <c r="E8" s="13" t="n">
        <v>35</v>
      </c>
      <c r="F8" s="13" t="n">
        <v>35</v>
      </c>
      <c r="G8" s="11" t="inlineStr">
        <is>
          <t>Actif</t>
        </is>
      </c>
      <c r="H8" s="23">
        <f>IF(A8="","",IFERROR(SUMIFS('Banque d'heures'!$N$6:$N$500,'Banque d'heures'!$C$6:$C$500,A8,'Banque d'heures'!$M$6:$M$500,"Approuvé"),0))</f>
        <v/>
      </c>
      <c r="I8" s="23">
        <f>IF(A8="","",IFERROR(SUMIFS('Banque d'heures'!$O$6:$O$500,'Banque d'heures'!$C$6:$C$500,A8,'Banque d'heures'!$M$6:$M$500,"Approuvé"),0))</f>
        <v/>
      </c>
      <c r="J8" s="23">
        <f>IF(A8="","",IFERROR(H8-I8,0))</f>
        <v/>
      </c>
      <c r="K8" s="31">
        <f>IF(A8="","",IF(COUNTIFS('Banque d'heures'!$C$6:$C$500,A8,'Banque d'heures'!$M$6:$M$500,"Approuvé")=0,"",MAXIFS('Banque d'heures'!$B$6:$B$500,'Banque d'heures'!$C$6:$C$500,A8,'Banque d'heures'!$M$6:$M$500,"Approuvé")))</f>
        <v/>
      </c>
      <c r="L8" s="22">
        <f>IF(A8="","",IFERROR(IF(J8&lt;0,"Solde négatif",IF(AND(F8&gt;0,J8&gt;F8),"À vérifier","Conforme")),"À vérifier"))</f>
        <v/>
      </c>
    </row>
    <row r="9">
      <c r="A9" s="14" t="inlineStr">
        <is>
          <t>EMP-004</t>
        </is>
      </c>
      <c r="B9" s="15" t="inlineStr">
        <is>
          <t>Samuel Pelletier</t>
        </is>
      </c>
      <c r="C9" s="15" t="inlineStr">
        <is>
          <t>Représentant aux ventes</t>
        </is>
      </c>
      <c r="D9" s="32" t="n">
        <v>45757</v>
      </c>
      <c r="E9" s="16" t="n">
        <v>37.5</v>
      </c>
      <c r="F9" s="16" t="n">
        <v>30</v>
      </c>
      <c r="G9" s="14" t="inlineStr">
        <is>
          <t>Actif</t>
        </is>
      </c>
      <c r="H9" s="23">
        <f>IF(A9="","",IFERROR(SUMIFS('Banque d'heures'!$N$6:$N$500,'Banque d'heures'!$C$6:$C$500,A9,'Banque d'heures'!$M$6:$M$500,"Approuvé"),0))</f>
        <v/>
      </c>
      <c r="I9" s="23">
        <f>IF(A9="","",IFERROR(SUMIFS('Banque d'heures'!$O$6:$O$500,'Banque d'heures'!$C$6:$C$500,A9,'Banque d'heures'!$M$6:$M$500,"Approuvé"),0))</f>
        <v/>
      </c>
      <c r="J9" s="23">
        <f>IF(A9="","",IFERROR(H9-I9,0))</f>
        <v/>
      </c>
      <c r="K9" s="31">
        <f>IF(A9="","",IF(COUNTIFS('Banque d'heures'!$C$6:$C$500,A9,'Banque d'heures'!$M$6:$M$500,"Approuvé")=0,"",MAXIFS('Banque d'heures'!$B$6:$B$500,'Banque d'heures'!$C$6:$C$500,A9,'Banque d'heures'!$M$6:$M$500,"Approuvé")))</f>
        <v/>
      </c>
      <c r="L9" s="22">
        <f>IF(A9="","",IFERROR(IF(J9&lt;0,"Solde négatif",IF(AND(F9&gt;0,J9&gt;F9),"À vérifier","Conforme")),"À vérifier"))</f>
        <v/>
      </c>
    </row>
    <row r="10">
      <c r="A10" s="24" t="n"/>
      <c r="B10" s="27" t="n"/>
      <c r="C10" s="27" t="n"/>
      <c r="D10" s="25" t="n"/>
      <c r="E10" s="26" t="n"/>
      <c r="F10" s="26" t="n"/>
      <c r="G10" s="24" t="n"/>
      <c r="H10" s="23">
        <f>IF(A10="","",IFERROR(SUMIFS('Banque d'heures'!$N$6:$N$500,'Banque d'heures'!$C$6:$C$500,A10,'Banque d'heures'!$M$6:$M$500,"Approuvé"),0))</f>
        <v/>
      </c>
      <c r="I10" s="23">
        <f>IF(A10="","",IFERROR(SUMIFS('Banque d'heures'!$O$6:$O$500,'Banque d'heures'!$C$6:$C$500,A10,'Banque d'heures'!$M$6:$M$500,"Approuvé"),0))</f>
        <v/>
      </c>
      <c r="J10" s="23">
        <f>IF(A10="","",IFERROR(H10-I10,0))</f>
        <v/>
      </c>
      <c r="K10" s="31">
        <f>IF(A10="","",IF(COUNTIFS('Banque d'heures'!$C$6:$C$500,A10,'Banque d'heures'!$M$6:$M$500,"Approuvé")=0,"",MAXIFS('Banque d'heures'!$B$6:$B$500,'Banque d'heures'!$C$6:$C$500,A10,'Banque d'heures'!$M$6:$M$500,"Approuvé")))</f>
        <v/>
      </c>
      <c r="L10" s="22">
        <f>IF(A10="","",IFERROR(IF(J10&lt;0,"Solde négatif",IF(AND(F10&gt;0,J10&gt;F10),"À vérifier","Conforme")),"À vérifier"))</f>
        <v/>
      </c>
    </row>
    <row r="11">
      <c r="A11" s="24" t="n"/>
      <c r="B11" s="27" t="n"/>
      <c r="C11" s="27" t="n"/>
      <c r="D11" s="25" t="n"/>
      <c r="E11" s="26" t="n"/>
      <c r="F11" s="26" t="n"/>
      <c r="G11" s="24" t="n"/>
      <c r="H11" s="23">
        <f>IF(A11="","",IFERROR(SUMIFS('Banque d'heures'!$N$6:$N$500,'Banque d'heures'!$C$6:$C$500,A11,'Banque d'heures'!$M$6:$M$500,"Approuvé"),0))</f>
        <v/>
      </c>
      <c r="I11" s="23">
        <f>IF(A11="","",IFERROR(SUMIFS('Banque d'heures'!$O$6:$O$500,'Banque d'heures'!$C$6:$C$500,A11,'Banque d'heures'!$M$6:$M$500,"Approuvé"),0))</f>
        <v/>
      </c>
      <c r="J11" s="23">
        <f>IF(A11="","",IFERROR(H11-I11,0))</f>
        <v/>
      </c>
      <c r="K11" s="31">
        <f>IF(A11="","",IF(COUNTIFS('Banque d'heures'!$C$6:$C$500,A11,'Banque d'heures'!$M$6:$M$500,"Approuvé")=0,"",MAXIFS('Banque d'heures'!$B$6:$B$500,'Banque d'heures'!$C$6:$C$500,A11,'Banque d'heures'!$M$6:$M$500,"Approuvé")))</f>
        <v/>
      </c>
      <c r="L11" s="22">
        <f>IF(A11="","",IFERROR(IF(J11&lt;0,"Solde négatif",IF(AND(F11&gt;0,J11&gt;F11),"À vérifier","Conforme")),"À vérifier"))</f>
        <v/>
      </c>
    </row>
    <row r="12">
      <c r="A12" s="24" t="n"/>
      <c r="B12" s="27" t="n"/>
      <c r="C12" s="27" t="n"/>
      <c r="D12" s="25" t="n"/>
      <c r="E12" s="26" t="n"/>
      <c r="F12" s="26" t="n"/>
      <c r="G12" s="24" t="n"/>
      <c r="H12" s="23">
        <f>IF(A12="","",IFERROR(SUMIFS('Banque d'heures'!$N$6:$N$500,'Banque d'heures'!$C$6:$C$500,A12,'Banque d'heures'!$M$6:$M$500,"Approuvé"),0))</f>
        <v/>
      </c>
      <c r="I12" s="23">
        <f>IF(A12="","",IFERROR(SUMIFS('Banque d'heures'!$O$6:$O$500,'Banque d'heures'!$C$6:$C$500,A12,'Banque d'heures'!$M$6:$M$500,"Approuvé"),0))</f>
        <v/>
      </c>
      <c r="J12" s="23">
        <f>IF(A12="","",IFERROR(H12-I12,0))</f>
        <v/>
      </c>
      <c r="K12" s="31">
        <f>IF(A12="","",IF(COUNTIFS('Banque d'heures'!$C$6:$C$500,A12,'Banque d'heures'!$M$6:$M$500,"Approuvé")=0,"",MAXIFS('Banque d'heures'!$B$6:$B$500,'Banque d'heures'!$C$6:$C$500,A12,'Banque d'heures'!$M$6:$M$500,"Approuvé")))</f>
        <v/>
      </c>
      <c r="L12" s="22">
        <f>IF(A12="","",IFERROR(IF(J12&lt;0,"Solde négatif",IF(AND(F12&gt;0,J12&gt;F12),"À vérifier","Conforme")),"À vérifier"))</f>
        <v/>
      </c>
    </row>
    <row r="13">
      <c r="A13" s="24" t="n"/>
      <c r="B13" s="27" t="n"/>
      <c r="C13" s="27" t="n"/>
      <c r="D13" s="25" t="n"/>
      <c r="E13" s="26" t="n"/>
      <c r="F13" s="26" t="n"/>
      <c r="G13" s="24" t="n"/>
      <c r="H13" s="23">
        <f>IF(A13="","",IFERROR(SUMIFS('Banque d'heures'!$N$6:$N$500,'Banque d'heures'!$C$6:$C$500,A13,'Banque d'heures'!$M$6:$M$500,"Approuvé"),0))</f>
        <v/>
      </c>
      <c r="I13" s="23">
        <f>IF(A13="","",IFERROR(SUMIFS('Banque d'heures'!$O$6:$O$500,'Banque d'heures'!$C$6:$C$500,A13,'Banque d'heures'!$M$6:$M$500,"Approuvé"),0))</f>
        <v/>
      </c>
      <c r="J13" s="23">
        <f>IF(A13="","",IFERROR(H13-I13,0))</f>
        <v/>
      </c>
      <c r="K13" s="31">
        <f>IF(A13="","",IF(COUNTIFS('Banque d'heures'!$C$6:$C$500,A13,'Banque d'heures'!$M$6:$M$500,"Approuvé")=0,"",MAXIFS('Banque d'heures'!$B$6:$B$500,'Banque d'heures'!$C$6:$C$500,A13,'Banque d'heures'!$M$6:$M$500,"Approuvé")))</f>
        <v/>
      </c>
      <c r="L13" s="22">
        <f>IF(A13="","",IFERROR(IF(J13&lt;0,"Solde négatif",IF(AND(F13&gt;0,J13&gt;F13),"À vérifier","Conforme")),"À vérifier"))</f>
        <v/>
      </c>
    </row>
    <row r="14">
      <c r="A14" s="24" t="n"/>
      <c r="B14" s="27" t="n"/>
      <c r="C14" s="27" t="n"/>
      <c r="D14" s="25" t="n"/>
      <c r="E14" s="26" t="n"/>
      <c r="F14" s="26" t="n"/>
      <c r="G14" s="24" t="n"/>
      <c r="H14" s="23">
        <f>IF(A14="","",IFERROR(SUMIFS('Banque d'heures'!$N$6:$N$500,'Banque d'heures'!$C$6:$C$500,A14,'Banque d'heures'!$M$6:$M$500,"Approuvé"),0))</f>
        <v/>
      </c>
      <c r="I14" s="23">
        <f>IF(A14="","",IFERROR(SUMIFS('Banque d'heures'!$O$6:$O$500,'Banque d'heures'!$C$6:$C$500,A14,'Banque d'heures'!$M$6:$M$500,"Approuvé"),0))</f>
        <v/>
      </c>
      <c r="J14" s="23">
        <f>IF(A14="","",IFERROR(H14-I14,0))</f>
        <v/>
      </c>
      <c r="K14" s="31">
        <f>IF(A14="","",IF(COUNTIFS('Banque d'heures'!$C$6:$C$500,A14,'Banque d'heures'!$M$6:$M$500,"Approuvé")=0,"",MAXIFS('Banque d'heures'!$B$6:$B$500,'Banque d'heures'!$C$6:$C$500,A14,'Banque d'heures'!$M$6:$M$500,"Approuvé")))</f>
        <v/>
      </c>
      <c r="L14" s="22">
        <f>IF(A14="","",IFERROR(IF(J14&lt;0,"Solde négatif",IF(AND(F14&gt;0,J14&gt;F14),"À vérifier","Conforme")),"À vérifier"))</f>
        <v/>
      </c>
    </row>
    <row r="15">
      <c r="A15" s="24" t="n"/>
      <c r="B15" s="27" t="n"/>
      <c r="C15" s="27" t="n"/>
      <c r="D15" s="25" t="n"/>
      <c r="E15" s="26" t="n"/>
      <c r="F15" s="26" t="n"/>
      <c r="G15" s="24" t="n"/>
      <c r="H15" s="23">
        <f>IF(A15="","",IFERROR(SUMIFS('Banque d'heures'!$N$6:$N$500,'Banque d'heures'!$C$6:$C$500,A15,'Banque d'heures'!$M$6:$M$500,"Approuvé"),0))</f>
        <v/>
      </c>
      <c r="I15" s="23">
        <f>IF(A15="","",IFERROR(SUMIFS('Banque d'heures'!$O$6:$O$500,'Banque d'heures'!$C$6:$C$500,A15,'Banque d'heures'!$M$6:$M$500,"Approuvé"),0))</f>
        <v/>
      </c>
      <c r="J15" s="23">
        <f>IF(A15="","",IFERROR(H15-I15,0))</f>
        <v/>
      </c>
      <c r="K15" s="31">
        <f>IF(A15="","",IF(COUNTIFS('Banque d'heures'!$C$6:$C$500,A15,'Banque d'heures'!$M$6:$M$500,"Approuvé")=0,"",MAXIFS('Banque d'heures'!$B$6:$B$500,'Banque d'heures'!$C$6:$C$500,A15,'Banque d'heures'!$M$6:$M$500,"Approuvé")))</f>
        <v/>
      </c>
      <c r="L15" s="22">
        <f>IF(A15="","",IFERROR(IF(J15&lt;0,"Solde négatif",IF(AND(F15&gt;0,J15&gt;F15),"À vérifier","Conforme")),"À vérifier"))</f>
        <v/>
      </c>
    </row>
    <row r="16">
      <c r="A16" s="24" t="n"/>
      <c r="B16" s="27" t="n"/>
      <c r="C16" s="27" t="n"/>
      <c r="D16" s="25" t="n"/>
      <c r="E16" s="26" t="n"/>
      <c r="F16" s="26" t="n"/>
      <c r="G16" s="24" t="n"/>
      <c r="H16" s="23">
        <f>IF(A16="","",IFERROR(SUMIFS('Banque d'heures'!$N$6:$N$500,'Banque d'heures'!$C$6:$C$500,A16,'Banque d'heures'!$M$6:$M$500,"Approuvé"),0))</f>
        <v/>
      </c>
      <c r="I16" s="23">
        <f>IF(A16="","",IFERROR(SUMIFS('Banque d'heures'!$O$6:$O$500,'Banque d'heures'!$C$6:$C$500,A16,'Banque d'heures'!$M$6:$M$500,"Approuvé"),0))</f>
        <v/>
      </c>
      <c r="J16" s="23">
        <f>IF(A16="","",IFERROR(H16-I16,0))</f>
        <v/>
      </c>
      <c r="K16" s="31">
        <f>IF(A16="","",IF(COUNTIFS('Banque d'heures'!$C$6:$C$500,A16,'Banque d'heures'!$M$6:$M$500,"Approuvé")=0,"",MAXIFS('Banque d'heures'!$B$6:$B$500,'Banque d'heures'!$C$6:$C$500,A16,'Banque d'heures'!$M$6:$M$500,"Approuvé")))</f>
        <v/>
      </c>
      <c r="L16" s="22">
        <f>IF(A16="","",IFERROR(IF(J16&lt;0,"Solde négatif",IF(AND(F16&gt;0,J16&gt;F16),"À vérifier","Conforme")),"À vérifier"))</f>
        <v/>
      </c>
    </row>
    <row r="17">
      <c r="A17" s="24" t="n"/>
      <c r="B17" s="27" t="n"/>
      <c r="C17" s="27" t="n"/>
      <c r="D17" s="25" t="n"/>
      <c r="E17" s="26" t="n"/>
      <c r="F17" s="26" t="n"/>
      <c r="G17" s="24" t="n"/>
      <c r="H17" s="23">
        <f>IF(A17="","",IFERROR(SUMIFS('Banque d'heures'!$N$6:$N$500,'Banque d'heures'!$C$6:$C$500,A17,'Banque d'heures'!$M$6:$M$500,"Approuvé"),0))</f>
        <v/>
      </c>
      <c r="I17" s="23">
        <f>IF(A17="","",IFERROR(SUMIFS('Banque d'heures'!$O$6:$O$500,'Banque d'heures'!$C$6:$C$500,A17,'Banque d'heures'!$M$6:$M$500,"Approuvé"),0))</f>
        <v/>
      </c>
      <c r="J17" s="23">
        <f>IF(A17="","",IFERROR(H17-I17,0))</f>
        <v/>
      </c>
      <c r="K17" s="31">
        <f>IF(A17="","",IF(COUNTIFS('Banque d'heures'!$C$6:$C$500,A17,'Banque d'heures'!$M$6:$M$500,"Approuvé")=0,"",MAXIFS('Banque d'heures'!$B$6:$B$500,'Banque d'heures'!$C$6:$C$500,A17,'Banque d'heures'!$M$6:$M$500,"Approuvé")))</f>
        <v/>
      </c>
      <c r="L17" s="22">
        <f>IF(A17="","",IFERROR(IF(J17&lt;0,"Solde négatif",IF(AND(F17&gt;0,J17&gt;F17),"À vérifier","Conforme")),"À vérifier"))</f>
        <v/>
      </c>
    </row>
    <row r="18">
      <c r="A18" s="24" t="n"/>
      <c r="B18" s="27" t="n"/>
      <c r="C18" s="27" t="n"/>
      <c r="D18" s="25" t="n"/>
      <c r="E18" s="26" t="n"/>
      <c r="F18" s="26" t="n"/>
      <c r="G18" s="24" t="n"/>
      <c r="H18" s="23">
        <f>IF(A18="","",IFERROR(SUMIFS('Banque d'heures'!$N$6:$N$500,'Banque d'heures'!$C$6:$C$500,A18,'Banque d'heures'!$M$6:$M$500,"Approuvé"),0))</f>
        <v/>
      </c>
      <c r="I18" s="23">
        <f>IF(A18="","",IFERROR(SUMIFS('Banque d'heures'!$O$6:$O$500,'Banque d'heures'!$C$6:$C$500,A18,'Banque d'heures'!$M$6:$M$500,"Approuvé"),0))</f>
        <v/>
      </c>
      <c r="J18" s="23">
        <f>IF(A18="","",IFERROR(H18-I18,0))</f>
        <v/>
      </c>
      <c r="K18" s="31">
        <f>IF(A18="","",IF(COUNTIFS('Banque d'heures'!$C$6:$C$500,A18,'Banque d'heures'!$M$6:$M$500,"Approuvé")=0,"",MAXIFS('Banque d'heures'!$B$6:$B$500,'Banque d'heures'!$C$6:$C$500,A18,'Banque d'heures'!$M$6:$M$500,"Approuvé")))</f>
        <v/>
      </c>
      <c r="L18" s="22">
        <f>IF(A18="","",IFERROR(IF(J18&lt;0,"Solde négatif",IF(AND(F18&gt;0,J18&gt;F18),"À vérifier","Conforme")),"À vérifier"))</f>
        <v/>
      </c>
    </row>
    <row r="19">
      <c r="A19" s="24" t="n"/>
      <c r="B19" s="27" t="n"/>
      <c r="C19" s="27" t="n"/>
      <c r="D19" s="25" t="n"/>
      <c r="E19" s="26" t="n"/>
      <c r="F19" s="26" t="n"/>
      <c r="G19" s="24" t="n"/>
      <c r="H19" s="23">
        <f>IF(A19="","",IFERROR(SUMIFS('Banque d'heures'!$N$6:$N$500,'Banque d'heures'!$C$6:$C$500,A19,'Banque d'heures'!$M$6:$M$500,"Approuvé"),0))</f>
        <v/>
      </c>
      <c r="I19" s="23">
        <f>IF(A19="","",IFERROR(SUMIFS('Banque d'heures'!$O$6:$O$500,'Banque d'heures'!$C$6:$C$500,A19,'Banque d'heures'!$M$6:$M$500,"Approuvé"),0))</f>
        <v/>
      </c>
      <c r="J19" s="23">
        <f>IF(A19="","",IFERROR(H19-I19,0))</f>
        <v/>
      </c>
      <c r="K19" s="31">
        <f>IF(A19="","",IF(COUNTIFS('Banque d'heures'!$C$6:$C$500,A19,'Banque d'heures'!$M$6:$M$500,"Approuvé")=0,"",MAXIFS('Banque d'heures'!$B$6:$B$500,'Banque d'heures'!$C$6:$C$500,A19,'Banque d'heures'!$M$6:$M$500,"Approuvé")))</f>
        <v/>
      </c>
      <c r="L19" s="22">
        <f>IF(A19="","",IFERROR(IF(J19&lt;0,"Solde négatif",IF(AND(F19&gt;0,J19&gt;F19),"À vérifier","Conforme")),"À vérifier"))</f>
        <v/>
      </c>
    </row>
    <row r="20">
      <c r="A20" s="24" t="n"/>
      <c r="B20" s="27" t="n"/>
      <c r="C20" s="27" t="n"/>
      <c r="D20" s="25" t="n"/>
      <c r="E20" s="26" t="n"/>
      <c r="F20" s="26" t="n"/>
      <c r="G20" s="24" t="n"/>
      <c r="H20" s="23">
        <f>IF(A20="","",IFERROR(SUMIFS('Banque d'heures'!$N$6:$N$500,'Banque d'heures'!$C$6:$C$500,A20,'Banque d'heures'!$M$6:$M$500,"Approuvé"),0))</f>
        <v/>
      </c>
      <c r="I20" s="23">
        <f>IF(A20="","",IFERROR(SUMIFS('Banque d'heures'!$O$6:$O$500,'Banque d'heures'!$C$6:$C$500,A20,'Banque d'heures'!$M$6:$M$500,"Approuvé"),0))</f>
        <v/>
      </c>
      <c r="J20" s="23">
        <f>IF(A20="","",IFERROR(H20-I20,0))</f>
        <v/>
      </c>
      <c r="K20" s="31">
        <f>IF(A20="","",IF(COUNTIFS('Banque d'heures'!$C$6:$C$500,A20,'Banque d'heures'!$M$6:$M$500,"Approuvé")=0,"",MAXIFS('Banque d'heures'!$B$6:$B$500,'Banque d'heures'!$C$6:$C$500,A20,'Banque d'heures'!$M$6:$M$500,"Approuvé")))</f>
        <v/>
      </c>
      <c r="L20" s="22">
        <f>IF(A20="","",IFERROR(IF(J20&lt;0,"Solde négatif",IF(AND(F20&gt;0,J20&gt;F20),"À vérifier","Conforme")),"À vérifier"))</f>
        <v/>
      </c>
    </row>
    <row r="21">
      <c r="A21" s="24" t="n"/>
      <c r="B21" s="27" t="n"/>
      <c r="C21" s="27" t="n"/>
      <c r="D21" s="25" t="n"/>
      <c r="E21" s="26" t="n"/>
      <c r="F21" s="26" t="n"/>
      <c r="G21" s="24" t="n"/>
      <c r="H21" s="23">
        <f>IF(A21="","",IFERROR(SUMIFS('Banque d'heures'!$N$6:$N$500,'Banque d'heures'!$C$6:$C$500,A21,'Banque d'heures'!$M$6:$M$500,"Approuvé"),0))</f>
        <v/>
      </c>
      <c r="I21" s="23">
        <f>IF(A21="","",IFERROR(SUMIFS('Banque d'heures'!$O$6:$O$500,'Banque d'heures'!$C$6:$C$500,A21,'Banque d'heures'!$M$6:$M$500,"Approuvé"),0))</f>
        <v/>
      </c>
      <c r="J21" s="23">
        <f>IF(A21="","",IFERROR(H21-I21,0))</f>
        <v/>
      </c>
      <c r="K21" s="31">
        <f>IF(A21="","",IF(COUNTIFS('Banque d'heures'!$C$6:$C$500,A21,'Banque d'heures'!$M$6:$M$500,"Approuvé")=0,"",MAXIFS('Banque d'heures'!$B$6:$B$500,'Banque d'heures'!$C$6:$C$500,A21,'Banque d'heures'!$M$6:$M$500,"Approuvé")))</f>
        <v/>
      </c>
      <c r="L21" s="22">
        <f>IF(A21="","",IFERROR(IF(J21&lt;0,"Solde négatif",IF(AND(F21&gt;0,J21&gt;F21),"À vérifier","Conforme")),"À vérifier"))</f>
        <v/>
      </c>
    </row>
    <row r="22">
      <c r="A22" s="24" t="n"/>
      <c r="B22" s="27" t="n"/>
      <c r="C22" s="27" t="n"/>
      <c r="D22" s="25" t="n"/>
      <c r="E22" s="26" t="n"/>
      <c r="F22" s="26" t="n"/>
      <c r="G22" s="24" t="n"/>
      <c r="H22" s="23">
        <f>IF(A22="","",IFERROR(SUMIFS('Banque d'heures'!$N$6:$N$500,'Banque d'heures'!$C$6:$C$500,A22,'Banque d'heures'!$M$6:$M$500,"Approuvé"),0))</f>
        <v/>
      </c>
      <c r="I22" s="23">
        <f>IF(A22="","",IFERROR(SUMIFS('Banque d'heures'!$O$6:$O$500,'Banque d'heures'!$C$6:$C$500,A22,'Banque d'heures'!$M$6:$M$500,"Approuvé"),0))</f>
        <v/>
      </c>
      <c r="J22" s="23">
        <f>IF(A22="","",IFERROR(H22-I22,0))</f>
        <v/>
      </c>
      <c r="K22" s="31">
        <f>IF(A22="","",IF(COUNTIFS('Banque d'heures'!$C$6:$C$500,A22,'Banque d'heures'!$M$6:$M$500,"Approuvé")=0,"",MAXIFS('Banque d'heures'!$B$6:$B$500,'Banque d'heures'!$C$6:$C$500,A22,'Banque d'heures'!$M$6:$M$500,"Approuvé")))</f>
        <v/>
      </c>
      <c r="L22" s="22">
        <f>IF(A22="","",IFERROR(IF(J22&lt;0,"Solde négatif",IF(AND(F22&gt;0,J22&gt;F22),"À vérifier","Conforme")),"À vérifier"))</f>
        <v/>
      </c>
    </row>
    <row r="23">
      <c r="A23" s="24" t="n"/>
      <c r="B23" s="27" t="n"/>
      <c r="C23" s="27" t="n"/>
      <c r="D23" s="25" t="n"/>
      <c r="E23" s="26" t="n"/>
      <c r="F23" s="26" t="n"/>
      <c r="G23" s="24" t="n"/>
      <c r="H23" s="23">
        <f>IF(A23="","",IFERROR(SUMIFS('Banque d'heures'!$N$6:$N$500,'Banque d'heures'!$C$6:$C$500,A23,'Banque d'heures'!$M$6:$M$500,"Approuvé"),0))</f>
        <v/>
      </c>
      <c r="I23" s="23">
        <f>IF(A23="","",IFERROR(SUMIFS('Banque d'heures'!$O$6:$O$500,'Banque d'heures'!$C$6:$C$500,A23,'Banque d'heures'!$M$6:$M$500,"Approuvé"),0))</f>
        <v/>
      </c>
      <c r="J23" s="23">
        <f>IF(A23="","",IFERROR(H23-I23,0))</f>
        <v/>
      </c>
      <c r="K23" s="31">
        <f>IF(A23="","",IF(COUNTIFS('Banque d'heures'!$C$6:$C$500,A23,'Banque d'heures'!$M$6:$M$500,"Approuvé")=0,"",MAXIFS('Banque d'heures'!$B$6:$B$500,'Banque d'heures'!$C$6:$C$500,A23,'Banque d'heures'!$M$6:$M$500,"Approuvé")))</f>
        <v/>
      </c>
      <c r="L23" s="22">
        <f>IF(A23="","",IFERROR(IF(J23&lt;0,"Solde négatif",IF(AND(F23&gt;0,J23&gt;F23),"À vérifier","Conforme")),"À vérifier"))</f>
        <v/>
      </c>
    </row>
    <row r="24">
      <c r="A24" s="24" t="n"/>
      <c r="B24" s="27" t="n"/>
      <c r="C24" s="27" t="n"/>
      <c r="D24" s="25" t="n"/>
      <c r="E24" s="26" t="n"/>
      <c r="F24" s="26" t="n"/>
      <c r="G24" s="24" t="n"/>
      <c r="H24" s="23">
        <f>IF(A24="","",IFERROR(SUMIFS('Banque d'heures'!$N$6:$N$500,'Banque d'heures'!$C$6:$C$500,A24,'Banque d'heures'!$M$6:$M$500,"Approuvé"),0))</f>
        <v/>
      </c>
      <c r="I24" s="23">
        <f>IF(A24="","",IFERROR(SUMIFS('Banque d'heures'!$O$6:$O$500,'Banque d'heures'!$C$6:$C$500,A24,'Banque d'heures'!$M$6:$M$500,"Approuvé"),0))</f>
        <v/>
      </c>
      <c r="J24" s="23">
        <f>IF(A24="","",IFERROR(H24-I24,0))</f>
        <v/>
      </c>
      <c r="K24" s="31">
        <f>IF(A24="","",IF(COUNTIFS('Banque d'heures'!$C$6:$C$500,A24,'Banque d'heures'!$M$6:$M$500,"Approuvé")=0,"",MAXIFS('Banque d'heures'!$B$6:$B$500,'Banque d'heures'!$C$6:$C$500,A24,'Banque d'heures'!$M$6:$M$500,"Approuvé")))</f>
        <v/>
      </c>
      <c r="L24" s="22">
        <f>IF(A24="","",IFERROR(IF(J24&lt;0,"Solde négatif",IF(AND(F24&gt;0,J24&gt;F24),"À vérifier","Conforme")),"À vérifier"))</f>
        <v/>
      </c>
    </row>
    <row r="25">
      <c r="A25" s="24" t="n"/>
      <c r="B25" s="27" t="n"/>
      <c r="C25" s="27" t="n"/>
      <c r="D25" s="25" t="n"/>
      <c r="E25" s="26" t="n"/>
      <c r="F25" s="26" t="n"/>
      <c r="G25" s="24" t="n"/>
      <c r="H25" s="23">
        <f>IF(A25="","",IFERROR(SUMIFS('Banque d'heures'!$N$6:$N$500,'Banque d'heures'!$C$6:$C$500,A25,'Banque d'heures'!$M$6:$M$500,"Approuvé"),0))</f>
        <v/>
      </c>
      <c r="I25" s="23">
        <f>IF(A25="","",IFERROR(SUMIFS('Banque d'heures'!$O$6:$O$500,'Banque d'heures'!$C$6:$C$500,A25,'Banque d'heures'!$M$6:$M$500,"Approuvé"),0))</f>
        <v/>
      </c>
      <c r="J25" s="23">
        <f>IF(A25="","",IFERROR(H25-I25,0))</f>
        <v/>
      </c>
      <c r="K25" s="31">
        <f>IF(A25="","",IF(COUNTIFS('Banque d'heures'!$C$6:$C$500,A25,'Banque d'heures'!$M$6:$M$500,"Approuvé")=0,"",MAXIFS('Banque d'heures'!$B$6:$B$500,'Banque d'heures'!$C$6:$C$500,A25,'Banque d'heures'!$M$6:$M$500,"Approuvé")))</f>
        <v/>
      </c>
      <c r="L25" s="22">
        <f>IF(A25="","",IFERROR(IF(J25&lt;0,"Solde négatif",IF(AND(F25&gt;0,J25&gt;F25),"À vérifier","Conforme")),"À vérifier"))</f>
        <v/>
      </c>
    </row>
    <row r="26">
      <c r="A26" s="24" t="n"/>
      <c r="B26" s="27" t="n"/>
      <c r="C26" s="27" t="n"/>
      <c r="D26" s="25" t="n"/>
      <c r="E26" s="26" t="n"/>
      <c r="F26" s="26" t="n"/>
      <c r="G26" s="24" t="n"/>
      <c r="H26" s="23">
        <f>IF(A26="","",IFERROR(SUMIFS('Banque d'heures'!$N$6:$N$500,'Banque d'heures'!$C$6:$C$500,A26,'Banque d'heures'!$M$6:$M$500,"Approuvé"),0))</f>
        <v/>
      </c>
      <c r="I26" s="23">
        <f>IF(A26="","",IFERROR(SUMIFS('Banque d'heures'!$O$6:$O$500,'Banque d'heures'!$C$6:$C$500,A26,'Banque d'heures'!$M$6:$M$500,"Approuvé"),0))</f>
        <v/>
      </c>
      <c r="J26" s="23">
        <f>IF(A26="","",IFERROR(H26-I26,0))</f>
        <v/>
      </c>
      <c r="K26" s="31">
        <f>IF(A26="","",IF(COUNTIFS('Banque d'heures'!$C$6:$C$500,A26,'Banque d'heures'!$M$6:$M$500,"Approuvé")=0,"",MAXIFS('Banque d'heures'!$B$6:$B$500,'Banque d'heures'!$C$6:$C$500,A26,'Banque d'heures'!$M$6:$M$500,"Approuvé")))</f>
        <v/>
      </c>
      <c r="L26" s="22">
        <f>IF(A26="","",IFERROR(IF(J26&lt;0,"Solde négatif",IF(AND(F26&gt;0,J26&gt;F26),"À vérifier","Conforme")),"À vérifier"))</f>
        <v/>
      </c>
    </row>
    <row r="27">
      <c r="A27" s="24" t="n"/>
      <c r="B27" s="27" t="n"/>
      <c r="C27" s="27" t="n"/>
      <c r="D27" s="25" t="n"/>
      <c r="E27" s="26" t="n"/>
      <c r="F27" s="26" t="n"/>
      <c r="G27" s="24" t="n"/>
      <c r="H27" s="23">
        <f>IF(A27="","",IFERROR(SUMIFS('Banque d'heures'!$N$6:$N$500,'Banque d'heures'!$C$6:$C$500,A27,'Banque d'heures'!$M$6:$M$500,"Approuvé"),0))</f>
        <v/>
      </c>
      <c r="I27" s="23">
        <f>IF(A27="","",IFERROR(SUMIFS('Banque d'heures'!$O$6:$O$500,'Banque d'heures'!$C$6:$C$500,A27,'Banque d'heures'!$M$6:$M$500,"Approuvé"),0))</f>
        <v/>
      </c>
      <c r="J27" s="23">
        <f>IF(A27="","",IFERROR(H27-I27,0))</f>
        <v/>
      </c>
      <c r="K27" s="31">
        <f>IF(A27="","",IF(COUNTIFS('Banque d'heures'!$C$6:$C$500,A27,'Banque d'heures'!$M$6:$M$500,"Approuvé")=0,"",MAXIFS('Banque d'heures'!$B$6:$B$500,'Banque d'heures'!$C$6:$C$500,A27,'Banque d'heures'!$M$6:$M$500,"Approuvé")))</f>
        <v/>
      </c>
      <c r="L27" s="22">
        <f>IF(A27="","",IFERROR(IF(J27&lt;0,"Solde négatif",IF(AND(F27&gt;0,J27&gt;F27),"À vérifier","Conforme")),"À vérifier"))</f>
        <v/>
      </c>
    </row>
    <row r="28">
      <c r="A28" s="24" t="n"/>
      <c r="B28" s="27" t="n"/>
      <c r="C28" s="27" t="n"/>
      <c r="D28" s="25" t="n"/>
      <c r="E28" s="26" t="n"/>
      <c r="F28" s="26" t="n"/>
      <c r="G28" s="24" t="n"/>
      <c r="H28" s="23">
        <f>IF(A28="","",IFERROR(SUMIFS('Banque d'heures'!$N$6:$N$500,'Banque d'heures'!$C$6:$C$500,A28,'Banque d'heures'!$M$6:$M$500,"Approuvé"),0))</f>
        <v/>
      </c>
      <c r="I28" s="23">
        <f>IF(A28="","",IFERROR(SUMIFS('Banque d'heures'!$O$6:$O$500,'Banque d'heures'!$C$6:$C$500,A28,'Banque d'heures'!$M$6:$M$500,"Approuvé"),0))</f>
        <v/>
      </c>
      <c r="J28" s="23">
        <f>IF(A28="","",IFERROR(H28-I28,0))</f>
        <v/>
      </c>
      <c r="K28" s="31">
        <f>IF(A28="","",IF(COUNTIFS('Banque d'heures'!$C$6:$C$500,A28,'Banque d'heures'!$M$6:$M$500,"Approuvé")=0,"",MAXIFS('Banque d'heures'!$B$6:$B$500,'Banque d'heures'!$C$6:$C$500,A28,'Banque d'heures'!$M$6:$M$500,"Approuvé")))</f>
        <v/>
      </c>
      <c r="L28" s="22">
        <f>IF(A28="","",IFERROR(IF(J28&lt;0,"Solde négatif",IF(AND(F28&gt;0,J28&gt;F28),"À vérifier","Conforme")),"À vérifier"))</f>
        <v/>
      </c>
    </row>
    <row r="29">
      <c r="A29" s="24" t="n"/>
      <c r="B29" s="27" t="n"/>
      <c r="C29" s="27" t="n"/>
      <c r="D29" s="25" t="n"/>
      <c r="E29" s="26" t="n"/>
      <c r="F29" s="26" t="n"/>
      <c r="G29" s="24" t="n"/>
      <c r="H29" s="23">
        <f>IF(A29="","",IFERROR(SUMIFS('Banque d'heures'!$N$6:$N$500,'Banque d'heures'!$C$6:$C$500,A29,'Banque d'heures'!$M$6:$M$500,"Approuvé"),0))</f>
        <v/>
      </c>
      <c r="I29" s="23">
        <f>IF(A29="","",IFERROR(SUMIFS('Banque d'heures'!$O$6:$O$500,'Banque d'heures'!$C$6:$C$500,A29,'Banque d'heures'!$M$6:$M$500,"Approuvé"),0))</f>
        <v/>
      </c>
      <c r="J29" s="23">
        <f>IF(A29="","",IFERROR(H29-I29,0))</f>
        <v/>
      </c>
      <c r="K29" s="31">
        <f>IF(A29="","",IF(COUNTIFS('Banque d'heures'!$C$6:$C$500,A29,'Banque d'heures'!$M$6:$M$500,"Approuvé")=0,"",MAXIFS('Banque d'heures'!$B$6:$B$500,'Banque d'heures'!$C$6:$C$500,A29,'Banque d'heures'!$M$6:$M$500,"Approuvé")))</f>
        <v/>
      </c>
      <c r="L29" s="22">
        <f>IF(A29="","",IFERROR(IF(J29&lt;0,"Solde négatif",IF(AND(F29&gt;0,J29&gt;F29),"À vérifier","Conforme")),"À vérifier"))</f>
        <v/>
      </c>
    </row>
    <row r="30">
      <c r="A30" s="24" t="n"/>
      <c r="B30" s="27" t="n"/>
      <c r="C30" s="27" t="n"/>
      <c r="D30" s="25" t="n"/>
      <c r="E30" s="26" t="n"/>
      <c r="F30" s="26" t="n"/>
      <c r="G30" s="24" t="n"/>
      <c r="H30" s="23">
        <f>IF(A30="","",IFERROR(SUMIFS('Banque d'heures'!$N$6:$N$500,'Banque d'heures'!$C$6:$C$500,A30,'Banque d'heures'!$M$6:$M$500,"Approuvé"),0))</f>
        <v/>
      </c>
      <c r="I30" s="23">
        <f>IF(A30="","",IFERROR(SUMIFS('Banque d'heures'!$O$6:$O$500,'Banque d'heures'!$C$6:$C$500,A30,'Banque d'heures'!$M$6:$M$500,"Approuvé"),0))</f>
        <v/>
      </c>
      <c r="J30" s="23">
        <f>IF(A30="","",IFERROR(H30-I30,0))</f>
        <v/>
      </c>
      <c r="K30" s="31">
        <f>IF(A30="","",IF(COUNTIFS('Banque d'heures'!$C$6:$C$500,A30,'Banque d'heures'!$M$6:$M$500,"Approuvé")=0,"",MAXIFS('Banque d'heures'!$B$6:$B$500,'Banque d'heures'!$C$6:$C$500,A30,'Banque d'heures'!$M$6:$M$500,"Approuvé")))</f>
        <v/>
      </c>
      <c r="L30" s="22">
        <f>IF(A30="","",IFERROR(IF(J30&lt;0,"Solde négatif",IF(AND(F30&gt;0,J30&gt;F30),"À vérifier","Conforme")),"À vérifier"))</f>
        <v/>
      </c>
    </row>
    <row r="31">
      <c r="A31" s="24" t="n"/>
      <c r="B31" s="27" t="n"/>
      <c r="C31" s="27" t="n"/>
      <c r="D31" s="25" t="n"/>
      <c r="E31" s="26" t="n"/>
      <c r="F31" s="26" t="n"/>
      <c r="G31" s="24" t="n"/>
      <c r="H31" s="23">
        <f>IF(A31="","",IFERROR(SUMIFS('Banque d'heures'!$N$6:$N$500,'Banque d'heures'!$C$6:$C$500,A31,'Banque d'heures'!$M$6:$M$500,"Approuvé"),0))</f>
        <v/>
      </c>
      <c r="I31" s="23">
        <f>IF(A31="","",IFERROR(SUMIFS('Banque d'heures'!$O$6:$O$500,'Banque d'heures'!$C$6:$C$500,A31,'Banque d'heures'!$M$6:$M$500,"Approuvé"),0))</f>
        <v/>
      </c>
      <c r="J31" s="23">
        <f>IF(A31="","",IFERROR(H31-I31,0))</f>
        <v/>
      </c>
      <c r="K31" s="31">
        <f>IF(A31="","",IF(COUNTIFS('Banque d'heures'!$C$6:$C$500,A31,'Banque d'heures'!$M$6:$M$500,"Approuvé")=0,"",MAXIFS('Banque d'heures'!$B$6:$B$500,'Banque d'heures'!$C$6:$C$500,A31,'Banque d'heures'!$M$6:$M$500,"Approuvé")))</f>
        <v/>
      </c>
      <c r="L31" s="22">
        <f>IF(A31="","",IFERROR(IF(J31&lt;0,"Solde négatif",IF(AND(F31&gt;0,J31&gt;F31),"À vérifier","Conforme")),"À vérifier"))</f>
        <v/>
      </c>
    </row>
    <row r="32">
      <c r="A32" s="24" t="n"/>
      <c r="B32" s="27" t="n"/>
      <c r="C32" s="27" t="n"/>
      <c r="D32" s="25" t="n"/>
      <c r="E32" s="26" t="n"/>
      <c r="F32" s="26" t="n"/>
      <c r="G32" s="24" t="n"/>
      <c r="H32" s="23">
        <f>IF(A32="","",IFERROR(SUMIFS('Banque d'heures'!$N$6:$N$500,'Banque d'heures'!$C$6:$C$500,A32,'Banque d'heures'!$M$6:$M$500,"Approuvé"),0))</f>
        <v/>
      </c>
      <c r="I32" s="23">
        <f>IF(A32="","",IFERROR(SUMIFS('Banque d'heures'!$O$6:$O$500,'Banque d'heures'!$C$6:$C$500,A32,'Banque d'heures'!$M$6:$M$500,"Approuvé"),0))</f>
        <v/>
      </c>
      <c r="J32" s="23">
        <f>IF(A32="","",IFERROR(H32-I32,0))</f>
        <v/>
      </c>
      <c r="K32" s="31">
        <f>IF(A32="","",IF(COUNTIFS('Banque d'heures'!$C$6:$C$500,A32,'Banque d'heures'!$M$6:$M$500,"Approuvé")=0,"",MAXIFS('Banque d'heures'!$B$6:$B$500,'Banque d'heures'!$C$6:$C$500,A32,'Banque d'heures'!$M$6:$M$500,"Approuvé")))</f>
        <v/>
      </c>
      <c r="L32" s="22">
        <f>IF(A32="","",IFERROR(IF(J32&lt;0,"Solde négatif",IF(AND(F32&gt;0,J32&gt;F32),"À vérifier","Conforme")),"À vérifier"))</f>
        <v/>
      </c>
    </row>
    <row r="33">
      <c r="A33" s="24" t="n"/>
      <c r="B33" s="27" t="n"/>
      <c r="C33" s="27" t="n"/>
      <c r="D33" s="25" t="n"/>
      <c r="E33" s="26" t="n"/>
      <c r="F33" s="26" t="n"/>
      <c r="G33" s="24" t="n"/>
      <c r="H33" s="23">
        <f>IF(A33="","",IFERROR(SUMIFS('Banque d'heures'!$N$6:$N$500,'Banque d'heures'!$C$6:$C$500,A33,'Banque d'heures'!$M$6:$M$500,"Approuvé"),0))</f>
        <v/>
      </c>
      <c r="I33" s="23">
        <f>IF(A33="","",IFERROR(SUMIFS('Banque d'heures'!$O$6:$O$500,'Banque d'heures'!$C$6:$C$500,A33,'Banque d'heures'!$M$6:$M$500,"Approuvé"),0))</f>
        <v/>
      </c>
      <c r="J33" s="23">
        <f>IF(A33="","",IFERROR(H33-I33,0))</f>
        <v/>
      </c>
      <c r="K33" s="31">
        <f>IF(A33="","",IF(COUNTIFS('Banque d'heures'!$C$6:$C$500,A33,'Banque d'heures'!$M$6:$M$500,"Approuvé")=0,"",MAXIFS('Banque d'heures'!$B$6:$B$500,'Banque d'heures'!$C$6:$C$500,A33,'Banque d'heures'!$M$6:$M$500,"Approuvé")))</f>
        <v/>
      </c>
      <c r="L33" s="22">
        <f>IF(A33="","",IFERROR(IF(J33&lt;0,"Solde négatif",IF(AND(F33&gt;0,J33&gt;F33),"À vérifier","Conforme")),"À vérifier"))</f>
        <v/>
      </c>
    </row>
    <row r="34">
      <c r="A34" s="24" t="n"/>
      <c r="B34" s="27" t="n"/>
      <c r="C34" s="27" t="n"/>
      <c r="D34" s="25" t="n"/>
      <c r="E34" s="26" t="n"/>
      <c r="F34" s="26" t="n"/>
      <c r="G34" s="24" t="n"/>
      <c r="H34" s="23">
        <f>IF(A34="","",IFERROR(SUMIFS('Banque d'heures'!$N$6:$N$500,'Banque d'heures'!$C$6:$C$500,A34,'Banque d'heures'!$M$6:$M$500,"Approuvé"),0))</f>
        <v/>
      </c>
      <c r="I34" s="23">
        <f>IF(A34="","",IFERROR(SUMIFS('Banque d'heures'!$O$6:$O$500,'Banque d'heures'!$C$6:$C$500,A34,'Banque d'heures'!$M$6:$M$500,"Approuvé"),0))</f>
        <v/>
      </c>
      <c r="J34" s="23">
        <f>IF(A34="","",IFERROR(H34-I34,0))</f>
        <v/>
      </c>
      <c r="K34" s="31">
        <f>IF(A34="","",IF(COUNTIFS('Banque d'heures'!$C$6:$C$500,A34,'Banque d'heures'!$M$6:$M$500,"Approuvé")=0,"",MAXIFS('Banque d'heures'!$B$6:$B$500,'Banque d'heures'!$C$6:$C$500,A34,'Banque d'heures'!$M$6:$M$500,"Approuvé")))</f>
        <v/>
      </c>
      <c r="L34" s="22">
        <f>IF(A34="","",IFERROR(IF(J34&lt;0,"Solde négatif",IF(AND(F34&gt;0,J34&gt;F34),"À vérifier","Conforme")),"À vérifier"))</f>
        <v/>
      </c>
    </row>
    <row r="35">
      <c r="A35" s="24" t="n"/>
      <c r="B35" s="27" t="n"/>
      <c r="C35" s="27" t="n"/>
      <c r="D35" s="25" t="n"/>
      <c r="E35" s="26" t="n"/>
      <c r="F35" s="26" t="n"/>
      <c r="G35" s="24" t="n"/>
      <c r="H35" s="23">
        <f>IF(A35="","",IFERROR(SUMIFS('Banque d'heures'!$N$6:$N$500,'Banque d'heures'!$C$6:$C$500,A35,'Banque d'heures'!$M$6:$M$500,"Approuvé"),0))</f>
        <v/>
      </c>
      <c r="I35" s="23">
        <f>IF(A35="","",IFERROR(SUMIFS('Banque d'heures'!$O$6:$O$500,'Banque d'heures'!$C$6:$C$500,A35,'Banque d'heures'!$M$6:$M$500,"Approuvé"),0))</f>
        <v/>
      </c>
      <c r="J35" s="23">
        <f>IF(A35="","",IFERROR(H35-I35,0))</f>
        <v/>
      </c>
      <c r="K35" s="31">
        <f>IF(A35="","",IF(COUNTIFS('Banque d'heures'!$C$6:$C$500,A35,'Banque d'heures'!$M$6:$M$500,"Approuvé")=0,"",MAXIFS('Banque d'heures'!$B$6:$B$500,'Banque d'heures'!$C$6:$C$500,A35,'Banque d'heures'!$M$6:$M$500,"Approuvé")))</f>
        <v/>
      </c>
      <c r="L35" s="22">
        <f>IF(A35="","",IFERROR(IF(J35&lt;0,"Solde négatif",IF(AND(F35&gt;0,J35&gt;F35),"À vérifier","Conforme")),"À vérifier"))</f>
        <v/>
      </c>
    </row>
    <row r="36">
      <c r="A36" s="24" t="n"/>
      <c r="B36" s="27" t="n"/>
      <c r="C36" s="27" t="n"/>
      <c r="D36" s="25" t="n"/>
      <c r="E36" s="26" t="n"/>
      <c r="F36" s="26" t="n"/>
      <c r="G36" s="24" t="n"/>
      <c r="H36" s="23">
        <f>IF(A36="","",IFERROR(SUMIFS('Banque d'heures'!$N$6:$N$500,'Banque d'heures'!$C$6:$C$500,A36,'Banque d'heures'!$M$6:$M$500,"Approuvé"),0))</f>
        <v/>
      </c>
      <c r="I36" s="23">
        <f>IF(A36="","",IFERROR(SUMIFS('Banque d'heures'!$O$6:$O$500,'Banque d'heures'!$C$6:$C$500,A36,'Banque d'heures'!$M$6:$M$500,"Approuvé"),0))</f>
        <v/>
      </c>
      <c r="J36" s="23">
        <f>IF(A36="","",IFERROR(H36-I36,0))</f>
        <v/>
      </c>
      <c r="K36" s="31">
        <f>IF(A36="","",IF(COUNTIFS('Banque d'heures'!$C$6:$C$500,A36,'Banque d'heures'!$M$6:$M$500,"Approuvé")=0,"",MAXIFS('Banque d'heures'!$B$6:$B$500,'Banque d'heures'!$C$6:$C$500,A36,'Banque d'heures'!$M$6:$M$500,"Approuvé")))</f>
        <v/>
      </c>
      <c r="L36" s="22">
        <f>IF(A36="","",IFERROR(IF(J36&lt;0,"Solde négatif",IF(AND(F36&gt;0,J36&gt;F36),"À vérifier","Conforme")),"À vérifier"))</f>
        <v/>
      </c>
    </row>
    <row r="37">
      <c r="A37" s="24" t="n"/>
      <c r="B37" s="27" t="n"/>
      <c r="C37" s="27" t="n"/>
      <c r="D37" s="25" t="n"/>
      <c r="E37" s="26" t="n"/>
      <c r="F37" s="26" t="n"/>
      <c r="G37" s="24" t="n"/>
      <c r="H37" s="23">
        <f>IF(A37="","",IFERROR(SUMIFS('Banque d'heures'!$N$6:$N$500,'Banque d'heures'!$C$6:$C$500,A37,'Banque d'heures'!$M$6:$M$500,"Approuvé"),0))</f>
        <v/>
      </c>
      <c r="I37" s="23">
        <f>IF(A37="","",IFERROR(SUMIFS('Banque d'heures'!$O$6:$O$500,'Banque d'heures'!$C$6:$C$500,A37,'Banque d'heures'!$M$6:$M$500,"Approuvé"),0))</f>
        <v/>
      </c>
      <c r="J37" s="23">
        <f>IF(A37="","",IFERROR(H37-I37,0))</f>
        <v/>
      </c>
      <c r="K37" s="31">
        <f>IF(A37="","",IF(COUNTIFS('Banque d'heures'!$C$6:$C$500,A37,'Banque d'heures'!$M$6:$M$500,"Approuvé")=0,"",MAXIFS('Banque d'heures'!$B$6:$B$500,'Banque d'heures'!$C$6:$C$500,A37,'Banque d'heures'!$M$6:$M$500,"Approuvé")))</f>
        <v/>
      </c>
      <c r="L37" s="22">
        <f>IF(A37="","",IFERROR(IF(J37&lt;0,"Solde négatif",IF(AND(F37&gt;0,J37&gt;F37),"À vérifier","Conforme")),"À vérifier"))</f>
        <v/>
      </c>
    </row>
    <row r="38">
      <c r="A38" s="24" t="n"/>
      <c r="B38" s="27" t="n"/>
      <c r="C38" s="27" t="n"/>
      <c r="D38" s="25" t="n"/>
      <c r="E38" s="26" t="n"/>
      <c r="F38" s="26" t="n"/>
      <c r="G38" s="24" t="n"/>
      <c r="H38" s="23">
        <f>IF(A38="","",IFERROR(SUMIFS('Banque d'heures'!$N$6:$N$500,'Banque d'heures'!$C$6:$C$500,A38,'Banque d'heures'!$M$6:$M$500,"Approuvé"),0))</f>
        <v/>
      </c>
      <c r="I38" s="23">
        <f>IF(A38="","",IFERROR(SUMIFS('Banque d'heures'!$O$6:$O$500,'Banque d'heures'!$C$6:$C$500,A38,'Banque d'heures'!$M$6:$M$500,"Approuvé"),0))</f>
        <v/>
      </c>
      <c r="J38" s="23">
        <f>IF(A38="","",IFERROR(H38-I38,0))</f>
        <v/>
      </c>
      <c r="K38" s="31">
        <f>IF(A38="","",IF(COUNTIFS('Banque d'heures'!$C$6:$C$500,A38,'Banque d'heures'!$M$6:$M$500,"Approuvé")=0,"",MAXIFS('Banque d'heures'!$B$6:$B$500,'Banque d'heures'!$C$6:$C$500,A38,'Banque d'heures'!$M$6:$M$500,"Approuvé")))</f>
        <v/>
      </c>
      <c r="L38" s="22">
        <f>IF(A38="","",IFERROR(IF(J38&lt;0,"Solde négatif",IF(AND(F38&gt;0,J38&gt;F38),"À vérifier","Conforme")),"À vérifier"))</f>
        <v/>
      </c>
    </row>
    <row r="39">
      <c r="A39" s="24" t="n"/>
      <c r="B39" s="27" t="n"/>
      <c r="C39" s="27" t="n"/>
      <c r="D39" s="25" t="n"/>
      <c r="E39" s="26" t="n"/>
      <c r="F39" s="26" t="n"/>
      <c r="G39" s="24" t="n"/>
      <c r="H39" s="23">
        <f>IF(A39="","",IFERROR(SUMIFS('Banque d'heures'!$N$6:$N$500,'Banque d'heures'!$C$6:$C$500,A39,'Banque d'heures'!$M$6:$M$500,"Approuvé"),0))</f>
        <v/>
      </c>
      <c r="I39" s="23">
        <f>IF(A39="","",IFERROR(SUMIFS('Banque d'heures'!$O$6:$O$500,'Banque d'heures'!$C$6:$C$500,A39,'Banque d'heures'!$M$6:$M$500,"Approuvé"),0))</f>
        <v/>
      </c>
      <c r="J39" s="23">
        <f>IF(A39="","",IFERROR(H39-I39,0))</f>
        <v/>
      </c>
      <c r="K39" s="31">
        <f>IF(A39="","",IF(COUNTIFS('Banque d'heures'!$C$6:$C$500,A39,'Banque d'heures'!$M$6:$M$500,"Approuvé")=0,"",MAXIFS('Banque d'heures'!$B$6:$B$500,'Banque d'heures'!$C$6:$C$500,A39,'Banque d'heures'!$M$6:$M$500,"Approuvé")))</f>
        <v/>
      </c>
      <c r="L39" s="22">
        <f>IF(A39="","",IFERROR(IF(J39&lt;0,"Solde négatif",IF(AND(F39&gt;0,J39&gt;F39),"À vérifier","Conforme")),"À vérifier"))</f>
        <v/>
      </c>
    </row>
    <row r="40">
      <c r="A40" s="24" t="n"/>
      <c r="B40" s="27" t="n"/>
      <c r="C40" s="27" t="n"/>
      <c r="D40" s="25" t="n"/>
      <c r="E40" s="26" t="n"/>
      <c r="F40" s="26" t="n"/>
      <c r="G40" s="24" t="n"/>
      <c r="H40" s="23">
        <f>IF(A40="","",IFERROR(SUMIFS('Banque d'heures'!$N$6:$N$500,'Banque d'heures'!$C$6:$C$500,A40,'Banque d'heures'!$M$6:$M$500,"Approuvé"),0))</f>
        <v/>
      </c>
      <c r="I40" s="23">
        <f>IF(A40="","",IFERROR(SUMIFS('Banque d'heures'!$O$6:$O$500,'Banque d'heures'!$C$6:$C$500,A40,'Banque d'heures'!$M$6:$M$500,"Approuvé"),0))</f>
        <v/>
      </c>
      <c r="J40" s="23">
        <f>IF(A40="","",IFERROR(H40-I40,0))</f>
        <v/>
      </c>
      <c r="K40" s="31">
        <f>IF(A40="","",IF(COUNTIFS('Banque d'heures'!$C$6:$C$500,A40,'Banque d'heures'!$M$6:$M$500,"Approuvé")=0,"",MAXIFS('Banque d'heures'!$B$6:$B$500,'Banque d'heures'!$C$6:$C$500,A40,'Banque d'heures'!$M$6:$M$500,"Approuvé")))</f>
        <v/>
      </c>
      <c r="L40" s="22">
        <f>IF(A40="","",IFERROR(IF(J40&lt;0,"Solde négatif",IF(AND(F40&gt;0,J40&gt;F40),"À vérifier","Conforme")),"À vérifier"))</f>
        <v/>
      </c>
    </row>
    <row r="41">
      <c r="A41" s="24" t="n"/>
      <c r="B41" s="27" t="n"/>
      <c r="C41" s="27" t="n"/>
      <c r="D41" s="25" t="n"/>
      <c r="E41" s="26" t="n"/>
      <c r="F41" s="26" t="n"/>
      <c r="G41" s="24" t="n"/>
      <c r="H41" s="23">
        <f>IF(A41="","",IFERROR(SUMIFS('Banque d'heures'!$N$6:$N$500,'Banque d'heures'!$C$6:$C$500,A41,'Banque d'heures'!$M$6:$M$500,"Approuvé"),0))</f>
        <v/>
      </c>
      <c r="I41" s="23">
        <f>IF(A41="","",IFERROR(SUMIFS('Banque d'heures'!$O$6:$O$500,'Banque d'heures'!$C$6:$C$500,A41,'Banque d'heures'!$M$6:$M$500,"Approuvé"),0))</f>
        <v/>
      </c>
      <c r="J41" s="23">
        <f>IF(A41="","",IFERROR(H41-I41,0))</f>
        <v/>
      </c>
      <c r="K41" s="31">
        <f>IF(A41="","",IF(COUNTIFS('Banque d'heures'!$C$6:$C$500,A41,'Banque d'heures'!$M$6:$M$500,"Approuvé")=0,"",MAXIFS('Banque d'heures'!$B$6:$B$500,'Banque d'heures'!$C$6:$C$500,A41,'Banque d'heures'!$M$6:$M$500,"Approuvé")))</f>
        <v/>
      </c>
      <c r="L41" s="22">
        <f>IF(A41="","",IFERROR(IF(J41&lt;0,"Solde négatif",IF(AND(F41&gt;0,J41&gt;F41),"À vérifier","Conforme")),"À vérifier"))</f>
        <v/>
      </c>
    </row>
    <row r="42">
      <c r="A42" s="24" t="n"/>
      <c r="B42" s="27" t="n"/>
      <c r="C42" s="27" t="n"/>
      <c r="D42" s="25" t="n"/>
      <c r="E42" s="26" t="n"/>
      <c r="F42" s="26" t="n"/>
      <c r="G42" s="24" t="n"/>
      <c r="H42" s="23">
        <f>IF(A42="","",IFERROR(SUMIFS('Banque d'heures'!$N$6:$N$500,'Banque d'heures'!$C$6:$C$500,A42,'Banque d'heures'!$M$6:$M$500,"Approuvé"),0))</f>
        <v/>
      </c>
      <c r="I42" s="23">
        <f>IF(A42="","",IFERROR(SUMIFS('Banque d'heures'!$O$6:$O$500,'Banque d'heures'!$C$6:$C$500,A42,'Banque d'heures'!$M$6:$M$500,"Approuvé"),0))</f>
        <v/>
      </c>
      <c r="J42" s="23">
        <f>IF(A42="","",IFERROR(H42-I42,0))</f>
        <v/>
      </c>
      <c r="K42" s="31">
        <f>IF(A42="","",IF(COUNTIFS('Banque d'heures'!$C$6:$C$500,A42,'Banque d'heures'!$M$6:$M$500,"Approuvé")=0,"",MAXIFS('Banque d'heures'!$B$6:$B$500,'Banque d'heures'!$C$6:$C$500,A42,'Banque d'heures'!$M$6:$M$500,"Approuvé")))</f>
        <v/>
      </c>
      <c r="L42" s="22">
        <f>IF(A42="","",IFERROR(IF(J42&lt;0,"Solde négatif",IF(AND(F42&gt;0,J42&gt;F42),"À vérifier","Conforme")),"À vérifier"))</f>
        <v/>
      </c>
    </row>
    <row r="43">
      <c r="A43" s="24" t="n"/>
      <c r="B43" s="27" t="n"/>
      <c r="C43" s="27" t="n"/>
      <c r="D43" s="25" t="n"/>
      <c r="E43" s="26" t="n"/>
      <c r="F43" s="26" t="n"/>
      <c r="G43" s="24" t="n"/>
      <c r="H43" s="23">
        <f>IF(A43="","",IFERROR(SUMIFS('Banque d'heures'!$N$6:$N$500,'Banque d'heures'!$C$6:$C$500,A43,'Banque d'heures'!$M$6:$M$500,"Approuvé"),0))</f>
        <v/>
      </c>
      <c r="I43" s="23">
        <f>IF(A43="","",IFERROR(SUMIFS('Banque d'heures'!$O$6:$O$500,'Banque d'heures'!$C$6:$C$500,A43,'Banque d'heures'!$M$6:$M$500,"Approuvé"),0))</f>
        <v/>
      </c>
      <c r="J43" s="23">
        <f>IF(A43="","",IFERROR(H43-I43,0))</f>
        <v/>
      </c>
      <c r="K43" s="31">
        <f>IF(A43="","",IF(COUNTIFS('Banque d'heures'!$C$6:$C$500,A43,'Banque d'heures'!$M$6:$M$500,"Approuvé")=0,"",MAXIFS('Banque d'heures'!$B$6:$B$500,'Banque d'heures'!$C$6:$C$500,A43,'Banque d'heures'!$M$6:$M$500,"Approuvé")))</f>
        <v/>
      </c>
      <c r="L43" s="22">
        <f>IF(A43="","",IFERROR(IF(J43&lt;0,"Solde négatif",IF(AND(F43&gt;0,J43&gt;F43),"À vérifier","Conforme")),"À vérifier"))</f>
        <v/>
      </c>
    </row>
    <row r="44">
      <c r="A44" s="24" t="n"/>
      <c r="B44" s="27" t="n"/>
      <c r="C44" s="27" t="n"/>
      <c r="D44" s="25" t="n"/>
      <c r="E44" s="26" t="n"/>
      <c r="F44" s="26" t="n"/>
      <c r="G44" s="24" t="n"/>
      <c r="H44" s="23">
        <f>IF(A44="","",IFERROR(SUMIFS('Banque d'heures'!$N$6:$N$500,'Banque d'heures'!$C$6:$C$500,A44,'Banque d'heures'!$M$6:$M$500,"Approuvé"),0))</f>
        <v/>
      </c>
      <c r="I44" s="23">
        <f>IF(A44="","",IFERROR(SUMIFS('Banque d'heures'!$O$6:$O$500,'Banque d'heures'!$C$6:$C$500,A44,'Banque d'heures'!$M$6:$M$500,"Approuvé"),0))</f>
        <v/>
      </c>
      <c r="J44" s="23">
        <f>IF(A44="","",IFERROR(H44-I44,0))</f>
        <v/>
      </c>
      <c r="K44" s="31">
        <f>IF(A44="","",IF(COUNTIFS('Banque d'heures'!$C$6:$C$500,A44,'Banque d'heures'!$M$6:$M$500,"Approuvé")=0,"",MAXIFS('Banque d'heures'!$B$6:$B$500,'Banque d'heures'!$C$6:$C$500,A44,'Banque d'heures'!$M$6:$M$500,"Approuvé")))</f>
        <v/>
      </c>
      <c r="L44" s="22">
        <f>IF(A44="","",IFERROR(IF(J44&lt;0,"Solde négatif",IF(AND(F44&gt;0,J44&gt;F44),"À vérifier","Conforme")),"À vérifier"))</f>
        <v/>
      </c>
    </row>
    <row r="45">
      <c r="A45" s="24" t="n"/>
      <c r="B45" s="27" t="n"/>
      <c r="C45" s="27" t="n"/>
      <c r="D45" s="25" t="n"/>
      <c r="E45" s="26" t="n"/>
      <c r="F45" s="26" t="n"/>
      <c r="G45" s="24" t="n"/>
      <c r="H45" s="23">
        <f>IF(A45="","",IFERROR(SUMIFS('Banque d'heures'!$N$6:$N$500,'Banque d'heures'!$C$6:$C$500,A45,'Banque d'heures'!$M$6:$M$500,"Approuvé"),0))</f>
        <v/>
      </c>
      <c r="I45" s="23">
        <f>IF(A45="","",IFERROR(SUMIFS('Banque d'heures'!$O$6:$O$500,'Banque d'heures'!$C$6:$C$500,A45,'Banque d'heures'!$M$6:$M$500,"Approuvé"),0))</f>
        <v/>
      </c>
      <c r="J45" s="23">
        <f>IF(A45="","",IFERROR(H45-I45,0))</f>
        <v/>
      </c>
      <c r="K45" s="31">
        <f>IF(A45="","",IF(COUNTIFS('Banque d'heures'!$C$6:$C$500,A45,'Banque d'heures'!$M$6:$M$500,"Approuvé")=0,"",MAXIFS('Banque d'heures'!$B$6:$B$500,'Banque d'heures'!$C$6:$C$500,A45,'Banque d'heures'!$M$6:$M$500,"Approuvé")))</f>
        <v/>
      </c>
      <c r="L45" s="22">
        <f>IF(A45="","",IFERROR(IF(J45&lt;0,"Solde négatif",IF(AND(F45&gt;0,J45&gt;F45),"À vérifier","Conforme")),"À vérifier"))</f>
        <v/>
      </c>
    </row>
    <row r="46">
      <c r="A46" s="24" t="n"/>
      <c r="B46" s="27" t="n"/>
      <c r="C46" s="27" t="n"/>
      <c r="D46" s="25" t="n"/>
      <c r="E46" s="26" t="n"/>
      <c r="F46" s="26" t="n"/>
      <c r="G46" s="24" t="n"/>
      <c r="H46" s="23">
        <f>IF(A46="","",IFERROR(SUMIFS('Banque d'heures'!$N$6:$N$500,'Banque d'heures'!$C$6:$C$500,A46,'Banque d'heures'!$M$6:$M$500,"Approuvé"),0))</f>
        <v/>
      </c>
      <c r="I46" s="23">
        <f>IF(A46="","",IFERROR(SUMIFS('Banque d'heures'!$O$6:$O$500,'Banque d'heures'!$C$6:$C$500,A46,'Banque d'heures'!$M$6:$M$500,"Approuvé"),0))</f>
        <v/>
      </c>
      <c r="J46" s="23">
        <f>IF(A46="","",IFERROR(H46-I46,0))</f>
        <v/>
      </c>
      <c r="K46" s="31">
        <f>IF(A46="","",IF(COUNTIFS('Banque d'heures'!$C$6:$C$500,A46,'Banque d'heures'!$M$6:$M$500,"Approuvé")=0,"",MAXIFS('Banque d'heures'!$B$6:$B$500,'Banque d'heures'!$C$6:$C$500,A46,'Banque d'heures'!$M$6:$M$500,"Approuvé")))</f>
        <v/>
      </c>
      <c r="L46" s="22">
        <f>IF(A46="","",IFERROR(IF(J46&lt;0,"Solde négatif",IF(AND(F46&gt;0,J46&gt;F46),"À vérifier","Conforme")),"À vérifier"))</f>
        <v/>
      </c>
    </row>
    <row r="47">
      <c r="A47" s="24" t="n"/>
      <c r="B47" s="27" t="n"/>
      <c r="C47" s="27" t="n"/>
      <c r="D47" s="25" t="n"/>
      <c r="E47" s="26" t="n"/>
      <c r="F47" s="26" t="n"/>
      <c r="G47" s="24" t="n"/>
      <c r="H47" s="23">
        <f>IF(A47="","",IFERROR(SUMIFS('Banque d'heures'!$N$6:$N$500,'Banque d'heures'!$C$6:$C$500,A47,'Banque d'heures'!$M$6:$M$500,"Approuvé"),0))</f>
        <v/>
      </c>
      <c r="I47" s="23">
        <f>IF(A47="","",IFERROR(SUMIFS('Banque d'heures'!$O$6:$O$500,'Banque d'heures'!$C$6:$C$500,A47,'Banque d'heures'!$M$6:$M$500,"Approuvé"),0))</f>
        <v/>
      </c>
      <c r="J47" s="23">
        <f>IF(A47="","",IFERROR(H47-I47,0))</f>
        <v/>
      </c>
      <c r="K47" s="31">
        <f>IF(A47="","",IF(COUNTIFS('Banque d'heures'!$C$6:$C$500,A47,'Banque d'heures'!$M$6:$M$500,"Approuvé")=0,"",MAXIFS('Banque d'heures'!$B$6:$B$500,'Banque d'heures'!$C$6:$C$500,A47,'Banque d'heures'!$M$6:$M$500,"Approuvé")))</f>
        <v/>
      </c>
      <c r="L47" s="22">
        <f>IF(A47="","",IFERROR(IF(J47&lt;0,"Solde négatif",IF(AND(F47&gt;0,J47&gt;F47),"À vérifier","Conforme")),"À vérifier"))</f>
        <v/>
      </c>
    </row>
    <row r="48">
      <c r="A48" s="24" t="n"/>
      <c r="B48" s="27" t="n"/>
      <c r="C48" s="27" t="n"/>
      <c r="D48" s="25" t="n"/>
      <c r="E48" s="26" t="n"/>
      <c r="F48" s="26" t="n"/>
      <c r="G48" s="24" t="n"/>
      <c r="H48" s="23">
        <f>IF(A48="","",IFERROR(SUMIFS('Banque d'heures'!$N$6:$N$500,'Banque d'heures'!$C$6:$C$500,A48,'Banque d'heures'!$M$6:$M$500,"Approuvé"),0))</f>
        <v/>
      </c>
      <c r="I48" s="23">
        <f>IF(A48="","",IFERROR(SUMIFS('Banque d'heures'!$O$6:$O$500,'Banque d'heures'!$C$6:$C$500,A48,'Banque d'heures'!$M$6:$M$500,"Approuvé"),0))</f>
        <v/>
      </c>
      <c r="J48" s="23">
        <f>IF(A48="","",IFERROR(H48-I48,0))</f>
        <v/>
      </c>
      <c r="K48" s="31">
        <f>IF(A48="","",IF(COUNTIFS('Banque d'heures'!$C$6:$C$500,A48,'Banque d'heures'!$M$6:$M$500,"Approuvé")=0,"",MAXIFS('Banque d'heures'!$B$6:$B$500,'Banque d'heures'!$C$6:$C$500,A48,'Banque d'heures'!$M$6:$M$500,"Approuvé")))</f>
        <v/>
      </c>
      <c r="L48" s="22">
        <f>IF(A48="","",IFERROR(IF(J48&lt;0,"Solde négatif",IF(AND(F48&gt;0,J48&gt;F48),"À vérifier","Conforme")),"À vérifier"))</f>
        <v/>
      </c>
    </row>
    <row r="49">
      <c r="A49" s="24" t="n"/>
      <c r="B49" s="27" t="n"/>
      <c r="C49" s="27" t="n"/>
      <c r="D49" s="25" t="n"/>
      <c r="E49" s="26" t="n"/>
      <c r="F49" s="26" t="n"/>
      <c r="G49" s="24" t="n"/>
      <c r="H49" s="23">
        <f>IF(A49="","",IFERROR(SUMIFS('Banque d'heures'!$N$6:$N$500,'Banque d'heures'!$C$6:$C$500,A49,'Banque d'heures'!$M$6:$M$500,"Approuvé"),0))</f>
        <v/>
      </c>
      <c r="I49" s="23">
        <f>IF(A49="","",IFERROR(SUMIFS('Banque d'heures'!$O$6:$O$500,'Banque d'heures'!$C$6:$C$500,A49,'Banque d'heures'!$M$6:$M$500,"Approuvé"),0))</f>
        <v/>
      </c>
      <c r="J49" s="23">
        <f>IF(A49="","",IFERROR(H49-I49,0))</f>
        <v/>
      </c>
      <c r="K49" s="31">
        <f>IF(A49="","",IF(COUNTIFS('Banque d'heures'!$C$6:$C$500,A49,'Banque d'heures'!$M$6:$M$500,"Approuvé")=0,"",MAXIFS('Banque d'heures'!$B$6:$B$500,'Banque d'heures'!$C$6:$C$500,A49,'Banque d'heures'!$M$6:$M$500,"Approuvé")))</f>
        <v/>
      </c>
      <c r="L49" s="22">
        <f>IF(A49="","",IFERROR(IF(J49&lt;0,"Solde négatif",IF(AND(F49&gt;0,J49&gt;F49),"À vérifier","Conforme")),"À vérifier"))</f>
        <v/>
      </c>
    </row>
    <row r="50">
      <c r="A50" s="24" t="n"/>
      <c r="B50" s="27" t="n"/>
      <c r="C50" s="27" t="n"/>
      <c r="D50" s="25" t="n"/>
      <c r="E50" s="26" t="n"/>
      <c r="F50" s="26" t="n"/>
      <c r="G50" s="24" t="n"/>
      <c r="H50" s="23">
        <f>IF(A50="","",IFERROR(SUMIFS('Banque d'heures'!$N$6:$N$500,'Banque d'heures'!$C$6:$C$500,A50,'Banque d'heures'!$M$6:$M$500,"Approuvé"),0))</f>
        <v/>
      </c>
      <c r="I50" s="23">
        <f>IF(A50="","",IFERROR(SUMIFS('Banque d'heures'!$O$6:$O$500,'Banque d'heures'!$C$6:$C$500,A50,'Banque d'heures'!$M$6:$M$500,"Approuvé"),0))</f>
        <v/>
      </c>
      <c r="J50" s="23">
        <f>IF(A50="","",IFERROR(H50-I50,0))</f>
        <v/>
      </c>
      <c r="K50" s="31">
        <f>IF(A50="","",IF(COUNTIFS('Banque d'heures'!$C$6:$C$500,A50,'Banque d'heures'!$M$6:$M$500,"Approuvé")=0,"",MAXIFS('Banque d'heures'!$B$6:$B$500,'Banque d'heures'!$C$6:$C$500,A50,'Banque d'heures'!$M$6:$M$500,"Approuvé")))</f>
        <v/>
      </c>
      <c r="L50" s="22">
        <f>IF(A50="","",IFERROR(IF(J50&lt;0,"Solde négatif",IF(AND(F50&gt;0,J50&gt;F50),"À vérifier","Conforme")),"À vérifier"))</f>
        <v/>
      </c>
    </row>
    <row r="51">
      <c r="A51" s="24" t="n"/>
      <c r="B51" s="27" t="n"/>
      <c r="C51" s="27" t="n"/>
      <c r="D51" s="25" t="n"/>
      <c r="E51" s="26" t="n"/>
      <c r="F51" s="26" t="n"/>
      <c r="G51" s="24" t="n"/>
      <c r="H51" s="23">
        <f>IF(A51="","",IFERROR(SUMIFS('Banque d'heures'!$N$6:$N$500,'Banque d'heures'!$C$6:$C$500,A51,'Banque d'heures'!$M$6:$M$500,"Approuvé"),0))</f>
        <v/>
      </c>
      <c r="I51" s="23">
        <f>IF(A51="","",IFERROR(SUMIFS('Banque d'heures'!$O$6:$O$500,'Banque d'heures'!$C$6:$C$500,A51,'Banque d'heures'!$M$6:$M$500,"Approuvé"),0))</f>
        <v/>
      </c>
      <c r="J51" s="23">
        <f>IF(A51="","",IFERROR(H51-I51,0))</f>
        <v/>
      </c>
      <c r="K51" s="31">
        <f>IF(A51="","",IF(COUNTIFS('Banque d'heures'!$C$6:$C$500,A51,'Banque d'heures'!$M$6:$M$500,"Approuvé")=0,"",MAXIFS('Banque d'heures'!$B$6:$B$500,'Banque d'heures'!$C$6:$C$500,A51,'Banque d'heures'!$M$6:$M$500,"Approuvé")))</f>
        <v/>
      </c>
      <c r="L51" s="22">
        <f>IF(A51="","",IFERROR(IF(J51&lt;0,"Solde négatif",IF(AND(F51&gt;0,J51&gt;F51),"À vérifier","Conforme")),"À vérifier"))</f>
        <v/>
      </c>
    </row>
    <row r="52">
      <c r="A52" s="24" t="n"/>
      <c r="B52" s="27" t="n"/>
      <c r="C52" s="27" t="n"/>
      <c r="D52" s="25" t="n"/>
      <c r="E52" s="26" t="n"/>
      <c r="F52" s="26" t="n"/>
      <c r="G52" s="24" t="n"/>
      <c r="H52" s="23">
        <f>IF(A52="","",IFERROR(SUMIFS('Banque d'heures'!$N$6:$N$500,'Banque d'heures'!$C$6:$C$500,A52,'Banque d'heures'!$M$6:$M$500,"Approuvé"),0))</f>
        <v/>
      </c>
      <c r="I52" s="23">
        <f>IF(A52="","",IFERROR(SUMIFS('Banque d'heures'!$O$6:$O$500,'Banque d'heures'!$C$6:$C$500,A52,'Banque d'heures'!$M$6:$M$500,"Approuvé"),0))</f>
        <v/>
      </c>
      <c r="J52" s="23">
        <f>IF(A52="","",IFERROR(H52-I52,0))</f>
        <v/>
      </c>
      <c r="K52" s="31">
        <f>IF(A52="","",IF(COUNTIFS('Banque d'heures'!$C$6:$C$500,A52,'Banque d'heures'!$M$6:$M$500,"Approuvé")=0,"",MAXIFS('Banque d'heures'!$B$6:$B$500,'Banque d'heures'!$C$6:$C$500,A52,'Banque d'heures'!$M$6:$M$500,"Approuvé")))</f>
        <v/>
      </c>
      <c r="L52" s="22">
        <f>IF(A52="","",IFERROR(IF(J52&lt;0,"Solde négatif",IF(AND(F52&gt;0,J52&gt;F52),"À vérifier","Conforme")),"À vérifier"))</f>
        <v/>
      </c>
    </row>
    <row r="53">
      <c r="A53" s="24" t="n"/>
      <c r="B53" s="27" t="n"/>
      <c r="C53" s="27" t="n"/>
      <c r="D53" s="25" t="n"/>
      <c r="E53" s="26" t="n"/>
      <c r="F53" s="26" t="n"/>
      <c r="G53" s="24" t="n"/>
      <c r="H53" s="23">
        <f>IF(A53="","",IFERROR(SUMIFS('Banque d'heures'!$N$6:$N$500,'Banque d'heures'!$C$6:$C$500,A53,'Banque d'heures'!$M$6:$M$500,"Approuvé"),0))</f>
        <v/>
      </c>
      <c r="I53" s="23">
        <f>IF(A53="","",IFERROR(SUMIFS('Banque d'heures'!$O$6:$O$500,'Banque d'heures'!$C$6:$C$500,A53,'Banque d'heures'!$M$6:$M$500,"Approuvé"),0))</f>
        <v/>
      </c>
      <c r="J53" s="23">
        <f>IF(A53="","",IFERROR(H53-I53,0))</f>
        <v/>
      </c>
      <c r="K53" s="31">
        <f>IF(A53="","",IF(COUNTIFS('Banque d'heures'!$C$6:$C$500,A53,'Banque d'heures'!$M$6:$M$500,"Approuvé")=0,"",MAXIFS('Banque d'heures'!$B$6:$B$500,'Banque d'heures'!$C$6:$C$500,A53,'Banque d'heures'!$M$6:$M$500,"Approuvé")))</f>
        <v/>
      </c>
      <c r="L53" s="22">
        <f>IF(A53="","",IFERROR(IF(J53&lt;0,"Solde négatif",IF(AND(F53&gt;0,J53&gt;F53),"À vérifier","Conforme")),"À vérifier"))</f>
        <v/>
      </c>
    </row>
    <row r="54">
      <c r="A54" s="24" t="n"/>
      <c r="B54" s="27" t="n"/>
      <c r="C54" s="27" t="n"/>
      <c r="D54" s="25" t="n"/>
      <c r="E54" s="26" t="n"/>
      <c r="F54" s="26" t="n"/>
      <c r="G54" s="24" t="n"/>
      <c r="H54" s="23">
        <f>IF(A54="","",IFERROR(SUMIFS('Banque d'heures'!$N$6:$N$500,'Banque d'heures'!$C$6:$C$500,A54,'Banque d'heures'!$M$6:$M$500,"Approuvé"),0))</f>
        <v/>
      </c>
      <c r="I54" s="23">
        <f>IF(A54="","",IFERROR(SUMIFS('Banque d'heures'!$O$6:$O$500,'Banque d'heures'!$C$6:$C$500,A54,'Banque d'heures'!$M$6:$M$500,"Approuvé"),0))</f>
        <v/>
      </c>
      <c r="J54" s="23">
        <f>IF(A54="","",IFERROR(H54-I54,0))</f>
        <v/>
      </c>
      <c r="K54" s="31">
        <f>IF(A54="","",IF(COUNTIFS('Banque d'heures'!$C$6:$C$500,A54,'Banque d'heures'!$M$6:$M$500,"Approuvé")=0,"",MAXIFS('Banque d'heures'!$B$6:$B$500,'Banque d'heures'!$C$6:$C$500,A54,'Banque d'heures'!$M$6:$M$500,"Approuvé")))</f>
        <v/>
      </c>
      <c r="L54" s="22">
        <f>IF(A54="","",IFERROR(IF(J54&lt;0,"Solde négatif",IF(AND(F54&gt;0,J54&gt;F54),"À vérifier","Conforme")),"À vérifier"))</f>
        <v/>
      </c>
    </row>
    <row r="55">
      <c r="A55" s="24" t="n"/>
      <c r="B55" s="27" t="n"/>
      <c r="C55" s="27" t="n"/>
      <c r="D55" s="25" t="n"/>
      <c r="E55" s="26" t="n"/>
      <c r="F55" s="26" t="n"/>
      <c r="G55" s="24" t="n"/>
      <c r="H55" s="23">
        <f>IF(A55="","",IFERROR(SUMIFS('Banque d'heures'!$N$6:$N$500,'Banque d'heures'!$C$6:$C$500,A55,'Banque d'heures'!$M$6:$M$500,"Approuvé"),0))</f>
        <v/>
      </c>
      <c r="I55" s="23">
        <f>IF(A55="","",IFERROR(SUMIFS('Banque d'heures'!$O$6:$O$500,'Banque d'heures'!$C$6:$C$500,A55,'Banque d'heures'!$M$6:$M$500,"Approuvé"),0))</f>
        <v/>
      </c>
      <c r="J55" s="23">
        <f>IF(A55="","",IFERROR(H55-I55,0))</f>
        <v/>
      </c>
      <c r="K55" s="31">
        <f>IF(A55="","",IF(COUNTIFS('Banque d'heures'!$C$6:$C$500,A55,'Banque d'heures'!$M$6:$M$500,"Approuvé")=0,"",MAXIFS('Banque d'heures'!$B$6:$B$500,'Banque d'heures'!$C$6:$C$500,A55,'Banque d'heures'!$M$6:$M$500,"Approuvé")))</f>
        <v/>
      </c>
      <c r="L55" s="22">
        <f>IF(A55="","",IFERROR(IF(J55&lt;0,"Solde négatif",IF(AND(F55&gt;0,J55&gt;F55),"À vérifier","Conforme")),"À vérifier"))</f>
        <v/>
      </c>
    </row>
    <row r="56">
      <c r="A56" s="24" t="n"/>
      <c r="B56" s="27" t="n"/>
      <c r="C56" s="27" t="n"/>
      <c r="D56" s="25" t="n"/>
      <c r="E56" s="26" t="n"/>
      <c r="F56" s="26" t="n"/>
      <c r="G56" s="24" t="n"/>
      <c r="H56" s="23">
        <f>IF(A56="","",IFERROR(SUMIFS('Banque d'heures'!$N$6:$N$500,'Banque d'heures'!$C$6:$C$500,A56,'Banque d'heures'!$M$6:$M$500,"Approuvé"),0))</f>
        <v/>
      </c>
      <c r="I56" s="23">
        <f>IF(A56="","",IFERROR(SUMIFS('Banque d'heures'!$O$6:$O$500,'Banque d'heures'!$C$6:$C$500,A56,'Banque d'heures'!$M$6:$M$500,"Approuvé"),0))</f>
        <v/>
      </c>
      <c r="J56" s="23">
        <f>IF(A56="","",IFERROR(H56-I56,0))</f>
        <v/>
      </c>
      <c r="K56" s="31">
        <f>IF(A56="","",IF(COUNTIFS('Banque d'heures'!$C$6:$C$500,A56,'Banque d'heures'!$M$6:$M$500,"Approuvé")=0,"",MAXIFS('Banque d'heures'!$B$6:$B$500,'Banque d'heures'!$C$6:$C$500,A56,'Banque d'heures'!$M$6:$M$500,"Approuvé")))</f>
        <v/>
      </c>
      <c r="L56" s="22">
        <f>IF(A56="","",IFERROR(IF(J56&lt;0,"Solde négatif",IF(AND(F56&gt;0,J56&gt;F56),"À vérifier","Conforme")),"À vérifier"))</f>
        <v/>
      </c>
    </row>
    <row r="57">
      <c r="A57" s="24" t="n"/>
      <c r="B57" s="27" t="n"/>
      <c r="C57" s="27" t="n"/>
      <c r="D57" s="25" t="n"/>
      <c r="E57" s="26" t="n"/>
      <c r="F57" s="26" t="n"/>
      <c r="G57" s="24" t="n"/>
      <c r="H57" s="23">
        <f>IF(A57="","",IFERROR(SUMIFS('Banque d'heures'!$N$6:$N$500,'Banque d'heures'!$C$6:$C$500,A57,'Banque d'heures'!$M$6:$M$500,"Approuvé"),0))</f>
        <v/>
      </c>
      <c r="I57" s="23">
        <f>IF(A57="","",IFERROR(SUMIFS('Banque d'heures'!$O$6:$O$500,'Banque d'heures'!$C$6:$C$500,A57,'Banque d'heures'!$M$6:$M$500,"Approuvé"),0))</f>
        <v/>
      </c>
      <c r="J57" s="23">
        <f>IF(A57="","",IFERROR(H57-I57,0))</f>
        <v/>
      </c>
      <c r="K57" s="31">
        <f>IF(A57="","",IF(COUNTIFS('Banque d'heures'!$C$6:$C$500,A57,'Banque d'heures'!$M$6:$M$500,"Approuvé")=0,"",MAXIFS('Banque d'heures'!$B$6:$B$500,'Banque d'heures'!$C$6:$C$500,A57,'Banque d'heures'!$M$6:$M$500,"Approuvé")))</f>
        <v/>
      </c>
      <c r="L57" s="22">
        <f>IF(A57="","",IFERROR(IF(J57&lt;0,"Solde négatif",IF(AND(F57&gt;0,J57&gt;F57),"À vérifier","Conforme")),"À vérifier"))</f>
        <v/>
      </c>
    </row>
    <row r="58">
      <c r="A58" s="24" t="n"/>
      <c r="B58" s="27" t="n"/>
      <c r="C58" s="27" t="n"/>
      <c r="D58" s="25" t="n"/>
      <c r="E58" s="26" t="n"/>
      <c r="F58" s="26" t="n"/>
      <c r="G58" s="24" t="n"/>
      <c r="H58" s="23">
        <f>IF(A58="","",IFERROR(SUMIFS('Banque d'heures'!$N$6:$N$500,'Banque d'heures'!$C$6:$C$500,A58,'Banque d'heures'!$M$6:$M$500,"Approuvé"),0))</f>
        <v/>
      </c>
      <c r="I58" s="23">
        <f>IF(A58="","",IFERROR(SUMIFS('Banque d'heures'!$O$6:$O$500,'Banque d'heures'!$C$6:$C$500,A58,'Banque d'heures'!$M$6:$M$500,"Approuvé"),0))</f>
        <v/>
      </c>
      <c r="J58" s="23">
        <f>IF(A58="","",IFERROR(H58-I58,0))</f>
        <v/>
      </c>
      <c r="K58" s="31">
        <f>IF(A58="","",IF(COUNTIFS('Banque d'heures'!$C$6:$C$500,A58,'Banque d'heures'!$M$6:$M$500,"Approuvé")=0,"",MAXIFS('Banque d'heures'!$B$6:$B$500,'Banque d'heures'!$C$6:$C$500,A58,'Banque d'heures'!$M$6:$M$500,"Approuvé")))</f>
        <v/>
      </c>
      <c r="L58" s="22">
        <f>IF(A58="","",IFERROR(IF(J58&lt;0,"Solde négatif",IF(AND(F58&gt;0,J58&gt;F58),"À vérifier","Conforme")),"À vérifier"))</f>
        <v/>
      </c>
    </row>
    <row r="59">
      <c r="A59" s="24" t="n"/>
      <c r="B59" s="27" t="n"/>
      <c r="C59" s="27" t="n"/>
      <c r="D59" s="25" t="n"/>
      <c r="E59" s="26" t="n"/>
      <c r="F59" s="26" t="n"/>
      <c r="G59" s="24" t="n"/>
      <c r="H59" s="23">
        <f>IF(A59="","",IFERROR(SUMIFS('Banque d'heures'!$N$6:$N$500,'Banque d'heures'!$C$6:$C$500,A59,'Banque d'heures'!$M$6:$M$500,"Approuvé"),0))</f>
        <v/>
      </c>
      <c r="I59" s="23">
        <f>IF(A59="","",IFERROR(SUMIFS('Banque d'heures'!$O$6:$O$500,'Banque d'heures'!$C$6:$C$500,A59,'Banque d'heures'!$M$6:$M$500,"Approuvé"),0))</f>
        <v/>
      </c>
      <c r="J59" s="23">
        <f>IF(A59="","",IFERROR(H59-I59,0))</f>
        <v/>
      </c>
      <c r="K59" s="31">
        <f>IF(A59="","",IF(COUNTIFS('Banque d'heures'!$C$6:$C$500,A59,'Banque d'heures'!$M$6:$M$500,"Approuvé")=0,"",MAXIFS('Banque d'heures'!$B$6:$B$500,'Banque d'heures'!$C$6:$C$500,A59,'Banque d'heures'!$M$6:$M$500,"Approuvé")))</f>
        <v/>
      </c>
      <c r="L59" s="22">
        <f>IF(A59="","",IFERROR(IF(J59&lt;0,"Solde négatif",IF(AND(F59&gt;0,J59&gt;F59),"À vérifier","Conforme")),"À vérifier"))</f>
        <v/>
      </c>
    </row>
    <row r="60">
      <c r="A60" s="24" t="n"/>
      <c r="B60" s="27" t="n"/>
      <c r="C60" s="27" t="n"/>
      <c r="D60" s="25" t="n"/>
      <c r="E60" s="26" t="n"/>
      <c r="F60" s="26" t="n"/>
      <c r="G60" s="24" t="n"/>
      <c r="H60" s="23">
        <f>IF(A60="","",IFERROR(SUMIFS('Banque d'heures'!$N$6:$N$500,'Banque d'heures'!$C$6:$C$500,A60,'Banque d'heures'!$M$6:$M$500,"Approuvé"),0))</f>
        <v/>
      </c>
      <c r="I60" s="23">
        <f>IF(A60="","",IFERROR(SUMIFS('Banque d'heures'!$O$6:$O$500,'Banque d'heures'!$C$6:$C$500,A60,'Banque d'heures'!$M$6:$M$500,"Approuvé"),0))</f>
        <v/>
      </c>
      <c r="J60" s="23">
        <f>IF(A60="","",IFERROR(H60-I60,0))</f>
        <v/>
      </c>
      <c r="K60" s="31">
        <f>IF(A60="","",IF(COUNTIFS('Banque d'heures'!$C$6:$C$500,A60,'Banque d'heures'!$M$6:$M$500,"Approuvé")=0,"",MAXIFS('Banque d'heures'!$B$6:$B$500,'Banque d'heures'!$C$6:$C$500,A60,'Banque d'heures'!$M$6:$M$500,"Approuvé")))</f>
        <v/>
      </c>
      <c r="L60" s="22">
        <f>IF(A60="","",IFERROR(IF(J60&lt;0,"Solde négatif",IF(AND(F60&gt;0,J60&gt;F60),"À vérifier","Conforme")),"À vérifier"))</f>
        <v/>
      </c>
    </row>
    <row r="61">
      <c r="A61" s="24" t="n"/>
      <c r="B61" s="27" t="n"/>
      <c r="C61" s="27" t="n"/>
      <c r="D61" s="25" t="n"/>
      <c r="E61" s="26" t="n"/>
      <c r="F61" s="26" t="n"/>
      <c r="G61" s="24" t="n"/>
      <c r="H61" s="23">
        <f>IF(A61="","",IFERROR(SUMIFS('Banque d'heures'!$N$6:$N$500,'Banque d'heures'!$C$6:$C$500,A61,'Banque d'heures'!$M$6:$M$500,"Approuvé"),0))</f>
        <v/>
      </c>
      <c r="I61" s="23">
        <f>IF(A61="","",IFERROR(SUMIFS('Banque d'heures'!$O$6:$O$500,'Banque d'heures'!$C$6:$C$500,A61,'Banque d'heures'!$M$6:$M$500,"Approuvé"),0))</f>
        <v/>
      </c>
      <c r="J61" s="23">
        <f>IF(A61="","",IFERROR(H61-I61,0))</f>
        <v/>
      </c>
      <c r="K61" s="31">
        <f>IF(A61="","",IF(COUNTIFS('Banque d'heures'!$C$6:$C$500,A61,'Banque d'heures'!$M$6:$M$500,"Approuvé")=0,"",MAXIFS('Banque d'heures'!$B$6:$B$500,'Banque d'heures'!$C$6:$C$500,A61,'Banque d'heures'!$M$6:$M$500,"Approuvé")))</f>
        <v/>
      </c>
      <c r="L61" s="22">
        <f>IF(A61="","",IFERROR(IF(J61&lt;0,"Solde négatif",IF(AND(F61&gt;0,J61&gt;F61),"À vérifier","Conforme")),"À vérifier"))</f>
        <v/>
      </c>
    </row>
    <row r="62">
      <c r="A62" s="24" t="n"/>
      <c r="B62" s="27" t="n"/>
      <c r="C62" s="27" t="n"/>
      <c r="D62" s="25" t="n"/>
      <c r="E62" s="26" t="n"/>
      <c r="F62" s="26" t="n"/>
      <c r="G62" s="24" t="n"/>
      <c r="H62" s="23">
        <f>IF(A62="","",IFERROR(SUMIFS('Banque d'heures'!$N$6:$N$500,'Banque d'heures'!$C$6:$C$500,A62,'Banque d'heures'!$M$6:$M$500,"Approuvé"),0))</f>
        <v/>
      </c>
      <c r="I62" s="23">
        <f>IF(A62="","",IFERROR(SUMIFS('Banque d'heures'!$O$6:$O$500,'Banque d'heures'!$C$6:$C$500,A62,'Banque d'heures'!$M$6:$M$500,"Approuvé"),0))</f>
        <v/>
      </c>
      <c r="J62" s="23">
        <f>IF(A62="","",IFERROR(H62-I62,0))</f>
        <v/>
      </c>
      <c r="K62" s="31">
        <f>IF(A62="","",IF(COUNTIFS('Banque d'heures'!$C$6:$C$500,A62,'Banque d'heures'!$M$6:$M$500,"Approuvé")=0,"",MAXIFS('Banque d'heures'!$B$6:$B$500,'Banque d'heures'!$C$6:$C$500,A62,'Banque d'heures'!$M$6:$M$500,"Approuvé")))</f>
        <v/>
      </c>
      <c r="L62" s="22">
        <f>IF(A62="","",IFERROR(IF(J62&lt;0,"Solde négatif",IF(AND(F62&gt;0,J62&gt;F62),"À vérifier","Conforme")),"À vérifier"))</f>
        <v/>
      </c>
    </row>
    <row r="63">
      <c r="A63" s="24" t="n"/>
      <c r="B63" s="27" t="n"/>
      <c r="C63" s="27" t="n"/>
      <c r="D63" s="25" t="n"/>
      <c r="E63" s="26" t="n"/>
      <c r="F63" s="26" t="n"/>
      <c r="G63" s="24" t="n"/>
      <c r="H63" s="23">
        <f>IF(A63="","",IFERROR(SUMIFS('Banque d'heures'!$N$6:$N$500,'Banque d'heures'!$C$6:$C$500,A63,'Banque d'heures'!$M$6:$M$500,"Approuvé"),0))</f>
        <v/>
      </c>
      <c r="I63" s="23">
        <f>IF(A63="","",IFERROR(SUMIFS('Banque d'heures'!$O$6:$O$500,'Banque d'heures'!$C$6:$C$500,A63,'Banque d'heures'!$M$6:$M$500,"Approuvé"),0))</f>
        <v/>
      </c>
      <c r="J63" s="23">
        <f>IF(A63="","",IFERROR(H63-I63,0))</f>
        <v/>
      </c>
      <c r="K63" s="31">
        <f>IF(A63="","",IF(COUNTIFS('Banque d'heures'!$C$6:$C$500,A63,'Banque d'heures'!$M$6:$M$500,"Approuvé")=0,"",MAXIFS('Banque d'heures'!$B$6:$B$500,'Banque d'heures'!$C$6:$C$500,A63,'Banque d'heures'!$M$6:$M$500,"Approuvé")))</f>
        <v/>
      </c>
      <c r="L63" s="22">
        <f>IF(A63="","",IFERROR(IF(J63&lt;0,"Solde négatif",IF(AND(F63&gt;0,J63&gt;F63),"À vérifier","Conforme")),"À vérifier"))</f>
        <v/>
      </c>
    </row>
    <row r="64">
      <c r="A64" s="24" t="n"/>
      <c r="B64" s="27" t="n"/>
      <c r="C64" s="27" t="n"/>
      <c r="D64" s="25" t="n"/>
      <c r="E64" s="26" t="n"/>
      <c r="F64" s="26" t="n"/>
      <c r="G64" s="24" t="n"/>
      <c r="H64" s="23">
        <f>IF(A64="","",IFERROR(SUMIFS('Banque d'heures'!$N$6:$N$500,'Banque d'heures'!$C$6:$C$500,A64,'Banque d'heures'!$M$6:$M$500,"Approuvé"),0))</f>
        <v/>
      </c>
      <c r="I64" s="23">
        <f>IF(A64="","",IFERROR(SUMIFS('Banque d'heures'!$O$6:$O$500,'Banque d'heures'!$C$6:$C$500,A64,'Banque d'heures'!$M$6:$M$500,"Approuvé"),0))</f>
        <v/>
      </c>
      <c r="J64" s="23">
        <f>IF(A64="","",IFERROR(H64-I64,0))</f>
        <v/>
      </c>
      <c r="K64" s="31">
        <f>IF(A64="","",IF(COUNTIFS('Banque d'heures'!$C$6:$C$500,A64,'Banque d'heures'!$M$6:$M$500,"Approuvé")=0,"",MAXIFS('Banque d'heures'!$B$6:$B$500,'Banque d'heures'!$C$6:$C$500,A64,'Banque d'heures'!$M$6:$M$500,"Approuvé")))</f>
        <v/>
      </c>
      <c r="L64" s="22">
        <f>IF(A64="","",IFERROR(IF(J64&lt;0,"Solde négatif",IF(AND(F64&gt;0,J64&gt;F64),"À vérifier","Conforme")),"À vérifier"))</f>
        <v/>
      </c>
    </row>
    <row r="65">
      <c r="A65" s="24" t="n"/>
      <c r="B65" s="27" t="n"/>
      <c r="C65" s="27" t="n"/>
      <c r="D65" s="25" t="n"/>
      <c r="E65" s="26" t="n"/>
      <c r="F65" s="26" t="n"/>
      <c r="G65" s="24" t="n"/>
      <c r="H65" s="23">
        <f>IF(A65="","",IFERROR(SUMIFS('Banque d'heures'!$N$6:$N$500,'Banque d'heures'!$C$6:$C$500,A65,'Banque d'heures'!$M$6:$M$500,"Approuvé"),0))</f>
        <v/>
      </c>
      <c r="I65" s="23">
        <f>IF(A65="","",IFERROR(SUMIFS('Banque d'heures'!$O$6:$O$500,'Banque d'heures'!$C$6:$C$500,A65,'Banque d'heures'!$M$6:$M$500,"Approuvé"),0))</f>
        <v/>
      </c>
      <c r="J65" s="23">
        <f>IF(A65="","",IFERROR(H65-I65,0))</f>
        <v/>
      </c>
      <c r="K65" s="31">
        <f>IF(A65="","",IF(COUNTIFS('Banque d'heures'!$C$6:$C$500,A65,'Banque d'heures'!$M$6:$M$500,"Approuvé")=0,"",MAXIFS('Banque d'heures'!$B$6:$B$500,'Banque d'heures'!$C$6:$C$500,A65,'Banque d'heures'!$M$6:$M$500,"Approuvé")))</f>
        <v/>
      </c>
      <c r="L65" s="22">
        <f>IF(A65="","",IFERROR(IF(J65&lt;0,"Solde négatif",IF(AND(F65&gt;0,J65&gt;F65),"À vérifier","Conforme")),"À vérifier"))</f>
        <v/>
      </c>
    </row>
    <row r="66">
      <c r="A66" s="24" t="n"/>
      <c r="B66" s="27" t="n"/>
      <c r="C66" s="27" t="n"/>
      <c r="D66" s="25" t="n"/>
      <c r="E66" s="26" t="n"/>
      <c r="F66" s="26" t="n"/>
      <c r="G66" s="24" t="n"/>
      <c r="H66" s="23">
        <f>IF(A66="","",IFERROR(SUMIFS('Banque d'heures'!$N$6:$N$500,'Banque d'heures'!$C$6:$C$500,A66,'Banque d'heures'!$M$6:$M$500,"Approuvé"),0))</f>
        <v/>
      </c>
      <c r="I66" s="23">
        <f>IF(A66="","",IFERROR(SUMIFS('Banque d'heures'!$O$6:$O$500,'Banque d'heures'!$C$6:$C$500,A66,'Banque d'heures'!$M$6:$M$500,"Approuvé"),0))</f>
        <v/>
      </c>
      <c r="J66" s="23">
        <f>IF(A66="","",IFERROR(H66-I66,0))</f>
        <v/>
      </c>
      <c r="K66" s="31">
        <f>IF(A66="","",IF(COUNTIFS('Banque d'heures'!$C$6:$C$500,A66,'Banque d'heures'!$M$6:$M$500,"Approuvé")=0,"",MAXIFS('Banque d'heures'!$B$6:$B$500,'Banque d'heures'!$C$6:$C$500,A66,'Banque d'heures'!$M$6:$M$500,"Approuvé")))</f>
        <v/>
      </c>
      <c r="L66" s="22">
        <f>IF(A66="","",IFERROR(IF(J66&lt;0,"Solde négatif",IF(AND(F66&gt;0,J66&gt;F66),"À vérifier","Conforme")),"À vérifier"))</f>
        <v/>
      </c>
    </row>
    <row r="67">
      <c r="A67" s="24" t="n"/>
      <c r="B67" s="27" t="n"/>
      <c r="C67" s="27" t="n"/>
      <c r="D67" s="25" t="n"/>
      <c r="E67" s="26" t="n"/>
      <c r="F67" s="26" t="n"/>
      <c r="G67" s="24" t="n"/>
      <c r="H67" s="23">
        <f>IF(A67="","",IFERROR(SUMIFS('Banque d'heures'!$N$6:$N$500,'Banque d'heures'!$C$6:$C$500,A67,'Banque d'heures'!$M$6:$M$500,"Approuvé"),0))</f>
        <v/>
      </c>
      <c r="I67" s="23">
        <f>IF(A67="","",IFERROR(SUMIFS('Banque d'heures'!$O$6:$O$500,'Banque d'heures'!$C$6:$C$500,A67,'Banque d'heures'!$M$6:$M$500,"Approuvé"),0))</f>
        <v/>
      </c>
      <c r="J67" s="23">
        <f>IF(A67="","",IFERROR(H67-I67,0))</f>
        <v/>
      </c>
      <c r="K67" s="31">
        <f>IF(A67="","",IF(COUNTIFS('Banque d'heures'!$C$6:$C$500,A67,'Banque d'heures'!$M$6:$M$500,"Approuvé")=0,"",MAXIFS('Banque d'heures'!$B$6:$B$500,'Banque d'heures'!$C$6:$C$500,A67,'Banque d'heures'!$M$6:$M$500,"Approuvé")))</f>
        <v/>
      </c>
      <c r="L67" s="22">
        <f>IF(A67="","",IFERROR(IF(J67&lt;0,"Solde négatif",IF(AND(F67&gt;0,J67&gt;F67),"À vérifier","Conforme")),"À vérifier"))</f>
        <v/>
      </c>
    </row>
    <row r="68">
      <c r="A68" s="24" t="n"/>
      <c r="B68" s="27" t="n"/>
      <c r="C68" s="27" t="n"/>
      <c r="D68" s="25" t="n"/>
      <c r="E68" s="26" t="n"/>
      <c r="F68" s="26" t="n"/>
      <c r="G68" s="24" t="n"/>
      <c r="H68" s="23">
        <f>IF(A68="","",IFERROR(SUMIFS('Banque d'heures'!$N$6:$N$500,'Banque d'heures'!$C$6:$C$500,A68,'Banque d'heures'!$M$6:$M$500,"Approuvé"),0))</f>
        <v/>
      </c>
      <c r="I68" s="23">
        <f>IF(A68="","",IFERROR(SUMIFS('Banque d'heures'!$O$6:$O$500,'Banque d'heures'!$C$6:$C$500,A68,'Banque d'heures'!$M$6:$M$500,"Approuvé"),0))</f>
        <v/>
      </c>
      <c r="J68" s="23">
        <f>IF(A68="","",IFERROR(H68-I68,0))</f>
        <v/>
      </c>
      <c r="K68" s="31">
        <f>IF(A68="","",IF(COUNTIFS('Banque d'heures'!$C$6:$C$500,A68,'Banque d'heures'!$M$6:$M$500,"Approuvé")=0,"",MAXIFS('Banque d'heures'!$B$6:$B$500,'Banque d'heures'!$C$6:$C$500,A68,'Banque d'heures'!$M$6:$M$500,"Approuvé")))</f>
        <v/>
      </c>
      <c r="L68" s="22">
        <f>IF(A68="","",IFERROR(IF(J68&lt;0,"Solde négatif",IF(AND(F68&gt;0,J68&gt;F68),"À vérifier","Conforme")),"À vérifier"))</f>
        <v/>
      </c>
    </row>
    <row r="69">
      <c r="A69" s="24" t="n"/>
      <c r="B69" s="27" t="n"/>
      <c r="C69" s="27" t="n"/>
      <c r="D69" s="25" t="n"/>
      <c r="E69" s="26" t="n"/>
      <c r="F69" s="26" t="n"/>
      <c r="G69" s="24" t="n"/>
      <c r="H69" s="23">
        <f>IF(A69="","",IFERROR(SUMIFS('Banque d'heures'!$N$6:$N$500,'Banque d'heures'!$C$6:$C$500,A69,'Banque d'heures'!$M$6:$M$500,"Approuvé"),0))</f>
        <v/>
      </c>
      <c r="I69" s="23">
        <f>IF(A69="","",IFERROR(SUMIFS('Banque d'heures'!$O$6:$O$500,'Banque d'heures'!$C$6:$C$500,A69,'Banque d'heures'!$M$6:$M$500,"Approuvé"),0))</f>
        <v/>
      </c>
      <c r="J69" s="23">
        <f>IF(A69="","",IFERROR(H69-I69,0))</f>
        <v/>
      </c>
      <c r="K69" s="31">
        <f>IF(A69="","",IF(COUNTIFS('Banque d'heures'!$C$6:$C$500,A69,'Banque d'heures'!$M$6:$M$500,"Approuvé")=0,"",MAXIFS('Banque d'heures'!$B$6:$B$500,'Banque d'heures'!$C$6:$C$500,A69,'Banque d'heures'!$M$6:$M$500,"Approuvé")))</f>
        <v/>
      </c>
      <c r="L69" s="22">
        <f>IF(A69="","",IFERROR(IF(J69&lt;0,"Solde négatif",IF(AND(F69&gt;0,J69&gt;F69),"À vérifier","Conforme")),"À vérifier"))</f>
        <v/>
      </c>
    </row>
    <row r="70">
      <c r="A70" s="24" t="n"/>
      <c r="B70" s="27" t="n"/>
      <c r="C70" s="27" t="n"/>
      <c r="D70" s="25" t="n"/>
      <c r="E70" s="26" t="n"/>
      <c r="F70" s="26" t="n"/>
      <c r="G70" s="24" t="n"/>
      <c r="H70" s="23">
        <f>IF(A70="","",IFERROR(SUMIFS('Banque d'heures'!$N$6:$N$500,'Banque d'heures'!$C$6:$C$500,A70,'Banque d'heures'!$M$6:$M$500,"Approuvé"),0))</f>
        <v/>
      </c>
      <c r="I70" s="23">
        <f>IF(A70="","",IFERROR(SUMIFS('Banque d'heures'!$O$6:$O$500,'Banque d'heures'!$C$6:$C$500,A70,'Banque d'heures'!$M$6:$M$500,"Approuvé"),0))</f>
        <v/>
      </c>
      <c r="J70" s="23">
        <f>IF(A70="","",IFERROR(H70-I70,0))</f>
        <v/>
      </c>
      <c r="K70" s="31">
        <f>IF(A70="","",IF(COUNTIFS('Banque d'heures'!$C$6:$C$500,A70,'Banque d'heures'!$M$6:$M$500,"Approuvé")=0,"",MAXIFS('Banque d'heures'!$B$6:$B$500,'Banque d'heures'!$C$6:$C$500,A70,'Banque d'heures'!$M$6:$M$500,"Approuvé")))</f>
        <v/>
      </c>
      <c r="L70" s="22">
        <f>IF(A70="","",IFERROR(IF(J70&lt;0,"Solde négatif",IF(AND(F70&gt;0,J70&gt;F70),"À vérifier","Conforme")),"À vérifier"))</f>
        <v/>
      </c>
    </row>
    <row r="71">
      <c r="A71" s="24" t="n"/>
      <c r="B71" s="27" t="n"/>
      <c r="C71" s="27" t="n"/>
      <c r="D71" s="25" t="n"/>
      <c r="E71" s="26" t="n"/>
      <c r="F71" s="26" t="n"/>
      <c r="G71" s="24" t="n"/>
      <c r="H71" s="23">
        <f>IF(A71="","",IFERROR(SUMIFS('Banque d'heures'!$N$6:$N$500,'Banque d'heures'!$C$6:$C$500,A71,'Banque d'heures'!$M$6:$M$500,"Approuvé"),0))</f>
        <v/>
      </c>
      <c r="I71" s="23">
        <f>IF(A71="","",IFERROR(SUMIFS('Banque d'heures'!$O$6:$O$500,'Banque d'heures'!$C$6:$C$500,A71,'Banque d'heures'!$M$6:$M$500,"Approuvé"),0))</f>
        <v/>
      </c>
      <c r="J71" s="23">
        <f>IF(A71="","",IFERROR(H71-I71,0))</f>
        <v/>
      </c>
      <c r="K71" s="31">
        <f>IF(A71="","",IF(COUNTIFS('Banque d'heures'!$C$6:$C$500,A71,'Banque d'heures'!$M$6:$M$500,"Approuvé")=0,"",MAXIFS('Banque d'heures'!$B$6:$B$500,'Banque d'heures'!$C$6:$C$500,A71,'Banque d'heures'!$M$6:$M$500,"Approuvé")))</f>
        <v/>
      </c>
      <c r="L71" s="22">
        <f>IF(A71="","",IFERROR(IF(J71&lt;0,"Solde négatif",IF(AND(F71&gt;0,J71&gt;F71),"À vérifier","Conforme")),"À vérifier"))</f>
        <v/>
      </c>
    </row>
    <row r="72">
      <c r="A72" s="24" t="n"/>
      <c r="B72" s="27" t="n"/>
      <c r="C72" s="27" t="n"/>
      <c r="D72" s="25" t="n"/>
      <c r="E72" s="26" t="n"/>
      <c r="F72" s="26" t="n"/>
      <c r="G72" s="24" t="n"/>
      <c r="H72" s="23">
        <f>IF(A72="","",IFERROR(SUMIFS('Banque d'heures'!$N$6:$N$500,'Banque d'heures'!$C$6:$C$500,A72,'Banque d'heures'!$M$6:$M$500,"Approuvé"),0))</f>
        <v/>
      </c>
      <c r="I72" s="23">
        <f>IF(A72="","",IFERROR(SUMIFS('Banque d'heures'!$O$6:$O$500,'Banque d'heures'!$C$6:$C$500,A72,'Banque d'heures'!$M$6:$M$500,"Approuvé"),0))</f>
        <v/>
      </c>
      <c r="J72" s="23">
        <f>IF(A72="","",IFERROR(H72-I72,0))</f>
        <v/>
      </c>
      <c r="K72" s="31">
        <f>IF(A72="","",IF(COUNTIFS('Banque d'heures'!$C$6:$C$500,A72,'Banque d'heures'!$M$6:$M$500,"Approuvé")=0,"",MAXIFS('Banque d'heures'!$B$6:$B$500,'Banque d'heures'!$C$6:$C$500,A72,'Banque d'heures'!$M$6:$M$500,"Approuvé")))</f>
        <v/>
      </c>
      <c r="L72" s="22">
        <f>IF(A72="","",IFERROR(IF(J72&lt;0,"Solde négatif",IF(AND(F72&gt;0,J72&gt;F72),"À vérifier","Conforme")),"À vérifier"))</f>
        <v/>
      </c>
    </row>
    <row r="73">
      <c r="A73" s="24" t="n"/>
      <c r="B73" s="27" t="n"/>
      <c r="C73" s="27" t="n"/>
      <c r="D73" s="25" t="n"/>
      <c r="E73" s="26" t="n"/>
      <c r="F73" s="26" t="n"/>
      <c r="G73" s="24" t="n"/>
      <c r="H73" s="23">
        <f>IF(A73="","",IFERROR(SUMIFS('Banque d'heures'!$N$6:$N$500,'Banque d'heures'!$C$6:$C$500,A73,'Banque d'heures'!$M$6:$M$500,"Approuvé"),0))</f>
        <v/>
      </c>
      <c r="I73" s="23">
        <f>IF(A73="","",IFERROR(SUMIFS('Banque d'heures'!$O$6:$O$500,'Banque d'heures'!$C$6:$C$500,A73,'Banque d'heures'!$M$6:$M$500,"Approuvé"),0))</f>
        <v/>
      </c>
      <c r="J73" s="23">
        <f>IF(A73="","",IFERROR(H73-I73,0))</f>
        <v/>
      </c>
      <c r="K73" s="31">
        <f>IF(A73="","",IF(COUNTIFS('Banque d'heures'!$C$6:$C$500,A73,'Banque d'heures'!$M$6:$M$500,"Approuvé")=0,"",MAXIFS('Banque d'heures'!$B$6:$B$500,'Banque d'heures'!$C$6:$C$500,A73,'Banque d'heures'!$M$6:$M$500,"Approuvé")))</f>
        <v/>
      </c>
      <c r="L73" s="22">
        <f>IF(A73="","",IFERROR(IF(J73&lt;0,"Solde négatif",IF(AND(F73&gt;0,J73&gt;F73),"À vérifier","Conforme")),"À vérifier"))</f>
        <v/>
      </c>
    </row>
    <row r="74">
      <c r="A74" s="24" t="n"/>
      <c r="B74" s="27" t="n"/>
      <c r="C74" s="27" t="n"/>
      <c r="D74" s="25" t="n"/>
      <c r="E74" s="26" t="n"/>
      <c r="F74" s="26" t="n"/>
      <c r="G74" s="24" t="n"/>
      <c r="H74" s="23">
        <f>IF(A74="","",IFERROR(SUMIFS('Banque d'heures'!$N$6:$N$500,'Banque d'heures'!$C$6:$C$500,A74,'Banque d'heures'!$M$6:$M$500,"Approuvé"),0))</f>
        <v/>
      </c>
      <c r="I74" s="23">
        <f>IF(A74="","",IFERROR(SUMIFS('Banque d'heures'!$O$6:$O$500,'Banque d'heures'!$C$6:$C$500,A74,'Banque d'heures'!$M$6:$M$500,"Approuvé"),0))</f>
        <v/>
      </c>
      <c r="J74" s="23">
        <f>IF(A74="","",IFERROR(H74-I74,0))</f>
        <v/>
      </c>
      <c r="K74" s="31">
        <f>IF(A74="","",IF(COUNTIFS('Banque d'heures'!$C$6:$C$500,A74,'Banque d'heures'!$M$6:$M$500,"Approuvé")=0,"",MAXIFS('Banque d'heures'!$B$6:$B$500,'Banque d'heures'!$C$6:$C$500,A74,'Banque d'heures'!$M$6:$M$500,"Approuvé")))</f>
        <v/>
      </c>
      <c r="L74" s="22">
        <f>IF(A74="","",IFERROR(IF(J74&lt;0,"Solde négatif",IF(AND(F74&gt;0,J74&gt;F74),"À vérifier","Conforme")),"À vérifier"))</f>
        <v/>
      </c>
    </row>
    <row r="75">
      <c r="A75" s="24" t="n"/>
      <c r="B75" s="27" t="n"/>
      <c r="C75" s="27" t="n"/>
      <c r="D75" s="25" t="n"/>
      <c r="E75" s="26" t="n"/>
      <c r="F75" s="26" t="n"/>
      <c r="G75" s="24" t="n"/>
      <c r="H75" s="23">
        <f>IF(A75="","",IFERROR(SUMIFS('Banque d'heures'!$N$6:$N$500,'Banque d'heures'!$C$6:$C$500,A75,'Banque d'heures'!$M$6:$M$500,"Approuvé"),0))</f>
        <v/>
      </c>
      <c r="I75" s="23">
        <f>IF(A75="","",IFERROR(SUMIFS('Banque d'heures'!$O$6:$O$500,'Banque d'heures'!$C$6:$C$500,A75,'Banque d'heures'!$M$6:$M$500,"Approuvé"),0))</f>
        <v/>
      </c>
      <c r="J75" s="23">
        <f>IF(A75="","",IFERROR(H75-I75,0))</f>
        <v/>
      </c>
      <c r="K75" s="31">
        <f>IF(A75="","",IF(COUNTIFS('Banque d'heures'!$C$6:$C$500,A75,'Banque d'heures'!$M$6:$M$500,"Approuvé")=0,"",MAXIFS('Banque d'heures'!$B$6:$B$500,'Banque d'heures'!$C$6:$C$500,A75,'Banque d'heures'!$M$6:$M$500,"Approuvé")))</f>
        <v/>
      </c>
      <c r="L75" s="22">
        <f>IF(A75="","",IFERROR(IF(J75&lt;0,"Solde négatif",IF(AND(F75&gt;0,J75&gt;F75),"À vérifier","Conforme")),"À vérifier"))</f>
        <v/>
      </c>
    </row>
    <row r="76">
      <c r="A76" s="24" t="n"/>
      <c r="B76" s="27" t="n"/>
      <c r="C76" s="27" t="n"/>
      <c r="D76" s="25" t="n"/>
      <c r="E76" s="26" t="n"/>
      <c r="F76" s="26" t="n"/>
      <c r="G76" s="24" t="n"/>
      <c r="H76" s="23">
        <f>IF(A76="","",IFERROR(SUMIFS('Banque d'heures'!$N$6:$N$500,'Banque d'heures'!$C$6:$C$500,A76,'Banque d'heures'!$M$6:$M$500,"Approuvé"),0))</f>
        <v/>
      </c>
      <c r="I76" s="23">
        <f>IF(A76="","",IFERROR(SUMIFS('Banque d'heures'!$O$6:$O$500,'Banque d'heures'!$C$6:$C$500,A76,'Banque d'heures'!$M$6:$M$500,"Approuvé"),0))</f>
        <v/>
      </c>
      <c r="J76" s="23">
        <f>IF(A76="","",IFERROR(H76-I76,0))</f>
        <v/>
      </c>
      <c r="K76" s="31">
        <f>IF(A76="","",IF(COUNTIFS('Banque d'heures'!$C$6:$C$500,A76,'Banque d'heures'!$M$6:$M$500,"Approuvé")=0,"",MAXIFS('Banque d'heures'!$B$6:$B$500,'Banque d'heures'!$C$6:$C$500,A76,'Banque d'heures'!$M$6:$M$500,"Approuvé")))</f>
        <v/>
      </c>
      <c r="L76" s="22">
        <f>IF(A76="","",IFERROR(IF(J76&lt;0,"Solde négatif",IF(AND(F76&gt;0,J76&gt;F76),"À vérifier","Conforme")),"À vérifier"))</f>
        <v/>
      </c>
    </row>
    <row r="77">
      <c r="A77" s="24" t="n"/>
      <c r="B77" s="27" t="n"/>
      <c r="C77" s="27" t="n"/>
      <c r="D77" s="25" t="n"/>
      <c r="E77" s="26" t="n"/>
      <c r="F77" s="26" t="n"/>
      <c r="G77" s="24" t="n"/>
      <c r="H77" s="23">
        <f>IF(A77="","",IFERROR(SUMIFS('Banque d'heures'!$N$6:$N$500,'Banque d'heures'!$C$6:$C$500,A77,'Banque d'heures'!$M$6:$M$500,"Approuvé"),0))</f>
        <v/>
      </c>
      <c r="I77" s="23">
        <f>IF(A77="","",IFERROR(SUMIFS('Banque d'heures'!$O$6:$O$500,'Banque d'heures'!$C$6:$C$500,A77,'Banque d'heures'!$M$6:$M$500,"Approuvé"),0))</f>
        <v/>
      </c>
      <c r="J77" s="23">
        <f>IF(A77="","",IFERROR(H77-I77,0))</f>
        <v/>
      </c>
      <c r="K77" s="31">
        <f>IF(A77="","",IF(COUNTIFS('Banque d'heures'!$C$6:$C$500,A77,'Banque d'heures'!$M$6:$M$500,"Approuvé")=0,"",MAXIFS('Banque d'heures'!$B$6:$B$500,'Banque d'heures'!$C$6:$C$500,A77,'Banque d'heures'!$M$6:$M$500,"Approuvé")))</f>
        <v/>
      </c>
      <c r="L77" s="22">
        <f>IF(A77="","",IFERROR(IF(J77&lt;0,"Solde négatif",IF(AND(F77&gt;0,J77&gt;F77),"À vérifier","Conforme")),"À vérifier"))</f>
        <v/>
      </c>
    </row>
    <row r="78">
      <c r="A78" s="24" t="n"/>
      <c r="B78" s="27" t="n"/>
      <c r="C78" s="27" t="n"/>
      <c r="D78" s="25" t="n"/>
      <c r="E78" s="26" t="n"/>
      <c r="F78" s="26" t="n"/>
      <c r="G78" s="24" t="n"/>
      <c r="H78" s="23">
        <f>IF(A78="","",IFERROR(SUMIFS('Banque d'heures'!$N$6:$N$500,'Banque d'heures'!$C$6:$C$500,A78,'Banque d'heures'!$M$6:$M$500,"Approuvé"),0))</f>
        <v/>
      </c>
      <c r="I78" s="23">
        <f>IF(A78="","",IFERROR(SUMIFS('Banque d'heures'!$O$6:$O$500,'Banque d'heures'!$C$6:$C$500,A78,'Banque d'heures'!$M$6:$M$500,"Approuvé"),0))</f>
        <v/>
      </c>
      <c r="J78" s="23">
        <f>IF(A78="","",IFERROR(H78-I78,0))</f>
        <v/>
      </c>
      <c r="K78" s="31">
        <f>IF(A78="","",IF(COUNTIFS('Banque d'heures'!$C$6:$C$500,A78,'Banque d'heures'!$M$6:$M$500,"Approuvé")=0,"",MAXIFS('Banque d'heures'!$B$6:$B$500,'Banque d'heures'!$C$6:$C$500,A78,'Banque d'heures'!$M$6:$M$500,"Approuvé")))</f>
        <v/>
      </c>
      <c r="L78" s="22">
        <f>IF(A78="","",IFERROR(IF(J78&lt;0,"Solde négatif",IF(AND(F78&gt;0,J78&gt;F78),"À vérifier","Conforme")),"À vérifier"))</f>
        <v/>
      </c>
    </row>
    <row r="79">
      <c r="A79" s="24" t="n"/>
      <c r="B79" s="27" t="n"/>
      <c r="C79" s="27" t="n"/>
      <c r="D79" s="25" t="n"/>
      <c r="E79" s="26" t="n"/>
      <c r="F79" s="26" t="n"/>
      <c r="G79" s="24" t="n"/>
      <c r="H79" s="23">
        <f>IF(A79="","",IFERROR(SUMIFS('Banque d'heures'!$N$6:$N$500,'Banque d'heures'!$C$6:$C$500,A79,'Banque d'heures'!$M$6:$M$500,"Approuvé"),0))</f>
        <v/>
      </c>
      <c r="I79" s="23">
        <f>IF(A79="","",IFERROR(SUMIFS('Banque d'heures'!$O$6:$O$500,'Banque d'heures'!$C$6:$C$500,A79,'Banque d'heures'!$M$6:$M$500,"Approuvé"),0))</f>
        <v/>
      </c>
      <c r="J79" s="23">
        <f>IF(A79="","",IFERROR(H79-I79,0))</f>
        <v/>
      </c>
      <c r="K79" s="31">
        <f>IF(A79="","",IF(COUNTIFS('Banque d'heures'!$C$6:$C$500,A79,'Banque d'heures'!$M$6:$M$500,"Approuvé")=0,"",MAXIFS('Banque d'heures'!$B$6:$B$500,'Banque d'heures'!$C$6:$C$500,A79,'Banque d'heures'!$M$6:$M$500,"Approuvé")))</f>
        <v/>
      </c>
      <c r="L79" s="22">
        <f>IF(A79="","",IFERROR(IF(J79&lt;0,"Solde négatif",IF(AND(F79&gt;0,J79&gt;F79),"À vérifier","Conforme")),"À vérifier"))</f>
        <v/>
      </c>
    </row>
    <row r="80">
      <c r="A80" s="24" t="n"/>
      <c r="B80" s="27" t="n"/>
      <c r="C80" s="27" t="n"/>
      <c r="D80" s="25" t="n"/>
      <c r="E80" s="26" t="n"/>
      <c r="F80" s="26" t="n"/>
      <c r="G80" s="24" t="n"/>
      <c r="H80" s="23">
        <f>IF(A80="","",IFERROR(SUMIFS('Banque d'heures'!$N$6:$N$500,'Banque d'heures'!$C$6:$C$500,A80,'Banque d'heures'!$M$6:$M$500,"Approuvé"),0))</f>
        <v/>
      </c>
      <c r="I80" s="23">
        <f>IF(A80="","",IFERROR(SUMIFS('Banque d'heures'!$O$6:$O$500,'Banque d'heures'!$C$6:$C$500,A80,'Banque d'heures'!$M$6:$M$500,"Approuvé"),0))</f>
        <v/>
      </c>
      <c r="J80" s="23">
        <f>IF(A80="","",IFERROR(H80-I80,0))</f>
        <v/>
      </c>
      <c r="K80" s="31">
        <f>IF(A80="","",IF(COUNTIFS('Banque d'heures'!$C$6:$C$500,A80,'Banque d'heures'!$M$6:$M$500,"Approuvé")=0,"",MAXIFS('Banque d'heures'!$B$6:$B$500,'Banque d'heures'!$C$6:$C$500,A80,'Banque d'heures'!$M$6:$M$500,"Approuvé")))</f>
        <v/>
      </c>
      <c r="L80" s="22">
        <f>IF(A80="","",IFERROR(IF(J80&lt;0,"Solde négatif",IF(AND(F80&gt;0,J80&gt;F80),"À vérifier","Conforme")),"À vérifier"))</f>
        <v/>
      </c>
    </row>
    <row r="81">
      <c r="A81" s="24" t="n"/>
      <c r="B81" s="27" t="n"/>
      <c r="C81" s="27" t="n"/>
      <c r="D81" s="25" t="n"/>
      <c r="E81" s="26" t="n"/>
      <c r="F81" s="26" t="n"/>
      <c r="G81" s="24" t="n"/>
      <c r="H81" s="23">
        <f>IF(A81="","",IFERROR(SUMIFS('Banque d'heures'!$N$6:$N$500,'Banque d'heures'!$C$6:$C$500,A81,'Banque d'heures'!$M$6:$M$500,"Approuvé"),0))</f>
        <v/>
      </c>
      <c r="I81" s="23">
        <f>IF(A81="","",IFERROR(SUMIFS('Banque d'heures'!$O$6:$O$500,'Banque d'heures'!$C$6:$C$500,A81,'Banque d'heures'!$M$6:$M$500,"Approuvé"),0))</f>
        <v/>
      </c>
      <c r="J81" s="23">
        <f>IF(A81="","",IFERROR(H81-I81,0))</f>
        <v/>
      </c>
      <c r="K81" s="31">
        <f>IF(A81="","",IF(COUNTIFS('Banque d'heures'!$C$6:$C$500,A81,'Banque d'heures'!$M$6:$M$500,"Approuvé")=0,"",MAXIFS('Banque d'heures'!$B$6:$B$500,'Banque d'heures'!$C$6:$C$500,A81,'Banque d'heures'!$M$6:$M$500,"Approuvé")))</f>
        <v/>
      </c>
      <c r="L81" s="22">
        <f>IF(A81="","",IFERROR(IF(J81&lt;0,"Solde négatif",IF(AND(F81&gt;0,J81&gt;F81),"À vérifier","Conforme")),"À vérifier"))</f>
        <v/>
      </c>
    </row>
    <row r="82">
      <c r="A82" s="24" t="n"/>
      <c r="B82" s="27" t="n"/>
      <c r="C82" s="27" t="n"/>
      <c r="D82" s="25" t="n"/>
      <c r="E82" s="26" t="n"/>
      <c r="F82" s="26" t="n"/>
      <c r="G82" s="24" t="n"/>
      <c r="H82" s="23">
        <f>IF(A82="","",IFERROR(SUMIFS('Banque d'heures'!$N$6:$N$500,'Banque d'heures'!$C$6:$C$500,A82,'Banque d'heures'!$M$6:$M$500,"Approuvé"),0))</f>
        <v/>
      </c>
      <c r="I82" s="23">
        <f>IF(A82="","",IFERROR(SUMIFS('Banque d'heures'!$O$6:$O$500,'Banque d'heures'!$C$6:$C$500,A82,'Banque d'heures'!$M$6:$M$500,"Approuvé"),0))</f>
        <v/>
      </c>
      <c r="J82" s="23">
        <f>IF(A82="","",IFERROR(H82-I82,0))</f>
        <v/>
      </c>
      <c r="K82" s="31">
        <f>IF(A82="","",IF(COUNTIFS('Banque d'heures'!$C$6:$C$500,A82,'Banque d'heures'!$M$6:$M$500,"Approuvé")=0,"",MAXIFS('Banque d'heures'!$B$6:$B$500,'Banque d'heures'!$C$6:$C$500,A82,'Banque d'heures'!$M$6:$M$500,"Approuvé")))</f>
        <v/>
      </c>
      <c r="L82" s="22">
        <f>IF(A82="","",IFERROR(IF(J82&lt;0,"Solde négatif",IF(AND(F82&gt;0,J82&gt;F82),"À vérifier","Conforme")),"À vérifier"))</f>
        <v/>
      </c>
    </row>
    <row r="83">
      <c r="A83" s="24" t="n"/>
      <c r="B83" s="27" t="n"/>
      <c r="C83" s="27" t="n"/>
      <c r="D83" s="25" t="n"/>
      <c r="E83" s="26" t="n"/>
      <c r="F83" s="26" t="n"/>
      <c r="G83" s="24" t="n"/>
      <c r="H83" s="23">
        <f>IF(A83="","",IFERROR(SUMIFS('Banque d'heures'!$N$6:$N$500,'Banque d'heures'!$C$6:$C$500,A83,'Banque d'heures'!$M$6:$M$500,"Approuvé"),0))</f>
        <v/>
      </c>
      <c r="I83" s="23">
        <f>IF(A83="","",IFERROR(SUMIFS('Banque d'heures'!$O$6:$O$500,'Banque d'heures'!$C$6:$C$500,A83,'Banque d'heures'!$M$6:$M$500,"Approuvé"),0))</f>
        <v/>
      </c>
      <c r="J83" s="23">
        <f>IF(A83="","",IFERROR(H83-I83,0))</f>
        <v/>
      </c>
      <c r="K83" s="31">
        <f>IF(A83="","",IF(COUNTIFS('Banque d'heures'!$C$6:$C$500,A83,'Banque d'heures'!$M$6:$M$500,"Approuvé")=0,"",MAXIFS('Banque d'heures'!$B$6:$B$500,'Banque d'heures'!$C$6:$C$500,A83,'Banque d'heures'!$M$6:$M$500,"Approuvé")))</f>
        <v/>
      </c>
      <c r="L83" s="22">
        <f>IF(A83="","",IFERROR(IF(J83&lt;0,"Solde négatif",IF(AND(F83&gt;0,J83&gt;F83),"À vérifier","Conforme")),"À vérifier"))</f>
        <v/>
      </c>
    </row>
    <row r="84">
      <c r="A84" s="24" t="n"/>
      <c r="B84" s="27" t="n"/>
      <c r="C84" s="27" t="n"/>
      <c r="D84" s="25" t="n"/>
      <c r="E84" s="26" t="n"/>
      <c r="F84" s="26" t="n"/>
      <c r="G84" s="24" t="n"/>
      <c r="H84" s="23">
        <f>IF(A84="","",IFERROR(SUMIFS('Banque d'heures'!$N$6:$N$500,'Banque d'heures'!$C$6:$C$500,A84,'Banque d'heures'!$M$6:$M$500,"Approuvé"),0))</f>
        <v/>
      </c>
      <c r="I84" s="23">
        <f>IF(A84="","",IFERROR(SUMIFS('Banque d'heures'!$O$6:$O$500,'Banque d'heures'!$C$6:$C$500,A84,'Banque d'heures'!$M$6:$M$500,"Approuvé"),0))</f>
        <v/>
      </c>
      <c r="J84" s="23">
        <f>IF(A84="","",IFERROR(H84-I84,0))</f>
        <v/>
      </c>
      <c r="K84" s="31">
        <f>IF(A84="","",IF(COUNTIFS('Banque d'heures'!$C$6:$C$500,A84,'Banque d'heures'!$M$6:$M$500,"Approuvé")=0,"",MAXIFS('Banque d'heures'!$B$6:$B$500,'Banque d'heures'!$C$6:$C$500,A84,'Banque d'heures'!$M$6:$M$500,"Approuvé")))</f>
        <v/>
      </c>
      <c r="L84" s="22">
        <f>IF(A84="","",IFERROR(IF(J84&lt;0,"Solde négatif",IF(AND(F84&gt;0,J84&gt;F84),"À vérifier","Conforme")),"À vérifier"))</f>
        <v/>
      </c>
    </row>
    <row r="85">
      <c r="A85" s="24" t="n"/>
      <c r="B85" s="27" t="n"/>
      <c r="C85" s="27" t="n"/>
      <c r="D85" s="25" t="n"/>
      <c r="E85" s="26" t="n"/>
      <c r="F85" s="26" t="n"/>
      <c r="G85" s="24" t="n"/>
      <c r="H85" s="23">
        <f>IF(A85="","",IFERROR(SUMIFS('Banque d'heures'!$N$6:$N$500,'Banque d'heures'!$C$6:$C$500,A85,'Banque d'heures'!$M$6:$M$500,"Approuvé"),0))</f>
        <v/>
      </c>
      <c r="I85" s="23">
        <f>IF(A85="","",IFERROR(SUMIFS('Banque d'heures'!$O$6:$O$500,'Banque d'heures'!$C$6:$C$500,A85,'Banque d'heures'!$M$6:$M$500,"Approuvé"),0))</f>
        <v/>
      </c>
      <c r="J85" s="23">
        <f>IF(A85="","",IFERROR(H85-I85,0))</f>
        <v/>
      </c>
      <c r="K85" s="31">
        <f>IF(A85="","",IF(COUNTIFS('Banque d'heures'!$C$6:$C$500,A85,'Banque d'heures'!$M$6:$M$500,"Approuvé")=0,"",MAXIFS('Banque d'heures'!$B$6:$B$500,'Banque d'heures'!$C$6:$C$500,A85,'Banque d'heures'!$M$6:$M$500,"Approuvé")))</f>
        <v/>
      </c>
      <c r="L85" s="22">
        <f>IF(A85="","",IFERROR(IF(J85&lt;0,"Solde négatif",IF(AND(F85&gt;0,J85&gt;F85),"À vérifier","Conforme")),"À vérifier"))</f>
        <v/>
      </c>
    </row>
    <row r="86">
      <c r="A86" s="24" t="n"/>
      <c r="B86" s="27" t="n"/>
      <c r="C86" s="27" t="n"/>
      <c r="D86" s="25" t="n"/>
      <c r="E86" s="26" t="n"/>
      <c r="F86" s="26" t="n"/>
      <c r="G86" s="24" t="n"/>
      <c r="H86" s="23">
        <f>IF(A86="","",IFERROR(SUMIFS('Banque d'heures'!$N$6:$N$500,'Banque d'heures'!$C$6:$C$500,A86,'Banque d'heures'!$M$6:$M$500,"Approuvé"),0))</f>
        <v/>
      </c>
      <c r="I86" s="23">
        <f>IF(A86="","",IFERROR(SUMIFS('Banque d'heures'!$O$6:$O$500,'Banque d'heures'!$C$6:$C$500,A86,'Banque d'heures'!$M$6:$M$500,"Approuvé"),0))</f>
        <v/>
      </c>
      <c r="J86" s="23">
        <f>IF(A86="","",IFERROR(H86-I86,0))</f>
        <v/>
      </c>
      <c r="K86" s="31">
        <f>IF(A86="","",IF(COUNTIFS('Banque d'heures'!$C$6:$C$500,A86,'Banque d'heures'!$M$6:$M$500,"Approuvé")=0,"",MAXIFS('Banque d'heures'!$B$6:$B$500,'Banque d'heures'!$C$6:$C$500,A86,'Banque d'heures'!$M$6:$M$500,"Approuvé")))</f>
        <v/>
      </c>
      <c r="L86" s="22">
        <f>IF(A86="","",IFERROR(IF(J86&lt;0,"Solde négatif",IF(AND(F86&gt;0,J86&gt;F86),"À vérifier","Conforme")),"À vérifier"))</f>
        <v/>
      </c>
    </row>
    <row r="87">
      <c r="A87" s="24" t="n"/>
      <c r="B87" s="27" t="n"/>
      <c r="C87" s="27" t="n"/>
      <c r="D87" s="25" t="n"/>
      <c r="E87" s="26" t="n"/>
      <c r="F87" s="26" t="n"/>
      <c r="G87" s="24" t="n"/>
      <c r="H87" s="23">
        <f>IF(A87="","",IFERROR(SUMIFS('Banque d'heures'!$N$6:$N$500,'Banque d'heures'!$C$6:$C$500,A87,'Banque d'heures'!$M$6:$M$500,"Approuvé"),0))</f>
        <v/>
      </c>
      <c r="I87" s="23">
        <f>IF(A87="","",IFERROR(SUMIFS('Banque d'heures'!$O$6:$O$500,'Banque d'heures'!$C$6:$C$500,A87,'Banque d'heures'!$M$6:$M$500,"Approuvé"),0))</f>
        <v/>
      </c>
      <c r="J87" s="23">
        <f>IF(A87="","",IFERROR(H87-I87,0))</f>
        <v/>
      </c>
      <c r="K87" s="31">
        <f>IF(A87="","",IF(COUNTIFS('Banque d'heures'!$C$6:$C$500,A87,'Banque d'heures'!$M$6:$M$500,"Approuvé")=0,"",MAXIFS('Banque d'heures'!$B$6:$B$500,'Banque d'heures'!$C$6:$C$500,A87,'Banque d'heures'!$M$6:$M$500,"Approuvé")))</f>
        <v/>
      </c>
      <c r="L87" s="22">
        <f>IF(A87="","",IFERROR(IF(J87&lt;0,"Solde négatif",IF(AND(F87&gt;0,J87&gt;F87),"À vérifier","Conforme")),"À vérifier"))</f>
        <v/>
      </c>
    </row>
    <row r="88">
      <c r="A88" s="24" t="n"/>
      <c r="B88" s="27" t="n"/>
      <c r="C88" s="27" t="n"/>
      <c r="D88" s="25" t="n"/>
      <c r="E88" s="26" t="n"/>
      <c r="F88" s="26" t="n"/>
      <c r="G88" s="24" t="n"/>
      <c r="H88" s="23">
        <f>IF(A88="","",IFERROR(SUMIFS('Banque d'heures'!$N$6:$N$500,'Banque d'heures'!$C$6:$C$500,A88,'Banque d'heures'!$M$6:$M$500,"Approuvé"),0))</f>
        <v/>
      </c>
      <c r="I88" s="23">
        <f>IF(A88="","",IFERROR(SUMIFS('Banque d'heures'!$O$6:$O$500,'Banque d'heures'!$C$6:$C$500,A88,'Banque d'heures'!$M$6:$M$500,"Approuvé"),0))</f>
        <v/>
      </c>
      <c r="J88" s="23">
        <f>IF(A88="","",IFERROR(H88-I88,0))</f>
        <v/>
      </c>
      <c r="K88" s="31">
        <f>IF(A88="","",IF(COUNTIFS('Banque d'heures'!$C$6:$C$500,A88,'Banque d'heures'!$M$6:$M$500,"Approuvé")=0,"",MAXIFS('Banque d'heures'!$B$6:$B$500,'Banque d'heures'!$C$6:$C$500,A88,'Banque d'heures'!$M$6:$M$500,"Approuvé")))</f>
        <v/>
      </c>
      <c r="L88" s="22">
        <f>IF(A88="","",IFERROR(IF(J88&lt;0,"Solde négatif",IF(AND(F88&gt;0,J88&gt;F88),"À vérifier","Conforme")),"À vérifier"))</f>
        <v/>
      </c>
    </row>
    <row r="89">
      <c r="A89" s="24" t="n"/>
      <c r="B89" s="27" t="n"/>
      <c r="C89" s="27" t="n"/>
      <c r="D89" s="25" t="n"/>
      <c r="E89" s="26" t="n"/>
      <c r="F89" s="26" t="n"/>
      <c r="G89" s="24" t="n"/>
      <c r="H89" s="23">
        <f>IF(A89="","",IFERROR(SUMIFS('Banque d'heures'!$N$6:$N$500,'Banque d'heures'!$C$6:$C$500,A89,'Banque d'heures'!$M$6:$M$500,"Approuvé"),0))</f>
        <v/>
      </c>
      <c r="I89" s="23">
        <f>IF(A89="","",IFERROR(SUMIFS('Banque d'heures'!$O$6:$O$500,'Banque d'heures'!$C$6:$C$500,A89,'Banque d'heures'!$M$6:$M$500,"Approuvé"),0))</f>
        <v/>
      </c>
      <c r="J89" s="23">
        <f>IF(A89="","",IFERROR(H89-I89,0))</f>
        <v/>
      </c>
      <c r="K89" s="31">
        <f>IF(A89="","",IF(COUNTIFS('Banque d'heures'!$C$6:$C$500,A89,'Banque d'heures'!$M$6:$M$500,"Approuvé")=0,"",MAXIFS('Banque d'heures'!$B$6:$B$500,'Banque d'heures'!$C$6:$C$500,A89,'Banque d'heures'!$M$6:$M$500,"Approuvé")))</f>
        <v/>
      </c>
      <c r="L89" s="22">
        <f>IF(A89="","",IFERROR(IF(J89&lt;0,"Solde négatif",IF(AND(F89&gt;0,J89&gt;F89),"À vérifier","Conforme")),"À vérifier"))</f>
        <v/>
      </c>
    </row>
    <row r="90">
      <c r="A90" s="24" t="n"/>
      <c r="B90" s="27" t="n"/>
      <c r="C90" s="27" t="n"/>
      <c r="D90" s="25" t="n"/>
      <c r="E90" s="26" t="n"/>
      <c r="F90" s="26" t="n"/>
      <c r="G90" s="24" t="n"/>
      <c r="H90" s="23">
        <f>IF(A90="","",IFERROR(SUMIFS('Banque d'heures'!$N$6:$N$500,'Banque d'heures'!$C$6:$C$500,A90,'Banque d'heures'!$M$6:$M$500,"Approuvé"),0))</f>
        <v/>
      </c>
      <c r="I90" s="23">
        <f>IF(A90="","",IFERROR(SUMIFS('Banque d'heures'!$O$6:$O$500,'Banque d'heures'!$C$6:$C$500,A90,'Banque d'heures'!$M$6:$M$500,"Approuvé"),0))</f>
        <v/>
      </c>
      <c r="J90" s="23">
        <f>IF(A90="","",IFERROR(H90-I90,0))</f>
        <v/>
      </c>
      <c r="K90" s="31">
        <f>IF(A90="","",IF(COUNTIFS('Banque d'heures'!$C$6:$C$500,A90,'Banque d'heures'!$M$6:$M$500,"Approuvé")=0,"",MAXIFS('Banque d'heures'!$B$6:$B$500,'Banque d'heures'!$C$6:$C$500,A90,'Banque d'heures'!$M$6:$M$500,"Approuvé")))</f>
        <v/>
      </c>
      <c r="L90" s="22">
        <f>IF(A90="","",IFERROR(IF(J90&lt;0,"Solde négatif",IF(AND(F90&gt;0,J90&gt;F90),"À vérifier","Conforme")),"À vérifier"))</f>
        <v/>
      </c>
    </row>
    <row r="91">
      <c r="A91" s="24" t="n"/>
      <c r="B91" s="27" t="n"/>
      <c r="C91" s="27" t="n"/>
      <c r="D91" s="25" t="n"/>
      <c r="E91" s="26" t="n"/>
      <c r="F91" s="26" t="n"/>
      <c r="G91" s="24" t="n"/>
      <c r="H91" s="23">
        <f>IF(A91="","",IFERROR(SUMIFS('Banque d'heures'!$N$6:$N$500,'Banque d'heures'!$C$6:$C$500,A91,'Banque d'heures'!$M$6:$M$500,"Approuvé"),0))</f>
        <v/>
      </c>
      <c r="I91" s="23">
        <f>IF(A91="","",IFERROR(SUMIFS('Banque d'heures'!$O$6:$O$500,'Banque d'heures'!$C$6:$C$500,A91,'Banque d'heures'!$M$6:$M$500,"Approuvé"),0))</f>
        <v/>
      </c>
      <c r="J91" s="23">
        <f>IF(A91="","",IFERROR(H91-I91,0))</f>
        <v/>
      </c>
      <c r="K91" s="31">
        <f>IF(A91="","",IF(COUNTIFS('Banque d'heures'!$C$6:$C$500,A91,'Banque d'heures'!$M$6:$M$500,"Approuvé")=0,"",MAXIFS('Banque d'heures'!$B$6:$B$500,'Banque d'heures'!$C$6:$C$500,A91,'Banque d'heures'!$M$6:$M$500,"Approuvé")))</f>
        <v/>
      </c>
      <c r="L91" s="22">
        <f>IF(A91="","",IFERROR(IF(J91&lt;0,"Solde négatif",IF(AND(F91&gt;0,J91&gt;F91),"À vérifier","Conforme")),"À vérifier"))</f>
        <v/>
      </c>
    </row>
    <row r="92">
      <c r="A92" s="24" t="n"/>
      <c r="B92" s="27" t="n"/>
      <c r="C92" s="27" t="n"/>
      <c r="D92" s="25" t="n"/>
      <c r="E92" s="26" t="n"/>
      <c r="F92" s="26" t="n"/>
      <c r="G92" s="24" t="n"/>
      <c r="H92" s="23">
        <f>IF(A92="","",IFERROR(SUMIFS('Banque d'heures'!$N$6:$N$500,'Banque d'heures'!$C$6:$C$500,A92,'Banque d'heures'!$M$6:$M$500,"Approuvé"),0))</f>
        <v/>
      </c>
      <c r="I92" s="23">
        <f>IF(A92="","",IFERROR(SUMIFS('Banque d'heures'!$O$6:$O$500,'Banque d'heures'!$C$6:$C$500,A92,'Banque d'heures'!$M$6:$M$500,"Approuvé"),0))</f>
        <v/>
      </c>
      <c r="J92" s="23">
        <f>IF(A92="","",IFERROR(H92-I92,0))</f>
        <v/>
      </c>
      <c r="K92" s="31">
        <f>IF(A92="","",IF(COUNTIFS('Banque d'heures'!$C$6:$C$500,A92,'Banque d'heures'!$M$6:$M$500,"Approuvé")=0,"",MAXIFS('Banque d'heures'!$B$6:$B$500,'Banque d'heures'!$C$6:$C$500,A92,'Banque d'heures'!$M$6:$M$500,"Approuvé")))</f>
        <v/>
      </c>
      <c r="L92" s="22">
        <f>IF(A92="","",IFERROR(IF(J92&lt;0,"Solde négatif",IF(AND(F92&gt;0,J92&gt;F92),"À vérifier","Conforme")),"À vérifier"))</f>
        <v/>
      </c>
    </row>
    <row r="93">
      <c r="A93" s="24" t="n"/>
      <c r="B93" s="27" t="n"/>
      <c r="C93" s="27" t="n"/>
      <c r="D93" s="25" t="n"/>
      <c r="E93" s="26" t="n"/>
      <c r="F93" s="26" t="n"/>
      <c r="G93" s="24" t="n"/>
      <c r="H93" s="23">
        <f>IF(A93="","",IFERROR(SUMIFS('Banque d'heures'!$N$6:$N$500,'Banque d'heures'!$C$6:$C$500,A93,'Banque d'heures'!$M$6:$M$500,"Approuvé"),0))</f>
        <v/>
      </c>
      <c r="I93" s="23">
        <f>IF(A93="","",IFERROR(SUMIFS('Banque d'heures'!$O$6:$O$500,'Banque d'heures'!$C$6:$C$500,A93,'Banque d'heures'!$M$6:$M$500,"Approuvé"),0))</f>
        <v/>
      </c>
      <c r="J93" s="23">
        <f>IF(A93="","",IFERROR(H93-I93,0))</f>
        <v/>
      </c>
      <c r="K93" s="31">
        <f>IF(A93="","",IF(COUNTIFS('Banque d'heures'!$C$6:$C$500,A93,'Banque d'heures'!$M$6:$M$500,"Approuvé")=0,"",MAXIFS('Banque d'heures'!$B$6:$B$500,'Banque d'heures'!$C$6:$C$500,A93,'Banque d'heures'!$M$6:$M$500,"Approuvé")))</f>
        <v/>
      </c>
      <c r="L93" s="22">
        <f>IF(A93="","",IFERROR(IF(J93&lt;0,"Solde négatif",IF(AND(F93&gt;0,J93&gt;F93),"À vérifier","Conforme")),"À vérifier"))</f>
        <v/>
      </c>
    </row>
    <row r="94">
      <c r="A94" s="24" t="n"/>
      <c r="B94" s="27" t="n"/>
      <c r="C94" s="27" t="n"/>
      <c r="D94" s="25" t="n"/>
      <c r="E94" s="26" t="n"/>
      <c r="F94" s="26" t="n"/>
      <c r="G94" s="24" t="n"/>
      <c r="H94" s="23">
        <f>IF(A94="","",IFERROR(SUMIFS('Banque d'heures'!$N$6:$N$500,'Banque d'heures'!$C$6:$C$500,A94,'Banque d'heures'!$M$6:$M$500,"Approuvé"),0))</f>
        <v/>
      </c>
      <c r="I94" s="23">
        <f>IF(A94="","",IFERROR(SUMIFS('Banque d'heures'!$O$6:$O$500,'Banque d'heures'!$C$6:$C$500,A94,'Banque d'heures'!$M$6:$M$500,"Approuvé"),0))</f>
        <v/>
      </c>
      <c r="J94" s="23">
        <f>IF(A94="","",IFERROR(H94-I94,0))</f>
        <v/>
      </c>
      <c r="K94" s="31">
        <f>IF(A94="","",IF(COUNTIFS('Banque d'heures'!$C$6:$C$500,A94,'Banque d'heures'!$M$6:$M$500,"Approuvé")=0,"",MAXIFS('Banque d'heures'!$B$6:$B$500,'Banque d'heures'!$C$6:$C$500,A94,'Banque d'heures'!$M$6:$M$500,"Approuvé")))</f>
        <v/>
      </c>
      <c r="L94" s="22">
        <f>IF(A94="","",IFERROR(IF(J94&lt;0,"Solde négatif",IF(AND(F94&gt;0,J94&gt;F94),"À vérifier","Conforme")),"À vérifier"))</f>
        <v/>
      </c>
    </row>
    <row r="95">
      <c r="A95" s="24" t="n"/>
      <c r="B95" s="27" t="n"/>
      <c r="C95" s="27" t="n"/>
      <c r="D95" s="25" t="n"/>
      <c r="E95" s="26" t="n"/>
      <c r="F95" s="26" t="n"/>
      <c r="G95" s="24" t="n"/>
      <c r="H95" s="23">
        <f>IF(A95="","",IFERROR(SUMIFS('Banque d'heures'!$N$6:$N$500,'Banque d'heures'!$C$6:$C$500,A95,'Banque d'heures'!$M$6:$M$500,"Approuvé"),0))</f>
        <v/>
      </c>
      <c r="I95" s="23">
        <f>IF(A95="","",IFERROR(SUMIFS('Banque d'heures'!$O$6:$O$500,'Banque d'heures'!$C$6:$C$500,A95,'Banque d'heures'!$M$6:$M$500,"Approuvé"),0))</f>
        <v/>
      </c>
      <c r="J95" s="23">
        <f>IF(A95="","",IFERROR(H95-I95,0))</f>
        <v/>
      </c>
      <c r="K95" s="31">
        <f>IF(A95="","",IF(COUNTIFS('Banque d'heures'!$C$6:$C$500,A95,'Banque d'heures'!$M$6:$M$500,"Approuvé")=0,"",MAXIFS('Banque d'heures'!$B$6:$B$500,'Banque d'heures'!$C$6:$C$500,A95,'Banque d'heures'!$M$6:$M$500,"Approuvé")))</f>
        <v/>
      </c>
      <c r="L95" s="22">
        <f>IF(A95="","",IFERROR(IF(J95&lt;0,"Solde négatif",IF(AND(F95&gt;0,J95&gt;F95),"À vérifier","Conforme")),"À vérifier"))</f>
        <v/>
      </c>
    </row>
    <row r="96">
      <c r="A96" s="24" t="n"/>
      <c r="B96" s="27" t="n"/>
      <c r="C96" s="27" t="n"/>
      <c r="D96" s="25" t="n"/>
      <c r="E96" s="26" t="n"/>
      <c r="F96" s="26" t="n"/>
      <c r="G96" s="24" t="n"/>
      <c r="H96" s="23">
        <f>IF(A96="","",IFERROR(SUMIFS('Banque d'heures'!$N$6:$N$500,'Banque d'heures'!$C$6:$C$500,A96,'Banque d'heures'!$M$6:$M$500,"Approuvé"),0))</f>
        <v/>
      </c>
      <c r="I96" s="23">
        <f>IF(A96="","",IFERROR(SUMIFS('Banque d'heures'!$O$6:$O$500,'Banque d'heures'!$C$6:$C$500,A96,'Banque d'heures'!$M$6:$M$500,"Approuvé"),0))</f>
        <v/>
      </c>
      <c r="J96" s="23">
        <f>IF(A96="","",IFERROR(H96-I96,0))</f>
        <v/>
      </c>
      <c r="K96" s="31">
        <f>IF(A96="","",IF(COUNTIFS('Banque d'heures'!$C$6:$C$500,A96,'Banque d'heures'!$M$6:$M$500,"Approuvé")=0,"",MAXIFS('Banque d'heures'!$B$6:$B$500,'Banque d'heures'!$C$6:$C$500,A96,'Banque d'heures'!$M$6:$M$500,"Approuvé")))</f>
        <v/>
      </c>
      <c r="L96" s="22">
        <f>IF(A96="","",IFERROR(IF(J96&lt;0,"Solde négatif",IF(AND(F96&gt;0,J96&gt;F96),"À vérifier","Conforme")),"À vérifier"))</f>
        <v/>
      </c>
    </row>
    <row r="97">
      <c r="A97" s="24" t="n"/>
      <c r="B97" s="27" t="n"/>
      <c r="C97" s="27" t="n"/>
      <c r="D97" s="25" t="n"/>
      <c r="E97" s="26" t="n"/>
      <c r="F97" s="26" t="n"/>
      <c r="G97" s="24" t="n"/>
      <c r="H97" s="23">
        <f>IF(A97="","",IFERROR(SUMIFS('Banque d'heures'!$N$6:$N$500,'Banque d'heures'!$C$6:$C$500,A97,'Banque d'heures'!$M$6:$M$500,"Approuvé"),0))</f>
        <v/>
      </c>
      <c r="I97" s="23">
        <f>IF(A97="","",IFERROR(SUMIFS('Banque d'heures'!$O$6:$O$500,'Banque d'heures'!$C$6:$C$500,A97,'Banque d'heures'!$M$6:$M$500,"Approuvé"),0))</f>
        <v/>
      </c>
      <c r="J97" s="23">
        <f>IF(A97="","",IFERROR(H97-I97,0))</f>
        <v/>
      </c>
      <c r="K97" s="31">
        <f>IF(A97="","",IF(COUNTIFS('Banque d'heures'!$C$6:$C$500,A97,'Banque d'heures'!$M$6:$M$500,"Approuvé")=0,"",MAXIFS('Banque d'heures'!$B$6:$B$500,'Banque d'heures'!$C$6:$C$500,A97,'Banque d'heures'!$M$6:$M$500,"Approuvé")))</f>
        <v/>
      </c>
      <c r="L97" s="22">
        <f>IF(A97="","",IFERROR(IF(J97&lt;0,"Solde négatif",IF(AND(F97&gt;0,J97&gt;F97),"À vérifier","Conforme")),"À vérifier"))</f>
        <v/>
      </c>
    </row>
    <row r="98">
      <c r="A98" s="24" t="n"/>
      <c r="B98" s="27" t="n"/>
      <c r="C98" s="27" t="n"/>
      <c r="D98" s="25" t="n"/>
      <c r="E98" s="26" t="n"/>
      <c r="F98" s="26" t="n"/>
      <c r="G98" s="24" t="n"/>
      <c r="H98" s="23">
        <f>IF(A98="","",IFERROR(SUMIFS('Banque d'heures'!$N$6:$N$500,'Banque d'heures'!$C$6:$C$500,A98,'Banque d'heures'!$M$6:$M$500,"Approuvé"),0))</f>
        <v/>
      </c>
      <c r="I98" s="23">
        <f>IF(A98="","",IFERROR(SUMIFS('Banque d'heures'!$O$6:$O$500,'Banque d'heures'!$C$6:$C$500,A98,'Banque d'heures'!$M$6:$M$500,"Approuvé"),0))</f>
        <v/>
      </c>
      <c r="J98" s="23">
        <f>IF(A98="","",IFERROR(H98-I98,0))</f>
        <v/>
      </c>
      <c r="K98" s="31">
        <f>IF(A98="","",IF(COUNTIFS('Banque d'heures'!$C$6:$C$500,A98,'Banque d'heures'!$M$6:$M$500,"Approuvé")=0,"",MAXIFS('Banque d'heures'!$B$6:$B$500,'Banque d'heures'!$C$6:$C$500,A98,'Banque d'heures'!$M$6:$M$500,"Approuvé")))</f>
        <v/>
      </c>
      <c r="L98" s="22">
        <f>IF(A98="","",IFERROR(IF(J98&lt;0,"Solde négatif",IF(AND(F98&gt;0,J98&gt;F98),"À vérifier","Conforme")),"À vérifier"))</f>
        <v/>
      </c>
    </row>
    <row r="99">
      <c r="A99" s="24" t="n"/>
      <c r="B99" s="27" t="n"/>
      <c r="C99" s="27" t="n"/>
      <c r="D99" s="25" t="n"/>
      <c r="E99" s="26" t="n"/>
      <c r="F99" s="26" t="n"/>
      <c r="G99" s="24" t="n"/>
      <c r="H99" s="23">
        <f>IF(A99="","",IFERROR(SUMIFS('Banque d'heures'!$N$6:$N$500,'Banque d'heures'!$C$6:$C$500,A99,'Banque d'heures'!$M$6:$M$500,"Approuvé"),0))</f>
        <v/>
      </c>
      <c r="I99" s="23">
        <f>IF(A99="","",IFERROR(SUMIFS('Banque d'heures'!$O$6:$O$500,'Banque d'heures'!$C$6:$C$500,A99,'Banque d'heures'!$M$6:$M$500,"Approuvé"),0))</f>
        <v/>
      </c>
      <c r="J99" s="23">
        <f>IF(A99="","",IFERROR(H99-I99,0))</f>
        <v/>
      </c>
      <c r="K99" s="31">
        <f>IF(A99="","",IF(COUNTIFS('Banque d'heures'!$C$6:$C$500,A99,'Banque d'heures'!$M$6:$M$500,"Approuvé")=0,"",MAXIFS('Banque d'heures'!$B$6:$B$500,'Banque d'heures'!$C$6:$C$500,A99,'Banque d'heures'!$M$6:$M$500,"Approuvé")))</f>
        <v/>
      </c>
      <c r="L99" s="22">
        <f>IF(A99="","",IFERROR(IF(J99&lt;0,"Solde négatif",IF(AND(F99&gt;0,J99&gt;F99),"À vérifier","Conforme")),"À vérifier"))</f>
        <v/>
      </c>
    </row>
    <row r="100">
      <c r="A100" s="24" t="n"/>
      <c r="B100" s="27" t="n"/>
      <c r="C100" s="27" t="n"/>
      <c r="D100" s="25" t="n"/>
      <c r="E100" s="26" t="n"/>
      <c r="F100" s="26" t="n"/>
      <c r="G100" s="24" t="n"/>
      <c r="H100" s="23">
        <f>IF(A100="","",IFERROR(SUMIFS('Banque d'heures'!$N$6:$N$500,'Banque d'heures'!$C$6:$C$500,A100,'Banque d'heures'!$M$6:$M$500,"Approuvé"),0))</f>
        <v/>
      </c>
      <c r="I100" s="23">
        <f>IF(A100="","",IFERROR(SUMIFS('Banque d'heures'!$O$6:$O$500,'Banque d'heures'!$C$6:$C$500,A100,'Banque d'heures'!$M$6:$M$500,"Approuvé"),0))</f>
        <v/>
      </c>
      <c r="J100" s="23">
        <f>IF(A100="","",IFERROR(H100-I100,0))</f>
        <v/>
      </c>
      <c r="K100" s="31">
        <f>IF(A100="","",IF(COUNTIFS('Banque d'heures'!$C$6:$C$500,A100,'Banque d'heures'!$M$6:$M$500,"Approuvé")=0,"",MAXIFS('Banque d'heures'!$B$6:$B$500,'Banque d'heures'!$C$6:$C$500,A100,'Banque d'heures'!$M$6:$M$500,"Approuvé")))</f>
        <v/>
      </c>
      <c r="L100" s="22">
        <f>IF(A100="","",IFERROR(IF(J100&lt;0,"Solde négatif",IF(AND(F100&gt;0,J100&gt;F100),"À vérifier","Conforme")),"À vérifier"))</f>
        <v/>
      </c>
    </row>
    <row r="101">
      <c r="A101" s="24" t="n"/>
      <c r="B101" s="27" t="n"/>
      <c r="C101" s="27" t="n"/>
      <c r="D101" s="25" t="n"/>
      <c r="E101" s="26" t="n"/>
      <c r="F101" s="26" t="n"/>
      <c r="G101" s="24" t="n"/>
      <c r="H101" s="23">
        <f>IF(A101="","",IFERROR(SUMIFS('Banque d'heures'!$N$6:$N$500,'Banque d'heures'!$C$6:$C$500,A101,'Banque d'heures'!$M$6:$M$500,"Approuvé"),0))</f>
        <v/>
      </c>
      <c r="I101" s="23">
        <f>IF(A101="","",IFERROR(SUMIFS('Banque d'heures'!$O$6:$O$500,'Banque d'heures'!$C$6:$C$500,A101,'Banque d'heures'!$M$6:$M$500,"Approuvé"),0))</f>
        <v/>
      </c>
      <c r="J101" s="23">
        <f>IF(A101="","",IFERROR(H101-I101,0))</f>
        <v/>
      </c>
      <c r="K101" s="31">
        <f>IF(A101="","",IF(COUNTIFS('Banque d'heures'!$C$6:$C$500,A101,'Banque d'heures'!$M$6:$M$500,"Approuvé")=0,"",MAXIFS('Banque d'heures'!$B$6:$B$500,'Banque d'heures'!$C$6:$C$500,A101,'Banque d'heures'!$M$6:$M$500,"Approuvé")))</f>
        <v/>
      </c>
      <c r="L101" s="22">
        <f>IF(A101="","",IFERROR(IF(J101&lt;0,"Solde négatif",IF(AND(F101&gt;0,J101&gt;F101),"À vérifier","Conforme")),"À vérifier"))</f>
        <v/>
      </c>
    </row>
  </sheetData>
  <autoFilter ref="A1:L101"/>
  <mergeCells count="2">
    <mergeCell ref="A1:L1"/>
    <mergeCell ref="A3:L3"/>
  </mergeCells>
  <conditionalFormatting sqref="J6:J101">
    <cfRule type="cellIs" priority="1" operator="lessThan" dxfId="5">
      <formula>0</formula>
    </cfRule>
  </conditionalFormatting>
  <conditionalFormatting sqref="L6:L101">
    <cfRule type="expression" priority="2" dxfId="2">
      <formula>L6="À vérifier"</formula>
    </cfRule>
    <cfRule type="expression" priority="3" dxfId="1">
      <formula>L6="Solde négatif"</formula>
    </cfRule>
    <cfRule type="expression" priority="4" dxfId="0">
      <formula>L6="Conforme"</formula>
    </cfRule>
  </conditionalFormatting>
  <conditionalFormatting sqref="G6:G101">
    <cfRule type="expression" priority="5" dxfId="6">
      <formula>G6="Inactif"</formula>
    </cfRule>
  </conditionalFormatting>
  <dataValidations count="5">
    <dataValidation sqref="A6:A101" showErrorMessage="1" showInputMessage="1" allowBlank="1" errorTitle="Numéro d’employé invalide" error="Le numéro d’employé doit être unique." type="custom">
      <formula1>=COUNTIF($A$6:$A$101,A6)=1</formula1>
    </dataValidation>
    <dataValidation sqref="D6:D101" showErrorMessage="1" showInputMessage="1" allowBlank="1" type="date" operator="between">
      <formula1>DATE(1950,1,1)</formula1>
      <formula2>DATE(2100,12,31)</formula2>
    </dataValidation>
    <dataValidation sqref="E6:E101" showErrorMessage="1" showInputMessage="1" allowBlank="1" type="decimal" operator="between">
      <formula1>0</formula1>
      <formula2>168</formula2>
    </dataValidation>
    <dataValidation sqref="F6:F101" showErrorMessage="1" showInputMessage="1" allowBlank="1" type="decimal" operator="between">
      <formula1>0</formula1>
      <formula2>500</formula2>
    </dataValidation>
    <dataValidation sqref="G6:G101" showErrorMessage="1" showInputMessage="1" allowBlank="1" type="list">
      <formula1>=Paramètres!$C$15:$C$16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68" customWidth="1" min="3" max="3"/>
    <col width="28" customWidth="1" min="4" max="4"/>
    <col width="16" customWidth="1" min="5" max="5"/>
    <col width="16" customWidth="1" min="6" max="6"/>
  </cols>
  <sheetData>
    <row r="1" ht="28" customHeight="1">
      <c r="A1" s="1" t="inlineStr">
        <is>
          <t>Paramètres administratifs — Banque d’heures</t>
        </is>
      </c>
    </row>
    <row r="2">
      <c r="A2" s="20" t="inlineStr">
        <is>
          <t>Modifier uniquement les cellules jaunes selon les politiques internes de l’entreprise.</t>
        </is>
      </c>
    </row>
    <row r="3">
      <c r="A3" s="20" t="inlineStr">
        <is>
          <t>Ce modèle est un outil de suivi administratif. Valider les règles applicables auprès de la personne responsable de la paie, des normes du travail ou d’un conseiller professionnel lorsque requis.</t>
        </is>
      </c>
    </row>
    <row r="5">
      <c r="A5" s="10" t="inlineStr">
        <is>
          <t>Paramètre</t>
        </is>
      </c>
      <c r="B5" s="10" t="inlineStr">
        <is>
          <t>Valeur</t>
        </is>
      </c>
      <c r="C5" s="10" t="inlineStr">
        <is>
          <t>Description</t>
        </is>
      </c>
    </row>
    <row r="6">
      <c r="A6" s="12" t="inlineStr">
        <is>
          <t>Limite interne par défaut d’heures</t>
        </is>
      </c>
      <c r="B6" s="26" t="n">
        <v>40</v>
      </c>
      <c r="C6" s="12" t="inlineStr">
        <is>
          <t>Valeur de référence administrative. Les limites individuelles de la feuille Employés ont priorité lorsqu’elles sont saisies.</t>
        </is>
      </c>
    </row>
    <row r="7">
      <c r="A7" s="15" t="inlineStr">
        <is>
          <t>Heures hebdomadaires de référence</t>
        </is>
      </c>
      <c r="B7" s="26" t="n">
        <v>37.5</v>
      </c>
      <c r="C7" s="15" t="inlineStr">
        <is>
          <t>Valeur de référence pour la planification interne seulement.</t>
        </is>
      </c>
    </row>
    <row r="8">
      <c r="A8" s="12" t="inlineStr">
        <is>
          <t>Devise de référence</t>
        </is>
      </c>
      <c r="B8" s="24" t="inlineStr">
        <is>
          <t>CAD</t>
        </is>
      </c>
      <c r="C8" s="12" t="inlineStr">
        <is>
          <t>Dollars canadiens. Aucune conversion de devise n’est effectuée dans ce modèle.</t>
        </is>
      </c>
    </row>
    <row r="9">
      <c r="A9" s="15" t="inlineStr">
        <is>
          <t>Format de date recommandé</t>
        </is>
      </c>
      <c r="B9" s="24" t="inlineStr">
        <is>
          <t>AAAA-MM-JJ</t>
        </is>
      </c>
      <c r="C9" s="15" t="inlineStr">
        <is>
          <t>Format ISO recommandé au Québec.</t>
        </is>
      </c>
    </row>
    <row r="10">
      <c r="A10" s="12" t="inlineStr">
        <is>
          <t>Responsable du modèle</t>
        </is>
      </c>
      <c r="B10" s="24" t="inlineStr">
        <is>
          <t>Administration</t>
        </is>
      </c>
      <c r="C10" s="12" t="inlineStr">
        <is>
          <t>Personne ou équipe responsable de l’entretien du classeur.</t>
        </is>
      </c>
    </row>
    <row r="14">
      <c r="A14" s="10" t="inlineStr">
        <is>
          <t>Types de mouvement</t>
        </is>
      </c>
      <c r="B14" s="10" t="inlineStr">
        <is>
          <t>Statuts</t>
        </is>
      </c>
      <c r="C14" s="10" t="inlineStr">
        <is>
          <t>Statuts d’employé</t>
        </is>
      </c>
      <c r="D14" s="10" t="inlineStr">
        <is>
          <t>Approbateurs</t>
        </is>
      </c>
    </row>
    <row r="15">
      <c r="A15" s="33" t="inlineStr">
        <is>
          <t>Accumulation</t>
        </is>
      </c>
      <c r="B15" s="33" t="inlineStr">
        <is>
          <t>En attente</t>
        </is>
      </c>
      <c r="C15" s="33" t="inlineStr">
        <is>
          <t>Actif</t>
        </is>
      </c>
      <c r="D15" s="33" t="inlineStr">
        <is>
          <t>Marie-Claude Gagnon</t>
        </is>
      </c>
    </row>
    <row r="16">
      <c r="A16" s="33" t="inlineStr">
        <is>
          <t>Reprise</t>
        </is>
      </c>
      <c r="B16" s="33" t="inlineStr">
        <is>
          <t>Approuvé</t>
        </is>
      </c>
      <c r="C16" s="33" t="inlineStr">
        <is>
          <t>Inactif</t>
        </is>
      </c>
      <c r="D16" s="33" t="inlineStr">
        <is>
          <t>Jean-François Roy</t>
        </is>
      </c>
    </row>
    <row r="17">
      <c r="A17" s="33" t="inlineStr">
        <is>
          <t>Ajustement crédit</t>
        </is>
      </c>
      <c r="B17" s="33" t="inlineStr">
        <is>
          <t>Refusé</t>
        </is>
      </c>
      <c r="C17" s="33" t="n"/>
      <c r="D17" s="33" t="inlineStr">
        <is>
          <t>Administration</t>
        </is>
      </c>
    </row>
    <row r="18">
      <c r="A18" s="33" t="inlineStr">
        <is>
          <t>Ajustement débit</t>
        </is>
      </c>
      <c r="B18" s="33" t="n"/>
      <c r="C18" s="33" t="n"/>
      <c r="D18" s="33" t="inlineStr">
        <is>
          <t>À confirmer</t>
        </is>
      </c>
    </row>
    <row r="19">
      <c r="A19" s="33" t="n"/>
      <c r="B19" s="33" t="n"/>
      <c r="C19" s="33" t="n"/>
      <c r="D19" s="33" t="n"/>
    </row>
    <row r="20">
      <c r="A20" s="33" t="n"/>
      <c r="B20" s="33" t="n"/>
      <c r="C20" s="33" t="n"/>
      <c r="D20" s="33" t="n"/>
    </row>
    <row r="21">
      <c r="A21" s="33" t="n"/>
      <c r="B21" s="33" t="n"/>
      <c r="C21" s="33" t="n"/>
      <c r="D21" s="33" t="n"/>
    </row>
    <row r="22">
      <c r="A22" s="33" t="n"/>
      <c r="B22" s="33" t="n"/>
      <c r="C22" s="33" t="n"/>
      <c r="D22" s="33" t="n"/>
    </row>
    <row r="23">
      <c r="A23" s="33" t="n"/>
      <c r="B23" s="33" t="n"/>
      <c r="C23" s="33" t="n"/>
      <c r="D23" s="33" t="n"/>
    </row>
    <row r="24">
      <c r="A24" s="33" t="n"/>
      <c r="B24" s="33" t="n"/>
      <c r="C24" s="33" t="n"/>
      <c r="D24" s="33" t="n"/>
    </row>
    <row r="25">
      <c r="A25" s="33" t="n"/>
      <c r="B25" s="33" t="n"/>
      <c r="C25" s="33" t="n"/>
      <c r="D25" s="33" t="n"/>
    </row>
  </sheetData>
  <autoFilter ref="A1:F25"/>
  <mergeCells count="2">
    <mergeCell ref="A1:F1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2026-09-02T13:20:34Z</dcterms:created>
  <dcterms:modified xmlns:dcterms="http://purl.org/dc/terms/" xmlns:xsi="http://www.w3.org/2001/XMLSchema-instance" xsi:type="dcterms:W3CDTF">2026-09-02T13:20:34Z</dcterms:modified>
</cp:coreProperties>
</file>