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worksheets/sheet2.xml" ContentType="application/vnd.openxmlformats-officedocument.spreadsheetml.worksheet+xml"/>
  <Override PartName="/xl/tables/table3.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ramètres" sheetId="1" state="visible" r:id="rId1"/>
    <sheet xmlns:r="http://schemas.openxmlformats.org/officeDocument/2006/relationships" name="Coûts produits" sheetId="2" state="visible" r:id="rId2"/>
    <sheet xmlns:r="http://schemas.openxmlformats.org/officeDocument/2006/relationships" name="Tableau de bord" sheetId="3" state="visible" r:id="rId3"/>
    <sheet xmlns:r="http://schemas.openxmlformats.org/officeDocument/2006/relationships" name="Instructions" sheetId="4" state="visible" r:id="rId4"/>
  </sheets>
  <definedNames/>
  <calcPr calcId="124519" fullCalcOnLoad="1"/>
</workbook>
</file>

<file path=xl/styles.xml><?xml version="1.0" encoding="utf-8"?>
<styleSheet xmlns="http://schemas.openxmlformats.org/spreadsheetml/2006/main">
  <numFmts count="4">
    <numFmt numFmtId="164" formatCode="# ##0,00 $"/>
    <numFmt numFmtId="165" formatCode="0,000 %"/>
    <numFmt numFmtId="166" formatCode="0,0 %"/>
    <numFmt numFmtId="167" formatCode="0,00"/>
  </numFmts>
  <fonts count="5">
    <font>
      <name val="Calibri"/>
      <family val="2"/>
      <color theme="1"/>
      <sz val="11"/>
      <scheme val="minor"/>
    </font>
    <font>
      <name val="Calibri"/>
      <b val="1"/>
      <color rgb="00FFFFFF"/>
      <sz val="16"/>
    </font>
    <font>
      <name val="Calibri"/>
      <i val="1"/>
      <color rgb="00404040"/>
      <sz val="10"/>
    </font>
    <font>
      <name val="Calibri"/>
      <b val="1"/>
      <color rgb="00FFFFFF"/>
      <sz val="11"/>
    </font>
    <font>
      <name val="Calibri"/>
      <color rgb="00000000"/>
      <sz val="10"/>
    </font>
  </fonts>
  <fills count="8">
    <fill>
      <patternFill/>
    </fill>
    <fill>
      <patternFill patternType="gray125"/>
    </fill>
    <fill>
      <patternFill patternType="solid">
        <fgColor rgb="00004B87"/>
      </patternFill>
    </fill>
    <fill>
      <patternFill patternType="solid">
        <fgColor rgb="00EEF2F5"/>
      </patternFill>
    </fill>
    <fill>
      <patternFill patternType="solid">
        <fgColor rgb="00D9EAF7"/>
      </patternFill>
    </fill>
    <fill>
      <patternFill patternType="solid">
        <fgColor rgb="00147D64"/>
      </patternFill>
    </fill>
    <fill>
      <patternFill patternType="solid">
        <fgColor rgb="00F2F7FB"/>
      </patternFill>
    </fill>
    <fill>
      <patternFill patternType="solid">
        <fgColor rgb="00FFFFFF"/>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25">
    <xf numFmtId="0" fontId="0" fillId="0" borderId="0" pivotButton="0" quotePrefix="0" xfId="0"/>
    <xf numFmtId="0" fontId="1" fillId="2" borderId="0" applyAlignment="1" pivotButton="0" quotePrefix="0" xfId="0">
      <alignment horizontal="left" vertical="center" wrapText="1"/>
    </xf>
    <xf numFmtId="0" fontId="2" fillId="0" borderId="0" applyAlignment="1" pivotButton="0" quotePrefix="0" xfId="0">
      <alignment horizontal="left" vertical="center" wrapText="1"/>
    </xf>
    <xf numFmtId="0" fontId="3" fillId="2" borderId="1" applyAlignment="1" pivotButton="0" quotePrefix="0" xfId="0">
      <alignment horizontal="center" vertical="center" wrapText="1"/>
    </xf>
    <xf numFmtId="0" fontId="4" fillId="3" borderId="1" applyAlignment="1" pivotButton="0" quotePrefix="0" xfId="0">
      <alignment horizontal="left" vertical="center" wrapText="1"/>
    </xf>
    <xf numFmtId="164" fontId="4" fillId="4" borderId="1" applyAlignment="1" pivotButton="0" quotePrefix="0" xfId="0">
      <alignment horizontal="left" vertical="center" wrapText="1"/>
    </xf>
    <xf numFmtId="164" fontId="4" fillId="3" borderId="1" applyAlignment="1" pivotButton="0" quotePrefix="0" xfId="0">
      <alignment horizontal="left" vertical="center" wrapText="1"/>
    </xf>
    <xf numFmtId="165" fontId="4" fillId="4" borderId="1" applyAlignment="1" pivotButton="0" quotePrefix="0" xfId="0">
      <alignment horizontal="left" vertical="center" wrapText="1"/>
    </xf>
    <xf numFmtId="0" fontId="4" fillId="4" borderId="1" applyAlignment="1" pivotButton="0" quotePrefix="0" xfId="0">
      <alignment horizontal="left" vertical="center" wrapText="1"/>
    </xf>
    <xf numFmtId="164" fontId="4" fillId="4" borderId="1" applyAlignment="1" pivotButton="0" quotePrefix="0" xfId="0">
      <alignment horizontal="right" vertical="center"/>
    </xf>
    <xf numFmtId="166" fontId="4" fillId="4" borderId="1" applyAlignment="1" pivotButton="0" quotePrefix="0" xfId="0">
      <alignment horizontal="right" vertical="center"/>
    </xf>
    <xf numFmtId="164" fontId="4" fillId="3" borderId="1" applyAlignment="1" pivotButton="0" quotePrefix="0" xfId="0">
      <alignment horizontal="right" vertical="center"/>
    </xf>
    <xf numFmtId="167" fontId="4" fillId="4" borderId="1" applyAlignment="1" pivotButton="0" quotePrefix="0" xfId="0">
      <alignment horizontal="right" vertical="center"/>
    </xf>
    <xf numFmtId="166" fontId="4" fillId="3" borderId="1" applyAlignment="1" pivotButton="0" quotePrefix="0" xfId="0">
      <alignment horizontal="right" vertical="center"/>
    </xf>
    <xf numFmtId="1" fontId="1" fillId="5" borderId="1" applyAlignment="1" pivotButton="0" quotePrefix="0" xfId="0">
      <alignment horizontal="center" vertical="center" wrapText="1"/>
    </xf>
    <xf numFmtId="164" fontId="1" fillId="5" borderId="1" applyAlignment="1" pivotButton="0" quotePrefix="0" xfId="0">
      <alignment horizontal="center" vertical="center" wrapText="1"/>
    </xf>
    <xf numFmtId="166" fontId="1" fillId="5" borderId="1" applyAlignment="1" pivotButton="0" quotePrefix="0" xfId="0">
      <alignment horizontal="center" vertical="center" wrapText="1"/>
    </xf>
    <xf numFmtId="0" fontId="4" fillId="6" borderId="1" applyAlignment="1" pivotButton="0" quotePrefix="0" xfId="0">
      <alignment horizontal="left" vertical="center" wrapText="1"/>
    </xf>
    <xf numFmtId="164" fontId="4" fillId="6" borderId="1" applyAlignment="1" pivotButton="0" quotePrefix="0" xfId="0">
      <alignment horizontal="right" vertical="center"/>
    </xf>
    <xf numFmtId="166" fontId="4" fillId="6" borderId="1" applyAlignment="1" pivotButton="0" quotePrefix="0" xfId="0">
      <alignment horizontal="right" vertical="center"/>
    </xf>
    <xf numFmtId="0" fontId="4" fillId="7" borderId="1" applyAlignment="1" pivotButton="0" quotePrefix="0" xfId="0">
      <alignment horizontal="left" vertical="center" wrapText="1"/>
    </xf>
    <xf numFmtId="164" fontId="4" fillId="7" borderId="1" applyAlignment="1" pivotButton="0" quotePrefix="0" xfId="0">
      <alignment horizontal="right" vertical="center"/>
    </xf>
    <xf numFmtId="166" fontId="4" fillId="7" borderId="1" applyAlignment="1" pivotButton="0" quotePrefix="0" xfId="0">
      <alignment horizontal="right" vertical="center"/>
    </xf>
    <xf numFmtId="0" fontId="3" fillId="2" borderId="1" applyAlignment="1" pivotButton="0" quotePrefix="0" xfId="0">
      <alignment horizontal="left" vertical="center" wrapText="1"/>
    </xf>
    <xf numFmtId="0" fontId="4" fillId="7" borderId="1" applyAlignment="1" pivotButton="0" quotePrefix="0" xfId="0">
      <alignment horizontal="left" vertical="top" wrapText="1"/>
    </xf>
  </cellXfs>
  <cellStyles count="1">
    <cellStyle name="Normal" xfId="0" builtinId="0" hidden="0"/>
  </cellStyles>
  <dxfs count="7">
    <dxf>
      <font>
        <name val="Calibri"/>
        <b val="1"/>
        <color rgb="00147D64"/>
        <sz val="10"/>
      </font>
      <fill>
        <patternFill patternType="solid">
          <fgColor rgb="00D9EAD3"/>
        </patternFill>
      </fill>
    </dxf>
    <dxf>
      <font>
        <name val="Calibri"/>
        <b val="1"/>
        <color rgb="007F6000"/>
        <sz val="10"/>
      </font>
      <fill>
        <patternFill patternType="solid">
          <fgColor rgb="00FFF2CC"/>
        </patternFill>
      </fill>
    </dxf>
    <dxf>
      <font>
        <name val="Calibri"/>
        <b val="1"/>
        <color rgb="00C73939"/>
        <sz val="10"/>
      </font>
      <fill>
        <patternFill patternType="solid">
          <fgColor rgb="00F4CCCC"/>
        </patternFill>
      </fill>
    </dxf>
    <dxf>
      <font>
        <name val="Calibri"/>
        <b val="1"/>
        <color rgb="007F6000"/>
        <sz val="10"/>
      </font>
      <fill>
        <patternFill patternType="solid">
          <fgColor rgb="00FCE4D6"/>
        </patternFill>
      </fill>
    </dxf>
    <dxf>
      <font>
        <name val="Calibri"/>
        <b val="1"/>
        <color rgb="00C73939"/>
        <sz val="10"/>
      </font>
    </dxf>
    <dxf>
      <font>
        <name val="Calibri"/>
        <b val="1"/>
        <color rgb="00147D64"/>
        <sz val="10"/>
      </font>
    </dxf>
    <dxf>
      <font>
        <name val="Calibri"/>
        <color rgb="00000000"/>
        <sz val="10"/>
      </font>
      <fill>
        <patternFill patternType="solid">
          <fgColor rgb="00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Coût de revient et prix de vente prévu par produit</a:t>
            </a:r>
          </a:p>
        </rich>
      </tx>
    </title>
    <plotArea>
      <barChart>
        <barDir val="col"/>
        <grouping val="clustered"/>
        <ser>
          <idx val="0"/>
          <order val="0"/>
          <tx>
            <strRef>
              <f>'Tableau de bord'!C10</f>
            </strRef>
          </tx>
          <spPr>
            <a:ln xmlns:a="http://schemas.openxmlformats.org/drawingml/2006/main">
              <a:prstDash val="solid"/>
            </a:ln>
          </spPr>
          <cat>
            <numRef>
              <f>'Tableau de bord'!$B$11:$B$19</f>
            </numRef>
          </cat>
          <val>
            <numRef>
              <f>'Tableau de bord'!$C$11:$C$19</f>
            </numRef>
          </val>
        </ser>
        <ser>
          <idx val="1"/>
          <order val="1"/>
          <tx>
            <strRef>
              <f>'Tableau de bord'!D10</f>
            </strRef>
          </tx>
          <spPr>
            <a:ln xmlns:a="http://schemas.openxmlformats.org/drawingml/2006/main">
              <a:prstDash val="solid"/>
            </a:ln>
          </spPr>
          <cat>
            <numRef>
              <f>'Tableau de bord'!$B$11:$B$19</f>
            </numRef>
          </cat>
          <val>
            <numRef>
              <f>'Tableau de bord'!$D$11:$D$19</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Produits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unitaire</a:t>
                </a:r>
              </a:p>
            </rich>
          </tx>
        </title>
        <numFmt formatCode="# ##0,00 $"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8</col>
      <colOff>0</colOff>
      <row>3</row>
      <rowOff>0</rowOff>
    </from>
    <ext cx="8640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ables/table1.xml><?xml version="1.0" encoding="utf-8"?>
<table xmlns="http://schemas.openxmlformats.org/spreadsheetml/2006/main" id="1" name="tblParametresGeneraux" displayName="tblParametresGeneraux" ref="A5:D12" headerRowCount="1">
  <autoFilter ref="A5:D12"/>
  <tableColumns count="4">
    <tableColumn id="1" name="Catégorie"/>
    <tableColumn id="2" name="Paramètre"/>
    <tableColumn id="3" name="Valeur"/>
    <tableColumn id="4" name="Notes"/>
  </tableColumns>
  <tableStyleInfo name="TableStyleMedium2" showFirstColumn="0" showLastColumn="0" showRowStripes="1" showColumnStripes="0"/>
</table>
</file>

<file path=xl/tables/table2.xml><?xml version="1.0" encoding="utf-8"?>
<table xmlns="http://schemas.openxmlformats.org/spreadsheetml/2006/main" id="2" name="tblCategoriesMainOeuvre" displayName="tblCategoriesMainOeuvre" ref="F5:G8" headerRowCount="1">
  <autoFilter ref="F5:G8"/>
  <tableColumns count="2">
    <tableColumn id="6" name="Catégorie de main-d’œuvre"/>
    <tableColumn id="7" name="Taux horaire"/>
  </tableColumns>
  <tableStyleInfo name="TableStyleMedium2" showFirstColumn="0" showLastColumn="0" showRowStripes="1" showColumnStripes="0"/>
</table>
</file>

<file path=xl/tables/table3.xml><?xml version="1.0" encoding="utf-8"?>
<table xmlns="http://schemas.openxmlformats.org/spreadsheetml/2006/main" id="3" name="tblCoutsProduits" displayName="tblCoutsProduits" ref="A5:T105" headerRowCount="1">
  <autoFilter ref="A5:T105"/>
  <tableColumns count="20">
    <tableColumn id="1" name="Code produit"/>
    <tableColumn id="2" name="Nom du produit"/>
    <tableColumn id="3" name="Statut"/>
    <tableColumn id="4" name="Catégorie de main-d’œuvre"/>
    <tableColumn id="5" name="Coût matières de base / unité"/>
    <tableColumn id="6" name="Taux de perte matières"/>
    <tableColumn id="7" name="Coût matières ajusté / unité"/>
    <tableColumn id="8" name="Heures de main-d’œuvre / unité"/>
    <tableColumn id="9" name="Taux horaire main-d’œuvre"/>
    <tableColumn id="10" name="Coût main-d’œuvre / unité"/>
    <tableColumn id="11" name="Frais indirects / unité"/>
    <tableColumn id="12" name="Autres coûts directs / unité"/>
    <tableColumn id="13" name="Coût de revient / unité"/>
    <tableColumn id="14" name="Marge brute cible"/>
    <tableColumn id="15" name="Prix de vente suggéré"/>
    <tableColumn id="16" name="Prix de vente prévu"/>
    <tableColumn id="17" name="Marge brute prévue"/>
    <tableColumn id="18" name="Marge brute prévue %"/>
    <tableColumn id="19" name="Écart à la marge cible"/>
    <tableColumn id="20" name="Contrôl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 Type="http://schemas.openxmlformats.org/officeDocument/2006/relationships/table" Target="/xl/tables/table2.xml" Id="rId2"/></Relationships>
</file>

<file path=xl/worksheets/_rels/sheet2.xml.rels><Relationships xmlns="http://schemas.openxmlformats.org/package/2006/relationships"><Relationship Type="http://schemas.openxmlformats.org/officeDocument/2006/relationships/table" Target="/xl/tables/table3.xm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I12"/>
  <sheetViews>
    <sheetView workbookViewId="0">
      <pane ySplit="4" topLeftCell="A5" activePane="bottomLeft" state="frozen"/>
      <selection pane="bottomLeft" activeCell="A1" sqref="A1"/>
    </sheetView>
  </sheetViews>
  <sheetFormatPr baseColWidth="8" defaultRowHeight="15"/>
  <cols>
    <col width="18" customWidth="1" min="1" max="1"/>
    <col width="40" customWidth="1" min="2" max="2"/>
    <col width="20" customWidth="1" min="3" max="3"/>
    <col width="62" customWidth="1" min="4" max="4"/>
    <col width="3" customWidth="1" min="5" max="5"/>
    <col width="28" customWidth="1" min="6" max="6"/>
    <col width="18" customWidth="1" min="7" max="7"/>
    <col width="3" customWidth="1" min="8" max="8"/>
    <col width="18" customWidth="1" min="9" max="9"/>
  </cols>
  <sheetData>
    <row r="1">
      <c r="A1" s="1" t="inlineStr">
        <is>
          <t>Paramètres du modèle de coût de revient</t>
        </is>
      </c>
    </row>
    <row r="2">
      <c r="A2" s="2" t="inlineStr">
        <is>
          <t>Modifier uniquement les cellules d’entrée en bleu. Les coûts et prix sont exprimés en dollars canadiens avant taxes récupérables.</t>
        </is>
      </c>
    </row>
    <row r="5">
      <c r="A5" s="3" t="inlineStr">
        <is>
          <t>Catégorie</t>
        </is>
      </c>
      <c r="B5" s="3" t="inlineStr">
        <is>
          <t>Paramètre</t>
        </is>
      </c>
      <c r="C5" s="3" t="inlineStr">
        <is>
          <t>Valeur</t>
        </is>
      </c>
      <c r="D5" s="3" t="inlineStr">
        <is>
          <t>Notes</t>
        </is>
      </c>
      <c r="F5" s="3" t="inlineStr">
        <is>
          <t>Catégorie de main-d’œuvre</t>
        </is>
      </c>
      <c r="G5" s="3" t="inlineStr">
        <is>
          <t>Taux horaire</t>
        </is>
      </c>
      <c r="I5" s="3" t="inlineStr">
        <is>
          <t>Statut</t>
        </is>
      </c>
    </row>
    <row r="6">
      <c r="A6" s="4" t="inlineStr">
        <is>
          <t>Frais indirects</t>
        </is>
      </c>
      <c r="B6" s="4" t="inlineStr">
        <is>
          <t>Taux de frais indirects par heure</t>
        </is>
      </c>
      <c r="C6" s="5" t="n">
        <v>18.5</v>
      </c>
      <c r="D6" s="4" t="inlineStr">
        <is>
          <t>Coût indirect réparti selon les heures de main-d’œuvre directe.</t>
        </is>
      </c>
      <c r="F6" s="4" t="inlineStr">
        <is>
          <t>Assemblage</t>
        </is>
      </c>
      <c r="G6" s="6">
        <f>$C$7</f>
        <v/>
      </c>
      <c r="I6" s="4" t="inlineStr">
        <is>
          <t>Actif</t>
        </is>
      </c>
    </row>
    <row r="7">
      <c r="A7" s="4" t="inlineStr">
        <is>
          <t>Main-d’œuvre</t>
        </is>
      </c>
      <c r="B7" s="4" t="inlineStr">
        <is>
          <t>Taux horaire — Assemblage</t>
        </is>
      </c>
      <c r="C7" s="5" t="n">
        <v>26</v>
      </c>
      <c r="D7" s="4" t="inlineStr">
        <is>
          <t>Taux horaire incluant la rémunération et les charges estimées par l’entreprise.</t>
        </is>
      </c>
      <c r="F7" s="4" t="inlineStr">
        <is>
          <t>Finition</t>
        </is>
      </c>
      <c r="G7" s="6">
        <f>$C$8</f>
        <v/>
      </c>
      <c r="I7" s="4" t="inlineStr">
        <is>
          <t>À réviser</t>
        </is>
      </c>
    </row>
    <row r="8">
      <c r="A8" s="4" t="inlineStr">
        <is>
          <t>Main-d’œuvre</t>
        </is>
      </c>
      <c r="B8" s="4" t="inlineStr">
        <is>
          <t>Taux horaire — Finition</t>
        </is>
      </c>
      <c r="C8" s="5" t="n">
        <v>28.5</v>
      </c>
      <c r="D8" s="4" t="inlineStr">
        <is>
          <t>Utilisé pour les produits nécessitant une finition spécialisée.</t>
        </is>
      </c>
      <c r="F8" s="4" t="inlineStr">
        <is>
          <t>Production</t>
        </is>
      </c>
      <c r="G8" s="6">
        <f>$C$9</f>
        <v/>
      </c>
      <c r="I8" s="4" t="inlineStr">
        <is>
          <t>Archivé</t>
        </is>
      </c>
    </row>
    <row r="9">
      <c r="A9" s="4" t="inlineStr">
        <is>
          <t>Main-d’œuvre</t>
        </is>
      </c>
      <c r="B9" s="4" t="inlineStr">
        <is>
          <t>Taux horaire — Production</t>
        </is>
      </c>
      <c r="C9" s="5" t="n">
        <v>24</v>
      </c>
      <c r="D9" s="4" t="inlineStr">
        <is>
          <t>Taux horaire de production générale.</t>
        </is>
      </c>
    </row>
    <row r="10">
      <c r="A10" s="4" t="inlineStr">
        <is>
          <t>Marge</t>
        </is>
      </c>
      <c r="B10" s="4" t="inlineStr">
        <is>
          <t>Marge brute cible par défaut</t>
        </is>
      </c>
      <c r="C10" s="7" t="n">
        <v>0.4</v>
      </c>
      <c r="D10" s="4" t="inlineStr">
        <is>
          <t>Sert au calcul du prix de vente suggéré.</t>
        </is>
      </c>
    </row>
    <row r="11">
      <c r="A11" s="4" t="inlineStr">
        <is>
          <t>Taxes</t>
        </is>
      </c>
      <c r="B11" s="4" t="inlineStr">
        <is>
          <t>TPS</t>
        </is>
      </c>
      <c r="C11" s="7" t="n">
        <v>0.05</v>
      </c>
      <c r="D11" s="4" t="inlineStr">
        <is>
          <t>Valeur informative seulement. Les coûts doivent être saisis avant taxes récupérables.</t>
        </is>
      </c>
    </row>
    <row r="12">
      <c r="A12" s="4" t="inlineStr">
        <is>
          <t>Taxes</t>
        </is>
      </c>
      <c r="B12" s="4" t="inlineStr">
        <is>
          <t>TVQ</t>
        </is>
      </c>
      <c r="C12" s="7" t="n">
        <v>0.09975000000000001</v>
      </c>
      <c r="D12" s="4" t="inlineStr">
        <is>
          <t>Valeur informative seulement. Les coûts doivent être saisis avant taxes récupérables.</t>
        </is>
      </c>
    </row>
  </sheetData>
  <mergeCells count="2">
    <mergeCell ref="A1:I1"/>
    <mergeCell ref="A2:I2"/>
  </mergeCells>
  <pageMargins left="0.75" right="0.75" top="1" bottom="1" header="0.5" footer="0.5"/>
  <tableParts count="2">
    <tablePart xmlns:r="http://schemas.openxmlformats.org/officeDocument/2006/relationships" r:id="rId1"/>
    <tablePart xmlns:r="http://schemas.openxmlformats.org/officeDocument/2006/relationships" r:id="rId2"/>
  </tableParts>
</worksheet>
</file>

<file path=xl/worksheets/sheet2.xml><?xml version="1.0" encoding="utf-8"?>
<worksheet xmlns="http://schemas.openxmlformats.org/spreadsheetml/2006/main">
  <sheetPr>
    <outlinePr summaryBelow="1" summaryRight="1"/>
    <pageSetUpPr/>
  </sheetPr>
  <dimension ref="A1:T105"/>
  <sheetViews>
    <sheetView workbookViewId="0">
      <pane ySplit="5" topLeftCell="A6" activePane="bottomLeft" state="frozen"/>
      <selection pane="bottomLeft" activeCell="A1" sqref="A1"/>
    </sheetView>
  </sheetViews>
  <sheetFormatPr baseColWidth="8" defaultRowHeight="15"/>
  <cols>
    <col width="15" customWidth="1" min="1" max="1"/>
    <col width="34" customWidth="1" min="2" max="2"/>
    <col width="14" customWidth="1" min="3" max="3"/>
    <col width="24" customWidth="1" min="4" max="4"/>
    <col width="18" customWidth="1" min="5" max="5"/>
    <col width="16" customWidth="1" min="6" max="6"/>
    <col width="20" customWidth="1" min="7" max="7"/>
    <col width="18" customWidth="1" min="8" max="8"/>
    <col width="19" customWidth="1" min="9" max="9"/>
    <col width="19" customWidth="1" min="10" max="10"/>
    <col width="18" customWidth="1" min="11" max="11"/>
    <col width="19" customWidth="1" min="12" max="12"/>
    <col width="19" customWidth="1" min="13" max="13"/>
    <col width="15" customWidth="1" min="14" max="14"/>
    <col width="18" customWidth="1" min="15" max="15"/>
    <col width="18" customWidth="1" min="16" max="16"/>
    <col width="17" customWidth="1" min="17" max="17"/>
    <col width="16" customWidth="1" min="18" max="18"/>
    <col width="17" customWidth="1" min="19" max="19"/>
    <col width="23" customWidth="1" min="20" max="20"/>
  </cols>
  <sheetData>
    <row r="1">
      <c r="A1" s="1" t="inlineStr">
        <is>
          <t>Calcul du coût de revient par produit</t>
        </is>
      </c>
    </row>
    <row r="2">
      <c r="A2" s="2" t="inlineStr">
        <is>
          <t>Saisir les données dans les cellules bleues. Tous les coûts unitaires doivent être saisis avant TPS et TVQ récupérables.</t>
        </is>
      </c>
    </row>
    <row r="3">
      <c r="A3" s="2" t="inlineStr">
        <is>
          <t>Le prix de vente suggéré est calculé à partir de la marge brute cible. Une marge négative ou inférieure à la cible doit être révisée.</t>
        </is>
      </c>
    </row>
    <row r="5">
      <c r="A5" s="3" t="inlineStr">
        <is>
          <t>Code produit</t>
        </is>
      </c>
      <c r="B5" s="3" t="inlineStr">
        <is>
          <t>Nom du produit</t>
        </is>
      </c>
      <c r="C5" s="3" t="inlineStr">
        <is>
          <t>Statut</t>
        </is>
      </c>
      <c r="D5" s="3" t="inlineStr">
        <is>
          <t>Catégorie de main-d’œuvre</t>
        </is>
      </c>
      <c r="E5" s="3" t="inlineStr">
        <is>
          <t>Coût matières de base / unité</t>
        </is>
      </c>
      <c r="F5" s="3" t="inlineStr">
        <is>
          <t>Taux de perte matières</t>
        </is>
      </c>
      <c r="G5" s="3" t="inlineStr">
        <is>
          <t>Coût matières ajusté / unité</t>
        </is>
      </c>
      <c r="H5" s="3" t="inlineStr">
        <is>
          <t>Heures de main-d’œuvre / unité</t>
        </is>
      </c>
      <c r="I5" s="3" t="inlineStr">
        <is>
          <t>Taux horaire main-d’œuvre</t>
        </is>
      </c>
      <c r="J5" s="3" t="inlineStr">
        <is>
          <t>Coût main-d’œuvre / unité</t>
        </is>
      </c>
      <c r="K5" s="3" t="inlineStr">
        <is>
          <t>Frais indirects / unité</t>
        </is>
      </c>
      <c r="L5" s="3" t="inlineStr">
        <is>
          <t>Autres coûts directs / unité</t>
        </is>
      </c>
      <c r="M5" s="3" t="inlineStr">
        <is>
          <t>Coût de revient / unité</t>
        </is>
      </c>
      <c r="N5" s="3" t="inlineStr">
        <is>
          <t>Marge brute cible</t>
        </is>
      </c>
      <c r="O5" s="3" t="inlineStr">
        <is>
          <t>Prix de vente suggéré</t>
        </is>
      </c>
      <c r="P5" s="3" t="inlineStr">
        <is>
          <t>Prix de vente prévu</t>
        </is>
      </c>
      <c r="Q5" s="3" t="inlineStr">
        <is>
          <t>Marge brute prévue</t>
        </is>
      </c>
      <c r="R5" s="3" t="inlineStr">
        <is>
          <t>Marge brute prévue %</t>
        </is>
      </c>
      <c r="S5" s="3" t="inlineStr">
        <is>
          <t>Écart à la marge cible</t>
        </is>
      </c>
      <c r="T5" s="3" t="inlineStr">
        <is>
          <t>Contrôle</t>
        </is>
      </c>
    </row>
    <row r="6">
      <c r="A6" s="8" t="inlineStr">
        <is>
          <t>BOIS-001</t>
        </is>
      </c>
      <c r="B6" s="8" t="inlineStr">
        <is>
          <t>Planche à découper en érable</t>
        </is>
      </c>
      <c r="C6" s="8" t="inlineStr">
        <is>
          <t>Actif</t>
        </is>
      </c>
      <c r="D6" s="8" t="inlineStr">
        <is>
          <t>Production</t>
        </is>
      </c>
      <c r="E6" s="9" t="n">
        <v>14.75</v>
      </c>
      <c r="F6" s="10" t="n">
        <v>0.08</v>
      </c>
      <c r="G6" s="11">
        <f>IF(A6="","",IFERROR(E6*(1+F6),0))</f>
        <v/>
      </c>
      <c r="H6" s="12" t="n">
        <v>0.75</v>
      </c>
      <c r="I6" s="11">
        <f>IF(A6="","",IFERROR(VLOOKUP(D6,'Paramètres'!$F$6:$G$8,2,FALSE),0))</f>
        <v/>
      </c>
      <c r="J6" s="11">
        <f>IF(A6="","",IFERROR(H6*I6,0))</f>
        <v/>
      </c>
      <c r="K6" s="11">
        <f>IF(A6="","",IFERROR(H6*'Paramètres'!$C$6,0))</f>
        <v/>
      </c>
      <c r="L6" s="9" t="n">
        <v>2.25</v>
      </c>
      <c r="M6" s="11">
        <f>IF(A6="","",IFERROR(G6+J6+K6+L6,0))</f>
        <v/>
      </c>
      <c r="N6" s="10" t="n">
        <v>0.45</v>
      </c>
      <c r="O6" s="11">
        <f>IF(A6="","",IFERROR(M6/(1-N6),0))</f>
        <v/>
      </c>
      <c r="P6" s="9" t="n">
        <v>54.99</v>
      </c>
      <c r="Q6" s="11">
        <f>IF(A6="","",IFERROR(P6-M6,0))</f>
        <v/>
      </c>
      <c r="R6" s="13">
        <f>IF(A6="","",IFERROR(Q6/P6,0))</f>
        <v/>
      </c>
      <c r="S6" s="13">
        <f>IF(A6="","",IFERROR(R6-N6,0))</f>
        <v/>
      </c>
      <c r="T6" s="4">
        <f>IF(A6="","",IF(P6&lt;=0,"Prix de vente manquant",IF(M6&lt;=0,"Coût à vérifier",IF(R6&lt;0,"Vente à perte",IF(R6&lt;N6,"Marge sous la cible","OK")))))</f>
        <v/>
      </c>
    </row>
    <row r="7">
      <c r="A7" s="8" t="inlineStr">
        <is>
          <t>BOIS-002</t>
        </is>
      </c>
      <c r="B7" s="8" t="inlineStr">
        <is>
          <t>Plateau de service en noyer</t>
        </is>
      </c>
      <c r="C7" s="8" t="inlineStr">
        <is>
          <t>Actif</t>
        </is>
      </c>
      <c r="D7" s="8" t="inlineStr">
        <is>
          <t>Finition</t>
        </is>
      </c>
      <c r="E7" s="9" t="n">
        <v>28.4</v>
      </c>
      <c r="F7" s="10" t="n">
        <v>0.1</v>
      </c>
      <c r="G7" s="11">
        <f>IF(A7="","",IFERROR(E7*(1+F7),0))</f>
        <v/>
      </c>
      <c r="H7" s="12" t="n">
        <v>1.25</v>
      </c>
      <c r="I7" s="11">
        <f>IF(A7="","",IFERROR(VLOOKUP(D7,'Paramètres'!$F$6:$G$8,2,FALSE),0))</f>
        <v/>
      </c>
      <c r="J7" s="11">
        <f>IF(A7="","",IFERROR(H7*I7,0))</f>
        <v/>
      </c>
      <c r="K7" s="11">
        <f>IF(A7="","",IFERROR(H7*'Paramètres'!$C$6,0))</f>
        <v/>
      </c>
      <c r="L7" s="9" t="n">
        <v>4.5</v>
      </c>
      <c r="M7" s="11">
        <f>IF(A7="","",IFERROR(G7+J7+K7+L7,0))</f>
        <v/>
      </c>
      <c r="N7" s="10" t="n">
        <v>0.45</v>
      </c>
      <c r="O7" s="11">
        <f>IF(A7="","",IFERROR(M7/(1-N7),0))</f>
        <v/>
      </c>
      <c r="P7" s="9" t="n">
        <v>109.99</v>
      </c>
      <c r="Q7" s="11">
        <f>IF(A7="","",IFERROR(P7-M7,0))</f>
        <v/>
      </c>
      <c r="R7" s="13">
        <f>IF(A7="","",IFERROR(Q7/P7,0))</f>
        <v/>
      </c>
      <c r="S7" s="13">
        <f>IF(A7="","",IFERROR(R7-N7,0))</f>
        <v/>
      </c>
      <c r="T7" s="4">
        <f>IF(A7="","",IF(P7&lt;=0,"Prix de vente manquant",IF(M7&lt;=0,"Coût à vérifier",IF(R7&lt;0,"Vente à perte",IF(R7&lt;N7,"Marge sous la cible","OK")))))</f>
        <v/>
      </c>
    </row>
    <row r="8">
      <c r="A8" s="8" t="inlineStr">
        <is>
          <t>BOUG-001</t>
        </is>
      </c>
      <c r="B8" s="8" t="inlineStr">
        <is>
          <t>Chandelle de soya — Lavande</t>
        </is>
      </c>
      <c r="C8" s="8" t="inlineStr">
        <is>
          <t>Actif</t>
        </is>
      </c>
      <c r="D8" s="8" t="inlineStr">
        <is>
          <t>Assemblage</t>
        </is>
      </c>
      <c r="E8" s="9" t="n">
        <v>6.85</v>
      </c>
      <c r="F8" s="10" t="n">
        <v>0.04</v>
      </c>
      <c r="G8" s="11">
        <f>IF(A8="","",IFERROR(E8*(1+F8),0))</f>
        <v/>
      </c>
      <c r="H8" s="12" t="n">
        <v>0.3</v>
      </c>
      <c r="I8" s="11">
        <f>IF(A8="","",IFERROR(VLOOKUP(D8,'Paramètres'!$F$6:$G$8,2,FALSE),0))</f>
        <v/>
      </c>
      <c r="J8" s="11">
        <f>IF(A8="","",IFERROR(H8*I8,0))</f>
        <v/>
      </c>
      <c r="K8" s="11">
        <f>IF(A8="","",IFERROR(H8*'Paramètres'!$C$6,0))</f>
        <v/>
      </c>
      <c r="L8" s="9" t="n">
        <v>1.15</v>
      </c>
      <c r="M8" s="11">
        <f>IF(A8="","",IFERROR(G8+J8+K8+L8,0))</f>
        <v/>
      </c>
      <c r="N8" s="10" t="n">
        <v>0.5</v>
      </c>
      <c r="O8" s="11">
        <f>IF(A8="","",IFERROR(M8/(1-N8),0))</f>
        <v/>
      </c>
      <c r="P8" s="9" t="n">
        <v>29.99</v>
      </c>
      <c r="Q8" s="11">
        <f>IF(A8="","",IFERROR(P8-M8,0))</f>
        <v/>
      </c>
      <c r="R8" s="13">
        <f>IF(A8="","",IFERROR(Q8/P8,0))</f>
        <v/>
      </c>
      <c r="S8" s="13">
        <f>IF(A8="","",IFERROR(R8-N8,0))</f>
        <v/>
      </c>
      <c r="T8" s="4">
        <f>IF(A8="","",IF(P8&lt;=0,"Prix de vente manquant",IF(M8&lt;=0,"Coût à vérifier",IF(R8&lt;0,"Vente à perte",IF(R8&lt;N8,"Marge sous la cible","OK")))))</f>
        <v/>
      </c>
    </row>
    <row r="9">
      <c r="A9" s="8" t="inlineStr">
        <is>
          <t>BOUG-002</t>
        </is>
      </c>
      <c r="B9" s="8" t="inlineStr">
        <is>
          <t>Chandelle de soya — Sapin baumier</t>
        </is>
      </c>
      <c r="C9" s="8" t="inlineStr">
        <is>
          <t>Actif</t>
        </is>
      </c>
      <c r="D9" s="8" t="inlineStr">
        <is>
          <t>Assemblage</t>
        </is>
      </c>
      <c r="E9" s="9" t="n">
        <v>7.2</v>
      </c>
      <c r="F9" s="10" t="n">
        <v>0.04</v>
      </c>
      <c r="G9" s="11">
        <f>IF(A9="","",IFERROR(E9*(1+F9),0))</f>
        <v/>
      </c>
      <c r="H9" s="12" t="n">
        <v>0.3</v>
      </c>
      <c r="I9" s="11">
        <f>IF(A9="","",IFERROR(VLOOKUP(D9,'Paramètres'!$F$6:$G$8,2,FALSE),0))</f>
        <v/>
      </c>
      <c r="J9" s="11">
        <f>IF(A9="","",IFERROR(H9*I9,0))</f>
        <v/>
      </c>
      <c r="K9" s="11">
        <f>IF(A9="","",IFERROR(H9*'Paramètres'!$C$6,0))</f>
        <v/>
      </c>
      <c r="L9" s="9" t="n">
        <v>1.15</v>
      </c>
      <c r="M9" s="11">
        <f>IF(A9="","",IFERROR(G9+J9+K9+L9,0))</f>
        <v/>
      </c>
      <c r="N9" s="10" t="n">
        <v>0.5</v>
      </c>
      <c r="O9" s="11">
        <f>IF(A9="","",IFERROR(M9/(1-N9),0))</f>
        <v/>
      </c>
      <c r="P9" s="9" t="n">
        <v>50</v>
      </c>
      <c r="Q9" s="11">
        <f>IF(A9="","",IFERROR(P9-M9,0))</f>
        <v/>
      </c>
      <c r="R9" s="13">
        <f>IF(A9="","",IFERROR(Q9/P9,0))</f>
        <v/>
      </c>
      <c r="S9" s="13">
        <f>IF(A9="","",IFERROR(R9-N9,0))</f>
        <v/>
      </c>
      <c r="T9" s="4">
        <f>IF(A9="","",IF(P9&lt;=0,"Prix de vente manquant",IF(M9&lt;=0,"Coût à vérifier",IF(R9&lt;0,"Vente à perte",IF(R9&lt;N9,"Marge sous la cible","OK")))))</f>
        <v/>
      </c>
    </row>
    <row r="10">
      <c r="A10" s="8" t="inlineStr">
        <is>
          <t>TEXT-001</t>
        </is>
      </c>
      <c r="B10" s="8" t="inlineStr">
        <is>
          <t>Tuque tricotée classique</t>
        </is>
      </c>
      <c r="C10" s="8" t="inlineStr">
        <is>
          <t>Actif</t>
        </is>
      </c>
      <c r="D10" s="8" t="inlineStr">
        <is>
          <t>Production</t>
        </is>
      </c>
      <c r="E10" s="9" t="n">
        <v>9.6</v>
      </c>
      <c r="F10" s="10" t="n">
        <v>0.05</v>
      </c>
      <c r="G10" s="11">
        <f>IF(A10="","",IFERROR(E10*(1+F10),0))</f>
        <v/>
      </c>
      <c r="H10" s="12" t="n">
        <v>0.6</v>
      </c>
      <c r="I10" s="11">
        <f>IF(A10="","",IFERROR(VLOOKUP(D10,'Paramètres'!$F$6:$G$8,2,FALSE),0))</f>
        <v/>
      </c>
      <c r="J10" s="11">
        <f>IF(A10="","",IFERROR(H10*I10,0))</f>
        <v/>
      </c>
      <c r="K10" s="11">
        <f>IF(A10="","",IFERROR(H10*'Paramètres'!$C$6,0))</f>
        <v/>
      </c>
      <c r="L10" s="9" t="n">
        <v>1.8</v>
      </c>
      <c r="M10" s="11">
        <f>IF(A10="","",IFERROR(G10+J10+K10+L10,0))</f>
        <v/>
      </c>
      <c r="N10" s="10" t="n">
        <v>0.5</v>
      </c>
      <c r="O10" s="11">
        <f>IF(A10="","",IFERROR(M10/(1-N10),0))</f>
        <v/>
      </c>
      <c r="P10" s="9" t="n">
        <v>49.99</v>
      </c>
      <c r="Q10" s="11">
        <f>IF(A10="","",IFERROR(P10-M10,0))</f>
        <v/>
      </c>
      <c r="R10" s="13">
        <f>IF(A10="","",IFERROR(Q10/P10,0))</f>
        <v/>
      </c>
      <c r="S10" s="13">
        <f>IF(A10="","",IFERROR(R10-N10,0))</f>
        <v/>
      </c>
      <c r="T10" s="4">
        <f>IF(A10="","",IF(P10&lt;=0,"Prix de vente manquant",IF(M10&lt;=0,"Coût à vérifier",IF(R10&lt;0,"Vente à perte",IF(R10&lt;N10,"Marge sous la cible","OK")))))</f>
        <v/>
      </c>
    </row>
    <row r="11">
      <c r="A11" s="8" t="inlineStr">
        <is>
          <t>TEXT-002</t>
        </is>
      </c>
      <c r="B11" s="8" t="inlineStr">
        <is>
          <t>Foulard en laine mérinos</t>
        </is>
      </c>
      <c r="C11" s="8" t="inlineStr">
        <is>
          <t>Actif</t>
        </is>
      </c>
      <c r="D11" s="8" t="inlineStr">
        <is>
          <t>Finition</t>
        </is>
      </c>
      <c r="E11" s="9" t="n">
        <v>18.9</v>
      </c>
      <c r="F11" s="10" t="n">
        <v>0.06</v>
      </c>
      <c r="G11" s="11">
        <f>IF(A11="","",IFERROR(E11*(1+F11),0))</f>
        <v/>
      </c>
      <c r="H11" s="12" t="n">
        <v>1.1</v>
      </c>
      <c r="I11" s="11">
        <f>IF(A11="","",IFERROR(VLOOKUP(D11,'Paramètres'!$F$6:$G$8,2,FALSE),0))</f>
        <v/>
      </c>
      <c r="J11" s="11">
        <f>IF(A11="","",IFERROR(H11*I11,0))</f>
        <v/>
      </c>
      <c r="K11" s="11">
        <f>IF(A11="","",IFERROR(H11*'Paramètres'!$C$6,0))</f>
        <v/>
      </c>
      <c r="L11" s="9" t="n">
        <v>2.75</v>
      </c>
      <c r="M11" s="11">
        <f>IF(A11="","",IFERROR(G11+J11+K11+L11,0))</f>
        <v/>
      </c>
      <c r="N11" s="10" t="n">
        <v>0.48</v>
      </c>
      <c r="O11" s="11">
        <f>IF(A11="","",IFERROR(M11/(1-N11),0))</f>
        <v/>
      </c>
      <c r="P11" s="9" t="n">
        <v>89.98999999999999</v>
      </c>
      <c r="Q11" s="11">
        <f>IF(A11="","",IFERROR(P11-M11,0))</f>
        <v/>
      </c>
      <c r="R11" s="13">
        <f>IF(A11="","",IFERROR(Q11/P11,0))</f>
        <v/>
      </c>
      <c r="S11" s="13">
        <f>IF(A11="","",IFERROR(R11-N11,0))</f>
        <v/>
      </c>
      <c r="T11" s="4">
        <f>IF(A11="","",IF(P11&lt;=0,"Prix de vente manquant",IF(M11&lt;=0,"Coût à vérifier",IF(R11&lt;0,"Vente à perte",IF(R11&lt;N11,"Marge sous la cible","OK")))))</f>
        <v/>
      </c>
    </row>
    <row r="12">
      <c r="A12" s="8" t="inlineStr">
        <is>
          <t>ALIM-001</t>
        </is>
      </c>
      <c r="B12" s="8" t="inlineStr">
        <is>
          <t>Mélange à biscuits érable</t>
        </is>
      </c>
      <c r="C12" s="8" t="inlineStr">
        <is>
          <t>Actif</t>
        </is>
      </c>
      <c r="D12" s="8" t="inlineStr">
        <is>
          <t>Assemblage</t>
        </is>
      </c>
      <c r="E12" s="9" t="n">
        <v>4.25</v>
      </c>
      <c r="F12" s="10" t="n">
        <v>0.03</v>
      </c>
      <c r="G12" s="11">
        <f>IF(A12="","",IFERROR(E12*(1+F12),0))</f>
        <v/>
      </c>
      <c r="H12" s="12" t="n">
        <v>0.2</v>
      </c>
      <c r="I12" s="11">
        <f>IF(A12="","",IFERROR(VLOOKUP(D12,'Paramètres'!$F$6:$G$8,2,FALSE),0))</f>
        <v/>
      </c>
      <c r="J12" s="11">
        <f>IF(A12="","",IFERROR(H12*I12,0))</f>
        <v/>
      </c>
      <c r="K12" s="11">
        <f>IF(A12="","",IFERROR(H12*'Paramètres'!$C$6,0))</f>
        <v/>
      </c>
      <c r="L12" s="9" t="n">
        <v>1.4</v>
      </c>
      <c r="M12" s="11">
        <f>IF(A12="","",IFERROR(G12+J12+K12+L12,0))</f>
        <v/>
      </c>
      <c r="N12" s="10" t="n">
        <v>0.55</v>
      </c>
      <c r="O12" s="11">
        <f>IF(A12="","",IFERROR(M12/(1-N12),0))</f>
        <v/>
      </c>
      <c r="P12" s="9" t="n">
        <v>19.99</v>
      </c>
      <c r="Q12" s="11">
        <f>IF(A12="","",IFERROR(P12-M12,0))</f>
        <v/>
      </c>
      <c r="R12" s="13">
        <f>IF(A12="","",IFERROR(Q12/P12,0))</f>
        <v/>
      </c>
      <c r="S12" s="13">
        <f>IF(A12="","",IFERROR(R12-N12,0))</f>
        <v/>
      </c>
      <c r="T12" s="4">
        <f>IF(A12="","",IF(P12&lt;=0,"Prix de vente manquant",IF(M12&lt;=0,"Coût à vérifier",IF(R12&lt;0,"Vente à perte",IF(R12&lt;N12,"Marge sous la cible","OK")))))</f>
        <v/>
      </c>
    </row>
    <row r="13">
      <c r="A13" s="8" t="inlineStr">
        <is>
          <t>ALIM-002</t>
        </is>
      </c>
      <c r="B13" s="8" t="inlineStr">
        <is>
          <t>Granola aux bleuets du Québec</t>
        </is>
      </c>
      <c r="C13" s="8" t="inlineStr">
        <is>
          <t>À réviser</t>
        </is>
      </c>
      <c r="D13" s="8" t="inlineStr">
        <is>
          <t>Production</t>
        </is>
      </c>
      <c r="E13" s="9" t="n">
        <v>5.8</v>
      </c>
      <c r="F13" s="10" t="n">
        <v>0.05</v>
      </c>
      <c r="G13" s="11">
        <f>IF(A13="","",IFERROR(E13*(1+F13),0))</f>
        <v/>
      </c>
      <c r="H13" s="12" t="n">
        <v>0.35</v>
      </c>
      <c r="I13" s="11">
        <f>IF(A13="","",IFERROR(VLOOKUP(D13,'Paramètres'!$F$6:$G$8,2,FALSE),0))</f>
        <v/>
      </c>
      <c r="J13" s="11">
        <f>IF(A13="","",IFERROR(H13*I13,0))</f>
        <v/>
      </c>
      <c r="K13" s="11">
        <f>IF(A13="","",IFERROR(H13*'Paramètres'!$C$6,0))</f>
        <v/>
      </c>
      <c r="L13" s="9" t="n">
        <v>1.65</v>
      </c>
      <c r="M13" s="11">
        <f>IF(A13="","",IFERROR(G13+J13+K13+L13,0))</f>
        <v/>
      </c>
      <c r="N13" s="10" t="n">
        <v>0.45</v>
      </c>
      <c r="O13" s="11">
        <f>IF(A13="","",IFERROR(M13/(1-N13),0))</f>
        <v/>
      </c>
      <c r="P13" s="9" t="n">
        <v>22.99</v>
      </c>
      <c r="Q13" s="11">
        <f>IF(A13="","",IFERROR(P13-M13,0))</f>
        <v/>
      </c>
      <c r="R13" s="13">
        <f>IF(A13="","",IFERROR(Q13/P13,0))</f>
        <v/>
      </c>
      <c r="S13" s="13">
        <f>IF(A13="","",IFERROR(R13-N13,0))</f>
        <v/>
      </c>
      <c r="T13" s="4">
        <f>IF(A13="","",IF(P13&lt;=0,"Prix de vente manquant",IF(M13&lt;=0,"Coût à vérifier",IF(R13&lt;0,"Vente à perte",IF(R13&lt;N13,"Marge sous la cible","OK")))))</f>
        <v/>
      </c>
    </row>
    <row r="14">
      <c r="A14" s="8" t="inlineStr">
        <is>
          <t>PAP-001</t>
        </is>
      </c>
      <c r="B14" s="8" t="inlineStr">
        <is>
          <t>Carnet relié artisanal</t>
        </is>
      </c>
      <c r="C14" s="8" t="inlineStr">
        <is>
          <t>Actif</t>
        </is>
      </c>
      <c r="D14" s="8" t="inlineStr">
        <is>
          <t>Finition</t>
        </is>
      </c>
      <c r="E14" s="9" t="n">
        <v>7.4</v>
      </c>
      <c r="F14" s="10" t="n">
        <v>0.07000000000000001</v>
      </c>
      <c r="G14" s="11">
        <f>IF(A14="","",IFERROR(E14*(1+F14),0))</f>
        <v/>
      </c>
      <c r="H14" s="12" t="n">
        <v>0.5</v>
      </c>
      <c r="I14" s="11">
        <f>IF(A14="","",IFERROR(VLOOKUP(D14,'Paramètres'!$F$6:$G$8,2,FALSE),0))</f>
        <v/>
      </c>
      <c r="J14" s="11">
        <f>IF(A14="","",IFERROR(H14*I14,0))</f>
        <v/>
      </c>
      <c r="K14" s="11">
        <f>IF(A14="","",IFERROR(H14*'Paramètres'!$C$6,0))</f>
        <v/>
      </c>
      <c r="L14" s="9" t="n">
        <v>1.2</v>
      </c>
      <c r="M14" s="11">
        <f>IF(A14="","",IFERROR(G14+J14+K14+L14,0))</f>
        <v/>
      </c>
      <c r="N14" s="10" t="n">
        <v>0.5</v>
      </c>
      <c r="O14" s="11">
        <f>IF(A14="","",IFERROR(M14/(1-N14),0))</f>
        <v/>
      </c>
      <c r="P14" s="9" t="n">
        <v>34.99</v>
      </c>
      <c r="Q14" s="11">
        <f>IF(A14="","",IFERROR(P14-M14,0))</f>
        <v/>
      </c>
      <c r="R14" s="13">
        <f>IF(A14="","",IFERROR(Q14/P14,0))</f>
        <v/>
      </c>
      <c r="S14" s="13">
        <f>IF(A14="","",IFERROR(R14-N14,0))</f>
        <v/>
      </c>
      <c r="T14" s="4">
        <f>IF(A14="","",IF(P14&lt;=0,"Prix de vente manquant",IF(M14&lt;=0,"Coût à vérifier",IF(R14&lt;0,"Vente à perte",IF(R14&lt;N14,"Marge sous la cible","OK")))))</f>
        <v/>
      </c>
    </row>
    <row r="15">
      <c r="A15" s="8" t="n"/>
      <c r="B15" s="8" t="n"/>
      <c r="C15" s="8" t="n"/>
      <c r="D15" s="8" t="n"/>
      <c r="E15" s="9" t="n"/>
      <c r="F15" s="10" t="n"/>
      <c r="G15" s="11">
        <f>IF(A15="","",IFERROR(E15*(1+F15),0))</f>
        <v/>
      </c>
      <c r="H15" s="12" t="n"/>
      <c r="I15" s="11">
        <f>IF(A15="","",IFERROR(VLOOKUP(D15,'Paramètres'!$F$6:$G$8,2,FALSE),0))</f>
        <v/>
      </c>
      <c r="J15" s="11">
        <f>IF(A15="","",IFERROR(H15*I15,0))</f>
        <v/>
      </c>
      <c r="K15" s="11">
        <f>IF(A15="","",IFERROR(H15*'Paramètres'!$C$6,0))</f>
        <v/>
      </c>
      <c r="L15" s="9" t="n"/>
      <c r="M15" s="11">
        <f>IF(A15="","",IFERROR(G15+J15+K15+L15,0))</f>
        <v/>
      </c>
      <c r="N15" s="10" t="n"/>
      <c r="O15" s="11">
        <f>IF(A15="","",IFERROR(M15/(1-N15),0))</f>
        <v/>
      </c>
      <c r="P15" s="9" t="n"/>
      <c r="Q15" s="11">
        <f>IF(A15="","",IFERROR(P15-M15,0))</f>
        <v/>
      </c>
      <c r="R15" s="13">
        <f>IF(A15="","",IFERROR(Q15/P15,0))</f>
        <v/>
      </c>
      <c r="S15" s="13">
        <f>IF(A15="","",IFERROR(R15-N15,0))</f>
        <v/>
      </c>
      <c r="T15" s="4">
        <f>IF(A15="","",IF(P15&lt;=0,"Prix de vente manquant",IF(M15&lt;=0,"Coût à vérifier",IF(R15&lt;0,"Vente à perte",IF(R15&lt;N15,"Marge sous la cible","OK")))))</f>
        <v/>
      </c>
    </row>
    <row r="16">
      <c r="A16" s="8" t="n"/>
      <c r="B16" s="8" t="n"/>
      <c r="C16" s="8" t="n"/>
      <c r="D16" s="8" t="n"/>
      <c r="E16" s="9" t="n"/>
      <c r="F16" s="10" t="n"/>
      <c r="G16" s="11">
        <f>IF(A16="","",IFERROR(E16*(1+F16),0))</f>
        <v/>
      </c>
      <c r="H16" s="12" t="n"/>
      <c r="I16" s="11">
        <f>IF(A16="","",IFERROR(VLOOKUP(D16,'Paramètres'!$F$6:$G$8,2,FALSE),0))</f>
        <v/>
      </c>
      <c r="J16" s="11">
        <f>IF(A16="","",IFERROR(H16*I16,0))</f>
        <v/>
      </c>
      <c r="K16" s="11">
        <f>IF(A16="","",IFERROR(H16*'Paramètres'!$C$6,0))</f>
        <v/>
      </c>
      <c r="L16" s="9" t="n"/>
      <c r="M16" s="11">
        <f>IF(A16="","",IFERROR(G16+J16+K16+L16,0))</f>
        <v/>
      </c>
      <c r="N16" s="10" t="n"/>
      <c r="O16" s="11">
        <f>IF(A16="","",IFERROR(M16/(1-N16),0))</f>
        <v/>
      </c>
      <c r="P16" s="9" t="n"/>
      <c r="Q16" s="11">
        <f>IF(A16="","",IFERROR(P16-M16,0))</f>
        <v/>
      </c>
      <c r="R16" s="13">
        <f>IF(A16="","",IFERROR(Q16/P16,0))</f>
        <v/>
      </c>
      <c r="S16" s="13">
        <f>IF(A16="","",IFERROR(R16-N16,0))</f>
        <v/>
      </c>
      <c r="T16" s="4">
        <f>IF(A16="","",IF(P16&lt;=0,"Prix de vente manquant",IF(M16&lt;=0,"Coût à vérifier",IF(R16&lt;0,"Vente à perte",IF(R16&lt;N16,"Marge sous la cible","OK")))))</f>
        <v/>
      </c>
    </row>
    <row r="17">
      <c r="A17" s="8" t="n"/>
      <c r="B17" s="8" t="n"/>
      <c r="C17" s="8" t="n"/>
      <c r="D17" s="8" t="n"/>
      <c r="E17" s="9" t="n"/>
      <c r="F17" s="10" t="n"/>
      <c r="G17" s="11">
        <f>IF(A17="","",IFERROR(E17*(1+F17),0))</f>
        <v/>
      </c>
      <c r="H17" s="12" t="n"/>
      <c r="I17" s="11">
        <f>IF(A17="","",IFERROR(VLOOKUP(D17,'Paramètres'!$F$6:$G$8,2,FALSE),0))</f>
        <v/>
      </c>
      <c r="J17" s="11">
        <f>IF(A17="","",IFERROR(H17*I17,0))</f>
        <v/>
      </c>
      <c r="K17" s="11">
        <f>IF(A17="","",IFERROR(H17*'Paramètres'!$C$6,0))</f>
        <v/>
      </c>
      <c r="L17" s="9" t="n"/>
      <c r="M17" s="11">
        <f>IF(A17="","",IFERROR(G17+J17+K17+L17,0))</f>
        <v/>
      </c>
      <c r="N17" s="10" t="n"/>
      <c r="O17" s="11">
        <f>IF(A17="","",IFERROR(M17/(1-N17),0))</f>
        <v/>
      </c>
      <c r="P17" s="9" t="n"/>
      <c r="Q17" s="11">
        <f>IF(A17="","",IFERROR(P17-M17,0))</f>
        <v/>
      </c>
      <c r="R17" s="13">
        <f>IF(A17="","",IFERROR(Q17/P17,0))</f>
        <v/>
      </c>
      <c r="S17" s="13">
        <f>IF(A17="","",IFERROR(R17-N17,0))</f>
        <v/>
      </c>
      <c r="T17" s="4">
        <f>IF(A17="","",IF(P17&lt;=0,"Prix de vente manquant",IF(M17&lt;=0,"Coût à vérifier",IF(R17&lt;0,"Vente à perte",IF(R17&lt;N17,"Marge sous la cible","OK")))))</f>
        <v/>
      </c>
    </row>
    <row r="18">
      <c r="A18" s="8" t="n"/>
      <c r="B18" s="8" t="n"/>
      <c r="C18" s="8" t="n"/>
      <c r="D18" s="8" t="n"/>
      <c r="E18" s="9" t="n"/>
      <c r="F18" s="10" t="n"/>
      <c r="G18" s="11">
        <f>IF(A18="","",IFERROR(E18*(1+F18),0))</f>
        <v/>
      </c>
      <c r="H18" s="12" t="n"/>
      <c r="I18" s="11">
        <f>IF(A18="","",IFERROR(VLOOKUP(D18,'Paramètres'!$F$6:$G$8,2,FALSE),0))</f>
        <v/>
      </c>
      <c r="J18" s="11">
        <f>IF(A18="","",IFERROR(H18*I18,0))</f>
        <v/>
      </c>
      <c r="K18" s="11">
        <f>IF(A18="","",IFERROR(H18*'Paramètres'!$C$6,0))</f>
        <v/>
      </c>
      <c r="L18" s="9" t="n"/>
      <c r="M18" s="11">
        <f>IF(A18="","",IFERROR(G18+J18+K18+L18,0))</f>
        <v/>
      </c>
      <c r="N18" s="10" t="n"/>
      <c r="O18" s="11">
        <f>IF(A18="","",IFERROR(M18/(1-N18),0))</f>
        <v/>
      </c>
      <c r="P18" s="9" t="n"/>
      <c r="Q18" s="11">
        <f>IF(A18="","",IFERROR(P18-M18,0))</f>
        <v/>
      </c>
      <c r="R18" s="13">
        <f>IF(A18="","",IFERROR(Q18/P18,0))</f>
        <v/>
      </c>
      <c r="S18" s="13">
        <f>IF(A18="","",IFERROR(R18-N18,0))</f>
        <v/>
      </c>
      <c r="T18" s="4">
        <f>IF(A18="","",IF(P18&lt;=0,"Prix de vente manquant",IF(M18&lt;=0,"Coût à vérifier",IF(R18&lt;0,"Vente à perte",IF(R18&lt;N18,"Marge sous la cible","OK")))))</f>
        <v/>
      </c>
    </row>
    <row r="19">
      <c r="A19" s="8" t="n"/>
      <c r="B19" s="8" t="n"/>
      <c r="C19" s="8" t="n"/>
      <c r="D19" s="8" t="n"/>
      <c r="E19" s="9" t="n"/>
      <c r="F19" s="10" t="n"/>
      <c r="G19" s="11">
        <f>IF(A19="","",IFERROR(E19*(1+F19),0))</f>
        <v/>
      </c>
      <c r="H19" s="12" t="n"/>
      <c r="I19" s="11">
        <f>IF(A19="","",IFERROR(VLOOKUP(D19,'Paramètres'!$F$6:$G$8,2,FALSE),0))</f>
        <v/>
      </c>
      <c r="J19" s="11">
        <f>IF(A19="","",IFERROR(H19*I19,0))</f>
        <v/>
      </c>
      <c r="K19" s="11">
        <f>IF(A19="","",IFERROR(H19*'Paramètres'!$C$6,0))</f>
        <v/>
      </c>
      <c r="L19" s="9" t="n"/>
      <c r="M19" s="11">
        <f>IF(A19="","",IFERROR(G19+J19+K19+L19,0))</f>
        <v/>
      </c>
      <c r="N19" s="10" t="n"/>
      <c r="O19" s="11">
        <f>IF(A19="","",IFERROR(M19/(1-N19),0))</f>
        <v/>
      </c>
      <c r="P19" s="9" t="n"/>
      <c r="Q19" s="11">
        <f>IF(A19="","",IFERROR(P19-M19,0))</f>
        <v/>
      </c>
      <c r="R19" s="13">
        <f>IF(A19="","",IFERROR(Q19/P19,0))</f>
        <v/>
      </c>
      <c r="S19" s="13">
        <f>IF(A19="","",IFERROR(R19-N19,0))</f>
        <v/>
      </c>
      <c r="T19" s="4">
        <f>IF(A19="","",IF(P19&lt;=0,"Prix de vente manquant",IF(M19&lt;=0,"Coût à vérifier",IF(R19&lt;0,"Vente à perte",IF(R19&lt;N19,"Marge sous la cible","OK")))))</f>
        <v/>
      </c>
    </row>
    <row r="20">
      <c r="A20" s="8" t="n"/>
      <c r="B20" s="8" t="n"/>
      <c r="C20" s="8" t="n"/>
      <c r="D20" s="8" t="n"/>
      <c r="E20" s="9" t="n"/>
      <c r="F20" s="10" t="n"/>
      <c r="G20" s="11">
        <f>IF(A20="","",IFERROR(E20*(1+F20),0))</f>
        <v/>
      </c>
      <c r="H20" s="12" t="n"/>
      <c r="I20" s="11">
        <f>IF(A20="","",IFERROR(VLOOKUP(D20,'Paramètres'!$F$6:$G$8,2,FALSE),0))</f>
        <v/>
      </c>
      <c r="J20" s="11">
        <f>IF(A20="","",IFERROR(H20*I20,0))</f>
        <v/>
      </c>
      <c r="K20" s="11">
        <f>IF(A20="","",IFERROR(H20*'Paramètres'!$C$6,0))</f>
        <v/>
      </c>
      <c r="L20" s="9" t="n"/>
      <c r="M20" s="11">
        <f>IF(A20="","",IFERROR(G20+J20+K20+L20,0))</f>
        <v/>
      </c>
      <c r="N20" s="10" t="n"/>
      <c r="O20" s="11">
        <f>IF(A20="","",IFERROR(M20/(1-N20),0))</f>
        <v/>
      </c>
      <c r="P20" s="9" t="n"/>
      <c r="Q20" s="11">
        <f>IF(A20="","",IFERROR(P20-M20,0))</f>
        <v/>
      </c>
      <c r="R20" s="13">
        <f>IF(A20="","",IFERROR(Q20/P20,0))</f>
        <v/>
      </c>
      <c r="S20" s="13">
        <f>IF(A20="","",IFERROR(R20-N20,0))</f>
        <v/>
      </c>
      <c r="T20" s="4">
        <f>IF(A20="","",IF(P20&lt;=0,"Prix de vente manquant",IF(M20&lt;=0,"Coût à vérifier",IF(R20&lt;0,"Vente à perte",IF(R20&lt;N20,"Marge sous la cible","OK")))))</f>
        <v/>
      </c>
    </row>
    <row r="21">
      <c r="A21" s="8" t="n"/>
      <c r="B21" s="8" t="n"/>
      <c r="C21" s="8" t="n"/>
      <c r="D21" s="8" t="n"/>
      <c r="E21" s="9" t="n"/>
      <c r="F21" s="10" t="n"/>
      <c r="G21" s="11">
        <f>IF(A21="","",IFERROR(E21*(1+F21),0))</f>
        <v/>
      </c>
      <c r="H21" s="12" t="n"/>
      <c r="I21" s="11">
        <f>IF(A21="","",IFERROR(VLOOKUP(D21,'Paramètres'!$F$6:$G$8,2,FALSE),0))</f>
        <v/>
      </c>
      <c r="J21" s="11">
        <f>IF(A21="","",IFERROR(H21*I21,0))</f>
        <v/>
      </c>
      <c r="K21" s="11">
        <f>IF(A21="","",IFERROR(H21*'Paramètres'!$C$6,0))</f>
        <v/>
      </c>
      <c r="L21" s="9" t="n"/>
      <c r="M21" s="11">
        <f>IF(A21="","",IFERROR(G21+J21+K21+L21,0))</f>
        <v/>
      </c>
      <c r="N21" s="10" t="n"/>
      <c r="O21" s="11">
        <f>IF(A21="","",IFERROR(M21/(1-N21),0))</f>
        <v/>
      </c>
      <c r="P21" s="9" t="n"/>
      <c r="Q21" s="11">
        <f>IF(A21="","",IFERROR(P21-M21,0))</f>
        <v/>
      </c>
      <c r="R21" s="13">
        <f>IF(A21="","",IFERROR(Q21/P21,0))</f>
        <v/>
      </c>
      <c r="S21" s="13">
        <f>IF(A21="","",IFERROR(R21-N21,0))</f>
        <v/>
      </c>
      <c r="T21" s="4">
        <f>IF(A21="","",IF(P21&lt;=0,"Prix de vente manquant",IF(M21&lt;=0,"Coût à vérifier",IF(R21&lt;0,"Vente à perte",IF(R21&lt;N21,"Marge sous la cible","OK")))))</f>
        <v/>
      </c>
    </row>
    <row r="22">
      <c r="A22" s="8" t="n"/>
      <c r="B22" s="8" t="n"/>
      <c r="C22" s="8" t="n"/>
      <c r="D22" s="8" t="n"/>
      <c r="E22" s="9" t="n"/>
      <c r="F22" s="10" t="n"/>
      <c r="G22" s="11">
        <f>IF(A22="","",IFERROR(E22*(1+F22),0))</f>
        <v/>
      </c>
      <c r="H22" s="12" t="n"/>
      <c r="I22" s="11">
        <f>IF(A22="","",IFERROR(VLOOKUP(D22,'Paramètres'!$F$6:$G$8,2,FALSE),0))</f>
        <v/>
      </c>
      <c r="J22" s="11">
        <f>IF(A22="","",IFERROR(H22*I22,0))</f>
        <v/>
      </c>
      <c r="K22" s="11">
        <f>IF(A22="","",IFERROR(H22*'Paramètres'!$C$6,0))</f>
        <v/>
      </c>
      <c r="L22" s="9" t="n"/>
      <c r="M22" s="11">
        <f>IF(A22="","",IFERROR(G22+J22+K22+L22,0))</f>
        <v/>
      </c>
      <c r="N22" s="10" t="n"/>
      <c r="O22" s="11">
        <f>IF(A22="","",IFERROR(M22/(1-N22),0))</f>
        <v/>
      </c>
      <c r="P22" s="9" t="n"/>
      <c r="Q22" s="11">
        <f>IF(A22="","",IFERROR(P22-M22,0))</f>
        <v/>
      </c>
      <c r="R22" s="13">
        <f>IF(A22="","",IFERROR(Q22/P22,0))</f>
        <v/>
      </c>
      <c r="S22" s="13">
        <f>IF(A22="","",IFERROR(R22-N22,0))</f>
        <v/>
      </c>
      <c r="T22" s="4">
        <f>IF(A22="","",IF(P22&lt;=0,"Prix de vente manquant",IF(M22&lt;=0,"Coût à vérifier",IF(R22&lt;0,"Vente à perte",IF(R22&lt;N22,"Marge sous la cible","OK")))))</f>
        <v/>
      </c>
    </row>
    <row r="23">
      <c r="A23" s="8" t="n"/>
      <c r="B23" s="8" t="n"/>
      <c r="C23" s="8" t="n"/>
      <c r="D23" s="8" t="n"/>
      <c r="E23" s="9" t="n"/>
      <c r="F23" s="10" t="n"/>
      <c r="G23" s="11">
        <f>IF(A23="","",IFERROR(E23*(1+F23),0))</f>
        <v/>
      </c>
      <c r="H23" s="12" t="n"/>
      <c r="I23" s="11">
        <f>IF(A23="","",IFERROR(VLOOKUP(D23,'Paramètres'!$F$6:$G$8,2,FALSE),0))</f>
        <v/>
      </c>
      <c r="J23" s="11">
        <f>IF(A23="","",IFERROR(H23*I23,0))</f>
        <v/>
      </c>
      <c r="K23" s="11">
        <f>IF(A23="","",IFERROR(H23*'Paramètres'!$C$6,0))</f>
        <v/>
      </c>
      <c r="L23" s="9" t="n"/>
      <c r="M23" s="11">
        <f>IF(A23="","",IFERROR(G23+J23+K23+L23,0))</f>
        <v/>
      </c>
      <c r="N23" s="10" t="n"/>
      <c r="O23" s="11">
        <f>IF(A23="","",IFERROR(M23/(1-N23),0))</f>
        <v/>
      </c>
      <c r="P23" s="9" t="n"/>
      <c r="Q23" s="11">
        <f>IF(A23="","",IFERROR(P23-M23,0))</f>
        <v/>
      </c>
      <c r="R23" s="13">
        <f>IF(A23="","",IFERROR(Q23/P23,0))</f>
        <v/>
      </c>
      <c r="S23" s="13">
        <f>IF(A23="","",IFERROR(R23-N23,0))</f>
        <v/>
      </c>
      <c r="T23" s="4">
        <f>IF(A23="","",IF(P23&lt;=0,"Prix de vente manquant",IF(M23&lt;=0,"Coût à vérifier",IF(R23&lt;0,"Vente à perte",IF(R23&lt;N23,"Marge sous la cible","OK")))))</f>
        <v/>
      </c>
    </row>
    <row r="24">
      <c r="A24" s="8" t="n"/>
      <c r="B24" s="8" t="n"/>
      <c r="C24" s="8" t="n"/>
      <c r="D24" s="8" t="n"/>
      <c r="E24" s="9" t="n"/>
      <c r="F24" s="10" t="n"/>
      <c r="G24" s="11">
        <f>IF(A24="","",IFERROR(E24*(1+F24),0))</f>
        <v/>
      </c>
      <c r="H24" s="12" t="n"/>
      <c r="I24" s="11">
        <f>IF(A24="","",IFERROR(VLOOKUP(D24,'Paramètres'!$F$6:$G$8,2,FALSE),0))</f>
        <v/>
      </c>
      <c r="J24" s="11">
        <f>IF(A24="","",IFERROR(H24*I24,0))</f>
        <v/>
      </c>
      <c r="K24" s="11">
        <f>IF(A24="","",IFERROR(H24*'Paramètres'!$C$6,0))</f>
        <v/>
      </c>
      <c r="L24" s="9" t="n"/>
      <c r="M24" s="11">
        <f>IF(A24="","",IFERROR(G24+J24+K24+L24,0))</f>
        <v/>
      </c>
      <c r="N24" s="10" t="n"/>
      <c r="O24" s="11">
        <f>IF(A24="","",IFERROR(M24/(1-N24),0))</f>
        <v/>
      </c>
      <c r="P24" s="9" t="n"/>
      <c r="Q24" s="11">
        <f>IF(A24="","",IFERROR(P24-M24,0))</f>
        <v/>
      </c>
      <c r="R24" s="13">
        <f>IF(A24="","",IFERROR(Q24/P24,0))</f>
        <v/>
      </c>
      <c r="S24" s="13">
        <f>IF(A24="","",IFERROR(R24-N24,0))</f>
        <v/>
      </c>
      <c r="T24" s="4">
        <f>IF(A24="","",IF(P24&lt;=0,"Prix de vente manquant",IF(M24&lt;=0,"Coût à vérifier",IF(R24&lt;0,"Vente à perte",IF(R24&lt;N24,"Marge sous la cible","OK")))))</f>
        <v/>
      </c>
    </row>
    <row r="25">
      <c r="A25" s="8" t="n"/>
      <c r="B25" s="8" t="n"/>
      <c r="C25" s="8" t="n"/>
      <c r="D25" s="8" t="n"/>
      <c r="E25" s="9" t="n"/>
      <c r="F25" s="10" t="n"/>
      <c r="G25" s="11">
        <f>IF(A25="","",IFERROR(E25*(1+F25),0))</f>
        <v/>
      </c>
      <c r="H25" s="12" t="n"/>
      <c r="I25" s="11">
        <f>IF(A25="","",IFERROR(VLOOKUP(D25,'Paramètres'!$F$6:$G$8,2,FALSE),0))</f>
        <v/>
      </c>
      <c r="J25" s="11">
        <f>IF(A25="","",IFERROR(H25*I25,0))</f>
        <v/>
      </c>
      <c r="K25" s="11">
        <f>IF(A25="","",IFERROR(H25*'Paramètres'!$C$6,0))</f>
        <v/>
      </c>
      <c r="L25" s="9" t="n"/>
      <c r="M25" s="11">
        <f>IF(A25="","",IFERROR(G25+J25+K25+L25,0))</f>
        <v/>
      </c>
      <c r="N25" s="10" t="n"/>
      <c r="O25" s="11">
        <f>IF(A25="","",IFERROR(M25/(1-N25),0))</f>
        <v/>
      </c>
      <c r="P25" s="9" t="n"/>
      <c r="Q25" s="11">
        <f>IF(A25="","",IFERROR(P25-M25,0))</f>
        <v/>
      </c>
      <c r="R25" s="13">
        <f>IF(A25="","",IFERROR(Q25/P25,0))</f>
        <v/>
      </c>
      <c r="S25" s="13">
        <f>IF(A25="","",IFERROR(R25-N25,0))</f>
        <v/>
      </c>
      <c r="T25" s="4">
        <f>IF(A25="","",IF(P25&lt;=0,"Prix de vente manquant",IF(M25&lt;=0,"Coût à vérifier",IF(R25&lt;0,"Vente à perte",IF(R25&lt;N25,"Marge sous la cible","OK")))))</f>
        <v/>
      </c>
    </row>
    <row r="26">
      <c r="A26" s="8" t="n"/>
      <c r="B26" s="8" t="n"/>
      <c r="C26" s="8" t="n"/>
      <c r="D26" s="8" t="n"/>
      <c r="E26" s="9" t="n"/>
      <c r="F26" s="10" t="n"/>
      <c r="G26" s="11">
        <f>IF(A26="","",IFERROR(E26*(1+F26),0))</f>
        <v/>
      </c>
      <c r="H26" s="12" t="n"/>
      <c r="I26" s="11">
        <f>IF(A26="","",IFERROR(VLOOKUP(D26,'Paramètres'!$F$6:$G$8,2,FALSE),0))</f>
        <v/>
      </c>
      <c r="J26" s="11">
        <f>IF(A26="","",IFERROR(H26*I26,0))</f>
        <v/>
      </c>
      <c r="K26" s="11">
        <f>IF(A26="","",IFERROR(H26*'Paramètres'!$C$6,0))</f>
        <v/>
      </c>
      <c r="L26" s="9" t="n"/>
      <c r="M26" s="11">
        <f>IF(A26="","",IFERROR(G26+J26+K26+L26,0))</f>
        <v/>
      </c>
      <c r="N26" s="10" t="n"/>
      <c r="O26" s="11">
        <f>IF(A26="","",IFERROR(M26/(1-N26),0))</f>
        <v/>
      </c>
      <c r="P26" s="9" t="n"/>
      <c r="Q26" s="11">
        <f>IF(A26="","",IFERROR(P26-M26,0))</f>
        <v/>
      </c>
      <c r="R26" s="13">
        <f>IF(A26="","",IFERROR(Q26/P26,0))</f>
        <v/>
      </c>
      <c r="S26" s="13">
        <f>IF(A26="","",IFERROR(R26-N26,0))</f>
        <v/>
      </c>
      <c r="T26" s="4">
        <f>IF(A26="","",IF(P26&lt;=0,"Prix de vente manquant",IF(M26&lt;=0,"Coût à vérifier",IF(R26&lt;0,"Vente à perte",IF(R26&lt;N26,"Marge sous la cible","OK")))))</f>
        <v/>
      </c>
    </row>
    <row r="27">
      <c r="A27" s="8" t="n"/>
      <c r="B27" s="8" t="n"/>
      <c r="C27" s="8" t="n"/>
      <c r="D27" s="8" t="n"/>
      <c r="E27" s="9" t="n"/>
      <c r="F27" s="10" t="n"/>
      <c r="G27" s="11">
        <f>IF(A27="","",IFERROR(E27*(1+F27),0))</f>
        <v/>
      </c>
      <c r="H27" s="12" t="n"/>
      <c r="I27" s="11">
        <f>IF(A27="","",IFERROR(VLOOKUP(D27,'Paramètres'!$F$6:$G$8,2,FALSE),0))</f>
        <v/>
      </c>
      <c r="J27" s="11">
        <f>IF(A27="","",IFERROR(H27*I27,0))</f>
        <v/>
      </c>
      <c r="K27" s="11">
        <f>IF(A27="","",IFERROR(H27*'Paramètres'!$C$6,0))</f>
        <v/>
      </c>
      <c r="L27" s="9" t="n"/>
      <c r="M27" s="11">
        <f>IF(A27="","",IFERROR(G27+J27+K27+L27,0))</f>
        <v/>
      </c>
      <c r="N27" s="10" t="n"/>
      <c r="O27" s="11">
        <f>IF(A27="","",IFERROR(M27/(1-N27),0))</f>
        <v/>
      </c>
      <c r="P27" s="9" t="n"/>
      <c r="Q27" s="11">
        <f>IF(A27="","",IFERROR(P27-M27,0))</f>
        <v/>
      </c>
      <c r="R27" s="13">
        <f>IF(A27="","",IFERROR(Q27/P27,0))</f>
        <v/>
      </c>
      <c r="S27" s="13">
        <f>IF(A27="","",IFERROR(R27-N27,0))</f>
        <v/>
      </c>
      <c r="T27" s="4">
        <f>IF(A27="","",IF(P27&lt;=0,"Prix de vente manquant",IF(M27&lt;=0,"Coût à vérifier",IF(R27&lt;0,"Vente à perte",IF(R27&lt;N27,"Marge sous la cible","OK")))))</f>
        <v/>
      </c>
    </row>
    <row r="28">
      <c r="A28" s="8" t="n"/>
      <c r="B28" s="8" t="n"/>
      <c r="C28" s="8" t="n"/>
      <c r="D28" s="8" t="n"/>
      <c r="E28" s="9" t="n"/>
      <c r="F28" s="10" t="n"/>
      <c r="G28" s="11">
        <f>IF(A28="","",IFERROR(E28*(1+F28),0))</f>
        <v/>
      </c>
      <c r="H28" s="12" t="n"/>
      <c r="I28" s="11">
        <f>IF(A28="","",IFERROR(VLOOKUP(D28,'Paramètres'!$F$6:$G$8,2,FALSE),0))</f>
        <v/>
      </c>
      <c r="J28" s="11">
        <f>IF(A28="","",IFERROR(H28*I28,0))</f>
        <v/>
      </c>
      <c r="K28" s="11">
        <f>IF(A28="","",IFERROR(H28*'Paramètres'!$C$6,0))</f>
        <v/>
      </c>
      <c r="L28" s="9" t="n"/>
      <c r="M28" s="11">
        <f>IF(A28="","",IFERROR(G28+J28+K28+L28,0))</f>
        <v/>
      </c>
      <c r="N28" s="10" t="n"/>
      <c r="O28" s="11">
        <f>IF(A28="","",IFERROR(M28/(1-N28),0))</f>
        <v/>
      </c>
      <c r="P28" s="9" t="n"/>
      <c r="Q28" s="11">
        <f>IF(A28="","",IFERROR(P28-M28,0))</f>
        <v/>
      </c>
      <c r="R28" s="13">
        <f>IF(A28="","",IFERROR(Q28/P28,0))</f>
        <v/>
      </c>
      <c r="S28" s="13">
        <f>IF(A28="","",IFERROR(R28-N28,0))</f>
        <v/>
      </c>
      <c r="T28" s="4">
        <f>IF(A28="","",IF(P28&lt;=0,"Prix de vente manquant",IF(M28&lt;=0,"Coût à vérifier",IF(R28&lt;0,"Vente à perte",IF(R28&lt;N28,"Marge sous la cible","OK")))))</f>
        <v/>
      </c>
    </row>
    <row r="29">
      <c r="A29" s="8" t="n"/>
      <c r="B29" s="8" t="n"/>
      <c r="C29" s="8" t="n"/>
      <c r="D29" s="8" t="n"/>
      <c r="E29" s="9" t="n"/>
      <c r="F29" s="10" t="n"/>
      <c r="G29" s="11">
        <f>IF(A29="","",IFERROR(E29*(1+F29),0))</f>
        <v/>
      </c>
      <c r="H29" s="12" t="n"/>
      <c r="I29" s="11">
        <f>IF(A29="","",IFERROR(VLOOKUP(D29,'Paramètres'!$F$6:$G$8,2,FALSE),0))</f>
        <v/>
      </c>
      <c r="J29" s="11">
        <f>IF(A29="","",IFERROR(H29*I29,0))</f>
        <v/>
      </c>
      <c r="K29" s="11">
        <f>IF(A29="","",IFERROR(H29*'Paramètres'!$C$6,0))</f>
        <v/>
      </c>
      <c r="L29" s="9" t="n"/>
      <c r="M29" s="11">
        <f>IF(A29="","",IFERROR(G29+J29+K29+L29,0))</f>
        <v/>
      </c>
      <c r="N29" s="10" t="n"/>
      <c r="O29" s="11">
        <f>IF(A29="","",IFERROR(M29/(1-N29),0))</f>
        <v/>
      </c>
      <c r="P29" s="9" t="n"/>
      <c r="Q29" s="11">
        <f>IF(A29="","",IFERROR(P29-M29,0))</f>
        <v/>
      </c>
      <c r="R29" s="13">
        <f>IF(A29="","",IFERROR(Q29/P29,0))</f>
        <v/>
      </c>
      <c r="S29" s="13">
        <f>IF(A29="","",IFERROR(R29-N29,0))</f>
        <v/>
      </c>
      <c r="T29" s="4">
        <f>IF(A29="","",IF(P29&lt;=0,"Prix de vente manquant",IF(M29&lt;=0,"Coût à vérifier",IF(R29&lt;0,"Vente à perte",IF(R29&lt;N29,"Marge sous la cible","OK")))))</f>
        <v/>
      </c>
    </row>
    <row r="30">
      <c r="A30" s="8" t="n"/>
      <c r="B30" s="8" t="n"/>
      <c r="C30" s="8" t="n"/>
      <c r="D30" s="8" t="n"/>
      <c r="E30" s="9" t="n"/>
      <c r="F30" s="10" t="n"/>
      <c r="G30" s="11">
        <f>IF(A30="","",IFERROR(E30*(1+F30),0))</f>
        <v/>
      </c>
      <c r="H30" s="12" t="n"/>
      <c r="I30" s="11">
        <f>IF(A30="","",IFERROR(VLOOKUP(D30,'Paramètres'!$F$6:$G$8,2,FALSE),0))</f>
        <v/>
      </c>
      <c r="J30" s="11">
        <f>IF(A30="","",IFERROR(H30*I30,0))</f>
        <v/>
      </c>
      <c r="K30" s="11">
        <f>IF(A30="","",IFERROR(H30*'Paramètres'!$C$6,0))</f>
        <v/>
      </c>
      <c r="L30" s="9" t="n"/>
      <c r="M30" s="11">
        <f>IF(A30="","",IFERROR(G30+J30+K30+L30,0))</f>
        <v/>
      </c>
      <c r="N30" s="10" t="n"/>
      <c r="O30" s="11">
        <f>IF(A30="","",IFERROR(M30/(1-N30),0))</f>
        <v/>
      </c>
      <c r="P30" s="9" t="n"/>
      <c r="Q30" s="11">
        <f>IF(A30="","",IFERROR(P30-M30,0))</f>
        <v/>
      </c>
      <c r="R30" s="13">
        <f>IF(A30="","",IFERROR(Q30/P30,0))</f>
        <v/>
      </c>
      <c r="S30" s="13">
        <f>IF(A30="","",IFERROR(R30-N30,0))</f>
        <v/>
      </c>
      <c r="T30" s="4">
        <f>IF(A30="","",IF(P30&lt;=0,"Prix de vente manquant",IF(M30&lt;=0,"Coût à vérifier",IF(R30&lt;0,"Vente à perte",IF(R30&lt;N30,"Marge sous la cible","OK")))))</f>
        <v/>
      </c>
    </row>
    <row r="31">
      <c r="A31" s="8" t="n"/>
      <c r="B31" s="8" t="n"/>
      <c r="C31" s="8" t="n"/>
      <c r="D31" s="8" t="n"/>
      <c r="E31" s="9" t="n"/>
      <c r="F31" s="10" t="n"/>
      <c r="G31" s="11">
        <f>IF(A31="","",IFERROR(E31*(1+F31),0))</f>
        <v/>
      </c>
      <c r="H31" s="12" t="n"/>
      <c r="I31" s="11">
        <f>IF(A31="","",IFERROR(VLOOKUP(D31,'Paramètres'!$F$6:$G$8,2,FALSE),0))</f>
        <v/>
      </c>
      <c r="J31" s="11">
        <f>IF(A31="","",IFERROR(H31*I31,0))</f>
        <v/>
      </c>
      <c r="K31" s="11">
        <f>IF(A31="","",IFERROR(H31*'Paramètres'!$C$6,0))</f>
        <v/>
      </c>
      <c r="L31" s="9" t="n"/>
      <c r="M31" s="11">
        <f>IF(A31="","",IFERROR(G31+J31+K31+L31,0))</f>
        <v/>
      </c>
      <c r="N31" s="10" t="n"/>
      <c r="O31" s="11">
        <f>IF(A31="","",IFERROR(M31/(1-N31),0))</f>
        <v/>
      </c>
      <c r="P31" s="9" t="n"/>
      <c r="Q31" s="11">
        <f>IF(A31="","",IFERROR(P31-M31,0))</f>
        <v/>
      </c>
      <c r="R31" s="13">
        <f>IF(A31="","",IFERROR(Q31/P31,0))</f>
        <v/>
      </c>
      <c r="S31" s="13">
        <f>IF(A31="","",IFERROR(R31-N31,0))</f>
        <v/>
      </c>
      <c r="T31" s="4">
        <f>IF(A31="","",IF(P31&lt;=0,"Prix de vente manquant",IF(M31&lt;=0,"Coût à vérifier",IF(R31&lt;0,"Vente à perte",IF(R31&lt;N31,"Marge sous la cible","OK")))))</f>
        <v/>
      </c>
    </row>
    <row r="32">
      <c r="A32" s="8" t="n"/>
      <c r="B32" s="8" t="n"/>
      <c r="C32" s="8" t="n"/>
      <c r="D32" s="8" t="n"/>
      <c r="E32" s="9" t="n"/>
      <c r="F32" s="10" t="n"/>
      <c r="G32" s="11">
        <f>IF(A32="","",IFERROR(E32*(1+F32),0))</f>
        <v/>
      </c>
      <c r="H32" s="12" t="n"/>
      <c r="I32" s="11">
        <f>IF(A32="","",IFERROR(VLOOKUP(D32,'Paramètres'!$F$6:$G$8,2,FALSE),0))</f>
        <v/>
      </c>
      <c r="J32" s="11">
        <f>IF(A32="","",IFERROR(H32*I32,0))</f>
        <v/>
      </c>
      <c r="K32" s="11">
        <f>IF(A32="","",IFERROR(H32*'Paramètres'!$C$6,0))</f>
        <v/>
      </c>
      <c r="L32" s="9" t="n"/>
      <c r="M32" s="11">
        <f>IF(A32="","",IFERROR(G32+J32+K32+L32,0))</f>
        <v/>
      </c>
      <c r="N32" s="10" t="n"/>
      <c r="O32" s="11">
        <f>IF(A32="","",IFERROR(M32/(1-N32),0))</f>
        <v/>
      </c>
      <c r="P32" s="9" t="n"/>
      <c r="Q32" s="11">
        <f>IF(A32="","",IFERROR(P32-M32,0))</f>
        <v/>
      </c>
      <c r="R32" s="13">
        <f>IF(A32="","",IFERROR(Q32/P32,0))</f>
        <v/>
      </c>
      <c r="S32" s="13">
        <f>IF(A32="","",IFERROR(R32-N32,0))</f>
        <v/>
      </c>
      <c r="T32" s="4">
        <f>IF(A32="","",IF(P32&lt;=0,"Prix de vente manquant",IF(M32&lt;=0,"Coût à vérifier",IF(R32&lt;0,"Vente à perte",IF(R32&lt;N32,"Marge sous la cible","OK")))))</f>
        <v/>
      </c>
    </row>
    <row r="33">
      <c r="A33" s="8" t="n"/>
      <c r="B33" s="8" t="n"/>
      <c r="C33" s="8" t="n"/>
      <c r="D33" s="8" t="n"/>
      <c r="E33" s="9" t="n"/>
      <c r="F33" s="10" t="n"/>
      <c r="G33" s="11">
        <f>IF(A33="","",IFERROR(E33*(1+F33),0))</f>
        <v/>
      </c>
      <c r="H33" s="12" t="n"/>
      <c r="I33" s="11">
        <f>IF(A33="","",IFERROR(VLOOKUP(D33,'Paramètres'!$F$6:$G$8,2,FALSE),0))</f>
        <v/>
      </c>
      <c r="J33" s="11">
        <f>IF(A33="","",IFERROR(H33*I33,0))</f>
        <v/>
      </c>
      <c r="K33" s="11">
        <f>IF(A33="","",IFERROR(H33*'Paramètres'!$C$6,0))</f>
        <v/>
      </c>
      <c r="L33" s="9" t="n"/>
      <c r="M33" s="11">
        <f>IF(A33="","",IFERROR(G33+J33+K33+L33,0))</f>
        <v/>
      </c>
      <c r="N33" s="10" t="n"/>
      <c r="O33" s="11">
        <f>IF(A33="","",IFERROR(M33/(1-N33),0))</f>
        <v/>
      </c>
      <c r="P33" s="9" t="n"/>
      <c r="Q33" s="11">
        <f>IF(A33="","",IFERROR(P33-M33,0))</f>
        <v/>
      </c>
      <c r="R33" s="13">
        <f>IF(A33="","",IFERROR(Q33/P33,0))</f>
        <v/>
      </c>
      <c r="S33" s="13">
        <f>IF(A33="","",IFERROR(R33-N33,0))</f>
        <v/>
      </c>
      <c r="T33" s="4">
        <f>IF(A33="","",IF(P33&lt;=0,"Prix de vente manquant",IF(M33&lt;=0,"Coût à vérifier",IF(R33&lt;0,"Vente à perte",IF(R33&lt;N33,"Marge sous la cible","OK")))))</f>
        <v/>
      </c>
    </row>
    <row r="34">
      <c r="A34" s="8" t="n"/>
      <c r="B34" s="8" t="n"/>
      <c r="C34" s="8" t="n"/>
      <c r="D34" s="8" t="n"/>
      <c r="E34" s="9" t="n"/>
      <c r="F34" s="10" t="n"/>
      <c r="G34" s="11">
        <f>IF(A34="","",IFERROR(E34*(1+F34),0))</f>
        <v/>
      </c>
      <c r="H34" s="12" t="n"/>
      <c r="I34" s="11">
        <f>IF(A34="","",IFERROR(VLOOKUP(D34,'Paramètres'!$F$6:$G$8,2,FALSE),0))</f>
        <v/>
      </c>
      <c r="J34" s="11">
        <f>IF(A34="","",IFERROR(H34*I34,0))</f>
        <v/>
      </c>
      <c r="K34" s="11">
        <f>IF(A34="","",IFERROR(H34*'Paramètres'!$C$6,0))</f>
        <v/>
      </c>
      <c r="L34" s="9" t="n"/>
      <c r="M34" s="11">
        <f>IF(A34="","",IFERROR(G34+J34+K34+L34,0))</f>
        <v/>
      </c>
      <c r="N34" s="10" t="n"/>
      <c r="O34" s="11">
        <f>IF(A34="","",IFERROR(M34/(1-N34),0))</f>
        <v/>
      </c>
      <c r="P34" s="9" t="n"/>
      <c r="Q34" s="11">
        <f>IF(A34="","",IFERROR(P34-M34,0))</f>
        <v/>
      </c>
      <c r="R34" s="13">
        <f>IF(A34="","",IFERROR(Q34/P34,0))</f>
        <v/>
      </c>
      <c r="S34" s="13">
        <f>IF(A34="","",IFERROR(R34-N34,0))</f>
        <v/>
      </c>
      <c r="T34" s="4">
        <f>IF(A34="","",IF(P34&lt;=0,"Prix de vente manquant",IF(M34&lt;=0,"Coût à vérifier",IF(R34&lt;0,"Vente à perte",IF(R34&lt;N34,"Marge sous la cible","OK")))))</f>
        <v/>
      </c>
    </row>
    <row r="35">
      <c r="A35" s="8" t="n"/>
      <c r="B35" s="8" t="n"/>
      <c r="C35" s="8" t="n"/>
      <c r="D35" s="8" t="n"/>
      <c r="E35" s="9" t="n"/>
      <c r="F35" s="10" t="n"/>
      <c r="G35" s="11">
        <f>IF(A35="","",IFERROR(E35*(1+F35),0))</f>
        <v/>
      </c>
      <c r="H35" s="12" t="n"/>
      <c r="I35" s="11">
        <f>IF(A35="","",IFERROR(VLOOKUP(D35,'Paramètres'!$F$6:$G$8,2,FALSE),0))</f>
        <v/>
      </c>
      <c r="J35" s="11">
        <f>IF(A35="","",IFERROR(H35*I35,0))</f>
        <v/>
      </c>
      <c r="K35" s="11">
        <f>IF(A35="","",IFERROR(H35*'Paramètres'!$C$6,0))</f>
        <v/>
      </c>
      <c r="L35" s="9" t="n"/>
      <c r="M35" s="11">
        <f>IF(A35="","",IFERROR(G35+J35+K35+L35,0))</f>
        <v/>
      </c>
      <c r="N35" s="10" t="n"/>
      <c r="O35" s="11">
        <f>IF(A35="","",IFERROR(M35/(1-N35),0))</f>
        <v/>
      </c>
      <c r="P35" s="9" t="n"/>
      <c r="Q35" s="11">
        <f>IF(A35="","",IFERROR(P35-M35,0))</f>
        <v/>
      </c>
      <c r="R35" s="13">
        <f>IF(A35="","",IFERROR(Q35/P35,0))</f>
        <v/>
      </c>
      <c r="S35" s="13">
        <f>IF(A35="","",IFERROR(R35-N35,0))</f>
        <v/>
      </c>
      <c r="T35" s="4">
        <f>IF(A35="","",IF(P35&lt;=0,"Prix de vente manquant",IF(M35&lt;=0,"Coût à vérifier",IF(R35&lt;0,"Vente à perte",IF(R35&lt;N35,"Marge sous la cible","OK")))))</f>
        <v/>
      </c>
    </row>
    <row r="36">
      <c r="A36" s="8" t="n"/>
      <c r="B36" s="8" t="n"/>
      <c r="C36" s="8" t="n"/>
      <c r="D36" s="8" t="n"/>
      <c r="E36" s="9" t="n"/>
      <c r="F36" s="10" t="n"/>
      <c r="G36" s="11">
        <f>IF(A36="","",IFERROR(E36*(1+F36),0))</f>
        <v/>
      </c>
      <c r="H36" s="12" t="n"/>
      <c r="I36" s="11">
        <f>IF(A36="","",IFERROR(VLOOKUP(D36,'Paramètres'!$F$6:$G$8,2,FALSE),0))</f>
        <v/>
      </c>
      <c r="J36" s="11">
        <f>IF(A36="","",IFERROR(H36*I36,0))</f>
        <v/>
      </c>
      <c r="K36" s="11">
        <f>IF(A36="","",IFERROR(H36*'Paramètres'!$C$6,0))</f>
        <v/>
      </c>
      <c r="L36" s="9" t="n"/>
      <c r="M36" s="11">
        <f>IF(A36="","",IFERROR(G36+J36+K36+L36,0))</f>
        <v/>
      </c>
      <c r="N36" s="10" t="n"/>
      <c r="O36" s="11">
        <f>IF(A36="","",IFERROR(M36/(1-N36),0))</f>
        <v/>
      </c>
      <c r="P36" s="9" t="n"/>
      <c r="Q36" s="11">
        <f>IF(A36="","",IFERROR(P36-M36,0))</f>
        <v/>
      </c>
      <c r="R36" s="13">
        <f>IF(A36="","",IFERROR(Q36/P36,0))</f>
        <v/>
      </c>
      <c r="S36" s="13">
        <f>IF(A36="","",IFERROR(R36-N36,0))</f>
        <v/>
      </c>
      <c r="T36" s="4">
        <f>IF(A36="","",IF(P36&lt;=0,"Prix de vente manquant",IF(M36&lt;=0,"Coût à vérifier",IF(R36&lt;0,"Vente à perte",IF(R36&lt;N36,"Marge sous la cible","OK")))))</f>
        <v/>
      </c>
    </row>
    <row r="37">
      <c r="A37" s="8" t="n"/>
      <c r="B37" s="8" t="n"/>
      <c r="C37" s="8" t="n"/>
      <c r="D37" s="8" t="n"/>
      <c r="E37" s="9" t="n"/>
      <c r="F37" s="10" t="n"/>
      <c r="G37" s="11">
        <f>IF(A37="","",IFERROR(E37*(1+F37),0))</f>
        <v/>
      </c>
      <c r="H37" s="12" t="n"/>
      <c r="I37" s="11">
        <f>IF(A37="","",IFERROR(VLOOKUP(D37,'Paramètres'!$F$6:$G$8,2,FALSE),0))</f>
        <v/>
      </c>
      <c r="J37" s="11">
        <f>IF(A37="","",IFERROR(H37*I37,0))</f>
        <v/>
      </c>
      <c r="K37" s="11">
        <f>IF(A37="","",IFERROR(H37*'Paramètres'!$C$6,0))</f>
        <v/>
      </c>
      <c r="L37" s="9" t="n"/>
      <c r="M37" s="11">
        <f>IF(A37="","",IFERROR(G37+J37+K37+L37,0))</f>
        <v/>
      </c>
      <c r="N37" s="10" t="n"/>
      <c r="O37" s="11">
        <f>IF(A37="","",IFERROR(M37/(1-N37),0))</f>
        <v/>
      </c>
      <c r="P37" s="9" t="n"/>
      <c r="Q37" s="11">
        <f>IF(A37="","",IFERROR(P37-M37,0))</f>
        <v/>
      </c>
      <c r="R37" s="13">
        <f>IF(A37="","",IFERROR(Q37/P37,0))</f>
        <v/>
      </c>
      <c r="S37" s="13">
        <f>IF(A37="","",IFERROR(R37-N37,0))</f>
        <v/>
      </c>
      <c r="T37" s="4">
        <f>IF(A37="","",IF(P37&lt;=0,"Prix de vente manquant",IF(M37&lt;=0,"Coût à vérifier",IF(R37&lt;0,"Vente à perte",IF(R37&lt;N37,"Marge sous la cible","OK")))))</f>
        <v/>
      </c>
    </row>
    <row r="38">
      <c r="A38" s="8" t="n"/>
      <c r="B38" s="8" t="n"/>
      <c r="C38" s="8" t="n"/>
      <c r="D38" s="8" t="n"/>
      <c r="E38" s="9" t="n"/>
      <c r="F38" s="10" t="n"/>
      <c r="G38" s="11">
        <f>IF(A38="","",IFERROR(E38*(1+F38),0))</f>
        <v/>
      </c>
      <c r="H38" s="12" t="n"/>
      <c r="I38" s="11">
        <f>IF(A38="","",IFERROR(VLOOKUP(D38,'Paramètres'!$F$6:$G$8,2,FALSE),0))</f>
        <v/>
      </c>
      <c r="J38" s="11">
        <f>IF(A38="","",IFERROR(H38*I38,0))</f>
        <v/>
      </c>
      <c r="K38" s="11">
        <f>IF(A38="","",IFERROR(H38*'Paramètres'!$C$6,0))</f>
        <v/>
      </c>
      <c r="L38" s="9" t="n"/>
      <c r="M38" s="11">
        <f>IF(A38="","",IFERROR(G38+J38+K38+L38,0))</f>
        <v/>
      </c>
      <c r="N38" s="10" t="n"/>
      <c r="O38" s="11">
        <f>IF(A38="","",IFERROR(M38/(1-N38),0))</f>
        <v/>
      </c>
      <c r="P38" s="9" t="n"/>
      <c r="Q38" s="11">
        <f>IF(A38="","",IFERROR(P38-M38,0))</f>
        <v/>
      </c>
      <c r="R38" s="13">
        <f>IF(A38="","",IFERROR(Q38/P38,0))</f>
        <v/>
      </c>
      <c r="S38" s="13">
        <f>IF(A38="","",IFERROR(R38-N38,0))</f>
        <v/>
      </c>
      <c r="T38" s="4">
        <f>IF(A38="","",IF(P38&lt;=0,"Prix de vente manquant",IF(M38&lt;=0,"Coût à vérifier",IF(R38&lt;0,"Vente à perte",IF(R38&lt;N38,"Marge sous la cible","OK")))))</f>
        <v/>
      </c>
    </row>
    <row r="39">
      <c r="A39" s="8" t="n"/>
      <c r="B39" s="8" t="n"/>
      <c r="C39" s="8" t="n"/>
      <c r="D39" s="8" t="n"/>
      <c r="E39" s="9" t="n"/>
      <c r="F39" s="10" t="n"/>
      <c r="G39" s="11">
        <f>IF(A39="","",IFERROR(E39*(1+F39),0))</f>
        <v/>
      </c>
      <c r="H39" s="12" t="n"/>
      <c r="I39" s="11">
        <f>IF(A39="","",IFERROR(VLOOKUP(D39,'Paramètres'!$F$6:$G$8,2,FALSE),0))</f>
        <v/>
      </c>
      <c r="J39" s="11">
        <f>IF(A39="","",IFERROR(H39*I39,0))</f>
        <v/>
      </c>
      <c r="K39" s="11">
        <f>IF(A39="","",IFERROR(H39*'Paramètres'!$C$6,0))</f>
        <v/>
      </c>
      <c r="L39" s="9" t="n"/>
      <c r="M39" s="11">
        <f>IF(A39="","",IFERROR(G39+J39+K39+L39,0))</f>
        <v/>
      </c>
      <c r="N39" s="10" t="n"/>
      <c r="O39" s="11">
        <f>IF(A39="","",IFERROR(M39/(1-N39),0))</f>
        <v/>
      </c>
      <c r="P39" s="9" t="n"/>
      <c r="Q39" s="11">
        <f>IF(A39="","",IFERROR(P39-M39,0))</f>
        <v/>
      </c>
      <c r="R39" s="13">
        <f>IF(A39="","",IFERROR(Q39/P39,0))</f>
        <v/>
      </c>
      <c r="S39" s="13">
        <f>IF(A39="","",IFERROR(R39-N39,0))</f>
        <v/>
      </c>
      <c r="T39" s="4">
        <f>IF(A39="","",IF(P39&lt;=0,"Prix de vente manquant",IF(M39&lt;=0,"Coût à vérifier",IF(R39&lt;0,"Vente à perte",IF(R39&lt;N39,"Marge sous la cible","OK")))))</f>
        <v/>
      </c>
    </row>
    <row r="40">
      <c r="A40" s="8" t="n"/>
      <c r="B40" s="8" t="n"/>
      <c r="C40" s="8" t="n"/>
      <c r="D40" s="8" t="n"/>
      <c r="E40" s="9" t="n"/>
      <c r="F40" s="10" t="n"/>
      <c r="G40" s="11">
        <f>IF(A40="","",IFERROR(E40*(1+F40),0))</f>
        <v/>
      </c>
      <c r="H40" s="12" t="n"/>
      <c r="I40" s="11">
        <f>IF(A40="","",IFERROR(VLOOKUP(D40,'Paramètres'!$F$6:$G$8,2,FALSE),0))</f>
        <v/>
      </c>
      <c r="J40" s="11">
        <f>IF(A40="","",IFERROR(H40*I40,0))</f>
        <v/>
      </c>
      <c r="K40" s="11">
        <f>IF(A40="","",IFERROR(H40*'Paramètres'!$C$6,0))</f>
        <v/>
      </c>
      <c r="L40" s="9" t="n"/>
      <c r="M40" s="11">
        <f>IF(A40="","",IFERROR(G40+J40+K40+L40,0))</f>
        <v/>
      </c>
      <c r="N40" s="10" t="n"/>
      <c r="O40" s="11">
        <f>IF(A40="","",IFERROR(M40/(1-N40),0))</f>
        <v/>
      </c>
      <c r="P40" s="9" t="n"/>
      <c r="Q40" s="11">
        <f>IF(A40="","",IFERROR(P40-M40,0))</f>
        <v/>
      </c>
      <c r="R40" s="13">
        <f>IF(A40="","",IFERROR(Q40/P40,0))</f>
        <v/>
      </c>
      <c r="S40" s="13">
        <f>IF(A40="","",IFERROR(R40-N40,0))</f>
        <v/>
      </c>
      <c r="T40" s="4">
        <f>IF(A40="","",IF(P40&lt;=0,"Prix de vente manquant",IF(M40&lt;=0,"Coût à vérifier",IF(R40&lt;0,"Vente à perte",IF(R40&lt;N40,"Marge sous la cible","OK")))))</f>
        <v/>
      </c>
    </row>
    <row r="41">
      <c r="A41" s="8" t="n"/>
      <c r="B41" s="8" t="n"/>
      <c r="C41" s="8" t="n"/>
      <c r="D41" s="8" t="n"/>
      <c r="E41" s="9" t="n"/>
      <c r="F41" s="10" t="n"/>
      <c r="G41" s="11">
        <f>IF(A41="","",IFERROR(E41*(1+F41),0))</f>
        <v/>
      </c>
      <c r="H41" s="12" t="n"/>
      <c r="I41" s="11">
        <f>IF(A41="","",IFERROR(VLOOKUP(D41,'Paramètres'!$F$6:$G$8,2,FALSE),0))</f>
        <v/>
      </c>
      <c r="J41" s="11">
        <f>IF(A41="","",IFERROR(H41*I41,0))</f>
        <v/>
      </c>
      <c r="K41" s="11">
        <f>IF(A41="","",IFERROR(H41*'Paramètres'!$C$6,0))</f>
        <v/>
      </c>
      <c r="L41" s="9" t="n"/>
      <c r="M41" s="11">
        <f>IF(A41="","",IFERROR(G41+J41+K41+L41,0))</f>
        <v/>
      </c>
      <c r="N41" s="10" t="n"/>
      <c r="O41" s="11">
        <f>IF(A41="","",IFERROR(M41/(1-N41),0))</f>
        <v/>
      </c>
      <c r="P41" s="9" t="n"/>
      <c r="Q41" s="11">
        <f>IF(A41="","",IFERROR(P41-M41,0))</f>
        <v/>
      </c>
      <c r="R41" s="13">
        <f>IF(A41="","",IFERROR(Q41/P41,0))</f>
        <v/>
      </c>
      <c r="S41" s="13">
        <f>IF(A41="","",IFERROR(R41-N41,0))</f>
        <v/>
      </c>
      <c r="T41" s="4">
        <f>IF(A41="","",IF(P41&lt;=0,"Prix de vente manquant",IF(M41&lt;=0,"Coût à vérifier",IF(R41&lt;0,"Vente à perte",IF(R41&lt;N41,"Marge sous la cible","OK")))))</f>
        <v/>
      </c>
    </row>
    <row r="42">
      <c r="A42" s="8" t="n"/>
      <c r="B42" s="8" t="n"/>
      <c r="C42" s="8" t="n"/>
      <c r="D42" s="8" t="n"/>
      <c r="E42" s="9" t="n"/>
      <c r="F42" s="10" t="n"/>
      <c r="G42" s="11">
        <f>IF(A42="","",IFERROR(E42*(1+F42),0))</f>
        <v/>
      </c>
      <c r="H42" s="12" t="n"/>
      <c r="I42" s="11">
        <f>IF(A42="","",IFERROR(VLOOKUP(D42,'Paramètres'!$F$6:$G$8,2,FALSE),0))</f>
        <v/>
      </c>
      <c r="J42" s="11">
        <f>IF(A42="","",IFERROR(H42*I42,0))</f>
        <v/>
      </c>
      <c r="K42" s="11">
        <f>IF(A42="","",IFERROR(H42*'Paramètres'!$C$6,0))</f>
        <v/>
      </c>
      <c r="L42" s="9" t="n"/>
      <c r="M42" s="11">
        <f>IF(A42="","",IFERROR(G42+J42+K42+L42,0))</f>
        <v/>
      </c>
      <c r="N42" s="10" t="n"/>
      <c r="O42" s="11">
        <f>IF(A42="","",IFERROR(M42/(1-N42),0))</f>
        <v/>
      </c>
      <c r="P42" s="9" t="n"/>
      <c r="Q42" s="11">
        <f>IF(A42="","",IFERROR(P42-M42,0))</f>
        <v/>
      </c>
      <c r="R42" s="13">
        <f>IF(A42="","",IFERROR(Q42/P42,0))</f>
        <v/>
      </c>
      <c r="S42" s="13">
        <f>IF(A42="","",IFERROR(R42-N42,0))</f>
        <v/>
      </c>
      <c r="T42" s="4">
        <f>IF(A42="","",IF(P42&lt;=0,"Prix de vente manquant",IF(M42&lt;=0,"Coût à vérifier",IF(R42&lt;0,"Vente à perte",IF(R42&lt;N42,"Marge sous la cible","OK")))))</f>
        <v/>
      </c>
    </row>
    <row r="43">
      <c r="A43" s="8" t="n"/>
      <c r="B43" s="8" t="n"/>
      <c r="C43" s="8" t="n"/>
      <c r="D43" s="8" t="n"/>
      <c r="E43" s="9" t="n"/>
      <c r="F43" s="10" t="n"/>
      <c r="G43" s="11">
        <f>IF(A43="","",IFERROR(E43*(1+F43),0))</f>
        <v/>
      </c>
      <c r="H43" s="12" t="n"/>
      <c r="I43" s="11">
        <f>IF(A43="","",IFERROR(VLOOKUP(D43,'Paramètres'!$F$6:$G$8,2,FALSE),0))</f>
        <v/>
      </c>
      <c r="J43" s="11">
        <f>IF(A43="","",IFERROR(H43*I43,0))</f>
        <v/>
      </c>
      <c r="K43" s="11">
        <f>IF(A43="","",IFERROR(H43*'Paramètres'!$C$6,0))</f>
        <v/>
      </c>
      <c r="L43" s="9" t="n"/>
      <c r="M43" s="11">
        <f>IF(A43="","",IFERROR(G43+J43+K43+L43,0))</f>
        <v/>
      </c>
      <c r="N43" s="10" t="n"/>
      <c r="O43" s="11">
        <f>IF(A43="","",IFERROR(M43/(1-N43),0))</f>
        <v/>
      </c>
      <c r="P43" s="9" t="n"/>
      <c r="Q43" s="11">
        <f>IF(A43="","",IFERROR(P43-M43,0))</f>
        <v/>
      </c>
      <c r="R43" s="13">
        <f>IF(A43="","",IFERROR(Q43/P43,0))</f>
        <v/>
      </c>
      <c r="S43" s="13">
        <f>IF(A43="","",IFERROR(R43-N43,0))</f>
        <v/>
      </c>
      <c r="T43" s="4">
        <f>IF(A43="","",IF(P43&lt;=0,"Prix de vente manquant",IF(M43&lt;=0,"Coût à vérifier",IF(R43&lt;0,"Vente à perte",IF(R43&lt;N43,"Marge sous la cible","OK")))))</f>
        <v/>
      </c>
    </row>
    <row r="44">
      <c r="A44" s="8" t="n"/>
      <c r="B44" s="8" t="n"/>
      <c r="C44" s="8" t="n"/>
      <c r="D44" s="8" t="n"/>
      <c r="E44" s="9" t="n"/>
      <c r="F44" s="10" t="n"/>
      <c r="G44" s="11">
        <f>IF(A44="","",IFERROR(E44*(1+F44),0))</f>
        <v/>
      </c>
      <c r="H44" s="12" t="n"/>
      <c r="I44" s="11">
        <f>IF(A44="","",IFERROR(VLOOKUP(D44,'Paramètres'!$F$6:$G$8,2,FALSE),0))</f>
        <v/>
      </c>
      <c r="J44" s="11">
        <f>IF(A44="","",IFERROR(H44*I44,0))</f>
        <v/>
      </c>
      <c r="K44" s="11">
        <f>IF(A44="","",IFERROR(H44*'Paramètres'!$C$6,0))</f>
        <v/>
      </c>
      <c r="L44" s="9" t="n"/>
      <c r="M44" s="11">
        <f>IF(A44="","",IFERROR(G44+J44+K44+L44,0))</f>
        <v/>
      </c>
      <c r="N44" s="10" t="n"/>
      <c r="O44" s="11">
        <f>IF(A44="","",IFERROR(M44/(1-N44),0))</f>
        <v/>
      </c>
      <c r="P44" s="9" t="n"/>
      <c r="Q44" s="11">
        <f>IF(A44="","",IFERROR(P44-M44,0))</f>
        <v/>
      </c>
      <c r="R44" s="13">
        <f>IF(A44="","",IFERROR(Q44/P44,0))</f>
        <v/>
      </c>
      <c r="S44" s="13">
        <f>IF(A44="","",IFERROR(R44-N44,0))</f>
        <v/>
      </c>
      <c r="T44" s="4">
        <f>IF(A44="","",IF(P44&lt;=0,"Prix de vente manquant",IF(M44&lt;=0,"Coût à vérifier",IF(R44&lt;0,"Vente à perte",IF(R44&lt;N44,"Marge sous la cible","OK")))))</f>
        <v/>
      </c>
    </row>
    <row r="45">
      <c r="A45" s="8" t="n"/>
      <c r="B45" s="8" t="n"/>
      <c r="C45" s="8" t="n"/>
      <c r="D45" s="8" t="n"/>
      <c r="E45" s="9" t="n"/>
      <c r="F45" s="10" t="n"/>
      <c r="G45" s="11">
        <f>IF(A45="","",IFERROR(E45*(1+F45),0))</f>
        <v/>
      </c>
      <c r="H45" s="12" t="n"/>
      <c r="I45" s="11">
        <f>IF(A45="","",IFERROR(VLOOKUP(D45,'Paramètres'!$F$6:$G$8,2,FALSE),0))</f>
        <v/>
      </c>
      <c r="J45" s="11">
        <f>IF(A45="","",IFERROR(H45*I45,0))</f>
        <v/>
      </c>
      <c r="K45" s="11">
        <f>IF(A45="","",IFERROR(H45*'Paramètres'!$C$6,0))</f>
        <v/>
      </c>
      <c r="L45" s="9" t="n"/>
      <c r="M45" s="11">
        <f>IF(A45="","",IFERROR(G45+J45+K45+L45,0))</f>
        <v/>
      </c>
      <c r="N45" s="10" t="n"/>
      <c r="O45" s="11">
        <f>IF(A45="","",IFERROR(M45/(1-N45),0))</f>
        <v/>
      </c>
      <c r="P45" s="9" t="n"/>
      <c r="Q45" s="11">
        <f>IF(A45="","",IFERROR(P45-M45,0))</f>
        <v/>
      </c>
      <c r="R45" s="13">
        <f>IF(A45="","",IFERROR(Q45/P45,0))</f>
        <v/>
      </c>
      <c r="S45" s="13">
        <f>IF(A45="","",IFERROR(R45-N45,0))</f>
        <v/>
      </c>
      <c r="T45" s="4">
        <f>IF(A45="","",IF(P45&lt;=0,"Prix de vente manquant",IF(M45&lt;=0,"Coût à vérifier",IF(R45&lt;0,"Vente à perte",IF(R45&lt;N45,"Marge sous la cible","OK")))))</f>
        <v/>
      </c>
    </row>
    <row r="46">
      <c r="A46" s="8" t="n"/>
      <c r="B46" s="8" t="n"/>
      <c r="C46" s="8" t="n"/>
      <c r="D46" s="8" t="n"/>
      <c r="E46" s="9" t="n"/>
      <c r="F46" s="10" t="n"/>
      <c r="G46" s="11">
        <f>IF(A46="","",IFERROR(E46*(1+F46),0))</f>
        <v/>
      </c>
      <c r="H46" s="12" t="n"/>
      <c r="I46" s="11">
        <f>IF(A46="","",IFERROR(VLOOKUP(D46,'Paramètres'!$F$6:$G$8,2,FALSE),0))</f>
        <v/>
      </c>
      <c r="J46" s="11">
        <f>IF(A46="","",IFERROR(H46*I46,0))</f>
        <v/>
      </c>
      <c r="K46" s="11">
        <f>IF(A46="","",IFERROR(H46*'Paramètres'!$C$6,0))</f>
        <v/>
      </c>
      <c r="L46" s="9" t="n"/>
      <c r="M46" s="11">
        <f>IF(A46="","",IFERROR(G46+J46+K46+L46,0))</f>
        <v/>
      </c>
      <c r="N46" s="10" t="n"/>
      <c r="O46" s="11">
        <f>IF(A46="","",IFERROR(M46/(1-N46),0))</f>
        <v/>
      </c>
      <c r="P46" s="9" t="n"/>
      <c r="Q46" s="11">
        <f>IF(A46="","",IFERROR(P46-M46,0))</f>
        <v/>
      </c>
      <c r="R46" s="13">
        <f>IF(A46="","",IFERROR(Q46/P46,0))</f>
        <v/>
      </c>
      <c r="S46" s="13">
        <f>IF(A46="","",IFERROR(R46-N46,0))</f>
        <v/>
      </c>
      <c r="T46" s="4">
        <f>IF(A46="","",IF(P46&lt;=0,"Prix de vente manquant",IF(M46&lt;=0,"Coût à vérifier",IF(R46&lt;0,"Vente à perte",IF(R46&lt;N46,"Marge sous la cible","OK")))))</f>
        <v/>
      </c>
    </row>
    <row r="47">
      <c r="A47" s="8" t="n"/>
      <c r="B47" s="8" t="n"/>
      <c r="C47" s="8" t="n"/>
      <c r="D47" s="8" t="n"/>
      <c r="E47" s="9" t="n"/>
      <c r="F47" s="10" t="n"/>
      <c r="G47" s="11">
        <f>IF(A47="","",IFERROR(E47*(1+F47),0))</f>
        <v/>
      </c>
      <c r="H47" s="12" t="n"/>
      <c r="I47" s="11">
        <f>IF(A47="","",IFERROR(VLOOKUP(D47,'Paramètres'!$F$6:$G$8,2,FALSE),0))</f>
        <v/>
      </c>
      <c r="J47" s="11">
        <f>IF(A47="","",IFERROR(H47*I47,0))</f>
        <v/>
      </c>
      <c r="K47" s="11">
        <f>IF(A47="","",IFERROR(H47*'Paramètres'!$C$6,0))</f>
        <v/>
      </c>
      <c r="L47" s="9" t="n"/>
      <c r="M47" s="11">
        <f>IF(A47="","",IFERROR(G47+J47+K47+L47,0))</f>
        <v/>
      </c>
      <c r="N47" s="10" t="n"/>
      <c r="O47" s="11">
        <f>IF(A47="","",IFERROR(M47/(1-N47),0))</f>
        <v/>
      </c>
      <c r="P47" s="9" t="n"/>
      <c r="Q47" s="11">
        <f>IF(A47="","",IFERROR(P47-M47,0))</f>
        <v/>
      </c>
      <c r="R47" s="13">
        <f>IF(A47="","",IFERROR(Q47/P47,0))</f>
        <v/>
      </c>
      <c r="S47" s="13">
        <f>IF(A47="","",IFERROR(R47-N47,0))</f>
        <v/>
      </c>
      <c r="T47" s="4">
        <f>IF(A47="","",IF(P47&lt;=0,"Prix de vente manquant",IF(M47&lt;=0,"Coût à vérifier",IF(R47&lt;0,"Vente à perte",IF(R47&lt;N47,"Marge sous la cible","OK")))))</f>
        <v/>
      </c>
    </row>
    <row r="48">
      <c r="A48" s="8" t="n"/>
      <c r="B48" s="8" t="n"/>
      <c r="C48" s="8" t="n"/>
      <c r="D48" s="8" t="n"/>
      <c r="E48" s="9" t="n"/>
      <c r="F48" s="10" t="n"/>
      <c r="G48" s="11">
        <f>IF(A48="","",IFERROR(E48*(1+F48),0))</f>
        <v/>
      </c>
      <c r="H48" s="12" t="n"/>
      <c r="I48" s="11">
        <f>IF(A48="","",IFERROR(VLOOKUP(D48,'Paramètres'!$F$6:$G$8,2,FALSE),0))</f>
        <v/>
      </c>
      <c r="J48" s="11">
        <f>IF(A48="","",IFERROR(H48*I48,0))</f>
        <v/>
      </c>
      <c r="K48" s="11">
        <f>IF(A48="","",IFERROR(H48*'Paramètres'!$C$6,0))</f>
        <v/>
      </c>
      <c r="L48" s="9" t="n"/>
      <c r="M48" s="11">
        <f>IF(A48="","",IFERROR(G48+J48+K48+L48,0))</f>
        <v/>
      </c>
      <c r="N48" s="10" t="n"/>
      <c r="O48" s="11">
        <f>IF(A48="","",IFERROR(M48/(1-N48),0))</f>
        <v/>
      </c>
      <c r="P48" s="9" t="n"/>
      <c r="Q48" s="11">
        <f>IF(A48="","",IFERROR(P48-M48,0))</f>
        <v/>
      </c>
      <c r="R48" s="13">
        <f>IF(A48="","",IFERROR(Q48/P48,0))</f>
        <v/>
      </c>
      <c r="S48" s="13">
        <f>IF(A48="","",IFERROR(R48-N48,0))</f>
        <v/>
      </c>
      <c r="T48" s="4">
        <f>IF(A48="","",IF(P48&lt;=0,"Prix de vente manquant",IF(M48&lt;=0,"Coût à vérifier",IF(R48&lt;0,"Vente à perte",IF(R48&lt;N48,"Marge sous la cible","OK")))))</f>
        <v/>
      </c>
    </row>
    <row r="49">
      <c r="A49" s="8" t="n"/>
      <c r="B49" s="8" t="n"/>
      <c r="C49" s="8" t="n"/>
      <c r="D49" s="8" t="n"/>
      <c r="E49" s="9" t="n"/>
      <c r="F49" s="10" t="n"/>
      <c r="G49" s="11">
        <f>IF(A49="","",IFERROR(E49*(1+F49),0))</f>
        <v/>
      </c>
      <c r="H49" s="12" t="n"/>
      <c r="I49" s="11">
        <f>IF(A49="","",IFERROR(VLOOKUP(D49,'Paramètres'!$F$6:$G$8,2,FALSE),0))</f>
        <v/>
      </c>
      <c r="J49" s="11">
        <f>IF(A49="","",IFERROR(H49*I49,0))</f>
        <v/>
      </c>
      <c r="K49" s="11">
        <f>IF(A49="","",IFERROR(H49*'Paramètres'!$C$6,0))</f>
        <v/>
      </c>
      <c r="L49" s="9" t="n"/>
      <c r="M49" s="11">
        <f>IF(A49="","",IFERROR(G49+J49+K49+L49,0))</f>
        <v/>
      </c>
      <c r="N49" s="10" t="n"/>
      <c r="O49" s="11">
        <f>IF(A49="","",IFERROR(M49/(1-N49),0))</f>
        <v/>
      </c>
      <c r="P49" s="9" t="n"/>
      <c r="Q49" s="11">
        <f>IF(A49="","",IFERROR(P49-M49,0))</f>
        <v/>
      </c>
      <c r="R49" s="13">
        <f>IF(A49="","",IFERROR(Q49/P49,0))</f>
        <v/>
      </c>
      <c r="S49" s="13">
        <f>IF(A49="","",IFERROR(R49-N49,0))</f>
        <v/>
      </c>
      <c r="T49" s="4">
        <f>IF(A49="","",IF(P49&lt;=0,"Prix de vente manquant",IF(M49&lt;=0,"Coût à vérifier",IF(R49&lt;0,"Vente à perte",IF(R49&lt;N49,"Marge sous la cible","OK")))))</f>
        <v/>
      </c>
    </row>
    <row r="50">
      <c r="A50" s="8" t="n"/>
      <c r="B50" s="8" t="n"/>
      <c r="C50" s="8" t="n"/>
      <c r="D50" s="8" t="n"/>
      <c r="E50" s="9" t="n"/>
      <c r="F50" s="10" t="n"/>
      <c r="G50" s="11">
        <f>IF(A50="","",IFERROR(E50*(1+F50),0))</f>
        <v/>
      </c>
      <c r="H50" s="12" t="n"/>
      <c r="I50" s="11">
        <f>IF(A50="","",IFERROR(VLOOKUP(D50,'Paramètres'!$F$6:$G$8,2,FALSE),0))</f>
        <v/>
      </c>
      <c r="J50" s="11">
        <f>IF(A50="","",IFERROR(H50*I50,0))</f>
        <v/>
      </c>
      <c r="K50" s="11">
        <f>IF(A50="","",IFERROR(H50*'Paramètres'!$C$6,0))</f>
        <v/>
      </c>
      <c r="L50" s="9" t="n"/>
      <c r="M50" s="11">
        <f>IF(A50="","",IFERROR(G50+J50+K50+L50,0))</f>
        <v/>
      </c>
      <c r="N50" s="10" t="n"/>
      <c r="O50" s="11">
        <f>IF(A50="","",IFERROR(M50/(1-N50),0))</f>
        <v/>
      </c>
      <c r="P50" s="9" t="n"/>
      <c r="Q50" s="11">
        <f>IF(A50="","",IFERROR(P50-M50,0))</f>
        <v/>
      </c>
      <c r="R50" s="13">
        <f>IF(A50="","",IFERROR(Q50/P50,0))</f>
        <v/>
      </c>
      <c r="S50" s="13">
        <f>IF(A50="","",IFERROR(R50-N50,0))</f>
        <v/>
      </c>
      <c r="T50" s="4">
        <f>IF(A50="","",IF(P50&lt;=0,"Prix de vente manquant",IF(M50&lt;=0,"Coût à vérifier",IF(R50&lt;0,"Vente à perte",IF(R50&lt;N50,"Marge sous la cible","OK")))))</f>
        <v/>
      </c>
    </row>
    <row r="51">
      <c r="A51" s="8" t="n"/>
      <c r="B51" s="8" t="n"/>
      <c r="C51" s="8" t="n"/>
      <c r="D51" s="8" t="n"/>
      <c r="E51" s="9" t="n"/>
      <c r="F51" s="10" t="n"/>
      <c r="G51" s="11">
        <f>IF(A51="","",IFERROR(E51*(1+F51),0))</f>
        <v/>
      </c>
      <c r="H51" s="12" t="n"/>
      <c r="I51" s="11">
        <f>IF(A51="","",IFERROR(VLOOKUP(D51,'Paramètres'!$F$6:$G$8,2,FALSE),0))</f>
        <v/>
      </c>
      <c r="J51" s="11">
        <f>IF(A51="","",IFERROR(H51*I51,0))</f>
        <v/>
      </c>
      <c r="K51" s="11">
        <f>IF(A51="","",IFERROR(H51*'Paramètres'!$C$6,0))</f>
        <v/>
      </c>
      <c r="L51" s="9" t="n"/>
      <c r="M51" s="11">
        <f>IF(A51="","",IFERROR(G51+J51+K51+L51,0))</f>
        <v/>
      </c>
      <c r="N51" s="10" t="n"/>
      <c r="O51" s="11">
        <f>IF(A51="","",IFERROR(M51/(1-N51),0))</f>
        <v/>
      </c>
      <c r="P51" s="9" t="n"/>
      <c r="Q51" s="11">
        <f>IF(A51="","",IFERROR(P51-M51,0))</f>
        <v/>
      </c>
      <c r="R51" s="13">
        <f>IF(A51="","",IFERROR(Q51/P51,0))</f>
        <v/>
      </c>
      <c r="S51" s="13">
        <f>IF(A51="","",IFERROR(R51-N51,0))</f>
        <v/>
      </c>
      <c r="T51" s="4">
        <f>IF(A51="","",IF(P51&lt;=0,"Prix de vente manquant",IF(M51&lt;=0,"Coût à vérifier",IF(R51&lt;0,"Vente à perte",IF(R51&lt;N51,"Marge sous la cible","OK")))))</f>
        <v/>
      </c>
    </row>
    <row r="52">
      <c r="A52" s="8" t="n"/>
      <c r="B52" s="8" t="n"/>
      <c r="C52" s="8" t="n"/>
      <c r="D52" s="8" t="n"/>
      <c r="E52" s="9" t="n"/>
      <c r="F52" s="10" t="n"/>
      <c r="G52" s="11">
        <f>IF(A52="","",IFERROR(E52*(1+F52),0))</f>
        <v/>
      </c>
      <c r="H52" s="12" t="n"/>
      <c r="I52" s="11">
        <f>IF(A52="","",IFERROR(VLOOKUP(D52,'Paramètres'!$F$6:$G$8,2,FALSE),0))</f>
        <v/>
      </c>
      <c r="J52" s="11">
        <f>IF(A52="","",IFERROR(H52*I52,0))</f>
        <v/>
      </c>
      <c r="K52" s="11">
        <f>IF(A52="","",IFERROR(H52*'Paramètres'!$C$6,0))</f>
        <v/>
      </c>
      <c r="L52" s="9" t="n"/>
      <c r="M52" s="11">
        <f>IF(A52="","",IFERROR(G52+J52+K52+L52,0))</f>
        <v/>
      </c>
      <c r="N52" s="10" t="n"/>
      <c r="O52" s="11">
        <f>IF(A52="","",IFERROR(M52/(1-N52),0))</f>
        <v/>
      </c>
      <c r="P52" s="9" t="n"/>
      <c r="Q52" s="11">
        <f>IF(A52="","",IFERROR(P52-M52,0))</f>
        <v/>
      </c>
      <c r="R52" s="13">
        <f>IF(A52="","",IFERROR(Q52/P52,0))</f>
        <v/>
      </c>
      <c r="S52" s="13">
        <f>IF(A52="","",IFERROR(R52-N52,0))</f>
        <v/>
      </c>
      <c r="T52" s="4">
        <f>IF(A52="","",IF(P52&lt;=0,"Prix de vente manquant",IF(M52&lt;=0,"Coût à vérifier",IF(R52&lt;0,"Vente à perte",IF(R52&lt;N52,"Marge sous la cible","OK")))))</f>
        <v/>
      </c>
    </row>
    <row r="53">
      <c r="A53" s="8" t="n"/>
      <c r="B53" s="8" t="n"/>
      <c r="C53" s="8" t="n"/>
      <c r="D53" s="8" t="n"/>
      <c r="E53" s="9" t="n"/>
      <c r="F53" s="10" t="n"/>
      <c r="G53" s="11">
        <f>IF(A53="","",IFERROR(E53*(1+F53),0))</f>
        <v/>
      </c>
      <c r="H53" s="12" t="n"/>
      <c r="I53" s="11">
        <f>IF(A53="","",IFERROR(VLOOKUP(D53,'Paramètres'!$F$6:$G$8,2,FALSE),0))</f>
        <v/>
      </c>
      <c r="J53" s="11">
        <f>IF(A53="","",IFERROR(H53*I53,0))</f>
        <v/>
      </c>
      <c r="K53" s="11">
        <f>IF(A53="","",IFERROR(H53*'Paramètres'!$C$6,0))</f>
        <v/>
      </c>
      <c r="L53" s="9" t="n"/>
      <c r="M53" s="11">
        <f>IF(A53="","",IFERROR(G53+J53+K53+L53,0))</f>
        <v/>
      </c>
      <c r="N53" s="10" t="n"/>
      <c r="O53" s="11">
        <f>IF(A53="","",IFERROR(M53/(1-N53),0))</f>
        <v/>
      </c>
      <c r="P53" s="9" t="n"/>
      <c r="Q53" s="11">
        <f>IF(A53="","",IFERROR(P53-M53,0))</f>
        <v/>
      </c>
      <c r="R53" s="13">
        <f>IF(A53="","",IFERROR(Q53/P53,0))</f>
        <v/>
      </c>
      <c r="S53" s="13">
        <f>IF(A53="","",IFERROR(R53-N53,0))</f>
        <v/>
      </c>
      <c r="T53" s="4">
        <f>IF(A53="","",IF(P53&lt;=0,"Prix de vente manquant",IF(M53&lt;=0,"Coût à vérifier",IF(R53&lt;0,"Vente à perte",IF(R53&lt;N53,"Marge sous la cible","OK")))))</f>
        <v/>
      </c>
    </row>
    <row r="54">
      <c r="A54" s="8" t="n"/>
      <c r="B54" s="8" t="n"/>
      <c r="C54" s="8" t="n"/>
      <c r="D54" s="8" t="n"/>
      <c r="E54" s="9" t="n"/>
      <c r="F54" s="10" t="n"/>
      <c r="G54" s="11">
        <f>IF(A54="","",IFERROR(E54*(1+F54),0))</f>
        <v/>
      </c>
      <c r="H54" s="12" t="n"/>
      <c r="I54" s="11">
        <f>IF(A54="","",IFERROR(VLOOKUP(D54,'Paramètres'!$F$6:$G$8,2,FALSE),0))</f>
        <v/>
      </c>
      <c r="J54" s="11">
        <f>IF(A54="","",IFERROR(H54*I54,0))</f>
        <v/>
      </c>
      <c r="K54" s="11">
        <f>IF(A54="","",IFERROR(H54*'Paramètres'!$C$6,0))</f>
        <v/>
      </c>
      <c r="L54" s="9" t="n"/>
      <c r="M54" s="11">
        <f>IF(A54="","",IFERROR(G54+J54+K54+L54,0))</f>
        <v/>
      </c>
      <c r="N54" s="10" t="n"/>
      <c r="O54" s="11">
        <f>IF(A54="","",IFERROR(M54/(1-N54),0))</f>
        <v/>
      </c>
      <c r="P54" s="9" t="n"/>
      <c r="Q54" s="11">
        <f>IF(A54="","",IFERROR(P54-M54,0))</f>
        <v/>
      </c>
      <c r="R54" s="13">
        <f>IF(A54="","",IFERROR(Q54/P54,0))</f>
        <v/>
      </c>
      <c r="S54" s="13">
        <f>IF(A54="","",IFERROR(R54-N54,0))</f>
        <v/>
      </c>
      <c r="T54" s="4">
        <f>IF(A54="","",IF(P54&lt;=0,"Prix de vente manquant",IF(M54&lt;=0,"Coût à vérifier",IF(R54&lt;0,"Vente à perte",IF(R54&lt;N54,"Marge sous la cible","OK")))))</f>
        <v/>
      </c>
    </row>
    <row r="55">
      <c r="A55" s="8" t="n"/>
      <c r="B55" s="8" t="n"/>
      <c r="C55" s="8" t="n"/>
      <c r="D55" s="8" t="n"/>
      <c r="E55" s="9" t="n"/>
      <c r="F55" s="10" t="n"/>
      <c r="G55" s="11">
        <f>IF(A55="","",IFERROR(E55*(1+F55),0))</f>
        <v/>
      </c>
      <c r="H55" s="12" t="n"/>
      <c r="I55" s="11">
        <f>IF(A55="","",IFERROR(VLOOKUP(D55,'Paramètres'!$F$6:$G$8,2,FALSE),0))</f>
        <v/>
      </c>
      <c r="J55" s="11">
        <f>IF(A55="","",IFERROR(H55*I55,0))</f>
        <v/>
      </c>
      <c r="K55" s="11">
        <f>IF(A55="","",IFERROR(H55*'Paramètres'!$C$6,0))</f>
        <v/>
      </c>
      <c r="L55" s="9" t="n"/>
      <c r="M55" s="11">
        <f>IF(A55="","",IFERROR(G55+J55+K55+L55,0))</f>
        <v/>
      </c>
      <c r="N55" s="10" t="n"/>
      <c r="O55" s="11">
        <f>IF(A55="","",IFERROR(M55/(1-N55),0))</f>
        <v/>
      </c>
      <c r="P55" s="9" t="n"/>
      <c r="Q55" s="11">
        <f>IF(A55="","",IFERROR(P55-M55,0))</f>
        <v/>
      </c>
      <c r="R55" s="13">
        <f>IF(A55="","",IFERROR(Q55/P55,0))</f>
        <v/>
      </c>
      <c r="S55" s="13">
        <f>IF(A55="","",IFERROR(R55-N55,0))</f>
        <v/>
      </c>
      <c r="T55" s="4">
        <f>IF(A55="","",IF(P55&lt;=0,"Prix de vente manquant",IF(M55&lt;=0,"Coût à vérifier",IF(R55&lt;0,"Vente à perte",IF(R55&lt;N55,"Marge sous la cible","OK")))))</f>
        <v/>
      </c>
    </row>
    <row r="56">
      <c r="A56" s="8" t="n"/>
      <c r="B56" s="8" t="n"/>
      <c r="C56" s="8" t="n"/>
      <c r="D56" s="8" t="n"/>
      <c r="E56" s="9" t="n"/>
      <c r="F56" s="10" t="n"/>
      <c r="G56" s="11">
        <f>IF(A56="","",IFERROR(E56*(1+F56),0))</f>
        <v/>
      </c>
      <c r="H56" s="12" t="n"/>
      <c r="I56" s="11">
        <f>IF(A56="","",IFERROR(VLOOKUP(D56,'Paramètres'!$F$6:$G$8,2,FALSE),0))</f>
        <v/>
      </c>
      <c r="J56" s="11">
        <f>IF(A56="","",IFERROR(H56*I56,0))</f>
        <v/>
      </c>
      <c r="K56" s="11">
        <f>IF(A56="","",IFERROR(H56*'Paramètres'!$C$6,0))</f>
        <v/>
      </c>
      <c r="L56" s="9" t="n"/>
      <c r="M56" s="11">
        <f>IF(A56="","",IFERROR(G56+J56+K56+L56,0))</f>
        <v/>
      </c>
      <c r="N56" s="10" t="n"/>
      <c r="O56" s="11">
        <f>IF(A56="","",IFERROR(M56/(1-N56),0))</f>
        <v/>
      </c>
      <c r="P56" s="9" t="n"/>
      <c r="Q56" s="11">
        <f>IF(A56="","",IFERROR(P56-M56,0))</f>
        <v/>
      </c>
      <c r="R56" s="13">
        <f>IF(A56="","",IFERROR(Q56/P56,0))</f>
        <v/>
      </c>
      <c r="S56" s="13">
        <f>IF(A56="","",IFERROR(R56-N56,0))</f>
        <v/>
      </c>
      <c r="T56" s="4">
        <f>IF(A56="","",IF(P56&lt;=0,"Prix de vente manquant",IF(M56&lt;=0,"Coût à vérifier",IF(R56&lt;0,"Vente à perte",IF(R56&lt;N56,"Marge sous la cible","OK")))))</f>
        <v/>
      </c>
    </row>
    <row r="57">
      <c r="A57" s="8" t="n"/>
      <c r="B57" s="8" t="n"/>
      <c r="C57" s="8" t="n"/>
      <c r="D57" s="8" t="n"/>
      <c r="E57" s="9" t="n"/>
      <c r="F57" s="10" t="n"/>
      <c r="G57" s="11">
        <f>IF(A57="","",IFERROR(E57*(1+F57),0))</f>
        <v/>
      </c>
      <c r="H57" s="12" t="n"/>
      <c r="I57" s="11">
        <f>IF(A57="","",IFERROR(VLOOKUP(D57,'Paramètres'!$F$6:$G$8,2,FALSE),0))</f>
        <v/>
      </c>
      <c r="J57" s="11">
        <f>IF(A57="","",IFERROR(H57*I57,0))</f>
        <v/>
      </c>
      <c r="K57" s="11">
        <f>IF(A57="","",IFERROR(H57*'Paramètres'!$C$6,0))</f>
        <v/>
      </c>
      <c r="L57" s="9" t="n"/>
      <c r="M57" s="11">
        <f>IF(A57="","",IFERROR(G57+J57+K57+L57,0))</f>
        <v/>
      </c>
      <c r="N57" s="10" t="n"/>
      <c r="O57" s="11">
        <f>IF(A57="","",IFERROR(M57/(1-N57),0))</f>
        <v/>
      </c>
      <c r="P57" s="9" t="n"/>
      <c r="Q57" s="11">
        <f>IF(A57="","",IFERROR(P57-M57,0))</f>
        <v/>
      </c>
      <c r="R57" s="13">
        <f>IF(A57="","",IFERROR(Q57/P57,0))</f>
        <v/>
      </c>
      <c r="S57" s="13">
        <f>IF(A57="","",IFERROR(R57-N57,0))</f>
        <v/>
      </c>
      <c r="T57" s="4">
        <f>IF(A57="","",IF(P57&lt;=0,"Prix de vente manquant",IF(M57&lt;=0,"Coût à vérifier",IF(R57&lt;0,"Vente à perte",IF(R57&lt;N57,"Marge sous la cible","OK")))))</f>
        <v/>
      </c>
    </row>
    <row r="58">
      <c r="A58" s="8" t="n"/>
      <c r="B58" s="8" t="n"/>
      <c r="C58" s="8" t="n"/>
      <c r="D58" s="8" t="n"/>
      <c r="E58" s="9" t="n"/>
      <c r="F58" s="10" t="n"/>
      <c r="G58" s="11">
        <f>IF(A58="","",IFERROR(E58*(1+F58),0))</f>
        <v/>
      </c>
      <c r="H58" s="12" t="n"/>
      <c r="I58" s="11">
        <f>IF(A58="","",IFERROR(VLOOKUP(D58,'Paramètres'!$F$6:$G$8,2,FALSE),0))</f>
        <v/>
      </c>
      <c r="J58" s="11">
        <f>IF(A58="","",IFERROR(H58*I58,0))</f>
        <v/>
      </c>
      <c r="K58" s="11">
        <f>IF(A58="","",IFERROR(H58*'Paramètres'!$C$6,0))</f>
        <v/>
      </c>
      <c r="L58" s="9" t="n"/>
      <c r="M58" s="11">
        <f>IF(A58="","",IFERROR(G58+J58+K58+L58,0))</f>
        <v/>
      </c>
      <c r="N58" s="10" t="n"/>
      <c r="O58" s="11">
        <f>IF(A58="","",IFERROR(M58/(1-N58),0))</f>
        <v/>
      </c>
      <c r="P58" s="9" t="n"/>
      <c r="Q58" s="11">
        <f>IF(A58="","",IFERROR(P58-M58,0))</f>
        <v/>
      </c>
      <c r="R58" s="13">
        <f>IF(A58="","",IFERROR(Q58/P58,0))</f>
        <v/>
      </c>
      <c r="S58" s="13">
        <f>IF(A58="","",IFERROR(R58-N58,0))</f>
        <v/>
      </c>
      <c r="T58" s="4">
        <f>IF(A58="","",IF(P58&lt;=0,"Prix de vente manquant",IF(M58&lt;=0,"Coût à vérifier",IF(R58&lt;0,"Vente à perte",IF(R58&lt;N58,"Marge sous la cible","OK")))))</f>
        <v/>
      </c>
    </row>
    <row r="59">
      <c r="A59" s="8" t="n"/>
      <c r="B59" s="8" t="n"/>
      <c r="C59" s="8" t="n"/>
      <c r="D59" s="8" t="n"/>
      <c r="E59" s="9" t="n"/>
      <c r="F59" s="10" t="n"/>
      <c r="G59" s="11">
        <f>IF(A59="","",IFERROR(E59*(1+F59),0))</f>
        <v/>
      </c>
      <c r="H59" s="12" t="n"/>
      <c r="I59" s="11">
        <f>IF(A59="","",IFERROR(VLOOKUP(D59,'Paramètres'!$F$6:$G$8,2,FALSE),0))</f>
        <v/>
      </c>
      <c r="J59" s="11">
        <f>IF(A59="","",IFERROR(H59*I59,0))</f>
        <v/>
      </c>
      <c r="K59" s="11">
        <f>IF(A59="","",IFERROR(H59*'Paramètres'!$C$6,0))</f>
        <v/>
      </c>
      <c r="L59" s="9" t="n"/>
      <c r="M59" s="11">
        <f>IF(A59="","",IFERROR(G59+J59+K59+L59,0))</f>
        <v/>
      </c>
      <c r="N59" s="10" t="n"/>
      <c r="O59" s="11">
        <f>IF(A59="","",IFERROR(M59/(1-N59),0))</f>
        <v/>
      </c>
      <c r="P59" s="9" t="n"/>
      <c r="Q59" s="11">
        <f>IF(A59="","",IFERROR(P59-M59,0))</f>
        <v/>
      </c>
      <c r="R59" s="13">
        <f>IF(A59="","",IFERROR(Q59/P59,0))</f>
        <v/>
      </c>
      <c r="S59" s="13">
        <f>IF(A59="","",IFERROR(R59-N59,0))</f>
        <v/>
      </c>
      <c r="T59" s="4">
        <f>IF(A59="","",IF(P59&lt;=0,"Prix de vente manquant",IF(M59&lt;=0,"Coût à vérifier",IF(R59&lt;0,"Vente à perte",IF(R59&lt;N59,"Marge sous la cible","OK")))))</f>
        <v/>
      </c>
    </row>
    <row r="60">
      <c r="A60" s="8" t="n"/>
      <c r="B60" s="8" t="n"/>
      <c r="C60" s="8" t="n"/>
      <c r="D60" s="8" t="n"/>
      <c r="E60" s="9" t="n"/>
      <c r="F60" s="10" t="n"/>
      <c r="G60" s="11">
        <f>IF(A60="","",IFERROR(E60*(1+F60),0))</f>
        <v/>
      </c>
      <c r="H60" s="12" t="n"/>
      <c r="I60" s="11">
        <f>IF(A60="","",IFERROR(VLOOKUP(D60,'Paramètres'!$F$6:$G$8,2,FALSE),0))</f>
        <v/>
      </c>
      <c r="J60" s="11">
        <f>IF(A60="","",IFERROR(H60*I60,0))</f>
        <v/>
      </c>
      <c r="K60" s="11">
        <f>IF(A60="","",IFERROR(H60*'Paramètres'!$C$6,0))</f>
        <v/>
      </c>
      <c r="L60" s="9" t="n"/>
      <c r="M60" s="11">
        <f>IF(A60="","",IFERROR(G60+J60+K60+L60,0))</f>
        <v/>
      </c>
      <c r="N60" s="10" t="n"/>
      <c r="O60" s="11">
        <f>IF(A60="","",IFERROR(M60/(1-N60),0))</f>
        <v/>
      </c>
      <c r="P60" s="9" t="n"/>
      <c r="Q60" s="11">
        <f>IF(A60="","",IFERROR(P60-M60,0))</f>
        <v/>
      </c>
      <c r="R60" s="13">
        <f>IF(A60="","",IFERROR(Q60/P60,0))</f>
        <v/>
      </c>
      <c r="S60" s="13">
        <f>IF(A60="","",IFERROR(R60-N60,0))</f>
        <v/>
      </c>
      <c r="T60" s="4">
        <f>IF(A60="","",IF(P60&lt;=0,"Prix de vente manquant",IF(M60&lt;=0,"Coût à vérifier",IF(R60&lt;0,"Vente à perte",IF(R60&lt;N60,"Marge sous la cible","OK")))))</f>
        <v/>
      </c>
    </row>
    <row r="61">
      <c r="A61" s="8" t="n"/>
      <c r="B61" s="8" t="n"/>
      <c r="C61" s="8" t="n"/>
      <c r="D61" s="8" t="n"/>
      <c r="E61" s="9" t="n"/>
      <c r="F61" s="10" t="n"/>
      <c r="G61" s="11">
        <f>IF(A61="","",IFERROR(E61*(1+F61),0))</f>
        <v/>
      </c>
      <c r="H61" s="12" t="n"/>
      <c r="I61" s="11">
        <f>IF(A61="","",IFERROR(VLOOKUP(D61,'Paramètres'!$F$6:$G$8,2,FALSE),0))</f>
        <v/>
      </c>
      <c r="J61" s="11">
        <f>IF(A61="","",IFERROR(H61*I61,0))</f>
        <v/>
      </c>
      <c r="K61" s="11">
        <f>IF(A61="","",IFERROR(H61*'Paramètres'!$C$6,0))</f>
        <v/>
      </c>
      <c r="L61" s="9" t="n"/>
      <c r="M61" s="11">
        <f>IF(A61="","",IFERROR(G61+J61+K61+L61,0))</f>
        <v/>
      </c>
      <c r="N61" s="10" t="n"/>
      <c r="O61" s="11">
        <f>IF(A61="","",IFERROR(M61/(1-N61),0))</f>
        <v/>
      </c>
      <c r="P61" s="9" t="n"/>
      <c r="Q61" s="11">
        <f>IF(A61="","",IFERROR(P61-M61,0))</f>
        <v/>
      </c>
      <c r="R61" s="13">
        <f>IF(A61="","",IFERROR(Q61/P61,0))</f>
        <v/>
      </c>
      <c r="S61" s="13">
        <f>IF(A61="","",IFERROR(R61-N61,0))</f>
        <v/>
      </c>
      <c r="T61" s="4">
        <f>IF(A61="","",IF(P61&lt;=0,"Prix de vente manquant",IF(M61&lt;=0,"Coût à vérifier",IF(R61&lt;0,"Vente à perte",IF(R61&lt;N61,"Marge sous la cible","OK")))))</f>
        <v/>
      </c>
    </row>
    <row r="62">
      <c r="A62" s="8" t="n"/>
      <c r="B62" s="8" t="n"/>
      <c r="C62" s="8" t="n"/>
      <c r="D62" s="8" t="n"/>
      <c r="E62" s="9" t="n"/>
      <c r="F62" s="10" t="n"/>
      <c r="G62" s="11">
        <f>IF(A62="","",IFERROR(E62*(1+F62),0))</f>
        <v/>
      </c>
      <c r="H62" s="12" t="n"/>
      <c r="I62" s="11">
        <f>IF(A62="","",IFERROR(VLOOKUP(D62,'Paramètres'!$F$6:$G$8,2,FALSE),0))</f>
        <v/>
      </c>
      <c r="J62" s="11">
        <f>IF(A62="","",IFERROR(H62*I62,0))</f>
        <v/>
      </c>
      <c r="K62" s="11">
        <f>IF(A62="","",IFERROR(H62*'Paramètres'!$C$6,0))</f>
        <v/>
      </c>
      <c r="L62" s="9" t="n"/>
      <c r="M62" s="11">
        <f>IF(A62="","",IFERROR(G62+J62+K62+L62,0))</f>
        <v/>
      </c>
      <c r="N62" s="10" t="n"/>
      <c r="O62" s="11">
        <f>IF(A62="","",IFERROR(M62/(1-N62),0))</f>
        <v/>
      </c>
      <c r="P62" s="9" t="n"/>
      <c r="Q62" s="11">
        <f>IF(A62="","",IFERROR(P62-M62,0))</f>
        <v/>
      </c>
      <c r="R62" s="13">
        <f>IF(A62="","",IFERROR(Q62/P62,0))</f>
        <v/>
      </c>
      <c r="S62" s="13">
        <f>IF(A62="","",IFERROR(R62-N62,0))</f>
        <v/>
      </c>
      <c r="T62" s="4">
        <f>IF(A62="","",IF(P62&lt;=0,"Prix de vente manquant",IF(M62&lt;=0,"Coût à vérifier",IF(R62&lt;0,"Vente à perte",IF(R62&lt;N62,"Marge sous la cible","OK")))))</f>
        <v/>
      </c>
    </row>
    <row r="63">
      <c r="A63" s="8" t="n"/>
      <c r="B63" s="8" t="n"/>
      <c r="C63" s="8" t="n"/>
      <c r="D63" s="8" t="n"/>
      <c r="E63" s="9" t="n"/>
      <c r="F63" s="10" t="n"/>
      <c r="G63" s="11">
        <f>IF(A63="","",IFERROR(E63*(1+F63),0))</f>
        <v/>
      </c>
      <c r="H63" s="12" t="n"/>
      <c r="I63" s="11">
        <f>IF(A63="","",IFERROR(VLOOKUP(D63,'Paramètres'!$F$6:$G$8,2,FALSE),0))</f>
        <v/>
      </c>
      <c r="J63" s="11">
        <f>IF(A63="","",IFERROR(H63*I63,0))</f>
        <v/>
      </c>
      <c r="K63" s="11">
        <f>IF(A63="","",IFERROR(H63*'Paramètres'!$C$6,0))</f>
        <v/>
      </c>
      <c r="L63" s="9" t="n"/>
      <c r="M63" s="11">
        <f>IF(A63="","",IFERROR(G63+J63+K63+L63,0))</f>
        <v/>
      </c>
      <c r="N63" s="10" t="n"/>
      <c r="O63" s="11">
        <f>IF(A63="","",IFERROR(M63/(1-N63),0))</f>
        <v/>
      </c>
      <c r="P63" s="9" t="n"/>
      <c r="Q63" s="11">
        <f>IF(A63="","",IFERROR(P63-M63,0))</f>
        <v/>
      </c>
      <c r="R63" s="13">
        <f>IF(A63="","",IFERROR(Q63/P63,0))</f>
        <v/>
      </c>
      <c r="S63" s="13">
        <f>IF(A63="","",IFERROR(R63-N63,0))</f>
        <v/>
      </c>
      <c r="T63" s="4">
        <f>IF(A63="","",IF(P63&lt;=0,"Prix de vente manquant",IF(M63&lt;=0,"Coût à vérifier",IF(R63&lt;0,"Vente à perte",IF(R63&lt;N63,"Marge sous la cible","OK")))))</f>
        <v/>
      </c>
    </row>
    <row r="64">
      <c r="A64" s="8" t="n"/>
      <c r="B64" s="8" t="n"/>
      <c r="C64" s="8" t="n"/>
      <c r="D64" s="8" t="n"/>
      <c r="E64" s="9" t="n"/>
      <c r="F64" s="10" t="n"/>
      <c r="G64" s="11">
        <f>IF(A64="","",IFERROR(E64*(1+F64),0))</f>
        <v/>
      </c>
      <c r="H64" s="12" t="n"/>
      <c r="I64" s="11">
        <f>IF(A64="","",IFERROR(VLOOKUP(D64,'Paramètres'!$F$6:$G$8,2,FALSE),0))</f>
        <v/>
      </c>
      <c r="J64" s="11">
        <f>IF(A64="","",IFERROR(H64*I64,0))</f>
        <v/>
      </c>
      <c r="K64" s="11">
        <f>IF(A64="","",IFERROR(H64*'Paramètres'!$C$6,0))</f>
        <v/>
      </c>
      <c r="L64" s="9" t="n"/>
      <c r="M64" s="11">
        <f>IF(A64="","",IFERROR(G64+J64+K64+L64,0))</f>
        <v/>
      </c>
      <c r="N64" s="10" t="n"/>
      <c r="O64" s="11">
        <f>IF(A64="","",IFERROR(M64/(1-N64),0))</f>
        <v/>
      </c>
      <c r="P64" s="9" t="n"/>
      <c r="Q64" s="11">
        <f>IF(A64="","",IFERROR(P64-M64,0))</f>
        <v/>
      </c>
      <c r="R64" s="13">
        <f>IF(A64="","",IFERROR(Q64/P64,0))</f>
        <v/>
      </c>
      <c r="S64" s="13">
        <f>IF(A64="","",IFERROR(R64-N64,0))</f>
        <v/>
      </c>
      <c r="T64" s="4">
        <f>IF(A64="","",IF(P64&lt;=0,"Prix de vente manquant",IF(M64&lt;=0,"Coût à vérifier",IF(R64&lt;0,"Vente à perte",IF(R64&lt;N64,"Marge sous la cible","OK")))))</f>
        <v/>
      </c>
    </row>
    <row r="65">
      <c r="A65" s="8" t="n"/>
      <c r="B65" s="8" t="n"/>
      <c r="C65" s="8" t="n"/>
      <c r="D65" s="8" t="n"/>
      <c r="E65" s="9" t="n"/>
      <c r="F65" s="10" t="n"/>
      <c r="G65" s="11">
        <f>IF(A65="","",IFERROR(E65*(1+F65),0))</f>
        <v/>
      </c>
      <c r="H65" s="12" t="n"/>
      <c r="I65" s="11">
        <f>IF(A65="","",IFERROR(VLOOKUP(D65,'Paramètres'!$F$6:$G$8,2,FALSE),0))</f>
        <v/>
      </c>
      <c r="J65" s="11">
        <f>IF(A65="","",IFERROR(H65*I65,0))</f>
        <v/>
      </c>
      <c r="K65" s="11">
        <f>IF(A65="","",IFERROR(H65*'Paramètres'!$C$6,0))</f>
        <v/>
      </c>
      <c r="L65" s="9" t="n"/>
      <c r="M65" s="11">
        <f>IF(A65="","",IFERROR(G65+J65+K65+L65,0))</f>
        <v/>
      </c>
      <c r="N65" s="10" t="n"/>
      <c r="O65" s="11">
        <f>IF(A65="","",IFERROR(M65/(1-N65),0))</f>
        <v/>
      </c>
      <c r="P65" s="9" t="n"/>
      <c r="Q65" s="11">
        <f>IF(A65="","",IFERROR(P65-M65,0))</f>
        <v/>
      </c>
      <c r="R65" s="13">
        <f>IF(A65="","",IFERROR(Q65/P65,0))</f>
        <v/>
      </c>
      <c r="S65" s="13">
        <f>IF(A65="","",IFERROR(R65-N65,0))</f>
        <v/>
      </c>
      <c r="T65" s="4">
        <f>IF(A65="","",IF(P65&lt;=0,"Prix de vente manquant",IF(M65&lt;=0,"Coût à vérifier",IF(R65&lt;0,"Vente à perte",IF(R65&lt;N65,"Marge sous la cible","OK")))))</f>
        <v/>
      </c>
    </row>
    <row r="66">
      <c r="A66" s="8" t="n"/>
      <c r="B66" s="8" t="n"/>
      <c r="C66" s="8" t="n"/>
      <c r="D66" s="8" t="n"/>
      <c r="E66" s="9" t="n"/>
      <c r="F66" s="10" t="n"/>
      <c r="G66" s="11">
        <f>IF(A66="","",IFERROR(E66*(1+F66),0))</f>
        <v/>
      </c>
      <c r="H66" s="12" t="n"/>
      <c r="I66" s="11">
        <f>IF(A66="","",IFERROR(VLOOKUP(D66,'Paramètres'!$F$6:$G$8,2,FALSE),0))</f>
        <v/>
      </c>
      <c r="J66" s="11">
        <f>IF(A66="","",IFERROR(H66*I66,0))</f>
        <v/>
      </c>
      <c r="K66" s="11">
        <f>IF(A66="","",IFERROR(H66*'Paramètres'!$C$6,0))</f>
        <v/>
      </c>
      <c r="L66" s="9" t="n"/>
      <c r="M66" s="11">
        <f>IF(A66="","",IFERROR(G66+J66+K66+L66,0))</f>
        <v/>
      </c>
      <c r="N66" s="10" t="n"/>
      <c r="O66" s="11">
        <f>IF(A66="","",IFERROR(M66/(1-N66),0))</f>
        <v/>
      </c>
      <c r="P66" s="9" t="n"/>
      <c r="Q66" s="11">
        <f>IF(A66="","",IFERROR(P66-M66,0))</f>
        <v/>
      </c>
      <c r="R66" s="13">
        <f>IF(A66="","",IFERROR(Q66/P66,0))</f>
        <v/>
      </c>
      <c r="S66" s="13">
        <f>IF(A66="","",IFERROR(R66-N66,0))</f>
        <v/>
      </c>
      <c r="T66" s="4">
        <f>IF(A66="","",IF(P66&lt;=0,"Prix de vente manquant",IF(M66&lt;=0,"Coût à vérifier",IF(R66&lt;0,"Vente à perte",IF(R66&lt;N66,"Marge sous la cible","OK")))))</f>
        <v/>
      </c>
    </row>
    <row r="67">
      <c r="A67" s="8" t="n"/>
      <c r="B67" s="8" t="n"/>
      <c r="C67" s="8" t="n"/>
      <c r="D67" s="8" t="n"/>
      <c r="E67" s="9" t="n"/>
      <c r="F67" s="10" t="n"/>
      <c r="G67" s="11">
        <f>IF(A67="","",IFERROR(E67*(1+F67),0))</f>
        <v/>
      </c>
      <c r="H67" s="12" t="n"/>
      <c r="I67" s="11">
        <f>IF(A67="","",IFERROR(VLOOKUP(D67,'Paramètres'!$F$6:$G$8,2,FALSE),0))</f>
        <v/>
      </c>
      <c r="J67" s="11">
        <f>IF(A67="","",IFERROR(H67*I67,0))</f>
        <v/>
      </c>
      <c r="K67" s="11">
        <f>IF(A67="","",IFERROR(H67*'Paramètres'!$C$6,0))</f>
        <v/>
      </c>
      <c r="L67" s="9" t="n"/>
      <c r="M67" s="11">
        <f>IF(A67="","",IFERROR(G67+J67+K67+L67,0))</f>
        <v/>
      </c>
      <c r="N67" s="10" t="n"/>
      <c r="O67" s="11">
        <f>IF(A67="","",IFERROR(M67/(1-N67),0))</f>
        <v/>
      </c>
      <c r="P67" s="9" t="n"/>
      <c r="Q67" s="11">
        <f>IF(A67="","",IFERROR(P67-M67,0))</f>
        <v/>
      </c>
      <c r="R67" s="13">
        <f>IF(A67="","",IFERROR(Q67/P67,0))</f>
        <v/>
      </c>
      <c r="S67" s="13">
        <f>IF(A67="","",IFERROR(R67-N67,0))</f>
        <v/>
      </c>
      <c r="T67" s="4">
        <f>IF(A67="","",IF(P67&lt;=0,"Prix de vente manquant",IF(M67&lt;=0,"Coût à vérifier",IF(R67&lt;0,"Vente à perte",IF(R67&lt;N67,"Marge sous la cible","OK")))))</f>
        <v/>
      </c>
    </row>
    <row r="68">
      <c r="A68" s="8" t="n"/>
      <c r="B68" s="8" t="n"/>
      <c r="C68" s="8" t="n"/>
      <c r="D68" s="8" t="n"/>
      <c r="E68" s="9" t="n"/>
      <c r="F68" s="10" t="n"/>
      <c r="G68" s="11">
        <f>IF(A68="","",IFERROR(E68*(1+F68),0))</f>
        <v/>
      </c>
      <c r="H68" s="12" t="n"/>
      <c r="I68" s="11">
        <f>IF(A68="","",IFERROR(VLOOKUP(D68,'Paramètres'!$F$6:$G$8,2,FALSE),0))</f>
        <v/>
      </c>
      <c r="J68" s="11">
        <f>IF(A68="","",IFERROR(H68*I68,0))</f>
        <v/>
      </c>
      <c r="K68" s="11">
        <f>IF(A68="","",IFERROR(H68*'Paramètres'!$C$6,0))</f>
        <v/>
      </c>
      <c r="L68" s="9" t="n"/>
      <c r="M68" s="11">
        <f>IF(A68="","",IFERROR(G68+J68+K68+L68,0))</f>
        <v/>
      </c>
      <c r="N68" s="10" t="n"/>
      <c r="O68" s="11">
        <f>IF(A68="","",IFERROR(M68/(1-N68),0))</f>
        <v/>
      </c>
      <c r="P68" s="9" t="n"/>
      <c r="Q68" s="11">
        <f>IF(A68="","",IFERROR(P68-M68,0))</f>
        <v/>
      </c>
      <c r="R68" s="13">
        <f>IF(A68="","",IFERROR(Q68/P68,0))</f>
        <v/>
      </c>
      <c r="S68" s="13">
        <f>IF(A68="","",IFERROR(R68-N68,0))</f>
        <v/>
      </c>
      <c r="T68" s="4">
        <f>IF(A68="","",IF(P68&lt;=0,"Prix de vente manquant",IF(M68&lt;=0,"Coût à vérifier",IF(R68&lt;0,"Vente à perte",IF(R68&lt;N68,"Marge sous la cible","OK")))))</f>
        <v/>
      </c>
    </row>
    <row r="69">
      <c r="A69" s="8" t="n"/>
      <c r="B69" s="8" t="n"/>
      <c r="C69" s="8" t="n"/>
      <c r="D69" s="8" t="n"/>
      <c r="E69" s="9" t="n"/>
      <c r="F69" s="10" t="n"/>
      <c r="G69" s="11">
        <f>IF(A69="","",IFERROR(E69*(1+F69),0))</f>
        <v/>
      </c>
      <c r="H69" s="12" t="n"/>
      <c r="I69" s="11">
        <f>IF(A69="","",IFERROR(VLOOKUP(D69,'Paramètres'!$F$6:$G$8,2,FALSE),0))</f>
        <v/>
      </c>
      <c r="J69" s="11">
        <f>IF(A69="","",IFERROR(H69*I69,0))</f>
        <v/>
      </c>
      <c r="K69" s="11">
        <f>IF(A69="","",IFERROR(H69*'Paramètres'!$C$6,0))</f>
        <v/>
      </c>
      <c r="L69" s="9" t="n"/>
      <c r="M69" s="11">
        <f>IF(A69="","",IFERROR(G69+J69+K69+L69,0))</f>
        <v/>
      </c>
      <c r="N69" s="10" t="n"/>
      <c r="O69" s="11">
        <f>IF(A69="","",IFERROR(M69/(1-N69),0))</f>
        <v/>
      </c>
      <c r="P69" s="9" t="n"/>
      <c r="Q69" s="11">
        <f>IF(A69="","",IFERROR(P69-M69,0))</f>
        <v/>
      </c>
      <c r="R69" s="13">
        <f>IF(A69="","",IFERROR(Q69/P69,0))</f>
        <v/>
      </c>
      <c r="S69" s="13">
        <f>IF(A69="","",IFERROR(R69-N69,0))</f>
        <v/>
      </c>
      <c r="T69" s="4">
        <f>IF(A69="","",IF(P69&lt;=0,"Prix de vente manquant",IF(M69&lt;=0,"Coût à vérifier",IF(R69&lt;0,"Vente à perte",IF(R69&lt;N69,"Marge sous la cible","OK")))))</f>
        <v/>
      </c>
    </row>
    <row r="70">
      <c r="A70" s="8" t="n"/>
      <c r="B70" s="8" t="n"/>
      <c r="C70" s="8" t="n"/>
      <c r="D70" s="8" t="n"/>
      <c r="E70" s="9" t="n"/>
      <c r="F70" s="10" t="n"/>
      <c r="G70" s="11">
        <f>IF(A70="","",IFERROR(E70*(1+F70),0))</f>
        <v/>
      </c>
      <c r="H70" s="12" t="n"/>
      <c r="I70" s="11">
        <f>IF(A70="","",IFERROR(VLOOKUP(D70,'Paramètres'!$F$6:$G$8,2,FALSE),0))</f>
        <v/>
      </c>
      <c r="J70" s="11">
        <f>IF(A70="","",IFERROR(H70*I70,0))</f>
        <v/>
      </c>
      <c r="K70" s="11">
        <f>IF(A70="","",IFERROR(H70*'Paramètres'!$C$6,0))</f>
        <v/>
      </c>
      <c r="L70" s="9" t="n"/>
      <c r="M70" s="11">
        <f>IF(A70="","",IFERROR(G70+J70+K70+L70,0))</f>
        <v/>
      </c>
      <c r="N70" s="10" t="n"/>
      <c r="O70" s="11">
        <f>IF(A70="","",IFERROR(M70/(1-N70),0))</f>
        <v/>
      </c>
      <c r="P70" s="9" t="n"/>
      <c r="Q70" s="11">
        <f>IF(A70="","",IFERROR(P70-M70,0))</f>
        <v/>
      </c>
      <c r="R70" s="13">
        <f>IF(A70="","",IFERROR(Q70/P70,0))</f>
        <v/>
      </c>
      <c r="S70" s="13">
        <f>IF(A70="","",IFERROR(R70-N70,0))</f>
        <v/>
      </c>
      <c r="T70" s="4">
        <f>IF(A70="","",IF(P70&lt;=0,"Prix de vente manquant",IF(M70&lt;=0,"Coût à vérifier",IF(R70&lt;0,"Vente à perte",IF(R70&lt;N70,"Marge sous la cible","OK")))))</f>
        <v/>
      </c>
    </row>
    <row r="71">
      <c r="A71" s="8" t="n"/>
      <c r="B71" s="8" t="n"/>
      <c r="C71" s="8" t="n"/>
      <c r="D71" s="8" t="n"/>
      <c r="E71" s="9" t="n"/>
      <c r="F71" s="10" t="n"/>
      <c r="G71" s="11">
        <f>IF(A71="","",IFERROR(E71*(1+F71),0))</f>
        <v/>
      </c>
      <c r="H71" s="12" t="n"/>
      <c r="I71" s="11">
        <f>IF(A71="","",IFERROR(VLOOKUP(D71,'Paramètres'!$F$6:$G$8,2,FALSE),0))</f>
        <v/>
      </c>
      <c r="J71" s="11">
        <f>IF(A71="","",IFERROR(H71*I71,0))</f>
        <v/>
      </c>
      <c r="K71" s="11">
        <f>IF(A71="","",IFERROR(H71*'Paramètres'!$C$6,0))</f>
        <v/>
      </c>
      <c r="L71" s="9" t="n"/>
      <c r="M71" s="11">
        <f>IF(A71="","",IFERROR(G71+J71+K71+L71,0))</f>
        <v/>
      </c>
      <c r="N71" s="10" t="n"/>
      <c r="O71" s="11">
        <f>IF(A71="","",IFERROR(M71/(1-N71),0))</f>
        <v/>
      </c>
      <c r="P71" s="9" t="n"/>
      <c r="Q71" s="11">
        <f>IF(A71="","",IFERROR(P71-M71,0))</f>
        <v/>
      </c>
      <c r="R71" s="13">
        <f>IF(A71="","",IFERROR(Q71/P71,0))</f>
        <v/>
      </c>
      <c r="S71" s="13">
        <f>IF(A71="","",IFERROR(R71-N71,0))</f>
        <v/>
      </c>
      <c r="T71" s="4">
        <f>IF(A71="","",IF(P71&lt;=0,"Prix de vente manquant",IF(M71&lt;=0,"Coût à vérifier",IF(R71&lt;0,"Vente à perte",IF(R71&lt;N71,"Marge sous la cible","OK")))))</f>
        <v/>
      </c>
    </row>
    <row r="72">
      <c r="A72" s="8" t="n"/>
      <c r="B72" s="8" t="n"/>
      <c r="C72" s="8" t="n"/>
      <c r="D72" s="8" t="n"/>
      <c r="E72" s="9" t="n"/>
      <c r="F72" s="10" t="n"/>
      <c r="G72" s="11">
        <f>IF(A72="","",IFERROR(E72*(1+F72),0))</f>
        <v/>
      </c>
      <c r="H72" s="12" t="n"/>
      <c r="I72" s="11">
        <f>IF(A72="","",IFERROR(VLOOKUP(D72,'Paramètres'!$F$6:$G$8,2,FALSE),0))</f>
        <v/>
      </c>
      <c r="J72" s="11">
        <f>IF(A72="","",IFERROR(H72*I72,0))</f>
        <v/>
      </c>
      <c r="K72" s="11">
        <f>IF(A72="","",IFERROR(H72*'Paramètres'!$C$6,0))</f>
        <v/>
      </c>
      <c r="L72" s="9" t="n"/>
      <c r="M72" s="11">
        <f>IF(A72="","",IFERROR(G72+J72+K72+L72,0))</f>
        <v/>
      </c>
      <c r="N72" s="10" t="n"/>
      <c r="O72" s="11">
        <f>IF(A72="","",IFERROR(M72/(1-N72),0))</f>
        <v/>
      </c>
      <c r="P72" s="9" t="n"/>
      <c r="Q72" s="11">
        <f>IF(A72="","",IFERROR(P72-M72,0))</f>
        <v/>
      </c>
      <c r="R72" s="13">
        <f>IF(A72="","",IFERROR(Q72/P72,0))</f>
        <v/>
      </c>
      <c r="S72" s="13">
        <f>IF(A72="","",IFERROR(R72-N72,0))</f>
        <v/>
      </c>
      <c r="T72" s="4">
        <f>IF(A72="","",IF(P72&lt;=0,"Prix de vente manquant",IF(M72&lt;=0,"Coût à vérifier",IF(R72&lt;0,"Vente à perte",IF(R72&lt;N72,"Marge sous la cible","OK")))))</f>
        <v/>
      </c>
    </row>
    <row r="73">
      <c r="A73" s="8" t="n"/>
      <c r="B73" s="8" t="n"/>
      <c r="C73" s="8" t="n"/>
      <c r="D73" s="8" t="n"/>
      <c r="E73" s="9" t="n"/>
      <c r="F73" s="10" t="n"/>
      <c r="G73" s="11">
        <f>IF(A73="","",IFERROR(E73*(1+F73),0))</f>
        <v/>
      </c>
      <c r="H73" s="12" t="n"/>
      <c r="I73" s="11">
        <f>IF(A73="","",IFERROR(VLOOKUP(D73,'Paramètres'!$F$6:$G$8,2,FALSE),0))</f>
        <v/>
      </c>
      <c r="J73" s="11">
        <f>IF(A73="","",IFERROR(H73*I73,0))</f>
        <v/>
      </c>
      <c r="K73" s="11">
        <f>IF(A73="","",IFERROR(H73*'Paramètres'!$C$6,0))</f>
        <v/>
      </c>
      <c r="L73" s="9" t="n"/>
      <c r="M73" s="11">
        <f>IF(A73="","",IFERROR(G73+J73+K73+L73,0))</f>
        <v/>
      </c>
      <c r="N73" s="10" t="n"/>
      <c r="O73" s="11">
        <f>IF(A73="","",IFERROR(M73/(1-N73),0))</f>
        <v/>
      </c>
      <c r="P73" s="9" t="n"/>
      <c r="Q73" s="11">
        <f>IF(A73="","",IFERROR(P73-M73,0))</f>
        <v/>
      </c>
      <c r="R73" s="13">
        <f>IF(A73="","",IFERROR(Q73/P73,0))</f>
        <v/>
      </c>
      <c r="S73" s="13">
        <f>IF(A73="","",IFERROR(R73-N73,0))</f>
        <v/>
      </c>
      <c r="T73" s="4">
        <f>IF(A73="","",IF(P73&lt;=0,"Prix de vente manquant",IF(M73&lt;=0,"Coût à vérifier",IF(R73&lt;0,"Vente à perte",IF(R73&lt;N73,"Marge sous la cible","OK")))))</f>
        <v/>
      </c>
    </row>
    <row r="74">
      <c r="A74" s="8" t="n"/>
      <c r="B74" s="8" t="n"/>
      <c r="C74" s="8" t="n"/>
      <c r="D74" s="8" t="n"/>
      <c r="E74" s="9" t="n"/>
      <c r="F74" s="10" t="n"/>
      <c r="G74" s="11">
        <f>IF(A74="","",IFERROR(E74*(1+F74),0))</f>
        <v/>
      </c>
      <c r="H74" s="12" t="n"/>
      <c r="I74" s="11">
        <f>IF(A74="","",IFERROR(VLOOKUP(D74,'Paramètres'!$F$6:$G$8,2,FALSE),0))</f>
        <v/>
      </c>
      <c r="J74" s="11">
        <f>IF(A74="","",IFERROR(H74*I74,0))</f>
        <v/>
      </c>
      <c r="K74" s="11">
        <f>IF(A74="","",IFERROR(H74*'Paramètres'!$C$6,0))</f>
        <v/>
      </c>
      <c r="L74" s="9" t="n"/>
      <c r="M74" s="11">
        <f>IF(A74="","",IFERROR(G74+J74+K74+L74,0))</f>
        <v/>
      </c>
      <c r="N74" s="10" t="n"/>
      <c r="O74" s="11">
        <f>IF(A74="","",IFERROR(M74/(1-N74),0))</f>
        <v/>
      </c>
      <c r="P74" s="9" t="n"/>
      <c r="Q74" s="11">
        <f>IF(A74="","",IFERROR(P74-M74,0))</f>
        <v/>
      </c>
      <c r="R74" s="13">
        <f>IF(A74="","",IFERROR(Q74/P74,0))</f>
        <v/>
      </c>
      <c r="S74" s="13">
        <f>IF(A74="","",IFERROR(R74-N74,0))</f>
        <v/>
      </c>
      <c r="T74" s="4">
        <f>IF(A74="","",IF(P74&lt;=0,"Prix de vente manquant",IF(M74&lt;=0,"Coût à vérifier",IF(R74&lt;0,"Vente à perte",IF(R74&lt;N74,"Marge sous la cible","OK")))))</f>
        <v/>
      </c>
    </row>
    <row r="75">
      <c r="A75" s="8" t="n"/>
      <c r="B75" s="8" t="n"/>
      <c r="C75" s="8" t="n"/>
      <c r="D75" s="8" t="n"/>
      <c r="E75" s="9" t="n"/>
      <c r="F75" s="10" t="n"/>
      <c r="G75" s="11">
        <f>IF(A75="","",IFERROR(E75*(1+F75),0))</f>
        <v/>
      </c>
      <c r="H75" s="12" t="n"/>
      <c r="I75" s="11">
        <f>IF(A75="","",IFERROR(VLOOKUP(D75,'Paramètres'!$F$6:$G$8,2,FALSE),0))</f>
        <v/>
      </c>
      <c r="J75" s="11">
        <f>IF(A75="","",IFERROR(H75*I75,0))</f>
        <v/>
      </c>
      <c r="K75" s="11">
        <f>IF(A75="","",IFERROR(H75*'Paramètres'!$C$6,0))</f>
        <v/>
      </c>
      <c r="L75" s="9" t="n"/>
      <c r="M75" s="11">
        <f>IF(A75="","",IFERROR(G75+J75+K75+L75,0))</f>
        <v/>
      </c>
      <c r="N75" s="10" t="n"/>
      <c r="O75" s="11">
        <f>IF(A75="","",IFERROR(M75/(1-N75),0))</f>
        <v/>
      </c>
      <c r="P75" s="9" t="n"/>
      <c r="Q75" s="11">
        <f>IF(A75="","",IFERROR(P75-M75,0))</f>
        <v/>
      </c>
      <c r="R75" s="13">
        <f>IF(A75="","",IFERROR(Q75/P75,0))</f>
        <v/>
      </c>
      <c r="S75" s="13">
        <f>IF(A75="","",IFERROR(R75-N75,0))</f>
        <v/>
      </c>
      <c r="T75" s="4">
        <f>IF(A75="","",IF(P75&lt;=0,"Prix de vente manquant",IF(M75&lt;=0,"Coût à vérifier",IF(R75&lt;0,"Vente à perte",IF(R75&lt;N75,"Marge sous la cible","OK")))))</f>
        <v/>
      </c>
    </row>
    <row r="76">
      <c r="A76" s="8" t="n"/>
      <c r="B76" s="8" t="n"/>
      <c r="C76" s="8" t="n"/>
      <c r="D76" s="8" t="n"/>
      <c r="E76" s="9" t="n"/>
      <c r="F76" s="10" t="n"/>
      <c r="G76" s="11">
        <f>IF(A76="","",IFERROR(E76*(1+F76),0))</f>
        <v/>
      </c>
      <c r="H76" s="12" t="n"/>
      <c r="I76" s="11">
        <f>IF(A76="","",IFERROR(VLOOKUP(D76,'Paramètres'!$F$6:$G$8,2,FALSE),0))</f>
        <v/>
      </c>
      <c r="J76" s="11">
        <f>IF(A76="","",IFERROR(H76*I76,0))</f>
        <v/>
      </c>
      <c r="K76" s="11">
        <f>IF(A76="","",IFERROR(H76*'Paramètres'!$C$6,0))</f>
        <v/>
      </c>
      <c r="L76" s="9" t="n"/>
      <c r="M76" s="11">
        <f>IF(A76="","",IFERROR(G76+J76+K76+L76,0))</f>
        <v/>
      </c>
      <c r="N76" s="10" t="n"/>
      <c r="O76" s="11">
        <f>IF(A76="","",IFERROR(M76/(1-N76),0))</f>
        <v/>
      </c>
      <c r="P76" s="9" t="n"/>
      <c r="Q76" s="11">
        <f>IF(A76="","",IFERROR(P76-M76,0))</f>
        <v/>
      </c>
      <c r="R76" s="13">
        <f>IF(A76="","",IFERROR(Q76/P76,0))</f>
        <v/>
      </c>
      <c r="S76" s="13">
        <f>IF(A76="","",IFERROR(R76-N76,0))</f>
        <v/>
      </c>
      <c r="T76" s="4">
        <f>IF(A76="","",IF(P76&lt;=0,"Prix de vente manquant",IF(M76&lt;=0,"Coût à vérifier",IF(R76&lt;0,"Vente à perte",IF(R76&lt;N76,"Marge sous la cible","OK")))))</f>
        <v/>
      </c>
    </row>
    <row r="77">
      <c r="A77" s="8" t="n"/>
      <c r="B77" s="8" t="n"/>
      <c r="C77" s="8" t="n"/>
      <c r="D77" s="8" t="n"/>
      <c r="E77" s="9" t="n"/>
      <c r="F77" s="10" t="n"/>
      <c r="G77" s="11">
        <f>IF(A77="","",IFERROR(E77*(1+F77),0))</f>
        <v/>
      </c>
      <c r="H77" s="12" t="n"/>
      <c r="I77" s="11">
        <f>IF(A77="","",IFERROR(VLOOKUP(D77,'Paramètres'!$F$6:$G$8,2,FALSE),0))</f>
        <v/>
      </c>
      <c r="J77" s="11">
        <f>IF(A77="","",IFERROR(H77*I77,0))</f>
        <v/>
      </c>
      <c r="K77" s="11">
        <f>IF(A77="","",IFERROR(H77*'Paramètres'!$C$6,0))</f>
        <v/>
      </c>
      <c r="L77" s="9" t="n"/>
      <c r="M77" s="11">
        <f>IF(A77="","",IFERROR(G77+J77+K77+L77,0))</f>
        <v/>
      </c>
      <c r="N77" s="10" t="n"/>
      <c r="O77" s="11">
        <f>IF(A77="","",IFERROR(M77/(1-N77),0))</f>
        <v/>
      </c>
      <c r="P77" s="9" t="n"/>
      <c r="Q77" s="11">
        <f>IF(A77="","",IFERROR(P77-M77,0))</f>
        <v/>
      </c>
      <c r="R77" s="13">
        <f>IF(A77="","",IFERROR(Q77/P77,0))</f>
        <v/>
      </c>
      <c r="S77" s="13">
        <f>IF(A77="","",IFERROR(R77-N77,0))</f>
        <v/>
      </c>
      <c r="T77" s="4">
        <f>IF(A77="","",IF(P77&lt;=0,"Prix de vente manquant",IF(M77&lt;=0,"Coût à vérifier",IF(R77&lt;0,"Vente à perte",IF(R77&lt;N77,"Marge sous la cible","OK")))))</f>
        <v/>
      </c>
    </row>
    <row r="78">
      <c r="A78" s="8" t="n"/>
      <c r="B78" s="8" t="n"/>
      <c r="C78" s="8" t="n"/>
      <c r="D78" s="8" t="n"/>
      <c r="E78" s="9" t="n"/>
      <c r="F78" s="10" t="n"/>
      <c r="G78" s="11">
        <f>IF(A78="","",IFERROR(E78*(1+F78),0))</f>
        <v/>
      </c>
      <c r="H78" s="12" t="n"/>
      <c r="I78" s="11">
        <f>IF(A78="","",IFERROR(VLOOKUP(D78,'Paramètres'!$F$6:$G$8,2,FALSE),0))</f>
        <v/>
      </c>
      <c r="J78" s="11">
        <f>IF(A78="","",IFERROR(H78*I78,0))</f>
        <v/>
      </c>
      <c r="K78" s="11">
        <f>IF(A78="","",IFERROR(H78*'Paramètres'!$C$6,0))</f>
        <v/>
      </c>
      <c r="L78" s="9" t="n"/>
      <c r="M78" s="11">
        <f>IF(A78="","",IFERROR(G78+J78+K78+L78,0))</f>
        <v/>
      </c>
      <c r="N78" s="10" t="n"/>
      <c r="O78" s="11">
        <f>IF(A78="","",IFERROR(M78/(1-N78),0))</f>
        <v/>
      </c>
      <c r="P78" s="9" t="n"/>
      <c r="Q78" s="11">
        <f>IF(A78="","",IFERROR(P78-M78,0))</f>
        <v/>
      </c>
      <c r="R78" s="13">
        <f>IF(A78="","",IFERROR(Q78/P78,0))</f>
        <v/>
      </c>
      <c r="S78" s="13">
        <f>IF(A78="","",IFERROR(R78-N78,0))</f>
        <v/>
      </c>
      <c r="T78" s="4">
        <f>IF(A78="","",IF(P78&lt;=0,"Prix de vente manquant",IF(M78&lt;=0,"Coût à vérifier",IF(R78&lt;0,"Vente à perte",IF(R78&lt;N78,"Marge sous la cible","OK")))))</f>
        <v/>
      </c>
    </row>
    <row r="79">
      <c r="A79" s="8" t="n"/>
      <c r="B79" s="8" t="n"/>
      <c r="C79" s="8" t="n"/>
      <c r="D79" s="8" t="n"/>
      <c r="E79" s="9" t="n"/>
      <c r="F79" s="10" t="n"/>
      <c r="G79" s="11">
        <f>IF(A79="","",IFERROR(E79*(1+F79),0))</f>
        <v/>
      </c>
      <c r="H79" s="12" t="n"/>
      <c r="I79" s="11">
        <f>IF(A79="","",IFERROR(VLOOKUP(D79,'Paramètres'!$F$6:$G$8,2,FALSE),0))</f>
        <v/>
      </c>
      <c r="J79" s="11">
        <f>IF(A79="","",IFERROR(H79*I79,0))</f>
        <v/>
      </c>
      <c r="K79" s="11">
        <f>IF(A79="","",IFERROR(H79*'Paramètres'!$C$6,0))</f>
        <v/>
      </c>
      <c r="L79" s="9" t="n"/>
      <c r="M79" s="11">
        <f>IF(A79="","",IFERROR(G79+J79+K79+L79,0))</f>
        <v/>
      </c>
      <c r="N79" s="10" t="n"/>
      <c r="O79" s="11">
        <f>IF(A79="","",IFERROR(M79/(1-N79),0))</f>
        <v/>
      </c>
      <c r="P79" s="9" t="n"/>
      <c r="Q79" s="11">
        <f>IF(A79="","",IFERROR(P79-M79,0))</f>
        <v/>
      </c>
      <c r="R79" s="13">
        <f>IF(A79="","",IFERROR(Q79/P79,0))</f>
        <v/>
      </c>
      <c r="S79" s="13">
        <f>IF(A79="","",IFERROR(R79-N79,0))</f>
        <v/>
      </c>
      <c r="T79" s="4">
        <f>IF(A79="","",IF(P79&lt;=0,"Prix de vente manquant",IF(M79&lt;=0,"Coût à vérifier",IF(R79&lt;0,"Vente à perte",IF(R79&lt;N79,"Marge sous la cible","OK")))))</f>
        <v/>
      </c>
    </row>
    <row r="80">
      <c r="A80" s="8" t="n"/>
      <c r="B80" s="8" t="n"/>
      <c r="C80" s="8" t="n"/>
      <c r="D80" s="8" t="n"/>
      <c r="E80" s="9" t="n"/>
      <c r="F80" s="10" t="n"/>
      <c r="G80" s="11">
        <f>IF(A80="","",IFERROR(E80*(1+F80),0))</f>
        <v/>
      </c>
      <c r="H80" s="12" t="n"/>
      <c r="I80" s="11">
        <f>IF(A80="","",IFERROR(VLOOKUP(D80,'Paramètres'!$F$6:$G$8,2,FALSE),0))</f>
        <v/>
      </c>
      <c r="J80" s="11">
        <f>IF(A80="","",IFERROR(H80*I80,0))</f>
        <v/>
      </c>
      <c r="K80" s="11">
        <f>IF(A80="","",IFERROR(H80*'Paramètres'!$C$6,0))</f>
        <v/>
      </c>
      <c r="L80" s="9" t="n"/>
      <c r="M80" s="11">
        <f>IF(A80="","",IFERROR(G80+J80+K80+L80,0))</f>
        <v/>
      </c>
      <c r="N80" s="10" t="n"/>
      <c r="O80" s="11">
        <f>IF(A80="","",IFERROR(M80/(1-N80),0))</f>
        <v/>
      </c>
      <c r="P80" s="9" t="n"/>
      <c r="Q80" s="11">
        <f>IF(A80="","",IFERROR(P80-M80,0))</f>
        <v/>
      </c>
      <c r="R80" s="13">
        <f>IF(A80="","",IFERROR(Q80/P80,0))</f>
        <v/>
      </c>
      <c r="S80" s="13">
        <f>IF(A80="","",IFERROR(R80-N80,0))</f>
        <v/>
      </c>
      <c r="T80" s="4">
        <f>IF(A80="","",IF(P80&lt;=0,"Prix de vente manquant",IF(M80&lt;=0,"Coût à vérifier",IF(R80&lt;0,"Vente à perte",IF(R80&lt;N80,"Marge sous la cible","OK")))))</f>
        <v/>
      </c>
    </row>
    <row r="81">
      <c r="A81" s="8" t="n"/>
      <c r="B81" s="8" t="n"/>
      <c r="C81" s="8" t="n"/>
      <c r="D81" s="8" t="n"/>
      <c r="E81" s="9" t="n"/>
      <c r="F81" s="10" t="n"/>
      <c r="G81" s="11">
        <f>IF(A81="","",IFERROR(E81*(1+F81),0))</f>
        <v/>
      </c>
      <c r="H81" s="12" t="n"/>
      <c r="I81" s="11">
        <f>IF(A81="","",IFERROR(VLOOKUP(D81,'Paramètres'!$F$6:$G$8,2,FALSE),0))</f>
        <v/>
      </c>
      <c r="J81" s="11">
        <f>IF(A81="","",IFERROR(H81*I81,0))</f>
        <v/>
      </c>
      <c r="K81" s="11">
        <f>IF(A81="","",IFERROR(H81*'Paramètres'!$C$6,0))</f>
        <v/>
      </c>
      <c r="L81" s="9" t="n"/>
      <c r="M81" s="11">
        <f>IF(A81="","",IFERROR(G81+J81+K81+L81,0))</f>
        <v/>
      </c>
      <c r="N81" s="10" t="n"/>
      <c r="O81" s="11">
        <f>IF(A81="","",IFERROR(M81/(1-N81),0))</f>
        <v/>
      </c>
      <c r="P81" s="9" t="n"/>
      <c r="Q81" s="11">
        <f>IF(A81="","",IFERROR(P81-M81,0))</f>
        <v/>
      </c>
      <c r="R81" s="13">
        <f>IF(A81="","",IFERROR(Q81/P81,0))</f>
        <v/>
      </c>
      <c r="S81" s="13">
        <f>IF(A81="","",IFERROR(R81-N81,0))</f>
        <v/>
      </c>
      <c r="T81" s="4">
        <f>IF(A81="","",IF(P81&lt;=0,"Prix de vente manquant",IF(M81&lt;=0,"Coût à vérifier",IF(R81&lt;0,"Vente à perte",IF(R81&lt;N81,"Marge sous la cible","OK")))))</f>
        <v/>
      </c>
    </row>
    <row r="82">
      <c r="A82" s="8" t="n"/>
      <c r="B82" s="8" t="n"/>
      <c r="C82" s="8" t="n"/>
      <c r="D82" s="8" t="n"/>
      <c r="E82" s="9" t="n"/>
      <c r="F82" s="10" t="n"/>
      <c r="G82" s="11">
        <f>IF(A82="","",IFERROR(E82*(1+F82),0))</f>
        <v/>
      </c>
      <c r="H82" s="12" t="n"/>
      <c r="I82" s="11">
        <f>IF(A82="","",IFERROR(VLOOKUP(D82,'Paramètres'!$F$6:$G$8,2,FALSE),0))</f>
        <v/>
      </c>
      <c r="J82" s="11">
        <f>IF(A82="","",IFERROR(H82*I82,0))</f>
        <v/>
      </c>
      <c r="K82" s="11">
        <f>IF(A82="","",IFERROR(H82*'Paramètres'!$C$6,0))</f>
        <v/>
      </c>
      <c r="L82" s="9" t="n"/>
      <c r="M82" s="11">
        <f>IF(A82="","",IFERROR(G82+J82+K82+L82,0))</f>
        <v/>
      </c>
      <c r="N82" s="10" t="n"/>
      <c r="O82" s="11">
        <f>IF(A82="","",IFERROR(M82/(1-N82),0))</f>
        <v/>
      </c>
      <c r="P82" s="9" t="n"/>
      <c r="Q82" s="11">
        <f>IF(A82="","",IFERROR(P82-M82,0))</f>
        <v/>
      </c>
      <c r="R82" s="13">
        <f>IF(A82="","",IFERROR(Q82/P82,0))</f>
        <v/>
      </c>
      <c r="S82" s="13">
        <f>IF(A82="","",IFERROR(R82-N82,0))</f>
        <v/>
      </c>
      <c r="T82" s="4">
        <f>IF(A82="","",IF(P82&lt;=0,"Prix de vente manquant",IF(M82&lt;=0,"Coût à vérifier",IF(R82&lt;0,"Vente à perte",IF(R82&lt;N82,"Marge sous la cible","OK")))))</f>
        <v/>
      </c>
    </row>
    <row r="83">
      <c r="A83" s="8" t="n"/>
      <c r="B83" s="8" t="n"/>
      <c r="C83" s="8" t="n"/>
      <c r="D83" s="8" t="n"/>
      <c r="E83" s="9" t="n"/>
      <c r="F83" s="10" t="n"/>
      <c r="G83" s="11">
        <f>IF(A83="","",IFERROR(E83*(1+F83),0))</f>
        <v/>
      </c>
      <c r="H83" s="12" t="n"/>
      <c r="I83" s="11">
        <f>IF(A83="","",IFERROR(VLOOKUP(D83,'Paramètres'!$F$6:$G$8,2,FALSE),0))</f>
        <v/>
      </c>
      <c r="J83" s="11">
        <f>IF(A83="","",IFERROR(H83*I83,0))</f>
        <v/>
      </c>
      <c r="K83" s="11">
        <f>IF(A83="","",IFERROR(H83*'Paramètres'!$C$6,0))</f>
        <v/>
      </c>
      <c r="L83" s="9" t="n"/>
      <c r="M83" s="11">
        <f>IF(A83="","",IFERROR(G83+J83+K83+L83,0))</f>
        <v/>
      </c>
      <c r="N83" s="10" t="n"/>
      <c r="O83" s="11">
        <f>IF(A83="","",IFERROR(M83/(1-N83),0))</f>
        <v/>
      </c>
      <c r="P83" s="9" t="n"/>
      <c r="Q83" s="11">
        <f>IF(A83="","",IFERROR(P83-M83,0))</f>
        <v/>
      </c>
      <c r="R83" s="13">
        <f>IF(A83="","",IFERROR(Q83/P83,0))</f>
        <v/>
      </c>
      <c r="S83" s="13">
        <f>IF(A83="","",IFERROR(R83-N83,0))</f>
        <v/>
      </c>
      <c r="T83" s="4">
        <f>IF(A83="","",IF(P83&lt;=0,"Prix de vente manquant",IF(M83&lt;=0,"Coût à vérifier",IF(R83&lt;0,"Vente à perte",IF(R83&lt;N83,"Marge sous la cible","OK")))))</f>
        <v/>
      </c>
    </row>
    <row r="84">
      <c r="A84" s="8" t="n"/>
      <c r="B84" s="8" t="n"/>
      <c r="C84" s="8" t="n"/>
      <c r="D84" s="8" t="n"/>
      <c r="E84" s="9" t="n"/>
      <c r="F84" s="10" t="n"/>
      <c r="G84" s="11">
        <f>IF(A84="","",IFERROR(E84*(1+F84),0))</f>
        <v/>
      </c>
      <c r="H84" s="12" t="n"/>
      <c r="I84" s="11">
        <f>IF(A84="","",IFERROR(VLOOKUP(D84,'Paramètres'!$F$6:$G$8,2,FALSE),0))</f>
        <v/>
      </c>
      <c r="J84" s="11">
        <f>IF(A84="","",IFERROR(H84*I84,0))</f>
        <v/>
      </c>
      <c r="K84" s="11">
        <f>IF(A84="","",IFERROR(H84*'Paramètres'!$C$6,0))</f>
        <v/>
      </c>
      <c r="L84" s="9" t="n"/>
      <c r="M84" s="11">
        <f>IF(A84="","",IFERROR(G84+J84+K84+L84,0))</f>
        <v/>
      </c>
      <c r="N84" s="10" t="n"/>
      <c r="O84" s="11">
        <f>IF(A84="","",IFERROR(M84/(1-N84),0))</f>
        <v/>
      </c>
      <c r="P84" s="9" t="n"/>
      <c r="Q84" s="11">
        <f>IF(A84="","",IFERROR(P84-M84,0))</f>
        <v/>
      </c>
      <c r="R84" s="13">
        <f>IF(A84="","",IFERROR(Q84/P84,0))</f>
        <v/>
      </c>
      <c r="S84" s="13">
        <f>IF(A84="","",IFERROR(R84-N84,0))</f>
        <v/>
      </c>
      <c r="T84" s="4">
        <f>IF(A84="","",IF(P84&lt;=0,"Prix de vente manquant",IF(M84&lt;=0,"Coût à vérifier",IF(R84&lt;0,"Vente à perte",IF(R84&lt;N84,"Marge sous la cible","OK")))))</f>
        <v/>
      </c>
    </row>
    <row r="85">
      <c r="A85" s="8" t="n"/>
      <c r="B85" s="8" t="n"/>
      <c r="C85" s="8" t="n"/>
      <c r="D85" s="8" t="n"/>
      <c r="E85" s="9" t="n"/>
      <c r="F85" s="10" t="n"/>
      <c r="G85" s="11">
        <f>IF(A85="","",IFERROR(E85*(1+F85),0))</f>
        <v/>
      </c>
      <c r="H85" s="12" t="n"/>
      <c r="I85" s="11">
        <f>IF(A85="","",IFERROR(VLOOKUP(D85,'Paramètres'!$F$6:$G$8,2,FALSE),0))</f>
        <v/>
      </c>
      <c r="J85" s="11">
        <f>IF(A85="","",IFERROR(H85*I85,0))</f>
        <v/>
      </c>
      <c r="K85" s="11">
        <f>IF(A85="","",IFERROR(H85*'Paramètres'!$C$6,0))</f>
        <v/>
      </c>
      <c r="L85" s="9" t="n"/>
      <c r="M85" s="11">
        <f>IF(A85="","",IFERROR(G85+J85+K85+L85,0))</f>
        <v/>
      </c>
      <c r="N85" s="10" t="n"/>
      <c r="O85" s="11">
        <f>IF(A85="","",IFERROR(M85/(1-N85),0))</f>
        <v/>
      </c>
      <c r="P85" s="9" t="n"/>
      <c r="Q85" s="11">
        <f>IF(A85="","",IFERROR(P85-M85,0))</f>
        <v/>
      </c>
      <c r="R85" s="13">
        <f>IF(A85="","",IFERROR(Q85/P85,0))</f>
        <v/>
      </c>
      <c r="S85" s="13">
        <f>IF(A85="","",IFERROR(R85-N85,0))</f>
        <v/>
      </c>
      <c r="T85" s="4">
        <f>IF(A85="","",IF(P85&lt;=0,"Prix de vente manquant",IF(M85&lt;=0,"Coût à vérifier",IF(R85&lt;0,"Vente à perte",IF(R85&lt;N85,"Marge sous la cible","OK")))))</f>
        <v/>
      </c>
    </row>
    <row r="86">
      <c r="A86" s="8" t="n"/>
      <c r="B86" s="8" t="n"/>
      <c r="C86" s="8" t="n"/>
      <c r="D86" s="8" t="n"/>
      <c r="E86" s="9" t="n"/>
      <c r="F86" s="10" t="n"/>
      <c r="G86" s="11">
        <f>IF(A86="","",IFERROR(E86*(1+F86),0))</f>
        <v/>
      </c>
      <c r="H86" s="12" t="n"/>
      <c r="I86" s="11">
        <f>IF(A86="","",IFERROR(VLOOKUP(D86,'Paramètres'!$F$6:$G$8,2,FALSE),0))</f>
        <v/>
      </c>
      <c r="J86" s="11">
        <f>IF(A86="","",IFERROR(H86*I86,0))</f>
        <v/>
      </c>
      <c r="K86" s="11">
        <f>IF(A86="","",IFERROR(H86*'Paramètres'!$C$6,0))</f>
        <v/>
      </c>
      <c r="L86" s="9" t="n"/>
      <c r="M86" s="11">
        <f>IF(A86="","",IFERROR(G86+J86+K86+L86,0))</f>
        <v/>
      </c>
      <c r="N86" s="10" t="n"/>
      <c r="O86" s="11">
        <f>IF(A86="","",IFERROR(M86/(1-N86),0))</f>
        <v/>
      </c>
      <c r="P86" s="9" t="n"/>
      <c r="Q86" s="11">
        <f>IF(A86="","",IFERROR(P86-M86,0))</f>
        <v/>
      </c>
      <c r="R86" s="13">
        <f>IF(A86="","",IFERROR(Q86/P86,0))</f>
        <v/>
      </c>
      <c r="S86" s="13">
        <f>IF(A86="","",IFERROR(R86-N86,0))</f>
        <v/>
      </c>
      <c r="T86" s="4">
        <f>IF(A86="","",IF(P86&lt;=0,"Prix de vente manquant",IF(M86&lt;=0,"Coût à vérifier",IF(R86&lt;0,"Vente à perte",IF(R86&lt;N86,"Marge sous la cible","OK")))))</f>
        <v/>
      </c>
    </row>
    <row r="87">
      <c r="A87" s="8" t="n"/>
      <c r="B87" s="8" t="n"/>
      <c r="C87" s="8" t="n"/>
      <c r="D87" s="8" t="n"/>
      <c r="E87" s="9" t="n"/>
      <c r="F87" s="10" t="n"/>
      <c r="G87" s="11">
        <f>IF(A87="","",IFERROR(E87*(1+F87),0))</f>
        <v/>
      </c>
      <c r="H87" s="12" t="n"/>
      <c r="I87" s="11">
        <f>IF(A87="","",IFERROR(VLOOKUP(D87,'Paramètres'!$F$6:$G$8,2,FALSE),0))</f>
        <v/>
      </c>
      <c r="J87" s="11">
        <f>IF(A87="","",IFERROR(H87*I87,0))</f>
        <v/>
      </c>
      <c r="K87" s="11">
        <f>IF(A87="","",IFERROR(H87*'Paramètres'!$C$6,0))</f>
        <v/>
      </c>
      <c r="L87" s="9" t="n"/>
      <c r="M87" s="11">
        <f>IF(A87="","",IFERROR(G87+J87+K87+L87,0))</f>
        <v/>
      </c>
      <c r="N87" s="10" t="n"/>
      <c r="O87" s="11">
        <f>IF(A87="","",IFERROR(M87/(1-N87),0))</f>
        <v/>
      </c>
      <c r="P87" s="9" t="n"/>
      <c r="Q87" s="11">
        <f>IF(A87="","",IFERROR(P87-M87,0))</f>
        <v/>
      </c>
      <c r="R87" s="13">
        <f>IF(A87="","",IFERROR(Q87/P87,0))</f>
        <v/>
      </c>
      <c r="S87" s="13">
        <f>IF(A87="","",IFERROR(R87-N87,0))</f>
        <v/>
      </c>
      <c r="T87" s="4">
        <f>IF(A87="","",IF(P87&lt;=0,"Prix de vente manquant",IF(M87&lt;=0,"Coût à vérifier",IF(R87&lt;0,"Vente à perte",IF(R87&lt;N87,"Marge sous la cible","OK")))))</f>
        <v/>
      </c>
    </row>
    <row r="88">
      <c r="A88" s="8" t="n"/>
      <c r="B88" s="8" t="n"/>
      <c r="C88" s="8" t="n"/>
      <c r="D88" s="8" t="n"/>
      <c r="E88" s="9" t="n"/>
      <c r="F88" s="10" t="n"/>
      <c r="G88" s="11">
        <f>IF(A88="","",IFERROR(E88*(1+F88),0))</f>
        <v/>
      </c>
      <c r="H88" s="12" t="n"/>
      <c r="I88" s="11">
        <f>IF(A88="","",IFERROR(VLOOKUP(D88,'Paramètres'!$F$6:$G$8,2,FALSE),0))</f>
        <v/>
      </c>
      <c r="J88" s="11">
        <f>IF(A88="","",IFERROR(H88*I88,0))</f>
        <v/>
      </c>
      <c r="K88" s="11">
        <f>IF(A88="","",IFERROR(H88*'Paramètres'!$C$6,0))</f>
        <v/>
      </c>
      <c r="L88" s="9" t="n"/>
      <c r="M88" s="11">
        <f>IF(A88="","",IFERROR(G88+J88+K88+L88,0))</f>
        <v/>
      </c>
      <c r="N88" s="10" t="n"/>
      <c r="O88" s="11">
        <f>IF(A88="","",IFERROR(M88/(1-N88),0))</f>
        <v/>
      </c>
      <c r="P88" s="9" t="n"/>
      <c r="Q88" s="11">
        <f>IF(A88="","",IFERROR(P88-M88,0))</f>
        <v/>
      </c>
      <c r="R88" s="13">
        <f>IF(A88="","",IFERROR(Q88/P88,0))</f>
        <v/>
      </c>
      <c r="S88" s="13">
        <f>IF(A88="","",IFERROR(R88-N88,0))</f>
        <v/>
      </c>
      <c r="T88" s="4">
        <f>IF(A88="","",IF(P88&lt;=0,"Prix de vente manquant",IF(M88&lt;=0,"Coût à vérifier",IF(R88&lt;0,"Vente à perte",IF(R88&lt;N88,"Marge sous la cible","OK")))))</f>
        <v/>
      </c>
    </row>
    <row r="89">
      <c r="A89" s="8" t="n"/>
      <c r="B89" s="8" t="n"/>
      <c r="C89" s="8" t="n"/>
      <c r="D89" s="8" t="n"/>
      <c r="E89" s="9" t="n"/>
      <c r="F89" s="10" t="n"/>
      <c r="G89" s="11">
        <f>IF(A89="","",IFERROR(E89*(1+F89),0))</f>
        <v/>
      </c>
      <c r="H89" s="12" t="n"/>
      <c r="I89" s="11">
        <f>IF(A89="","",IFERROR(VLOOKUP(D89,'Paramètres'!$F$6:$G$8,2,FALSE),0))</f>
        <v/>
      </c>
      <c r="J89" s="11">
        <f>IF(A89="","",IFERROR(H89*I89,0))</f>
        <v/>
      </c>
      <c r="K89" s="11">
        <f>IF(A89="","",IFERROR(H89*'Paramètres'!$C$6,0))</f>
        <v/>
      </c>
      <c r="L89" s="9" t="n"/>
      <c r="M89" s="11">
        <f>IF(A89="","",IFERROR(G89+J89+K89+L89,0))</f>
        <v/>
      </c>
      <c r="N89" s="10" t="n"/>
      <c r="O89" s="11">
        <f>IF(A89="","",IFERROR(M89/(1-N89),0))</f>
        <v/>
      </c>
      <c r="P89" s="9" t="n"/>
      <c r="Q89" s="11">
        <f>IF(A89="","",IFERROR(P89-M89,0))</f>
        <v/>
      </c>
      <c r="R89" s="13">
        <f>IF(A89="","",IFERROR(Q89/P89,0))</f>
        <v/>
      </c>
      <c r="S89" s="13">
        <f>IF(A89="","",IFERROR(R89-N89,0))</f>
        <v/>
      </c>
      <c r="T89" s="4">
        <f>IF(A89="","",IF(P89&lt;=0,"Prix de vente manquant",IF(M89&lt;=0,"Coût à vérifier",IF(R89&lt;0,"Vente à perte",IF(R89&lt;N89,"Marge sous la cible","OK")))))</f>
        <v/>
      </c>
    </row>
    <row r="90">
      <c r="A90" s="8" t="n"/>
      <c r="B90" s="8" t="n"/>
      <c r="C90" s="8" t="n"/>
      <c r="D90" s="8" t="n"/>
      <c r="E90" s="9" t="n"/>
      <c r="F90" s="10" t="n"/>
      <c r="G90" s="11">
        <f>IF(A90="","",IFERROR(E90*(1+F90),0))</f>
        <v/>
      </c>
      <c r="H90" s="12" t="n"/>
      <c r="I90" s="11">
        <f>IF(A90="","",IFERROR(VLOOKUP(D90,'Paramètres'!$F$6:$G$8,2,FALSE),0))</f>
        <v/>
      </c>
      <c r="J90" s="11">
        <f>IF(A90="","",IFERROR(H90*I90,0))</f>
        <v/>
      </c>
      <c r="K90" s="11">
        <f>IF(A90="","",IFERROR(H90*'Paramètres'!$C$6,0))</f>
        <v/>
      </c>
      <c r="L90" s="9" t="n"/>
      <c r="M90" s="11">
        <f>IF(A90="","",IFERROR(G90+J90+K90+L90,0))</f>
        <v/>
      </c>
      <c r="N90" s="10" t="n"/>
      <c r="O90" s="11">
        <f>IF(A90="","",IFERROR(M90/(1-N90),0))</f>
        <v/>
      </c>
      <c r="P90" s="9" t="n"/>
      <c r="Q90" s="11">
        <f>IF(A90="","",IFERROR(P90-M90,0))</f>
        <v/>
      </c>
      <c r="R90" s="13">
        <f>IF(A90="","",IFERROR(Q90/P90,0))</f>
        <v/>
      </c>
      <c r="S90" s="13">
        <f>IF(A90="","",IFERROR(R90-N90,0))</f>
        <v/>
      </c>
      <c r="T90" s="4">
        <f>IF(A90="","",IF(P90&lt;=0,"Prix de vente manquant",IF(M90&lt;=0,"Coût à vérifier",IF(R90&lt;0,"Vente à perte",IF(R90&lt;N90,"Marge sous la cible","OK")))))</f>
        <v/>
      </c>
    </row>
    <row r="91">
      <c r="A91" s="8" t="n"/>
      <c r="B91" s="8" t="n"/>
      <c r="C91" s="8" t="n"/>
      <c r="D91" s="8" t="n"/>
      <c r="E91" s="9" t="n"/>
      <c r="F91" s="10" t="n"/>
      <c r="G91" s="11">
        <f>IF(A91="","",IFERROR(E91*(1+F91),0))</f>
        <v/>
      </c>
      <c r="H91" s="12" t="n"/>
      <c r="I91" s="11">
        <f>IF(A91="","",IFERROR(VLOOKUP(D91,'Paramètres'!$F$6:$G$8,2,FALSE),0))</f>
        <v/>
      </c>
      <c r="J91" s="11">
        <f>IF(A91="","",IFERROR(H91*I91,0))</f>
        <v/>
      </c>
      <c r="K91" s="11">
        <f>IF(A91="","",IFERROR(H91*'Paramètres'!$C$6,0))</f>
        <v/>
      </c>
      <c r="L91" s="9" t="n"/>
      <c r="M91" s="11">
        <f>IF(A91="","",IFERROR(G91+J91+K91+L91,0))</f>
        <v/>
      </c>
      <c r="N91" s="10" t="n"/>
      <c r="O91" s="11">
        <f>IF(A91="","",IFERROR(M91/(1-N91),0))</f>
        <v/>
      </c>
      <c r="P91" s="9" t="n"/>
      <c r="Q91" s="11">
        <f>IF(A91="","",IFERROR(P91-M91,0))</f>
        <v/>
      </c>
      <c r="R91" s="13">
        <f>IF(A91="","",IFERROR(Q91/P91,0))</f>
        <v/>
      </c>
      <c r="S91" s="13">
        <f>IF(A91="","",IFERROR(R91-N91,0))</f>
        <v/>
      </c>
      <c r="T91" s="4">
        <f>IF(A91="","",IF(P91&lt;=0,"Prix de vente manquant",IF(M91&lt;=0,"Coût à vérifier",IF(R91&lt;0,"Vente à perte",IF(R91&lt;N91,"Marge sous la cible","OK")))))</f>
        <v/>
      </c>
    </row>
    <row r="92">
      <c r="A92" s="8" t="n"/>
      <c r="B92" s="8" t="n"/>
      <c r="C92" s="8" t="n"/>
      <c r="D92" s="8" t="n"/>
      <c r="E92" s="9" t="n"/>
      <c r="F92" s="10" t="n"/>
      <c r="G92" s="11">
        <f>IF(A92="","",IFERROR(E92*(1+F92),0))</f>
        <v/>
      </c>
      <c r="H92" s="12" t="n"/>
      <c r="I92" s="11">
        <f>IF(A92="","",IFERROR(VLOOKUP(D92,'Paramètres'!$F$6:$G$8,2,FALSE),0))</f>
        <v/>
      </c>
      <c r="J92" s="11">
        <f>IF(A92="","",IFERROR(H92*I92,0))</f>
        <v/>
      </c>
      <c r="K92" s="11">
        <f>IF(A92="","",IFERROR(H92*'Paramètres'!$C$6,0))</f>
        <v/>
      </c>
      <c r="L92" s="9" t="n"/>
      <c r="M92" s="11">
        <f>IF(A92="","",IFERROR(G92+J92+K92+L92,0))</f>
        <v/>
      </c>
      <c r="N92" s="10" t="n"/>
      <c r="O92" s="11">
        <f>IF(A92="","",IFERROR(M92/(1-N92),0))</f>
        <v/>
      </c>
      <c r="P92" s="9" t="n"/>
      <c r="Q92" s="11">
        <f>IF(A92="","",IFERROR(P92-M92,0))</f>
        <v/>
      </c>
      <c r="R92" s="13">
        <f>IF(A92="","",IFERROR(Q92/P92,0))</f>
        <v/>
      </c>
      <c r="S92" s="13">
        <f>IF(A92="","",IFERROR(R92-N92,0))</f>
        <v/>
      </c>
      <c r="T92" s="4">
        <f>IF(A92="","",IF(P92&lt;=0,"Prix de vente manquant",IF(M92&lt;=0,"Coût à vérifier",IF(R92&lt;0,"Vente à perte",IF(R92&lt;N92,"Marge sous la cible","OK")))))</f>
        <v/>
      </c>
    </row>
    <row r="93">
      <c r="A93" s="8" t="n"/>
      <c r="B93" s="8" t="n"/>
      <c r="C93" s="8" t="n"/>
      <c r="D93" s="8" t="n"/>
      <c r="E93" s="9" t="n"/>
      <c r="F93" s="10" t="n"/>
      <c r="G93" s="11">
        <f>IF(A93="","",IFERROR(E93*(1+F93),0))</f>
        <v/>
      </c>
      <c r="H93" s="12" t="n"/>
      <c r="I93" s="11">
        <f>IF(A93="","",IFERROR(VLOOKUP(D93,'Paramètres'!$F$6:$G$8,2,FALSE),0))</f>
        <v/>
      </c>
      <c r="J93" s="11">
        <f>IF(A93="","",IFERROR(H93*I93,0))</f>
        <v/>
      </c>
      <c r="K93" s="11">
        <f>IF(A93="","",IFERROR(H93*'Paramètres'!$C$6,0))</f>
        <v/>
      </c>
      <c r="L93" s="9" t="n"/>
      <c r="M93" s="11">
        <f>IF(A93="","",IFERROR(G93+J93+K93+L93,0))</f>
        <v/>
      </c>
      <c r="N93" s="10" t="n"/>
      <c r="O93" s="11">
        <f>IF(A93="","",IFERROR(M93/(1-N93),0))</f>
        <v/>
      </c>
      <c r="P93" s="9" t="n"/>
      <c r="Q93" s="11">
        <f>IF(A93="","",IFERROR(P93-M93,0))</f>
        <v/>
      </c>
      <c r="R93" s="13">
        <f>IF(A93="","",IFERROR(Q93/P93,0))</f>
        <v/>
      </c>
      <c r="S93" s="13">
        <f>IF(A93="","",IFERROR(R93-N93,0))</f>
        <v/>
      </c>
      <c r="T93" s="4">
        <f>IF(A93="","",IF(P93&lt;=0,"Prix de vente manquant",IF(M93&lt;=0,"Coût à vérifier",IF(R93&lt;0,"Vente à perte",IF(R93&lt;N93,"Marge sous la cible","OK")))))</f>
        <v/>
      </c>
    </row>
    <row r="94">
      <c r="A94" s="8" t="n"/>
      <c r="B94" s="8" t="n"/>
      <c r="C94" s="8" t="n"/>
      <c r="D94" s="8" t="n"/>
      <c r="E94" s="9" t="n"/>
      <c r="F94" s="10" t="n"/>
      <c r="G94" s="11">
        <f>IF(A94="","",IFERROR(E94*(1+F94),0))</f>
        <v/>
      </c>
      <c r="H94" s="12" t="n"/>
      <c r="I94" s="11">
        <f>IF(A94="","",IFERROR(VLOOKUP(D94,'Paramètres'!$F$6:$G$8,2,FALSE),0))</f>
        <v/>
      </c>
      <c r="J94" s="11">
        <f>IF(A94="","",IFERROR(H94*I94,0))</f>
        <v/>
      </c>
      <c r="K94" s="11">
        <f>IF(A94="","",IFERROR(H94*'Paramètres'!$C$6,0))</f>
        <v/>
      </c>
      <c r="L94" s="9" t="n"/>
      <c r="M94" s="11">
        <f>IF(A94="","",IFERROR(G94+J94+K94+L94,0))</f>
        <v/>
      </c>
      <c r="N94" s="10" t="n"/>
      <c r="O94" s="11">
        <f>IF(A94="","",IFERROR(M94/(1-N94),0))</f>
        <v/>
      </c>
      <c r="P94" s="9" t="n"/>
      <c r="Q94" s="11">
        <f>IF(A94="","",IFERROR(P94-M94,0))</f>
        <v/>
      </c>
      <c r="R94" s="13">
        <f>IF(A94="","",IFERROR(Q94/P94,0))</f>
        <v/>
      </c>
      <c r="S94" s="13">
        <f>IF(A94="","",IFERROR(R94-N94,0))</f>
        <v/>
      </c>
      <c r="T94" s="4">
        <f>IF(A94="","",IF(P94&lt;=0,"Prix de vente manquant",IF(M94&lt;=0,"Coût à vérifier",IF(R94&lt;0,"Vente à perte",IF(R94&lt;N94,"Marge sous la cible","OK")))))</f>
        <v/>
      </c>
    </row>
    <row r="95">
      <c r="A95" s="8" t="n"/>
      <c r="B95" s="8" t="n"/>
      <c r="C95" s="8" t="n"/>
      <c r="D95" s="8" t="n"/>
      <c r="E95" s="9" t="n"/>
      <c r="F95" s="10" t="n"/>
      <c r="G95" s="11">
        <f>IF(A95="","",IFERROR(E95*(1+F95),0))</f>
        <v/>
      </c>
      <c r="H95" s="12" t="n"/>
      <c r="I95" s="11">
        <f>IF(A95="","",IFERROR(VLOOKUP(D95,'Paramètres'!$F$6:$G$8,2,FALSE),0))</f>
        <v/>
      </c>
      <c r="J95" s="11">
        <f>IF(A95="","",IFERROR(H95*I95,0))</f>
        <v/>
      </c>
      <c r="K95" s="11">
        <f>IF(A95="","",IFERROR(H95*'Paramètres'!$C$6,0))</f>
        <v/>
      </c>
      <c r="L95" s="9" t="n"/>
      <c r="M95" s="11">
        <f>IF(A95="","",IFERROR(G95+J95+K95+L95,0))</f>
        <v/>
      </c>
      <c r="N95" s="10" t="n"/>
      <c r="O95" s="11">
        <f>IF(A95="","",IFERROR(M95/(1-N95),0))</f>
        <v/>
      </c>
      <c r="P95" s="9" t="n"/>
      <c r="Q95" s="11">
        <f>IF(A95="","",IFERROR(P95-M95,0))</f>
        <v/>
      </c>
      <c r="R95" s="13">
        <f>IF(A95="","",IFERROR(Q95/P95,0))</f>
        <v/>
      </c>
      <c r="S95" s="13">
        <f>IF(A95="","",IFERROR(R95-N95,0))</f>
        <v/>
      </c>
      <c r="T95" s="4">
        <f>IF(A95="","",IF(P95&lt;=0,"Prix de vente manquant",IF(M95&lt;=0,"Coût à vérifier",IF(R95&lt;0,"Vente à perte",IF(R95&lt;N95,"Marge sous la cible","OK")))))</f>
        <v/>
      </c>
    </row>
    <row r="96">
      <c r="A96" s="8" t="n"/>
      <c r="B96" s="8" t="n"/>
      <c r="C96" s="8" t="n"/>
      <c r="D96" s="8" t="n"/>
      <c r="E96" s="9" t="n"/>
      <c r="F96" s="10" t="n"/>
      <c r="G96" s="11">
        <f>IF(A96="","",IFERROR(E96*(1+F96),0))</f>
        <v/>
      </c>
      <c r="H96" s="12" t="n"/>
      <c r="I96" s="11">
        <f>IF(A96="","",IFERROR(VLOOKUP(D96,'Paramètres'!$F$6:$G$8,2,FALSE),0))</f>
        <v/>
      </c>
      <c r="J96" s="11">
        <f>IF(A96="","",IFERROR(H96*I96,0))</f>
        <v/>
      </c>
      <c r="K96" s="11">
        <f>IF(A96="","",IFERROR(H96*'Paramètres'!$C$6,0))</f>
        <v/>
      </c>
      <c r="L96" s="9" t="n"/>
      <c r="M96" s="11">
        <f>IF(A96="","",IFERROR(G96+J96+K96+L96,0))</f>
        <v/>
      </c>
      <c r="N96" s="10" t="n"/>
      <c r="O96" s="11">
        <f>IF(A96="","",IFERROR(M96/(1-N96),0))</f>
        <v/>
      </c>
      <c r="P96" s="9" t="n"/>
      <c r="Q96" s="11">
        <f>IF(A96="","",IFERROR(P96-M96,0))</f>
        <v/>
      </c>
      <c r="R96" s="13">
        <f>IF(A96="","",IFERROR(Q96/P96,0))</f>
        <v/>
      </c>
      <c r="S96" s="13">
        <f>IF(A96="","",IFERROR(R96-N96,0))</f>
        <v/>
      </c>
      <c r="T96" s="4">
        <f>IF(A96="","",IF(P96&lt;=0,"Prix de vente manquant",IF(M96&lt;=0,"Coût à vérifier",IF(R96&lt;0,"Vente à perte",IF(R96&lt;N96,"Marge sous la cible","OK")))))</f>
        <v/>
      </c>
    </row>
    <row r="97">
      <c r="A97" s="8" t="n"/>
      <c r="B97" s="8" t="n"/>
      <c r="C97" s="8" t="n"/>
      <c r="D97" s="8" t="n"/>
      <c r="E97" s="9" t="n"/>
      <c r="F97" s="10" t="n"/>
      <c r="G97" s="11">
        <f>IF(A97="","",IFERROR(E97*(1+F97),0))</f>
        <v/>
      </c>
      <c r="H97" s="12" t="n"/>
      <c r="I97" s="11">
        <f>IF(A97="","",IFERROR(VLOOKUP(D97,'Paramètres'!$F$6:$G$8,2,FALSE),0))</f>
        <v/>
      </c>
      <c r="J97" s="11">
        <f>IF(A97="","",IFERROR(H97*I97,0))</f>
        <v/>
      </c>
      <c r="K97" s="11">
        <f>IF(A97="","",IFERROR(H97*'Paramètres'!$C$6,0))</f>
        <v/>
      </c>
      <c r="L97" s="9" t="n"/>
      <c r="M97" s="11">
        <f>IF(A97="","",IFERROR(G97+J97+K97+L97,0))</f>
        <v/>
      </c>
      <c r="N97" s="10" t="n"/>
      <c r="O97" s="11">
        <f>IF(A97="","",IFERROR(M97/(1-N97),0))</f>
        <v/>
      </c>
      <c r="P97" s="9" t="n"/>
      <c r="Q97" s="11">
        <f>IF(A97="","",IFERROR(P97-M97,0))</f>
        <v/>
      </c>
      <c r="R97" s="13">
        <f>IF(A97="","",IFERROR(Q97/P97,0))</f>
        <v/>
      </c>
      <c r="S97" s="13">
        <f>IF(A97="","",IFERROR(R97-N97,0))</f>
        <v/>
      </c>
      <c r="T97" s="4">
        <f>IF(A97="","",IF(P97&lt;=0,"Prix de vente manquant",IF(M97&lt;=0,"Coût à vérifier",IF(R97&lt;0,"Vente à perte",IF(R97&lt;N97,"Marge sous la cible","OK")))))</f>
        <v/>
      </c>
    </row>
    <row r="98">
      <c r="A98" s="8" t="n"/>
      <c r="B98" s="8" t="n"/>
      <c r="C98" s="8" t="n"/>
      <c r="D98" s="8" t="n"/>
      <c r="E98" s="9" t="n"/>
      <c r="F98" s="10" t="n"/>
      <c r="G98" s="11">
        <f>IF(A98="","",IFERROR(E98*(1+F98),0))</f>
        <v/>
      </c>
      <c r="H98" s="12" t="n"/>
      <c r="I98" s="11">
        <f>IF(A98="","",IFERROR(VLOOKUP(D98,'Paramètres'!$F$6:$G$8,2,FALSE),0))</f>
        <v/>
      </c>
      <c r="J98" s="11">
        <f>IF(A98="","",IFERROR(H98*I98,0))</f>
        <v/>
      </c>
      <c r="K98" s="11">
        <f>IF(A98="","",IFERROR(H98*'Paramètres'!$C$6,0))</f>
        <v/>
      </c>
      <c r="L98" s="9" t="n"/>
      <c r="M98" s="11">
        <f>IF(A98="","",IFERROR(G98+J98+K98+L98,0))</f>
        <v/>
      </c>
      <c r="N98" s="10" t="n"/>
      <c r="O98" s="11">
        <f>IF(A98="","",IFERROR(M98/(1-N98),0))</f>
        <v/>
      </c>
      <c r="P98" s="9" t="n"/>
      <c r="Q98" s="11">
        <f>IF(A98="","",IFERROR(P98-M98,0))</f>
        <v/>
      </c>
      <c r="R98" s="13">
        <f>IF(A98="","",IFERROR(Q98/P98,0))</f>
        <v/>
      </c>
      <c r="S98" s="13">
        <f>IF(A98="","",IFERROR(R98-N98,0))</f>
        <v/>
      </c>
      <c r="T98" s="4">
        <f>IF(A98="","",IF(P98&lt;=0,"Prix de vente manquant",IF(M98&lt;=0,"Coût à vérifier",IF(R98&lt;0,"Vente à perte",IF(R98&lt;N98,"Marge sous la cible","OK")))))</f>
        <v/>
      </c>
    </row>
    <row r="99">
      <c r="A99" s="8" t="n"/>
      <c r="B99" s="8" t="n"/>
      <c r="C99" s="8" t="n"/>
      <c r="D99" s="8" t="n"/>
      <c r="E99" s="9" t="n"/>
      <c r="F99" s="10" t="n"/>
      <c r="G99" s="11">
        <f>IF(A99="","",IFERROR(E99*(1+F99),0))</f>
        <v/>
      </c>
      <c r="H99" s="12" t="n"/>
      <c r="I99" s="11">
        <f>IF(A99="","",IFERROR(VLOOKUP(D99,'Paramètres'!$F$6:$G$8,2,FALSE),0))</f>
        <v/>
      </c>
      <c r="J99" s="11">
        <f>IF(A99="","",IFERROR(H99*I99,0))</f>
        <v/>
      </c>
      <c r="K99" s="11">
        <f>IF(A99="","",IFERROR(H99*'Paramètres'!$C$6,0))</f>
        <v/>
      </c>
      <c r="L99" s="9" t="n"/>
      <c r="M99" s="11">
        <f>IF(A99="","",IFERROR(G99+J99+K99+L99,0))</f>
        <v/>
      </c>
      <c r="N99" s="10" t="n"/>
      <c r="O99" s="11">
        <f>IF(A99="","",IFERROR(M99/(1-N99),0))</f>
        <v/>
      </c>
      <c r="P99" s="9" t="n"/>
      <c r="Q99" s="11">
        <f>IF(A99="","",IFERROR(P99-M99,0))</f>
        <v/>
      </c>
      <c r="R99" s="13">
        <f>IF(A99="","",IFERROR(Q99/P99,0))</f>
        <v/>
      </c>
      <c r="S99" s="13">
        <f>IF(A99="","",IFERROR(R99-N99,0))</f>
        <v/>
      </c>
      <c r="T99" s="4">
        <f>IF(A99="","",IF(P99&lt;=0,"Prix de vente manquant",IF(M99&lt;=0,"Coût à vérifier",IF(R99&lt;0,"Vente à perte",IF(R99&lt;N99,"Marge sous la cible","OK")))))</f>
        <v/>
      </c>
    </row>
    <row r="100">
      <c r="A100" s="8" t="n"/>
      <c r="B100" s="8" t="n"/>
      <c r="C100" s="8" t="n"/>
      <c r="D100" s="8" t="n"/>
      <c r="E100" s="9" t="n"/>
      <c r="F100" s="10" t="n"/>
      <c r="G100" s="11">
        <f>IF(A100="","",IFERROR(E100*(1+F100),0))</f>
        <v/>
      </c>
      <c r="H100" s="12" t="n"/>
      <c r="I100" s="11">
        <f>IF(A100="","",IFERROR(VLOOKUP(D100,'Paramètres'!$F$6:$G$8,2,FALSE),0))</f>
        <v/>
      </c>
      <c r="J100" s="11">
        <f>IF(A100="","",IFERROR(H100*I100,0))</f>
        <v/>
      </c>
      <c r="K100" s="11">
        <f>IF(A100="","",IFERROR(H100*'Paramètres'!$C$6,0))</f>
        <v/>
      </c>
      <c r="L100" s="9" t="n"/>
      <c r="M100" s="11">
        <f>IF(A100="","",IFERROR(G100+J100+K100+L100,0))</f>
        <v/>
      </c>
      <c r="N100" s="10" t="n"/>
      <c r="O100" s="11">
        <f>IF(A100="","",IFERROR(M100/(1-N100),0))</f>
        <v/>
      </c>
      <c r="P100" s="9" t="n"/>
      <c r="Q100" s="11">
        <f>IF(A100="","",IFERROR(P100-M100,0))</f>
        <v/>
      </c>
      <c r="R100" s="13">
        <f>IF(A100="","",IFERROR(Q100/P100,0))</f>
        <v/>
      </c>
      <c r="S100" s="13">
        <f>IF(A100="","",IFERROR(R100-N100,0))</f>
        <v/>
      </c>
      <c r="T100" s="4">
        <f>IF(A100="","",IF(P100&lt;=0,"Prix de vente manquant",IF(M100&lt;=0,"Coût à vérifier",IF(R100&lt;0,"Vente à perte",IF(R100&lt;N100,"Marge sous la cible","OK")))))</f>
        <v/>
      </c>
    </row>
    <row r="101">
      <c r="A101" s="8" t="n"/>
      <c r="B101" s="8" t="n"/>
      <c r="C101" s="8" t="n"/>
      <c r="D101" s="8" t="n"/>
      <c r="E101" s="9" t="n"/>
      <c r="F101" s="10" t="n"/>
      <c r="G101" s="11">
        <f>IF(A101="","",IFERROR(E101*(1+F101),0))</f>
        <v/>
      </c>
      <c r="H101" s="12" t="n"/>
      <c r="I101" s="11">
        <f>IF(A101="","",IFERROR(VLOOKUP(D101,'Paramètres'!$F$6:$G$8,2,FALSE),0))</f>
        <v/>
      </c>
      <c r="J101" s="11">
        <f>IF(A101="","",IFERROR(H101*I101,0))</f>
        <v/>
      </c>
      <c r="K101" s="11">
        <f>IF(A101="","",IFERROR(H101*'Paramètres'!$C$6,0))</f>
        <v/>
      </c>
      <c r="L101" s="9" t="n"/>
      <c r="M101" s="11">
        <f>IF(A101="","",IFERROR(G101+J101+K101+L101,0))</f>
        <v/>
      </c>
      <c r="N101" s="10" t="n"/>
      <c r="O101" s="11">
        <f>IF(A101="","",IFERROR(M101/(1-N101),0))</f>
        <v/>
      </c>
      <c r="P101" s="9" t="n"/>
      <c r="Q101" s="11">
        <f>IF(A101="","",IFERROR(P101-M101,0))</f>
        <v/>
      </c>
      <c r="R101" s="13">
        <f>IF(A101="","",IFERROR(Q101/P101,0))</f>
        <v/>
      </c>
      <c r="S101" s="13">
        <f>IF(A101="","",IFERROR(R101-N101,0))</f>
        <v/>
      </c>
      <c r="T101" s="4">
        <f>IF(A101="","",IF(P101&lt;=0,"Prix de vente manquant",IF(M101&lt;=0,"Coût à vérifier",IF(R101&lt;0,"Vente à perte",IF(R101&lt;N101,"Marge sous la cible","OK")))))</f>
        <v/>
      </c>
    </row>
    <row r="102">
      <c r="A102" s="8" t="n"/>
      <c r="B102" s="8" t="n"/>
      <c r="C102" s="8" t="n"/>
      <c r="D102" s="8" t="n"/>
      <c r="E102" s="9" t="n"/>
      <c r="F102" s="10" t="n"/>
      <c r="G102" s="11">
        <f>IF(A102="","",IFERROR(E102*(1+F102),0))</f>
        <v/>
      </c>
      <c r="H102" s="12" t="n"/>
      <c r="I102" s="11">
        <f>IF(A102="","",IFERROR(VLOOKUP(D102,'Paramètres'!$F$6:$G$8,2,FALSE),0))</f>
        <v/>
      </c>
      <c r="J102" s="11">
        <f>IF(A102="","",IFERROR(H102*I102,0))</f>
        <v/>
      </c>
      <c r="K102" s="11">
        <f>IF(A102="","",IFERROR(H102*'Paramètres'!$C$6,0))</f>
        <v/>
      </c>
      <c r="L102" s="9" t="n"/>
      <c r="M102" s="11">
        <f>IF(A102="","",IFERROR(G102+J102+K102+L102,0))</f>
        <v/>
      </c>
      <c r="N102" s="10" t="n"/>
      <c r="O102" s="11">
        <f>IF(A102="","",IFERROR(M102/(1-N102),0))</f>
        <v/>
      </c>
      <c r="P102" s="9" t="n"/>
      <c r="Q102" s="11">
        <f>IF(A102="","",IFERROR(P102-M102,0))</f>
        <v/>
      </c>
      <c r="R102" s="13">
        <f>IF(A102="","",IFERROR(Q102/P102,0))</f>
        <v/>
      </c>
      <c r="S102" s="13">
        <f>IF(A102="","",IFERROR(R102-N102,0))</f>
        <v/>
      </c>
      <c r="T102" s="4">
        <f>IF(A102="","",IF(P102&lt;=0,"Prix de vente manquant",IF(M102&lt;=0,"Coût à vérifier",IF(R102&lt;0,"Vente à perte",IF(R102&lt;N102,"Marge sous la cible","OK")))))</f>
        <v/>
      </c>
    </row>
    <row r="103">
      <c r="A103" s="8" t="n"/>
      <c r="B103" s="8" t="n"/>
      <c r="C103" s="8" t="n"/>
      <c r="D103" s="8" t="n"/>
      <c r="E103" s="9" t="n"/>
      <c r="F103" s="10" t="n"/>
      <c r="G103" s="11">
        <f>IF(A103="","",IFERROR(E103*(1+F103),0))</f>
        <v/>
      </c>
      <c r="H103" s="12" t="n"/>
      <c r="I103" s="11">
        <f>IF(A103="","",IFERROR(VLOOKUP(D103,'Paramètres'!$F$6:$G$8,2,FALSE),0))</f>
        <v/>
      </c>
      <c r="J103" s="11">
        <f>IF(A103="","",IFERROR(H103*I103,0))</f>
        <v/>
      </c>
      <c r="K103" s="11">
        <f>IF(A103="","",IFERROR(H103*'Paramètres'!$C$6,0))</f>
        <v/>
      </c>
      <c r="L103" s="9" t="n"/>
      <c r="M103" s="11">
        <f>IF(A103="","",IFERROR(G103+J103+K103+L103,0))</f>
        <v/>
      </c>
      <c r="N103" s="10" t="n"/>
      <c r="O103" s="11">
        <f>IF(A103="","",IFERROR(M103/(1-N103),0))</f>
        <v/>
      </c>
      <c r="P103" s="9" t="n"/>
      <c r="Q103" s="11">
        <f>IF(A103="","",IFERROR(P103-M103,0))</f>
        <v/>
      </c>
      <c r="R103" s="13">
        <f>IF(A103="","",IFERROR(Q103/P103,0))</f>
        <v/>
      </c>
      <c r="S103" s="13">
        <f>IF(A103="","",IFERROR(R103-N103,0))</f>
        <v/>
      </c>
      <c r="T103" s="4">
        <f>IF(A103="","",IF(P103&lt;=0,"Prix de vente manquant",IF(M103&lt;=0,"Coût à vérifier",IF(R103&lt;0,"Vente à perte",IF(R103&lt;N103,"Marge sous la cible","OK")))))</f>
        <v/>
      </c>
    </row>
    <row r="104">
      <c r="A104" s="8" t="n"/>
      <c r="B104" s="8" t="n"/>
      <c r="C104" s="8" t="n"/>
      <c r="D104" s="8" t="n"/>
      <c r="E104" s="9" t="n"/>
      <c r="F104" s="10" t="n"/>
      <c r="G104" s="11">
        <f>IF(A104="","",IFERROR(E104*(1+F104),0))</f>
        <v/>
      </c>
      <c r="H104" s="12" t="n"/>
      <c r="I104" s="11">
        <f>IF(A104="","",IFERROR(VLOOKUP(D104,'Paramètres'!$F$6:$G$8,2,FALSE),0))</f>
        <v/>
      </c>
      <c r="J104" s="11">
        <f>IF(A104="","",IFERROR(H104*I104,0))</f>
        <v/>
      </c>
      <c r="K104" s="11">
        <f>IF(A104="","",IFERROR(H104*'Paramètres'!$C$6,0))</f>
        <v/>
      </c>
      <c r="L104" s="9" t="n"/>
      <c r="M104" s="11">
        <f>IF(A104="","",IFERROR(G104+J104+K104+L104,0))</f>
        <v/>
      </c>
      <c r="N104" s="10" t="n"/>
      <c r="O104" s="11">
        <f>IF(A104="","",IFERROR(M104/(1-N104),0))</f>
        <v/>
      </c>
      <c r="P104" s="9" t="n"/>
      <c r="Q104" s="11">
        <f>IF(A104="","",IFERROR(P104-M104,0))</f>
        <v/>
      </c>
      <c r="R104" s="13">
        <f>IF(A104="","",IFERROR(Q104/P104,0))</f>
        <v/>
      </c>
      <c r="S104" s="13">
        <f>IF(A104="","",IFERROR(R104-N104,0))</f>
        <v/>
      </c>
      <c r="T104" s="4">
        <f>IF(A104="","",IF(P104&lt;=0,"Prix de vente manquant",IF(M104&lt;=0,"Coût à vérifier",IF(R104&lt;0,"Vente à perte",IF(R104&lt;N104,"Marge sous la cible","OK")))))</f>
        <v/>
      </c>
    </row>
    <row r="105">
      <c r="A105" s="8" t="n"/>
      <c r="B105" s="8" t="n"/>
      <c r="C105" s="8" t="n"/>
      <c r="D105" s="8" t="n"/>
      <c r="E105" s="9" t="n"/>
      <c r="F105" s="10" t="n"/>
      <c r="G105" s="11">
        <f>IF(A105="","",IFERROR(E105*(1+F105),0))</f>
        <v/>
      </c>
      <c r="H105" s="12" t="n"/>
      <c r="I105" s="11">
        <f>IF(A105="","",IFERROR(VLOOKUP(D105,'Paramètres'!$F$6:$G$8,2,FALSE),0))</f>
        <v/>
      </c>
      <c r="J105" s="11">
        <f>IF(A105="","",IFERROR(H105*I105,0))</f>
        <v/>
      </c>
      <c r="K105" s="11">
        <f>IF(A105="","",IFERROR(H105*'Paramètres'!$C$6,0))</f>
        <v/>
      </c>
      <c r="L105" s="9" t="n"/>
      <c r="M105" s="11">
        <f>IF(A105="","",IFERROR(G105+J105+K105+L105,0))</f>
        <v/>
      </c>
      <c r="N105" s="10" t="n"/>
      <c r="O105" s="11">
        <f>IF(A105="","",IFERROR(M105/(1-N105),0))</f>
        <v/>
      </c>
      <c r="P105" s="9" t="n"/>
      <c r="Q105" s="11">
        <f>IF(A105="","",IFERROR(P105-M105,0))</f>
        <v/>
      </c>
      <c r="R105" s="13">
        <f>IF(A105="","",IFERROR(Q105/P105,0))</f>
        <v/>
      </c>
      <c r="S105" s="13">
        <f>IF(A105="","",IFERROR(R105-N105,0))</f>
        <v/>
      </c>
      <c r="T105" s="4">
        <f>IF(A105="","",IF(P105&lt;=0,"Prix de vente manquant",IF(M105&lt;=0,"Coût à vérifier",IF(R105&lt;0,"Vente à perte",IF(R105&lt;N105,"Marge sous la cible","OK")))))</f>
        <v/>
      </c>
    </row>
  </sheetData>
  <mergeCells count="3">
    <mergeCell ref="A1:T1"/>
    <mergeCell ref="A2:T2"/>
    <mergeCell ref="A3:T3"/>
  </mergeCells>
  <conditionalFormatting sqref="T6:T105">
    <cfRule type="expression" priority="1" dxfId="0">
      <formula>T6="OK"</formula>
    </cfRule>
    <cfRule type="expression" priority="2" dxfId="1">
      <formula>ISNUMBER(SEARCH("Marge sous la cible",T6))</formula>
    </cfRule>
    <cfRule type="expression" priority="3" dxfId="2">
      <formula>ISNUMBER(SEARCH("Vente à perte",T6))</formula>
    </cfRule>
    <cfRule type="expression" priority="4" dxfId="3">
      <formula>OR(ISNUMBER(SEARCH("manquant",T6)),ISNUMBER(SEARCH("à vérifier",T6)))</formula>
    </cfRule>
  </conditionalFormatting>
  <conditionalFormatting sqref="S6:S105">
    <cfRule type="cellIs" priority="5" operator="lessThan" dxfId="4">
      <formula>0</formula>
    </cfRule>
    <cfRule type="cellIs" priority="6" operator="greaterThanOrEqual" dxfId="5">
      <formula>0</formula>
    </cfRule>
  </conditionalFormatting>
  <conditionalFormatting sqref="A6:A105">
    <cfRule type="expression" priority="7" dxfId="2">
      <formula>AND(A6&lt;&gt;"",COUNTIF($A$6:$A$105,A6)&gt;1)</formula>
    </cfRule>
  </conditionalFormatting>
  <dataValidations count="6">
    <dataValidation sqref="C6:C105" showErrorMessage="1" showInputMessage="1" allowBlank="1" errorTitle="Valeur invalide" error="Choisir un statut dans la liste." type="list">
      <formula1>'Paramètres'!$I$6:$I$8</formula1>
    </dataValidation>
    <dataValidation sqref="D6:D105" showErrorMessage="1" showInputMessage="1" allowBlank="1" errorTitle="Valeur invalide" error="Choisir une catégorie de main-d’œuvre dans la liste." type="list">
      <formula1>'Paramètres'!$F$6:$F$8</formula1>
    </dataValidation>
    <dataValidation sqref="E6:E105 L6:L105 P6:P105" showErrorMessage="1" showInputMessage="1" allowBlank="1" errorTitle="Valeur invalide" error="Saisir un montant positif ou égal à zéro." type="decimal" operator="greaterThanOrEqual">
      <formula1>0</formula1>
    </dataValidation>
    <dataValidation sqref="F6:F105" showErrorMessage="1" showInputMessage="1" allowBlank="1" errorTitle="Valeur invalide" error="Saisir un pourcentage entre 0 % et 100 %." type="decimal" operator="between">
      <formula1>0</formula1>
      <formula2>1</formula2>
    </dataValidation>
    <dataValidation sqref="H6:H105" showErrorMessage="1" showInputMessage="1" allowBlank="1" errorTitle="Valeur invalide" error="Saisir un nombre d’heures réaliste et positif." type="decimal" operator="between">
      <formula1>0</formula1>
      <formula2>100</formula2>
    </dataValidation>
    <dataValidation sqref="N6:N105" showErrorMessage="1" showInputMessage="1" allowBlank="1" errorTitle="Valeur invalide" error="Saisir un pourcentage supérieur à 0 % et inférieur à 100 %." type="decimal" operator="between">
      <formula1>0.000001</formula1>
      <formula2>0.999999</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10"/>
  <sheetViews>
    <sheetView workbookViewId="0">
      <pane ySplit="3" topLeftCell="A4" activePane="bottomLeft" state="frozen"/>
      <selection pane="bottomLeft" activeCell="A1" sqref="A1"/>
    </sheetView>
  </sheetViews>
  <sheetFormatPr baseColWidth="8" defaultRowHeight="15"/>
  <cols>
    <col width="18" customWidth="1" min="1" max="1"/>
    <col width="34" customWidth="1" min="2" max="2"/>
    <col width="20" customWidth="1" min="3" max="3"/>
    <col width="18" customWidth="1" min="4" max="4"/>
    <col width="18" customWidth="1" min="5" max="5"/>
    <col width="17" customWidth="1" min="6" max="6"/>
    <col width="18" customWidth="1" min="7" max="7"/>
    <col width="3" customWidth="1" min="8" max="8"/>
  </cols>
  <sheetData>
    <row r="1">
      <c r="A1" s="1" t="inlineStr">
        <is>
          <t>Tableau de bord — Coût de revient produit</t>
        </is>
      </c>
    </row>
    <row r="2">
      <c r="A2" s="2" t="inlineStr">
        <is>
          <t>Sommaire basé sur les produits dont le statut est Actif.</t>
        </is>
      </c>
    </row>
    <row r="4">
      <c r="A4" s="3" t="inlineStr">
        <is>
          <t>Produits actifs</t>
        </is>
      </c>
      <c r="C4" s="3" t="inlineStr">
        <is>
          <t>Coût de revient moyen</t>
        </is>
      </c>
      <c r="E4" s="3" t="inlineStr">
        <is>
          <t>Prix de vente moyen</t>
        </is>
      </c>
      <c r="G4" s="3" t="inlineStr">
        <is>
          <t>Marge brute moyenne</t>
        </is>
      </c>
    </row>
    <row r="5">
      <c r="A5" s="14">
        <f>COUNTIF('Coûts produits'!$C$6:$C$105,"Actif")</f>
        <v/>
      </c>
      <c r="C5" s="15">
        <f>IFERROR(AVERAGEIF('Coûts produits'!$C$6:$C$105,"Actif",'Coûts produits'!$M$6:$M$105),0)</f>
        <v/>
      </c>
      <c r="E5" s="15">
        <f>IFERROR(AVERAGEIF('Coûts produits'!$C$6:$C$105,"Actif",'Coûts produits'!$P$6:$P$105),0)</f>
        <v/>
      </c>
      <c r="G5" s="16">
        <f>IFERROR(AVERAGEIF('Coûts produits'!$C$6:$C$105,"Actif",'Coûts produits'!$R$6:$R$105),0)</f>
        <v/>
      </c>
    </row>
    <row r="6">
      <c r="A6" s="3" t="inlineStr">
        <is>
          <t>Produits sous la cible</t>
        </is>
      </c>
      <c r="C6" s="3" t="inlineStr">
        <is>
          <t>Produits vendus à perte</t>
        </is>
      </c>
      <c r="E6" s="3" t="inlineStr">
        <is>
          <t>Total des coûts unitaires comparatifs</t>
        </is>
      </c>
      <c r="G6" s="3" t="inlineStr">
        <is>
          <t>Total des prix unitaires comparatifs</t>
        </is>
      </c>
    </row>
    <row r="7">
      <c r="A7" s="14">
        <f>COUNTIFS('Coûts produits'!$C$6:$C$105,"Actif",'Coûts produits'!$S$6:$S$105,"&lt;0")</f>
        <v/>
      </c>
      <c r="C7" s="14">
        <f>COUNTIFS('Coûts produits'!$C$6:$C$105,"Actif",'Coûts produits'!$R$6:$R$105,"&lt;0")</f>
        <v/>
      </c>
      <c r="E7" s="15">
        <f>SUMIFS('Coûts produits'!$M$6:$M$105,'Coûts produits'!$C$6:$C$105,"Actif")</f>
        <v/>
      </c>
      <c r="G7" s="15">
        <f>SUMIFS('Coûts produits'!$P$6:$P$105,'Coûts produits'!$C$6:$C$105,"Actif")</f>
        <v/>
      </c>
    </row>
    <row r="10">
      <c r="A10" s="3" t="inlineStr">
        <is>
          <t>Code produit</t>
        </is>
      </c>
      <c r="B10" s="3" t="inlineStr">
        <is>
          <t>Produit</t>
        </is>
      </c>
      <c r="C10" s="3" t="inlineStr">
        <is>
          <t>Coût de revient / unité</t>
        </is>
      </c>
      <c r="D10" s="3" t="inlineStr">
        <is>
          <t>Prix de vente prévu</t>
        </is>
      </c>
      <c r="E10" s="3" t="inlineStr">
        <is>
          <t>Marge brute prévue</t>
        </is>
      </c>
      <c r="F10" s="3" t="inlineStr">
        <is>
          <t>Marge brute prévue %</t>
        </is>
      </c>
      <c r="G10" s="3" t="inlineStr">
        <is>
          <t>Statut de marge</t>
        </is>
      </c>
    </row>
    <row r="11">
      <c r="A11" s="17">
        <f>IFERROR('Coûts produits'!A6,"")</f>
        <v/>
      </c>
      <c r="B11" s="17">
        <f>IFERROR('Coûts produits'!B6,"")</f>
        <v/>
      </c>
      <c r="C11" s="18">
        <f>IF(A11="","",IFERROR('Coûts produits'!M6,0))</f>
        <v/>
      </c>
      <c r="D11" s="18">
        <f>IF(A11="","",IFERROR('Coûts produits'!P6,0))</f>
        <v/>
      </c>
      <c r="E11" s="18">
        <f>IF(A11="","",IFERROR('Coûts produits'!Q6,0))</f>
        <v/>
      </c>
      <c r="F11" s="19">
        <f>IF(A11="","",IFERROR('Coûts produits'!R6,0))</f>
        <v/>
      </c>
      <c r="G11" s="17">
        <f>IF(A11="","",IF('Coûts produits'!C6&lt;&gt;"Actif","Non actif",IF(F11&lt;0,"Vente à perte",IF(F11&lt;'Coûts produits'!N6,"Sous la cible","Conforme"))))</f>
        <v/>
      </c>
    </row>
    <row r="12">
      <c r="A12" s="20">
        <f>IFERROR('Coûts produits'!A7,"")</f>
        <v/>
      </c>
      <c r="B12" s="20">
        <f>IFERROR('Coûts produits'!B7,"")</f>
        <v/>
      </c>
      <c r="C12" s="21">
        <f>IF(A12="","",IFERROR('Coûts produits'!M7,0))</f>
        <v/>
      </c>
      <c r="D12" s="21">
        <f>IF(A12="","",IFERROR('Coûts produits'!P7,0))</f>
        <v/>
      </c>
      <c r="E12" s="21">
        <f>IF(A12="","",IFERROR('Coûts produits'!Q7,0))</f>
        <v/>
      </c>
      <c r="F12" s="22">
        <f>IF(A12="","",IFERROR('Coûts produits'!R7,0))</f>
        <v/>
      </c>
      <c r="G12" s="20">
        <f>IF(A12="","",IF('Coûts produits'!C7&lt;&gt;"Actif","Non actif",IF(F12&lt;0,"Vente à perte",IF(F12&lt;'Coûts produits'!N7,"Sous la cible","Conforme"))))</f>
        <v/>
      </c>
    </row>
    <row r="13">
      <c r="A13" s="17">
        <f>IFERROR('Coûts produits'!A8,"")</f>
        <v/>
      </c>
      <c r="B13" s="17">
        <f>IFERROR('Coûts produits'!B8,"")</f>
        <v/>
      </c>
      <c r="C13" s="18">
        <f>IF(A13="","",IFERROR('Coûts produits'!M8,0))</f>
        <v/>
      </c>
      <c r="D13" s="18">
        <f>IF(A13="","",IFERROR('Coûts produits'!P8,0))</f>
        <v/>
      </c>
      <c r="E13" s="18">
        <f>IF(A13="","",IFERROR('Coûts produits'!Q8,0))</f>
        <v/>
      </c>
      <c r="F13" s="19">
        <f>IF(A13="","",IFERROR('Coûts produits'!R8,0))</f>
        <v/>
      </c>
      <c r="G13" s="17">
        <f>IF(A13="","",IF('Coûts produits'!C8&lt;&gt;"Actif","Non actif",IF(F13&lt;0,"Vente à perte",IF(F13&lt;'Coûts produits'!N8,"Sous la cible","Conforme"))))</f>
        <v/>
      </c>
    </row>
    <row r="14">
      <c r="A14" s="20">
        <f>IFERROR('Coûts produits'!A9,"")</f>
        <v/>
      </c>
      <c r="B14" s="20">
        <f>IFERROR('Coûts produits'!B9,"")</f>
        <v/>
      </c>
      <c r="C14" s="21">
        <f>IF(A14="","",IFERROR('Coûts produits'!M9,0))</f>
        <v/>
      </c>
      <c r="D14" s="21">
        <f>IF(A14="","",IFERROR('Coûts produits'!P9,0))</f>
        <v/>
      </c>
      <c r="E14" s="21">
        <f>IF(A14="","",IFERROR('Coûts produits'!Q9,0))</f>
        <v/>
      </c>
      <c r="F14" s="22">
        <f>IF(A14="","",IFERROR('Coûts produits'!R9,0))</f>
        <v/>
      </c>
      <c r="G14" s="20">
        <f>IF(A14="","",IF('Coûts produits'!C9&lt;&gt;"Actif","Non actif",IF(F14&lt;0,"Vente à perte",IF(F14&lt;'Coûts produits'!N9,"Sous la cible","Conforme"))))</f>
        <v/>
      </c>
    </row>
    <row r="15">
      <c r="A15" s="17">
        <f>IFERROR('Coûts produits'!A10,"")</f>
        <v/>
      </c>
      <c r="B15" s="17">
        <f>IFERROR('Coûts produits'!B10,"")</f>
        <v/>
      </c>
      <c r="C15" s="18">
        <f>IF(A15="","",IFERROR('Coûts produits'!M10,0))</f>
        <v/>
      </c>
      <c r="D15" s="18">
        <f>IF(A15="","",IFERROR('Coûts produits'!P10,0))</f>
        <v/>
      </c>
      <c r="E15" s="18">
        <f>IF(A15="","",IFERROR('Coûts produits'!Q10,0))</f>
        <v/>
      </c>
      <c r="F15" s="19">
        <f>IF(A15="","",IFERROR('Coûts produits'!R10,0))</f>
        <v/>
      </c>
      <c r="G15" s="17">
        <f>IF(A15="","",IF('Coûts produits'!C10&lt;&gt;"Actif","Non actif",IF(F15&lt;0,"Vente à perte",IF(F15&lt;'Coûts produits'!N10,"Sous la cible","Conforme"))))</f>
        <v/>
      </c>
    </row>
    <row r="16">
      <c r="A16" s="20">
        <f>IFERROR('Coûts produits'!A11,"")</f>
        <v/>
      </c>
      <c r="B16" s="20">
        <f>IFERROR('Coûts produits'!B11,"")</f>
        <v/>
      </c>
      <c r="C16" s="21">
        <f>IF(A16="","",IFERROR('Coûts produits'!M11,0))</f>
        <v/>
      </c>
      <c r="D16" s="21">
        <f>IF(A16="","",IFERROR('Coûts produits'!P11,0))</f>
        <v/>
      </c>
      <c r="E16" s="21">
        <f>IF(A16="","",IFERROR('Coûts produits'!Q11,0))</f>
        <v/>
      </c>
      <c r="F16" s="22">
        <f>IF(A16="","",IFERROR('Coûts produits'!R11,0))</f>
        <v/>
      </c>
      <c r="G16" s="20">
        <f>IF(A16="","",IF('Coûts produits'!C11&lt;&gt;"Actif","Non actif",IF(F16&lt;0,"Vente à perte",IF(F16&lt;'Coûts produits'!N11,"Sous la cible","Conforme"))))</f>
        <v/>
      </c>
    </row>
    <row r="17">
      <c r="A17" s="17">
        <f>IFERROR('Coûts produits'!A12,"")</f>
        <v/>
      </c>
      <c r="B17" s="17">
        <f>IFERROR('Coûts produits'!B12,"")</f>
        <v/>
      </c>
      <c r="C17" s="18">
        <f>IF(A17="","",IFERROR('Coûts produits'!M12,0))</f>
        <v/>
      </c>
      <c r="D17" s="18">
        <f>IF(A17="","",IFERROR('Coûts produits'!P12,0))</f>
        <v/>
      </c>
      <c r="E17" s="18">
        <f>IF(A17="","",IFERROR('Coûts produits'!Q12,0))</f>
        <v/>
      </c>
      <c r="F17" s="19">
        <f>IF(A17="","",IFERROR('Coûts produits'!R12,0))</f>
        <v/>
      </c>
      <c r="G17" s="17">
        <f>IF(A17="","",IF('Coûts produits'!C12&lt;&gt;"Actif","Non actif",IF(F17&lt;0,"Vente à perte",IF(F17&lt;'Coûts produits'!N12,"Sous la cible","Conforme"))))</f>
        <v/>
      </c>
    </row>
    <row r="18">
      <c r="A18" s="20">
        <f>IFERROR('Coûts produits'!A13,"")</f>
        <v/>
      </c>
      <c r="B18" s="20">
        <f>IFERROR('Coûts produits'!B13,"")</f>
        <v/>
      </c>
      <c r="C18" s="21">
        <f>IF(A18="","",IFERROR('Coûts produits'!M13,0))</f>
        <v/>
      </c>
      <c r="D18" s="21">
        <f>IF(A18="","",IFERROR('Coûts produits'!P13,0))</f>
        <v/>
      </c>
      <c r="E18" s="21">
        <f>IF(A18="","",IFERROR('Coûts produits'!Q13,0))</f>
        <v/>
      </c>
      <c r="F18" s="22">
        <f>IF(A18="","",IFERROR('Coûts produits'!R13,0))</f>
        <v/>
      </c>
      <c r="G18" s="20">
        <f>IF(A18="","",IF('Coûts produits'!C13&lt;&gt;"Actif","Non actif",IF(F18&lt;0,"Vente à perte",IF(F18&lt;'Coûts produits'!N13,"Sous la cible","Conforme"))))</f>
        <v/>
      </c>
    </row>
    <row r="19">
      <c r="A19" s="17">
        <f>IFERROR('Coûts produits'!A14,"")</f>
        <v/>
      </c>
      <c r="B19" s="17">
        <f>IFERROR('Coûts produits'!B14,"")</f>
        <v/>
      </c>
      <c r="C19" s="18">
        <f>IF(A19="","",IFERROR('Coûts produits'!M14,0))</f>
        <v/>
      </c>
      <c r="D19" s="18">
        <f>IF(A19="","",IFERROR('Coûts produits'!P14,0))</f>
        <v/>
      </c>
      <c r="E19" s="18">
        <f>IF(A19="","",IFERROR('Coûts produits'!Q14,0))</f>
        <v/>
      </c>
      <c r="F19" s="19">
        <f>IF(A19="","",IFERROR('Coûts produits'!R14,0))</f>
        <v/>
      </c>
      <c r="G19" s="17">
        <f>IF(A19="","",IF('Coûts produits'!C14&lt;&gt;"Actif","Non actif",IF(F19&lt;0,"Vente à perte",IF(F19&lt;'Coûts produits'!N14,"Sous la cible","Conforme"))))</f>
        <v/>
      </c>
    </row>
    <row r="20">
      <c r="A20" s="20">
        <f>IFERROR('Coûts produits'!A15,"")</f>
        <v/>
      </c>
      <c r="B20" s="20">
        <f>IFERROR('Coûts produits'!B15,"")</f>
        <v/>
      </c>
      <c r="C20" s="21">
        <f>IF(A20="","",IFERROR('Coûts produits'!M15,0))</f>
        <v/>
      </c>
      <c r="D20" s="21">
        <f>IF(A20="","",IFERROR('Coûts produits'!P15,0))</f>
        <v/>
      </c>
      <c r="E20" s="21">
        <f>IF(A20="","",IFERROR('Coûts produits'!Q15,0))</f>
        <v/>
      </c>
      <c r="F20" s="22">
        <f>IF(A20="","",IFERROR('Coûts produits'!R15,0))</f>
        <v/>
      </c>
      <c r="G20" s="20">
        <f>IF(A20="","",IF('Coûts produits'!C15&lt;&gt;"Actif","Non actif",IF(F20&lt;0,"Vente à perte",IF(F20&lt;'Coûts produits'!N15,"Sous la cible","Conforme"))))</f>
        <v/>
      </c>
    </row>
    <row r="21">
      <c r="A21" s="17">
        <f>IFERROR('Coûts produits'!A16,"")</f>
        <v/>
      </c>
      <c r="B21" s="17">
        <f>IFERROR('Coûts produits'!B16,"")</f>
        <v/>
      </c>
      <c r="C21" s="18">
        <f>IF(A21="","",IFERROR('Coûts produits'!M16,0))</f>
        <v/>
      </c>
      <c r="D21" s="18">
        <f>IF(A21="","",IFERROR('Coûts produits'!P16,0))</f>
        <v/>
      </c>
      <c r="E21" s="18">
        <f>IF(A21="","",IFERROR('Coûts produits'!Q16,0))</f>
        <v/>
      </c>
      <c r="F21" s="19">
        <f>IF(A21="","",IFERROR('Coûts produits'!R16,0))</f>
        <v/>
      </c>
      <c r="G21" s="17">
        <f>IF(A21="","",IF('Coûts produits'!C16&lt;&gt;"Actif","Non actif",IF(F21&lt;0,"Vente à perte",IF(F21&lt;'Coûts produits'!N16,"Sous la cible","Conforme"))))</f>
        <v/>
      </c>
    </row>
    <row r="22">
      <c r="A22" s="20">
        <f>IFERROR('Coûts produits'!A17,"")</f>
        <v/>
      </c>
      <c r="B22" s="20">
        <f>IFERROR('Coûts produits'!B17,"")</f>
        <v/>
      </c>
      <c r="C22" s="21">
        <f>IF(A22="","",IFERROR('Coûts produits'!M17,0))</f>
        <v/>
      </c>
      <c r="D22" s="21">
        <f>IF(A22="","",IFERROR('Coûts produits'!P17,0))</f>
        <v/>
      </c>
      <c r="E22" s="21">
        <f>IF(A22="","",IFERROR('Coûts produits'!Q17,0))</f>
        <v/>
      </c>
      <c r="F22" s="22">
        <f>IF(A22="","",IFERROR('Coûts produits'!R17,0))</f>
        <v/>
      </c>
      <c r="G22" s="20">
        <f>IF(A22="","",IF('Coûts produits'!C17&lt;&gt;"Actif","Non actif",IF(F22&lt;0,"Vente à perte",IF(F22&lt;'Coûts produits'!N17,"Sous la cible","Conforme"))))</f>
        <v/>
      </c>
    </row>
    <row r="23">
      <c r="A23" s="17">
        <f>IFERROR('Coûts produits'!A18,"")</f>
        <v/>
      </c>
      <c r="B23" s="17">
        <f>IFERROR('Coûts produits'!B18,"")</f>
        <v/>
      </c>
      <c r="C23" s="18">
        <f>IF(A23="","",IFERROR('Coûts produits'!M18,0))</f>
        <v/>
      </c>
      <c r="D23" s="18">
        <f>IF(A23="","",IFERROR('Coûts produits'!P18,0))</f>
        <v/>
      </c>
      <c r="E23" s="18">
        <f>IF(A23="","",IFERROR('Coûts produits'!Q18,0))</f>
        <v/>
      </c>
      <c r="F23" s="19">
        <f>IF(A23="","",IFERROR('Coûts produits'!R18,0))</f>
        <v/>
      </c>
      <c r="G23" s="17">
        <f>IF(A23="","",IF('Coûts produits'!C18&lt;&gt;"Actif","Non actif",IF(F23&lt;0,"Vente à perte",IF(F23&lt;'Coûts produits'!N18,"Sous la cible","Conforme"))))</f>
        <v/>
      </c>
    </row>
    <row r="24">
      <c r="A24" s="20">
        <f>IFERROR('Coûts produits'!A19,"")</f>
        <v/>
      </c>
      <c r="B24" s="20">
        <f>IFERROR('Coûts produits'!B19,"")</f>
        <v/>
      </c>
      <c r="C24" s="21">
        <f>IF(A24="","",IFERROR('Coûts produits'!M19,0))</f>
        <v/>
      </c>
      <c r="D24" s="21">
        <f>IF(A24="","",IFERROR('Coûts produits'!P19,0))</f>
        <v/>
      </c>
      <c r="E24" s="21">
        <f>IF(A24="","",IFERROR('Coûts produits'!Q19,0))</f>
        <v/>
      </c>
      <c r="F24" s="22">
        <f>IF(A24="","",IFERROR('Coûts produits'!R19,0))</f>
        <v/>
      </c>
      <c r="G24" s="20">
        <f>IF(A24="","",IF('Coûts produits'!C19&lt;&gt;"Actif","Non actif",IF(F24&lt;0,"Vente à perte",IF(F24&lt;'Coûts produits'!N19,"Sous la cible","Conforme"))))</f>
        <v/>
      </c>
    </row>
    <row r="25">
      <c r="A25" s="17">
        <f>IFERROR('Coûts produits'!A20,"")</f>
        <v/>
      </c>
      <c r="B25" s="17">
        <f>IFERROR('Coûts produits'!B20,"")</f>
        <v/>
      </c>
      <c r="C25" s="18">
        <f>IF(A25="","",IFERROR('Coûts produits'!M20,0))</f>
        <v/>
      </c>
      <c r="D25" s="18">
        <f>IF(A25="","",IFERROR('Coûts produits'!P20,0))</f>
        <v/>
      </c>
      <c r="E25" s="18">
        <f>IF(A25="","",IFERROR('Coûts produits'!Q20,0))</f>
        <v/>
      </c>
      <c r="F25" s="19">
        <f>IF(A25="","",IFERROR('Coûts produits'!R20,0))</f>
        <v/>
      </c>
      <c r="G25" s="17">
        <f>IF(A25="","",IF('Coûts produits'!C20&lt;&gt;"Actif","Non actif",IF(F25&lt;0,"Vente à perte",IF(F25&lt;'Coûts produits'!N20,"Sous la cible","Conforme"))))</f>
        <v/>
      </c>
    </row>
    <row r="26">
      <c r="A26" s="20">
        <f>IFERROR('Coûts produits'!A21,"")</f>
        <v/>
      </c>
      <c r="B26" s="20">
        <f>IFERROR('Coûts produits'!B21,"")</f>
        <v/>
      </c>
      <c r="C26" s="21">
        <f>IF(A26="","",IFERROR('Coûts produits'!M21,0))</f>
        <v/>
      </c>
      <c r="D26" s="21">
        <f>IF(A26="","",IFERROR('Coûts produits'!P21,0))</f>
        <v/>
      </c>
      <c r="E26" s="21">
        <f>IF(A26="","",IFERROR('Coûts produits'!Q21,0))</f>
        <v/>
      </c>
      <c r="F26" s="22">
        <f>IF(A26="","",IFERROR('Coûts produits'!R21,0))</f>
        <v/>
      </c>
      <c r="G26" s="20">
        <f>IF(A26="","",IF('Coûts produits'!C21&lt;&gt;"Actif","Non actif",IF(F26&lt;0,"Vente à perte",IF(F26&lt;'Coûts produits'!N21,"Sous la cible","Conforme"))))</f>
        <v/>
      </c>
    </row>
    <row r="27">
      <c r="A27" s="17">
        <f>IFERROR('Coûts produits'!A22,"")</f>
        <v/>
      </c>
      <c r="B27" s="17">
        <f>IFERROR('Coûts produits'!B22,"")</f>
        <v/>
      </c>
      <c r="C27" s="18">
        <f>IF(A27="","",IFERROR('Coûts produits'!M22,0))</f>
        <v/>
      </c>
      <c r="D27" s="18">
        <f>IF(A27="","",IFERROR('Coûts produits'!P22,0))</f>
        <v/>
      </c>
      <c r="E27" s="18">
        <f>IF(A27="","",IFERROR('Coûts produits'!Q22,0))</f>
        <v/>
      </c>
      <c r="F27" s="19">
        <f>IF(A27="","",IFERROR('Coûts produits'!R22,0))</f>
        <v/>
      </c>
      <c r="G27" s="17">
        <f>IF(A27="","",IF('Coûts produits'!C22&lt;&gt;"Actif","Non actif",IF(F27&lt;0,"Vente à perte",IF(F27&lt;'Coûts produits'!N22,"Sous la cible","Conforme"))))</f>
        <v/>
      </c>
    </row>
    <row r="28">
      <c r="A28" s="20">
        <f>IFERROR('Coûts produits'!A23,"")</f>
        <v/>
      </c>
      <c r="B28" s="20">
        <f>IFERROR('Coûts produits'!B23,"")</f>
        <v/>
      </c>
      <c r="C28" s="21">
        <f>IF(A28="","",IFERROR('Coûts produits'!M23,0))</f>
        <v/>
      </c>
      <c r="D28" s="21">
        <f>IF(A28="","",IFERROR('Coûts produits'!P23,0))</f>
        <v/>
      </c>
      <c r="E28" s="21">
        <f>IF(A28="","",IFERROR('Coûts produits'!Q23,0))</f>
        <v/>
      </c>
      <c r="F28" s="22">
        <f>IF(A28="","",IFERROR('Coûts produits'!R23,0))</f>
        <v/>
      </c>
      <c r="G28" s="20">
        <f>IF(A28="","",IF('Coûts produits'!C23&lt;&gt;"Actif","Non actif",IF(F28&lt;0,"Vente à perte",IF(F28&lt;'Coûts produits'!N23,"Sous la cible","Conforme"))))</f>
        <v/>
      </c>
    </row>
    <row r="29">
      <c r="A29" s="17">
        <f>IFERROR('Coûts produits'!A24,"")</f>
        <v/>
      </c>
      <c r="B29" s="17">
        <f>IFERROR('Coûts produits'!B24,"")</f>
        <v/>
      </c>
      <c r="C29" s="18">
        <f>IF(A29="","",IFERROR('Coûts produits'!M24,0))</f>
        <v/>
      </c>
      <c r="D29" s="18">
        <f>IF(A29="","",IFERROR('Coûts produits'!P24,0))</f>
        <v/>
      </c>
      <c r="E29" s="18">
        <f>IF(A29="","",IFERROR('Coûts produits'!Q24,0))</f>
        <v/>
      </c>
      <c r="F29" s="19">
        <f>IF(A29="","",IFERROR('Coûts produits'!R24,0))</f>
        <v/>
      </c>
      <c r="G29" s="17">
        <f>IF(A29="","",IF('Coûts produits'!C24&lt;&gt;"Actif","Non actif",IF(F29&lt;0,"Vente à perte",IF(F29&lt;'Coûts produits'!N24,"Sous la cible","Conforme"))))</f>
        <v/>
      </c>
    </row>
    <row r="30">
      <c r="A30" s="20">
        <f>IFERROR('Coûts produits'!A25,"")</f>
        <v/>
      </c>
      <c r="B30" s="20">
        <f>IFERROR('Coûts produits'!B25,"")</f>
        <v/>
      </c>
      <c r="C30" s="21">
        <f>IF(A30="","",IFERROR('Coûts produits'!M25,0))</f>
        <v/>
      </c>
      <c r="D30" s="21">
        <f>IF(A30="","",IFERROR('Coûts produits'!P25,0))</f>
        <v/>
      </c>
      <c r="E30" s="21">
        <f>IF(A30="","",IFERROR('Coûts produits'!Q25,0))</f>
        <v/>
      </c>
      <c r="F30" s="22">
        <f>IF(A30="","",IFERROR('Coûts produits'!R25,0))</f>
        <v/>
      </c>
      <c r="G30" s="20">
        <f>IF(A30="","",IF('Coûts produits'!C25&lt;&gt;"Actif","Non actif",IF(F30&lt;0,"Vente à perte",IF(F30&lt;'Coûts produits'!N25,"Sous la cible","Conforme"))))</f>
        <v/>
      </c>
    </row>
    <row r="31">
      <c r="A31" s="17">
        <f>IFERROR('Coûts produits'!A26,"")</f>
        <v/>
      </c>
      <c r="B31" s="17">
        <f>IFERROR('Coûts produits'!B26,"")</f>
        <v/>
      </c>
      <c r="C31" s="18">
        <f>IF(A31="","",IFERROR('Coûts produits'!M26,0))</f>
        <v/>
      </c>
      <c r="D31" s="18">
        <f>IF(A31="","",IFERROR('Coûts produits'!P26,0))</f>
        <v/>
      </c>
      <c r="E31" s="18">
        <f>IF(A31="","",IFERROR('Coûts produits'!Q26,0))</f>
        <v/>
      </c>
      <c r="F31" s="19">
        <f>IF(A31="","",IFERROR('Coûts produits'!R26,0))</f>
        <v/>
      </c>
      <c r="G31" s="17">
        <f>IF(A31="","",IF('Coûts produits'!C26&lt;&gt;"Actif","Non actif",IF(F31&lt;0,"Vente à perte",IF(F31&lt;'Coûts produits'!N26,"Sous la cible","Conforme"))))</f>
        <v/>
      </c>
    </row>
    <row r="32">
      <c r="A32" s="20">
        <f>IFERROR('Coûts produits'!A27,"")</f>
        <v/>
      </c>
      <c r="B32" s="20">
        <f>IFERROR('Coûts produits'!B27,"")</f>
        <v/>
      </c>
      <c r="C32" s="21">
        <f>IF(A32="","",IFERROR('Coûts produits'!M27,0))</f>
        <v/>
      </c>
      <c r="D32" s="21">
        <f>IF(A32="","",IFERROR('Coûts produits'!P27,0))</f>
        <v/>
      </c>
      <c r="E32" s="21">
        <f>IF(A32="","",IFERROR('Coûts produits'!Q27,0))</f>
        <v/>
      </c>
      <c r="F32" s="22">
        <f>IF(A32="","",IFERROR('Coûts produits'!R27,0))</f>
        <v/>
      </c>
      <c r="G32" s="20">
        <f>IF(A32="","",IF('Coûts produits'!C27&lt;&gt;"Actif","Non actif",IF(F32&lt;0,"Vente à perte",IF(F32&lt;'Coûts produits'!N27,"Sous la cible","Conforme"))))</f>
        <v/>
      </c>
    </row>
    <row r="33">
      <c r="A33" s="17">
        <f>IFERROR('Coûts produits'!A28,"")</f>
        <v/>
      </c>
      <c r="B33" s="17">
        <f>IFERROR('Coûts produits'!B28,"")</f>
        <v/>
      </c>
      <c r="C33" s="18">
        <f>IF(A33="","",IFERROR('Coûts produits'!M28,0))</f>
        <v/>
      </c>
      <c r="D33" s="18">
        <f>IF(A33="","",IFERROR('Coûts produits'!P28,0))</f>
        <v/>
      </c>
      <c r="E33" s="18">
        <f>IF(A33="","",IFERROR('Coûts produits'!Q28,0))</f>
        <v/>
      </c>
      <c r="F33" s="19">
        <f>IF(A33="","",IFERROR('Coûts produits'!R28,0))</f>
        <v/>
      </c>
      <c r="G33" s="17">
        <f>IF(A33="","",IF('Coûts produits'!C28&lt;&gt;"Actif","Non actif",IF(F33&lt;0,"Vente à perte",IF(F33&lt;'Coûts produits'!N28,"Sous la cible","Conforme"))))</f>
        <v/>
      </c>
    </row>
    <row r="34">
      <c r="A34" s="20">
        <f>IFERROR('Coûts produits'!A29,"")</f>
        <v/>
      </c>
      <c r="B34" s="20">
        <f>IFERROR('Coûts produits'!B29,"")</f>
        <v/>
      </c>
      <c r="C34" s="21">
        <f>IF(A34="","",IFERROR('Coûts produits'!M29,0))</f>
        <v/>
      </c>
      <c r="D34" s="21">
        <f>IF(A34="","",IFERROR('Coûts produits'!P29,0))</f>
        <v/>
      </c>
      <c r="E34" s="21">
        <f>IF(A34="","",IFERROR('Coûts produits'!Q29,0))</f>
        <v/>
      </c>
      <c r="F34" s="22">
        <f>IF(A34="","",IFERROR('Coûts produits'!R29,0))</f>
        <v/>
      </c>
      <c r="G34" s="20">
        <f>IF(A34="","",IF('Coûts produits'!C29&lt;&gt;"Actif","Non actif",IF(F34&lt;0,"Vente à perte",IF(F34&lt;'Coûts produits'!N29,"Sous la cible","Conforme"))))</f>
        <v/>
      </c>
    </row>
    <row r="35">
      <c r="A35" s="17">
        <f>IFERROR('Coûts produits'!A30,"")</f>
        <v/>
      </c>
      <c r="B35" s="17">
        <f>IFERROR('Coûts produits'!B30,"")</f>
        <v/>
      </c>
      <c r="C35" s="18">
        <f>IF(A35="","",IFERROR('Coûts produits'!M30,0))</f>
        <v/>
      </c>
      <c r="D35" s="18">
        <f>IF(A35="","",IFERROR('Coûts produits'!P30,0))</f>
        <v/>
      </c>
      <c r="E35" s="18">
        <f>IF(A35="","",IFERROR('Coûts produits'!Q30,0))</f>
        <v/>
      </c>
      <c r="F35" s="19">
        <f>IF(A35="","",IFERROR('Coûts produits'!R30,0))</f>
        <v/>
      </c>
      <c r="G35" s="17">
        <f>IF(A35="","",IF('Coûts produits'!C30&lt;&gt;"Actif","Non actif",IF(F35&lt;0,"Vente à perte",IF(F35&lt;'Coûts produits'!N30,"Sous la cible","Conforme"))))</f>
        <v/>
      </c>
    </row>
    <row r="36">
      <c r="A36" s="20">
        <f>IFERROR('Coûts produits'!A31,"")</f>
        <v/>
      </c>
      <c r="B36" s="20">
        <f>IFERROR('Coûts produits'!B31,"")</f>
        <v/>
      </c>
      <c r="C36" s="21">
        <f>IF(A36="","",IFERROR('Coûts produits'!M31,0))</f>
        <v/>
      </c>
      <c r="D36" s="21">
        <f>IF(A36="","",IFERROR('Coûts produits'!P31,0))</f>
        <v/>
      </c>
      <c r="E36" s="21">
        <f>IF(A36="","",IFERROR('Coûts produits'!Q31,0))</f>
        <v/>
      </c>
      <c r="F36" s="22">
        <f>IF(A36="","",IFERROR('Coûts produits'!R31,0))</f>
        <v/>
      </c>
      <c r="G36" s="20">
        <f>IF(A36="","",IF('Coûts produits'!C31&lt;&gt;"Actif","Non actif",IF(F36&lt;0,"Vente à perte",IF(F36&lt;'Coûts produits'!N31,"Sous la cible","Conforme"))))</f>
        <v/>
      </c>
    </row>
    <row r="37">
      <c r="A37" s="17">
        <f>IFERROR('Coûts produits'!A32,"")</f>
        <v/>
      </c>
      <c r="B37" s="17">
        <f>IFERROR('Coûts produits'!B32,"")</f>
        <v/>
      </c>
      <c r="C37" s="18">
        <f>IF(A37="","",IFERROR('Coûts produits'!M32,0))</f>
        <v/>
      </c>
      <c r="D37" s="18">
        <f>IF(A37="","",IFERROR('Coûts produits'!P32,0))</f>
        <v/>
      </c>
      <c r="E37" s="18">
        <f>IF(A37="","",IFERROR('Coûts produits'!Q32,0))</f>
        <v/>
      </c>
      <c r="F37" s="19">
        <f>IF(A37="","",IFERROR('Coûts produits'!R32,0))</f>
        <v/>
      </c>
      <c r="G37" s="17">
        <f>IF(A37="","",IF('Coûts produits'!C32&lt;&gt;"Actif","Non actif",IF(F37&lt;0,"Vente à perte",IF(F37&lt;'Coûts produits'!N32,"Sous la cible","Conforme"))))</f>
        <v/>
      </c>
    </row>
    <row r="38">
      <c r="A38" s="20">
        <f>IFERROR('Coûts produits'!A33,"")</f>
        <v/>
      </c>
      <c r="B38" s="20">
        <f>IFERROR('Coûts produits'!B33,"")</f>
        <v/>
      </c>
      <c r="C38" s="21">
        <f>IF(A38="","",IFERROR('Coûts produits'!M33,0))</f>
        <v/>
      </c>
      <c r="D38" s="21">
        <f>IF(A38="","",IFERROR('Coûts produits'!P33,0))</f>
        <v/>
      </c>
      <c r="E38" s="21">
        <f>IF(A38="","",IFERROR('Coûts produits'!Q33,0))</f>
        <v/>
      </c>
      <c r="F38" s="22">
        <f>IF(A38="","",IFERROR('Coûts produits'!R33,0))</f>
        <v/>
      </c>
      <c r="G38" s="20">
        <f>IF(A38="","",IF('Coûts produits'!C33&lt;&gt;"Actif","Non actif",IF(F38&lt;0,"Vente à perte",IF(F38&lt;'Coûts produits'!N33,"Sous la cible","Conforme"))))</f>
        <v/>
      </c>
    </row>
    <row r="39">
      <c r="A39" s="17">
        <f>IFERROR('Coûts produits'!A34,"")</f>
        <v/>
      </c>
      <c r="B39" s="17">
        <f>IFERROR('Coûts produits'!B34,"")</f>
        <v/>
      </c>
      <c r="C39" s="18">
        <f>IF(A39="","",IFERROR('Coûts produits'!M34,0))</f>
        <v/>
      </c>
      <c r="D39" s="18">
        <f>IF(A39="","",IFERROR('Coûts produits'!P34,0))</f>
        <v/>
      </c>
      <c r="E39" s="18">
        <f>IF(A39="","",IFERROR('Coûts produits'!Q34,0))</f>
        <v/>
      </c>
      <c r="F39" s="19">
        <f>IF(A39="","",IFERROR('Coûts produits'!R34,0))</f>
        <v/>
      </c>
      <c r="G39" s="17">
        <f>IF(A39="","",IF('Coûts produits'!C34&lt;&gt;"Actif","Non actif",IF(F39&lt;0,"Vente à perte",IF(F39&lt;'Coûts produits'!N34,"Sous la cible","Conforme"))))</f>
        <v/>
      </c>
    </row>
    <row r="40">
      <c r="A40" s="20">
        <f>IFERROR('Coûts produits'!A35,"")</f>
        <v/>
      </c>
      <c r="B40" s="20">
        <f>IFERROR('Coûts produits'!B35,"")</f>
        <v/>
      </c>
      <c r="C40" s="21">
        <f>IF(A40="","",IFERROR('Coûts produits'!M35,0))</f>
        <v/>
      </c>
      <c r="D40" s="21">
        <f>IF(A40="","",IFERROR('Coûts produits'!P35,0))</f>
        <v/>
      </c>
      <c r="E40" s="21">
        <f>IF(A40="","",IFERROR('Coûts produits'!Q35,0))</f>
        <v/>
      </c>
      <c r="F40" s="22">
        <f>IF(A40="","",IFERROR('Coûts produits'!R35,0))</f>
        <v/>
      </c>
      <c r="G40" s="20">
        <f>IF(A40="","",IF('Coûts produits'!C35&lt;&gt;"Actif","Non actif",IF(F40&lt;0,"Vente à perte",IF(F40&lt;'Coûts produits'!N35,"Sous la cible","Conforme"))))</f>
        <v/>
      </c>
    </row>
    <row r="41">
      <c r="A41" s="17">
        <f>IFERROR('Coûts produits'!A36,"")</f>
        <v/>
      </c>
      <c r="B41" s="17">
        <f>IFERROR('Coûts produits'!B36,"")</f>
        <v/>
      </c>
      <c r="C41" s="18">
        <f>IF(A41="","",IFERROR('Coûts produits'!M36,0))</f>
        <v/>
      </c>
      <c r="D41" s="18">
        <f>IF(A41="","",IFERROR('Coûts produits'!P36,0))</f>
        <v/>
      </c>
      <c r="E41" s="18">
        <f>IF(A41="","",IFERROR('Coûts produits'!Q36,0))</f>
        <v/>
      </c>
      <c r="F41" s="19">
        <f>IF(A41="","",IFERROR('Coûts produits'!R36,0))</f>
        <v/>
      </c>
      <c r="G41" s="17">
        <f>IF(A41="","",IF('Coûts produits'!C36&lt;&gt;"Actif","Non actif",IF(F41&lt;0,"Vente à perte",IF(F41&lt;'Coûts produits'!N36,"Sous la cible","Conforme"))))</f>
        <v/>
      </c>
    </row>
    <row r="42">
      <c r="A42" s="20">
        <f>IFERROR('Coûts produits'!A37,"")</f>
        <v/>
      </c>
      <c r="B42" s="20">
        <f>IFERROR('Coûts produits'!B37,"")</f>
        <v/>
      </c>
      <c r="C42" s="21">
        <f>IF(A42="","",IFERROR('Coûts produits'!M37,0))</f>
        <v/>
      </c>
      <c r="D42" s="21">
        <f>IF(A42="","",IFERROR('Coûts produits'!P37,0))</f>
        <v/>
      </c>
      <c r="E42" s="21">
        <f>IF(A42="","",IFERROR('Coûts produits'!Q37,0))</f>
        <v/>
      </c>
      <c r="F42" s="22">
        <f>IF(A42="","",IFERROR('Coûts produits'!R37,0))</f>
        <v/>
      </c>
      <c r="G42" s="20">
        <f>IF(A42="","",IF('Coûts produits'!C37&lt;&gt;"Actif","Non actif",IF(F42&lt;0,"Vente à perte",IF(F42&lt;'Coûts produits'!N37,"Sous la cible","Conforme"))))</f>
        <v/>
      </c>
    </row>
    <row r="43">
      <c r="A43" s="17">
        <f>IFERROR('Coûts produits'!A38,"")</f>
        <v/>
      </c>
      <c r="B43" s="17">
        <f>IFERROR('Coûts produits'!B38,"")</f>
        <v/>
      </c>
      <c r="C43" s="18">
        <f>IF(A43="","",IFERROR('Coûts produits'!M38,0))</f>
        <v/>
      </c>
      <c r="D43" s="18">
        <f>IF(A43="","",IFERROR('Coûts produits'!P38,0))</f>
        <v/>
      </c>
      <c r="E43" s="18">
        <f>IF(A43="","",IFERROR('Coûts produits'!Q38,0))</f>
        <v/>
      </c>
      <c r="F43" s="19">
        <f>IF(A43="","",IFERROR('Coûts produits'!R38,0))</f>
        <v/>
      </c>
      <c r="G43" s="17">
        <f>IF(A43="","",IF('Coûts produits'!C38&lt;&gt;"Actif","Non actif",IF(F43&lt;0,"Vente à perte",IF(F43&lt;'Coûts produits'!N38,"Sous la cible","Conforme"))))</f>
        <v/>
      </c>
    </row>
    <row r="44">
      <c r="A44" s="20">
        <f>IFERROR('Coûts produits'!A39,"")</f>
        <v/>
      </c>
      <c r="B44" s="20">
        <f>IFERROR('Coûts produits'!B39,"")</f>
        <v/>
      </c>
      <c r="C44" s="21">
        <f>IF(A44="","",IFERROR('Coûts produits'!M39,0))</f>
        <v/>
      </c>
      <c r="D44" s="21">
        <f>IF(A44="","",IFERROR('Coûts produits'!P39,0))</f>
        <v/>
      </c>
      <c r="E44" s="21">
        <f>IF(A44="","",IFERROR('Coûts produits'!Q39,0))</f>
        <v/>
      </c>
      <c r="F44" s="22">
        <f>IF(A44="","",IFERROR('Coûts produits'!R39,0))</f>
        <v/>
      </c>
      <c r="G44" s="20">
        <f>IF(A44="","",IF('Coûts produits'!C39&lt;&gt;"Actif","Non actif",IF(F44&lt;0,"Vente à perte",IF(F44&lt;'Coûts produits'!N39,"Sous la cible","Conforme"))))</f>
        <v/>
      </c>
    </row>
    <row r="45">
      <c r="A45" s="17">
        <f>IFERROR('Coûts produits'!A40,"")</f>
        <v/>
      </c>
      <c r="B45" s="17">
        <f>IFERROR('Coûts produits'!B40,"")</f>
        <v/>
      </c>
      <c r="C45" s="18">
        <f>IF(A45="","",IFERROR('Coûts produits'!M40,0))</f>
        <v/>
      </c>
      <c r="D45" s="18">
        <f>IF(A45="","",IFERROR('Coûts produits'!P40,0))</f>
        <v/>
      </c>
      <c r="E45" s="18">
        <f>IF(A45="","",IFERROR('Coûts produits'!Q40,0))</f>
        <v/>
      </c>
      <c r="F45" s="19">
        <f>IF(A45="","",IFERROR('Coûts produits'!R40,0))</f>
        <v/>
      </c>
      <c r="G45" s="17">
        <f>IF(A45="","",IF('Coûts produits'!C40&lt;&gt;"Actif","Non actif",IF(F45&lt;0,"Vente à perte",IF(F45&lt;'Coûts produits'!N40,"Sous la cible","Conforme"))))</f>
        <v/>
      </c>
    </row>
    <row r="46">
      <c r="A46" s="20">
        <f>IFERROR('Coûts produits'!A41,"")</f>
        <v/>
      </c>
      <c r="B46" s="20">
        <f>IFERROR('Coûts produits'!B41,"")</f>
        <v/>
      </c>
      <c r="C46" s="21">
        <f>IF(A46="","",IFERROR('Coûts produits'!M41,0))</f>
        <v/>
      </c>
      <c r="D46" s="21">
        <f>IF(A46="","",IFERROR('Coûts produits'!P41,0))</f>
        <v/>
      </c>
      <c r="E46" s="21">
        <f>IF(A46="","",IFERROR('Coûts produits'!Q41,0))</f>
        <v/>
      </c>
      <c r="F46" s="22">
        <f>IF(A46="","",IFERROR('Coûts produits'!R41,0))</f>
        <v/>
      </c>
      <c r="G46" s="20">
        <f>IF(A46="","",IF('Coûts produits'!C41&lt;&gt;"Actif","Non actif",IF(F46&lt;0,"Vente à perte",IF(F46&lt;'Coûts produits'!N41,"Sous la cible","Conforme"))))</f>
        <v/>
      </c>
    </row>
    <row r="47">
      <c r="A47" s="17">
        <f>IFERROR('Coûts produits'!A42,"")</f>
        <v/>
      </c>
      <c r="B47" s="17">
        <f>IFERROR('Coûts produits'!B42,"")</f>
        <v/>
      </c>
      <c r="C47" s="18">
        <f>IF(A47="","",IFERROR('Coûts produits'!M42,0))</f>
        <v/>
      </c>
      <c r="D47" s="18">
        <f>IF(A47="","",IFERROR('Coûts produits'!P42,0))</f>
        <v/>
      </c>
      <c r="E47" s="18">
        <f>IF(A47="","",IFERROR('Coûts produits'!Q42,0))</f>
        <v/>
      </c>
      <c r="F47" s="19">
        <f>IF(A47="","",IFERROR('Coûts produits'!R42,0))</f>
        <v/>
      </c>
      <c r="G47" s="17">
        <f>IF(A47="","",IF('Coûts produits'!C42&lt;&gt;"Actif","Non actif",IF(F47&lt;0,"Vente à perte",IF(F47&lt;'Coûts produits'!N42,"Sous la cible","Conforme"))))</f>
        <v/>
      </c>
    </row>
    <row r="48">
      <c r="A48" s="20">
        <f>IFERROR('Coûts produits'!A43,"")</f>
        <v/>
      </c>
      <c r="B48" s="20">
        <f>IFERROR('Coûts produits'!B43,"")</f>
        <v/>
      </c>
      <c r="C48" s="21">
        <f>IF(A48="","",IFERROR('Coûts produits'!M43,0))</f>
        <v/>
      </c>
      <c r="D48" s="21">
        <f>IF(A48="","",IFERROR('Coûts produits'!P43,0))</f>
        <v/>
      </c>
      <c r="E48" s="21">
        <f>IF(A48="","",IFERROR('Coûts produits'!Q43,0))</f>
        <v/>
      </c>
      <c r="F48" s="22">
        <f>IF(A48="","",IFERROR('Coûts produits'!R43,0))</f>
        <v/>
      </c>
      <c r="G48" s="20">
        <f>IF(A48="","",IF('Coûts produits'!C43&lt;&gt;"Actif","Non actif",IF(F48&lt;0,"Vente à perte",IF(F48&lt;'Coûts produits'!N43,"Sous la cible","Conforme"))))</f>
        <v/>
      </c>
    </row>
    <row r="49">
      <c r="A49" s="17">
        <f>IFERROR('Coûts produits'!A44,"")</f>
        <v/>
      </c>
      <c r="B49" s="17">
        <f>IFERROR('Coûts produits'!B44,"")</f>
        <v/>
      </c>
      <c r="C49" s="18">
        <f>IF(A49="","",IFERROR('Coûts produits'!M44,0))</f>
        <v/>
      </c>
      <c r="D49" s="18">
        <f>IF(A49="","",IFERROR('Coûts produits'!P44,0))</f>
        <v/>
      </c>
      <c r="E49" s="18">
        <f>IF(A49="","",IFERROR('Coûts produits'!Q44,0))</f>
        <v/>
      </c>
      <c r="F49" s="19">
        <f>IF(A49="","",IFERROR('Coûts produits'!R44,0))</f>
        <v/>
      </c>
      <c r="G49" s="17">
        <f>IF(A49="","",IF('Coûts produits'!C44&lt;&gt;"Actif","Non actif",IF(F49&lt;0,"Vente à perte",IF(F49&lt;'Coûts produits'!N44,"Sous la cible","Conforme"))))</f>
        <v/>
      </c>
    </row>
    <row r="50">
      <c r="A50" s="20">
        <f>IFERROR('Coûts produits'!A45,"")</f>
        <v/>
      </c>
      <c r="B50" s="20">
        <f>IFERROR('Coûts produits'!B45,"")</f>
        <v/>
      </c>
      <c r="C50" s="21">
        <f>IF(A50="","",IFERROR('Coûts produits'!M45,0))</f>
        <v/>
      </c>
      <c r="D50" s="21">
        <f>IF(A50="","",IFERROR('Coûts produits'!P45,0))</f>
        <v/>
      </c>
      <c r="E50" s="21">
        <f>IF(A50="","",IFERROR('Coûts produits'!Q45,0))</f>
        <v/>
      </c>
      <c r="F50" s="22">
        <f>IF(A50="","",IFERROR('Coûts produits'!R45,0))</f>
        <v/>
      </c>
      <c r="G50" s="20">
        <f>IF(A50="","",IF('Coûts produits'!C45&lt;&gt;"Actif","Non actif",IF(F50&lt;0,"Vente à perte",IF(F50&lt;'Coûts produits'!N45,"Sous la cible","Conforme"))))</f>
        <v/>
      </c>
    </row>
    <row r="51">
      <c r="A51" s="17">
        <f>IFERROR('Coûts produits'!A46,"")</f>
        <v/>
      </c>
      <c r="B51" s="17">
        <f>IFERROR('Coûts produits'!B46,"")</f>
        <v/>
      </c>
      <c r="C51" s="18">
        <f>IF(A51="","",IFERROR('Coûts produits'!M46,0))</f>
        <v/>
      </c>
      <c r="D51" s="18">
        <f>IF(A51="","",IFERROR('Coûts produits'!P46,0))</f>
        <v/>
      </c>
      <c r="E51" s="18">
        <f>IF(A51="","",IFERROR('Coûts produits'!Q46,0))</f>
        <v/>
      </c>
      <c r="F51" s="19">
        <f>IF(A51="","",IFERROR('Coûts produits'!R46,0))</f>
        <v/>
      </c>
      <c r="G51" s="17">
        <f>IF(A51="","",IF('Coûts produits'!C46&lt;&gt;"Actif","Non actif",IF(F51&lt;0,"Vente à perte",IF(F51&lt;'Coûts produits'!N46,"Sous la cible","Conforme"))))</f>
        <v/>
      </c>
    </row>
    <row r="52">
      <c r="A52" s="20">
        <f>IFERROR('Coûts produits'!A47,"")</f>
        <v/>
      </c>
      <c r="B52" s="20">
        <f>IFERROR('Coûts produits'!B47,"")</f>
        <v/>
      </c>
      <c r="C52" s="21">
        <f>IF(A52="","",IFERROR('Coûts produits'!M47,0))</f>
        <v/>
      </c>
      <c r="D52" s="21">
        <f>IF(A52="","",IFERROR('Coûts produits'!P47,0))</f>
        <v/>
      </c>
      <c r="E52" s="21">
        <f>IF(A52="","",IFERROR('Coûts produits'!Q47,0))</f>
        <v/>
      </c>
      <c r="F52" s="22">
        <f>IF(A52="","",IFERROR('Coûts produits'!R47,0))</f>
        <v/>
      </c>
      <c r="G52" s="20">
        <f>IF(A52="","",IF('Coûts produits'!C47&lt;&gt;"Actif","Non actif",IF(F52&lt;0,"Vente à perte",IF(F52&lt;'Coûts produits'!N47,"Sous la cible","Conforme"))))</f>
        <v/>
      </c>
    </row>
    <row r="53">
      <c r="A53" s="17">
        <f>IFERROR('Coûts produits'!A48,"")</f>
        <v/>
      </c>
      <c r="B53" s="17">
        <f>IFERROR('Coûts produits'!B48,"")</f>
        <v/>
      </c>
      <c r="C53" s="18">
        <f>IF(A53="","",IFERROR('Coûts produits'!M48,0))</f>
        <v/>
      </c>
      <c r="D53" s="18">
        <f>IF(A53="","",IFERROR('Coûts produits'!P48,0))</f>
        <v/>
      </c>
      <c r="E53" s="18">
        <f>IF(A53="","",IFERROR('Coûts produits'!Q48,0))</f>
        <v/>
      </c>
      <c r="F53" s="19">
        <f>IF(A53="","",IFERROR('Coûts produits'!R48,0))</f>
        <v/>
      </c>
      <c r="G53" s="17">
        <f>IF(A53="","",IF('Coûts produits'!C48&lt;&gt;"Actif","Non actif",IF(F53&lt;0,"Vente à perte",IF(F53&lt;'Coûts produits'!N48,"Sous la cible","Conforme"))))</f>
        <v/>
      </c>
    </row>
    <row r="54">
      <c r="A54" s="20">
        <f>IFERROR('Coûts produits'!A49,"")</f>
        <v/>
      </c>
      <c r="B54" s="20">
        <f>IFERROR('Coûts produits'!B49,"")</f>
        <v/>
      </c>
      <c r="C54" s="21">
        <f>IF(A54="","",IFERROR('Coûts produits'!M49,0))</f>
        <v/>
      </c>
      <c r="D54" s="21">
        <f>IF(A54="","",IFERROR('Coûts produits'!P49,0))</f>
        <v/>
      </c>
      <c r="E54" s="21">
        <f>IF(A54="","",IFERROR('Coûts produits'!Q49,0))</f>
        <v/>
      </c>
      <c r="F54" s="22">
        <f>IF(A54="","",IFERROR('Coûts produits'!R49,0))</f>
        <v/>
      </c>
      <c r="G54" s="20">
        <f>IF(A54="","",IF('Coûts produits'!C49&lt;&gt;"Actif","Non actif",IF(F54&lt;0,"Vente à perte",IF(F54&lt;'Coûts produits'!N49,"Sous la cible","Conforme"))))</f>
        <v/>
      </c>
    </row>
    <row r="55">
      <c r="A55" s="17">
        <f>IFERROR('Coûts produits'!A50,"")</f>
        <v/>
      </c>
      <c r="B55" s="17">
        <f>IFERROR('Coûts produits'!B50,"")</f>
        <v/>
      </c>
      <c r="C55" s="18">
        <f>IF(A55="","",IFERROR('Coûts produits'!M50,0))</f>
        <v/>
      </c>
      <c r="D55" s="18">
        <f>IF(A55="","",IFERROR('Coûts produits'!P50,0))</f>
        <v/>
      </c>
      <c r="E55" s="18">
        <f>IF(A55="","",IFERROR('Coûts produits'!Q50,0))</f>
        <v/>
      </c>
      <c r="F55" s="19">
        <f>IF(A55="","",IFERROR('Coûts produits'!R50,0))</f>
        <v/>
      </c>
      <c r="G55" s="17">
        <f>IF(A55="","",IF('Coûts produits'!C50&lt;&gt;"Actif","Non actif",IF(F55&lt;0,"Vente à perte",IF(F55&lt;'Coûts produits'!N50,"Sous la cible","Conforme"))))</f>
        <v/>
      </c>
    </row>
    <row r="56">
      <c r="A56" s="20">
        <f>IFERROR('Coûts produits'!A51,"")</f>
        <v/>
      </c>
      <c r="B56" s="20">
        <f>IFERROR('Coûts produits'!B51,"")</f>
        <v/>
      </c>
      <c r="C56" s="21">
        <f>IF(A56="","",IFERROR('Coûts produits'!M51,0))</f>
        <v/>
      </c>
      <c r="D56" s="21">
        <f>IF(A56="","",IFERROR('Coûts produits'!P51,0))</f>
        <v/>
      </c>
      <c r="E56" s="21">
        <f>IF(A56="","",IFERROR('Coûts produits'!Q51,0))</f>
        <v/>
      </c>
      <c r="F56" s="22">
        <f>IF(A56="","",IFERROR('Coûts produits'!R51,0))</f>
        <v/>
      </c>
      <c r="G56" s="20">
        <f>IF(A56="","",IF('Coûts produits'!C51&lt;&gt;"Actif","Non actif",IF(F56&lt;0,"Vente à perte",IF(F56&lt;'Coûts produits'!N51,"Sous la cible","Conforme"))))</f>
        <v/>
      </c>
    </row>
    <row r="57">
      <c r="A57" s="17">
        <f>IFERROR('Coûts produits'!A52,"")</f>
        <v/>
      </c>
      <c r="B57" s="17">
        <f>IFERROR('Coûts produits'!B52,"")</f>
        <v/>
      </c>
      <c r="C57" s="18">
        <f>IF(A57="","",IFERROR('Coûts produits'!M52,0))</f>
        <v/>
      </c>
      <c r="D57" s="18">
        <f>IF(A57="","",IFERROR('Coûts produits'!P52,0))</f>
        <v/>
      </c>
      <c r="E57" s="18">
        <f>IF(A57="","",IFERROR('Coûts produits'!Q52,0))</f>
        <v/>
      </c>
      <c r="F57" s="19">
        <f>IF(A57="","",IFERROR('Coûts produits'!R52,0))</f>
        <v/>
      </c>
      <c r="G57" s="17">
        <f>IF(A57="","",IF('Coûts produits'!C52&lt;&gt;"Actif","Non actif",IF(F57&lt;0,"Vente à perte",IF(F57&lt;'Coûts produits'!N52,"Sous la cible","Conforme"))))</f>
        <v/>
      </c>
    </row>
    <row r="58">
      <c r="A58" s="20">
        <f>IFERROR('Coûts produits'!A53,"")</f>
        <v/>
      </c>
      <c r="B58" s="20">
        <f>IFERROR('Coûts produits'!B53,"")</f>
        <v/>
      </c>
      <c r="C58" s="21">
        <f>IF(A58="","",IFERROR('Coûts produits'!M53,0))</f>
        <v/>
      </c>
      <c r="D58" s="21">
        <f>IF(A58="","",IFERROR('Coûts produits'!P53,0))</f>
        <v/>
      </c>
      <c r="E58" s="21">
        <f>IF(A58="","",IFERROR('Coûts produits'!Q53,0))</f>
        <v/>
      </c>
      <c r="F58" s="22">
        <f>IF(A58="","",IFERROR('Coûts produits'!R53,0))</f>
        <v/>
      </c>
      <c r="G58" s="20">
        <f>IF(A58="","",IF('Coûts produits'!C53&lt;&gt;"Actif","Non actif",IF(F58&lt;0,"Vente à perte",IF(F58&lt;'Coûts produits'!N53,"Sous la cible","Conforme"))))</f>
        <v/>
      </c>
    </row>
    <row r="59">
      <c r="A59" s="17">
        <f>IFERROR('Coûts produits'!A54,"")</f>
        <v/>
      </c>
      <c r="B59" s="17">
        <f>IFERROR('Coûts produits'!B54,"")</f>
        <v/>
      </c>
      <c r="C59" s="18">
        <f>IF(A59="","",IFERROR('Coûts produits'!M54,0))</f>
        <v/>
      </c>
      <c r="D59" s="18">
        <f>IF(A59="","",IFERROR('Coûts produits'!P54,0))</f>
        <v/>
      </c>
      <c r="E59" s="18">
        <f>IF(A59="","",IFERROR('Coûts produits'!Q54,0))</f>
        <v/>
      </c>
      <c r="F59" s="19">
        <f>IF(A59="","",IFERROR('Coûts produits'!R54,0))</f>
        <v/>
      </c>
      <c r="G59" s="17">
        <f>IF(A59="","",IF('Coûts produits'!C54&lt;&gt;"Actif","Non actif",IF(F59&lt;0,"Vente à perte",IF(F59&lt;'Coûts produits'!N54,"Sous la cible","Conforme"))))</f>
        <v/>
      </c>
    </row>
    <row r="60">
      <c r="A60" s="20">
        <f>IFERROR('Coûts produits'!A55,"")</f>
        <v/>
      </c>
      <c r="B60" s="20">
        <f>IFERROR('Coûts produits'!B55,"")</f>
        <v/>
      </c>
      <c r="C60" s="21">
        <f>IF(A60="","",IFERROR('Coûts produits'!M55,0))</f>
        <v/>
      </c>
      <c r="D60" s="21">
        <f>IF(A60="","",IFERROR('Coûts produits'!P55,0))</f>
        <v/>
      </c>
      <c r="E60" s="21">
        <f>IF(A60="","",IFERROR('Coûts produits'!Q55,0))</f>
        <v/>
      </c>
      <c r="F60" s="22">
        <f>IF(A60="","",IFERROR('Coûts produits'!R55,0))</f>
        <v/>
      </c>
      <c r="G60" s="20">
        <f>IF(A60="","",IF('Coûts produits'!C55&lt;&gt;"Actif","Non actif",IF(F60&lt;0,"Vente à perte",IF(F60&lt;'Coûts produits'!N55,"Sous la cible","Conforme"))))</f>
        <v/>
      </c>
    </row>
    <row r="61">
      <c r="A61" s="17">
        <f>IFERROR('Coûts produits'!A56,"")</f>
        <v/>
      </c>
      <c r="B61" s="17">
        <f>IFERROR('Coûts produits'!B56,"")</f>
        <v/>
      </c>
      <c r="C61" s="18">
        <f>IF(A61="","",IFERROR('Coûts produits'!M56,0))</f>
        <v/>
      </c>
      <c r="D61" s="18">
        <f>IF(A61="","",IFERROR('Coûts produits'!P56,0))</f>
        <v/>
      </c>
      <c r="E61" s="18">
        <f>IF(A61="","",IFERROR('Coûts produits'!Q56,0))</f>
        <v/>
      </c>
      <c r="F61" s="19">
        <f>IF(A61="","",IFERROR('Coûts produits'!R56,0))</f>
        <v/>
      </c>
      <c r="G61" s="17">
        <f>IF(A61="","",IF('Coûts produits'!C56&lt;&gt;"Actif","Non actif",IF(F61&lt;0,"Vente à perte",IF(F61&lt;'Coûts produits'!N56,"Sous la cible","Conforme"))))</f>
        <v/>
      </c>
    </row>
    <row r="62">
      <c r="A62" s="20">
        <f>IFERROR('Coûts produits'!A57,"")</f>
        <v/>
      </c>
      <c r="B62" s="20">
        <f>IFERROR('Coûts produits'!B57,"")</f>
        <v/>
      </c>
      <c r="C62" s="21">
        <f>IF(A62="","",IFERROR('Coûts produits'!M57,0))</f>
        <v/>
      </c>
      <c r="D62" s="21">
        <f>IF(A62="","",IFERROR('Coûts produits'!P57,0))</f>
        <v/>
      </c>
      <c r="E62" s="21">
        <f>IF(A62="","",IFERROR('Coûts produits'!Q57,0))</f>
        <v/>
      </c>
      <c r="F62" s="22">
        <f>IF(A62="","",IFERROR('Coûts produits'!R57,0))</f>
        <v/>
      </c>
      <c r="G62" s="20">
        <f>IF(A62="","",IF('Coûts produits'!C57&lt;&gt;"Actif","Non actif",IF(F62&lt;0,"Vente à perte",IF(F62&lt;'Coûts produits'!N57,"Sous la cible","Conforme"))))</f>
        <v/>
      </c>
    </row>
    <row r="63">
      <c r="A63" s="17">
        <f>IFERROR('Coûts produits'!A58,"")</f>
        <v/>
      </c>
      <c r="B63" s="17">
        <f>IFERROR('Coûts produits'!B58,"")</f>
        <v/>
      </c>
      <c r="C63" s="18">
        <f>IF(A63="","",IFERROR('Coûts produits'!M58,0))</f>
        <v/>
      </c>
      <c r="D63" s="18">
        <f>IF(A63="","",IFERROR('Coûts produits'!P58,0))</f>
        <v/>
      </c>
      <c r="E63" s="18">
        <f>IF(A63="","",IFERROR('Coûts produits'!Q58,0))</f>
        <v/>
      </c>
      <c r="F63" s="19">
        <f>IF(A63="","",IFERROR('Coûts produits'!R58,0))</f>
        <v/>
      </c>
      <c r="G63" s="17">
        <f>IF(A63="","",IF('Coûts produits'!C58&lt;&gt;"Actif","Non actif",IF(F63&lt;0,"Vente à perte",IF(F63&lt;'Coûts produits'!N58,"Sous la cible","Conforme"))))</f>
        <v/>
      </c>
    </row>
    <row r="64">
      <c r="A64" s="20">
        <f>IFERROR('Coûts produits'!A59,"")</f>
        <v/>
      </c>
      <c r="B64" s="20">
        <f>IFERROR('Coûts produits'!B59,"")</f>
        <v/>
      </c>
      <c r="C64" s="21">
        <f>IF(A64="","",IFERROR('Coûts produits'!M59,0))</f>
        <v/>
      </c>
      <c r="D64" s="21">
        <f>IF(A64="","",IFERROR('Coûts produits'!P59,0))</f>
        <v/>
      </c>
      <c r="E64" s="21">
        <f>IF(A64="","",IFERROR('Coûts produits'!Q59,0))</f>
        <v/>
      </c>
      <c r="F64" s="22">
        <f>IF(A64="","",IFERROR('Coûts produits'!R59,0))</f>
        <v/>
      </c>
      <c r="G64" s="20">
        <f>IF(A64="","",IF('Coûts produits'!C59&lt;&gt;"Actif","Non actif",IF(F64&lt;0,"Vente à perte",IF(F64&lt;'Coûts produits'!N59,"Sous la cible","Conforme"))))</f>
        <v/>
      </c>
    </row>
    <row r="65">
      <c r="A65" s="17">
        <f>IFERROR('Coûts produits'!A60,"")</f>
        <v/>
      </c>
      <c r="B65" s="17">
        <f>IFERROR('Coûts produits'!B60,"")</f>
        <v/>
      </c>
      <c r="C65" s="18">
        <f>IF(A65="","",IFERROR('Coûts produits'!M60,0))</f>
        <v/>
      </c>
      <c r="D65" s="18">
        <f>IF(A65="","",IFERROR('Coûts produits'!P60,0))</f>
        <v/>
      </c>
      <c r="E65" s="18">
        <f>IF(A65="","",IFERROR('Coûts produits'!Q60,0))</f>
        <v/>
      </c>
      <c r="F65" s="19">
        <f>IF(A65="","",IFERROR('Coûts produits'!R60,0))</f>
        <v/>
      </c>
      <c r="G65" s="17">
        <f>IF(A65="","",IF('Coûts produits'!C60&lt;&gt;"Actif","Non actif",IF(F65&lt;0,"Vente à perte",IF(F65&lt;'Coûts produits'!N60,"Sous la cible","Conforme"))))</f>
        <v/>
      </c>
    </row>
    <row r="66">
      <c r="A66" s="20">
        <f>IFERROR('Coûts produits'!A61,"")</f>
        <v/>
      </c>
      <c r="B66" s="20">
        <f>IFERROR('Coûts produits'!B61,"")</f>
        <v/>
      </c>
      <c r="C66" s="21">
        <f>IF(A66="","",IFERROR('Coûts produits'!M61,0))</f>
        <v/>
      </c>
      <c r="D66" s="21">
        <f>IF(A66="","",IFERROR('Coûts produits'!P61,0))</f>
        <v/>
      </c>
      <c r="E66" s="21">
        <f>IF(A66="","",IFERROR('Coûts produits'!Q61,0))</f>
        <v/>
      </c>
      <c r="F66" s="22">
        <f>IF(A66="","",IFERROR('Coûts produits'!R61,0))</f>
        <v/>
      </c>
      <c r="G66" s="20">
        <f>IF(A66="","",IF('Coûts produits'!C61&lt;&gt;"Actif","Non actif",IF(F66&lt;0,"Vente à perte",IF(F66&lt;'Coûts produits'!N61,"Sous la cible","Conforme"))))</f>
        <v/>
      </c>
    </row>
    <row r="67">
      <c r="A67" s="17">
        <f>IFERROR('Coûts produits'!A62,"")</f>
        <v/>
      </c>
      <c r="B67" s="17">
        <f>IFERROR('Coûts produits'!B62,"")</f>
        <v/>
      </c>
      <c r="C67" s="18">
        <f>IF(A67="","",IFERROR('Coûts produits'!M62,0))</f>
        <v/>
      </c>
      <c r="D67" s="18">
        <f>IF(A67="","",IFERROR('Coûts produits'!P62,0))</f>
        <v/>
      </c>
      <c r="E67" s="18">
        <f>IF(A67="","",IFERROR('Coûts produits'!Q62,0))</f>
        <v/>
      </c>
      <c r="F67" s="19">
        <f>IF(A67="","",IFERROR('Coûts produits'!R62,0))</f>
        <v/>
      </c>
      <c r="G67" s="17">
        <f>IF(A67="","",IF('Coûts produits'!C62&lt;&gt;"Actif","Non actif",IF(F67&lt;0,"Vente à perte",IF(F67&lt;'Coûts produits'!N62,"Sous la cible","Conforme"))))</f>
        <v/>
      </c>
    </row>
    <row r="68">
      <c r="A68" s="20">
        <f>IFERROR('Coûts produits'!A63,"")</f>
        <v/>
      </c>
      <c r="B68" s="20">
        <f>IFERROR('Coûts produits'!B63,"")</f>
        <v/>
      </c>
      <c r="C68" s="21">
        <f>IF(A68="","",IFERROR('Coûts produits'!M63,0))</f>
        <v/>
      </c>
      <c r="D68" s="21">
        <f>IF(A68="","",IFERROR('Coûts produits'!P63,0))</f>
        <v/>
      </c>
      <c r="E68" s="21">
        <f>IF(A68="","",IFERROR('Coûts produits'!Q63,0))</f>
        <v/>
      </c>
      <c r="F68" s="22">
        <f>IF(A68="","",IFERROR('Coûts produits'!R63,0))</f>
        <v/>
      </c>
      <c r="G68" s="20">
        <f>IF(A68="","",IF('Coûts produits'!C63&lt;&gt;"Actif","Non actif",IF(F68&lt;0,"Vente à perte",IF(F68&lt;'Coûts produits'!N63,"Sous la cible","Conforme"))))</f>
        <v/>
      </c>
    </row>
    <row r="69">
      <c r="A69" s="17">
        <f>IFERROR('Coûts produits'!A64,"")</f>
        <v/>
      </c>
      <c r="B69" s="17">
        <f>IFERROR('Coûts produits'!B64,"")</f>
        <v/>
      </c>
      <c r="C69" s="18">
        <f>IF(A69="","",IFERROR('Coûts produits'!M64,0))</f>
        <v/>
      </c>
      <c r="D69" s="18">
        <f>IF(A69="","",IFERROR('Coûts produits'!P64,0))</f>
        <v/>
      </c>
      <c r="E69" s="18">
        <f>IF(A69="","",IFERROR('Coûts produits'!Q64,0))</f>
        <v/>
      </c>
      <c r="F69" s="19">
        <f>IF(A69="","",IFERROR('Coûts produits'!R64,0))</f>
        <v/>
      </c>
      <c r="G69" s="17">
        <f>IF(A69="","",IF('Coûts produits'!C64&lt;&gt;"Actif","Non actif",IF(F69&lt;0,"Vente à perte",IF(F69&lt;'Coûts produits'!N64,"Sous la cible","Conforme"))))</f>
        <v/>
      </c>
    </row>
    <row r="70">
      <c r="A70" s="20">
        <f>IFERROR('Coûts produits'!A65,"")</f>
        <v/>
      </c>
      <c r="B70" s="20">
        <f>IFERROR('Coûts produits'!B65,"")</f>
        <v/>
      </c>
      <c r="C70" s="21">
        <f>IF(A70="","",IFERROR('Coûts produits'!M65,0))</f>
        <v/>
      </c>
      <c r="D70" s="21">
        <f>IF(A70="","",IFERROR('Coûts produits'!P65,0))</f>
        <v/>
      </c>
      <c r="E70" s="21">
        <f>IF(A70="","",IFERROR('Coûts produits'!Q65,0))</f>
        <v/>
      </c>
      <c r="F70" s="22">
        <f>IF(A70="","",IFERROR('Coûts produits'!R65,0))</f>
        <v/>
      </c>
      <c r="G70" s="20">
        <f>IF(A70="","",IF('Coûts produits'!C65&lt;&gt;"Actif","Non actif",IF(F70&lt;0,"Vente à perte",IF(F70&lt;'Coûts produits'!N65,"Sous la cible","Conforme"))))</f>
        <v/>
      </c>
    </row>
    <row r="71">
      <c r="A71" s="17">
        <f>IFERROR('Coûts produits'!A66,"")</f>
        <v/>
      </c>
      <c r="B71" s="17">
        <f>IFERROR('Coûts produits'!B66,"")</f>
        <v/>
      </c>
      <c r="C71" s="18">
        <f>IF(A71="","",IFERROR('Coûts produits'!M66,0))</f>
        <v/>
      </c>
      <c r="D71" s="18">
        <f>IF(A71="","",IFERROR('Coûts produits'!P66,0))</f>
        <v/>
      </c>
      <c r="E71" s="18">
        <f>IF(A71="","",IFERROR('Coûts produits'!Q66,0))</f>
        <v/>
      </c>
      <c r="F71" s="19">
        <f>IF(A71="","",IFERROR('Coûts produits'!R66,0))</f>
        <v/>
      </c>
      <c r="G71" s="17">
        <f>IF(A71="","",IF('Coûts produits'!C66&lt;&gt;"Actif","Non actif",IF(F71&lt;0,"Vente à perte",IF(F71&lt;'Coûts produits'!N66,"Sous la cible","Conforme"))))</f>
        <v/>
      </c>
    </row>
    <row r="72">
      <c r="A72" s="20">
        <f>IFERROR('Coûts produits'!A67,"")</f>
        <v/>
      </c>
      <c r="B72" s="20">
        <f>IFERROR('Coûts produits'!B67,"")</f>
        <v/>
      </c>
      <c r="C72" s="21">
        <f>IF(A72="","",IFERROR('Coûts produits'!M67,0))</f>
        <v/>
      </c>
      <c r="D72" s="21">
        <f>IF(A72="","",IFERROR('Coûts produits'!P67,0))</f>
        <v/>
      </c>
      <c r="E72" s="21">
        <f>IF(A72="","",IFERROR('Coûts produits'!Q67,0))</f>
        <v/>
      </c>
      <c r="F72" s="22">
        <f>IF(A72="","",IFERROR('Coûts produits'!R67,0))</f>
        <v/>
      </c>
      <c r="G72" s="20">
        <f>IF(A72="","",IF('Coûts produits'!C67&lt;&gt;"Actif","Non actif",IF(F72&lt;0,"Vente à perte",IF(F72&lt;'Coûts produits'!N67,"Sous la cible","Conforme"))))</f>
        <v/>
      </c>
    </row>
    <row r="73">
      <c r="A73" s="17">
        <f>IFERROR('Coûts produits'!A68,"")</f>
        <v/>
      </c>
      <c r="B73" s="17">
        <f>IFERROR('Coûts produits'!B68,"")</f>
        <v/>
      </c>
      <c r="C73" s="18">
        <f>IF(A73="","",IFERROR('Coûts produits'!M68,0))</f>
        <v/>
      </c>
      <c r="D73" s="18">
        <f>IF(A73="","",IFERROR('Coûts produits'!P68,0))</f>
        <v/>
      </c>
      <c r="E73" s="18">
        <f>IF(A73="","",IFERROR('Coûts produits'!Q68,0))</f>
        <v/>
      </c>
      <c r="F73" s="19">
        <f>IF(A73="","",IFERROR('Coûts produits'!R68,0))</f>
        <v/>
      </c>
      <c r="G73" s="17">
        <f>IF(A73="","",IF('Coûts produits'!C68&lt;&gt;"Actif","Non actif",IF(F73&lt;0,"Vente à perte",IF(F73&lt;'Coûts produits'!N68,"Sous la cible","Conforme"))))</f>
        <v/>
      </c>
    </row>
    <row r="74">
      <c r="A74" s="20">
        <f>IFERROR('Coûts produits'!A69,"")</f>
        <v/>
      </c>
      <c r="B74" s="20">
        <f>IFERROR('Coûts produits'!B69,"")</f>
        <v/>
      </c>
      <c r="C74" s="21">
        <f>IF(A74="","",IFERROR('Coûts produits'!M69,0))</f>
        <v/>
      </c>
      <c r="D74" s="21">
        <f>IF(A74="","",IFERROR('Coûts produits'!P69,0))</f>
        <v/>
      </c>
      <c r="E74" s="21">
        <f>IF(A74="","",IFERROR('Coûts produits'!Q69,0))</f>
        <v/>
      </c>
      <c r="F74" s="22">
        <f>IF(A74="","",IFERROR('Coûts produits'!R69,0))</f>
        <v/>
      </c>
      <c r="G74" s="20">
        <f>IF(A74="","",IF('Coûts produits'!C69&lt;&gt;"Actif","Non actif",IF(F74&lt;0,"Vente à perte",IF(F74&lt;'Coûts produits'!N69,"Sous la cible","Conforme"))))</f>
        <v/>
      </c>
    </row>
    <row r="75">
      <c r="A75" s="17">
        <f>IFERROR('Coûts produits'!A70,"")</f>
        <v/>
      </c>
      <c r="B75" s="17">
        <f>IFERROR('Coûts produits'!B70,"")</f>
        <v/>
      </c>
      <c r="C75" s="18">
        <f>IF(A75="","",IFERROR('Coûts produits'!M70,0))</f>
        <v/>
      </c>
      <c r="D75" s="18">
        <f>IF(A75="","",IFERROR('Coûts produits'!P70,0))</f>
        <v/>
      </c>
      <c r="E75" s="18">
        <f>IF(A75="","",IFERROR('Coûts produits'!Q70,0))</f>
        <v/>
      </c>
      <c r="F75" s="19">
        <f>IF(A75="","",IFERROR('Coûts produits'!R70,0))</f>
        <v/>
      </c>
      <c r="G75" s="17">
        <f>IF(A75="","",IF('Coûts produits'!C70&lt;&gt;"Actif","Non actif",IF(F75&lt;0,"Vente à perte",IF(F75&lt;'Coûts produits'!N70,"Sous la cible","Conforme"))))</f>
        <v/>
      </c>
    </row>
    <row r="76">
      <c r="A76" s="20">
        <f>IFERROR('Coûts produits'!A71,"")</f>
        <v/>
      </c>
      <c r="B76" s="20">
        <f>IFERROR('Coûts produits'!B71,"")</f>
        <v/>
      </c>
      <c r="C76" s="21">
        <f>IF(A76="","",IFERROR('Coûts produits'!M71,0))</f>
        <v/>
      </c>
      <c r="D76" s="21">
        <f>IF(A76="","",IFERROR('Coûts produits'!P71,0))</f>
        <v/>
      </c>
      <c r="E76" s="21">
        <f>IF(A76="","",IFERROR('Coûts produits'!Q71,0))</f>
        <v/>
      </c>
      <c r="F76" s="22">
        <f>IF(A76="","",IFERROR('Coûts produits'!R71,0))</f>
        <v/>
      </c>
      <c r="G76" s="20">
        <f>IF(A76="","",IF('Coûts produits'!C71&lt;&gt;"Actif","Non actif",IF(F76&lt;0,"Vente à perte",IF(F76&lt;'Coûts produits'!N71,"Sous la cible","Conforme"))))</f>
        <v/>
      </c>
    </row>
    <row r="77">
      <c r="A77" s="17">
        <f>IFERROR('Coûts produits'!A72,"")</f>
        <v/>
      </c>
      <c r="B77" s="17">
        <f>IFERROR('Coûts produits'!B72,"")</f>
        <v/>
      </c>
      <c r="C77" s="18">
        <f>IF(A77="","",IFERROR('Coûts produits'!M72,0))</f>
        <v/>
      </c>
      <c r="D77" s="18">
        <f>IF(A77="","",IFERROR('Coûts produits'!P72,0))</f>
        <v/>
      </c>
      <c r="E77" s="18">
        <f>IF(A77="","",IFERROR('Coûts produits'!Q72,0))</f>
        <v/>
      </c>
      <c r="F77" s="19">
        <f>IF(A77="","",IFERROR('Coûts produits'!R72,0))</f>
        <v/>
      </c>
      <c r="G77" s="17">
        <f>IF(A77="","",IF('Coûts produits'!C72&lt;&gt;"Actif","Non actif",IF(F77&lt;0,"Vente à perte",IF(F77&lt;'Coûts produits'!N72,"Sous la cible","Conforme"))))</f>
        <v/>
      </c>
    </row>
    <row r="78">
      <c r="A78" s="20">
        <f>IFERROR('Coûts produits'!A73,"")</f>
        <v/>
      </c>
      <c r="B78" s="20">
        <f>IFERROR('Coûts produits'!B73,"")</f>
        <v/>
      </c>
      <c r="C78" s="21">
        <f>IF(A78="","",IFERROR('Coûts produits'!M73,0))</f>
        <v/>
      </c>
      <c r="D78" s="21">
        <f>IF(A78="","",IFERROR('Coûts produits'!P73,0))</f>
        <v/>
      </c>
      <c r="E78" s="21">
        <f>IF(A78="","",IFERROR('Coûts produits'!Q73,0))</f>
        <v/>
      </c>
      <c r="F78" s="22">
        <f>IF(A78="","",IFERROR('Coûts produits'!R73,0))</f>
        <v/>
      </c>
      <c r="G78" s="20">
        <f>IF(A78="","",IF('Coûts produits'!C73&lt;&gt;"Actif","Non actif",IF(F78&lt;0,"Vente à perte",IF(F78&lt;'Coûts produits'!N73,"Sous la cible","Conforme"))))</f>
        <v/>
      </c>
    </row>
    <row r="79">
      <c r="A79" s="17">
        <f>IFERROR('Coûts produits'!A74,"")</f>
        <v/>
      </c>
      <c r="B79" s="17">
        <f>IFERROR('Coûts produits'!B74,"")</f>
        <v/>
      </c>
      <c r="C79" s="18">
        <f>IF(A79="","",IFERROR('Coûts produits'!M74,0))</f>
        <v/>
      </c>
      <c r="D79" s="18">
        <f>IF(A79="","",IFERROR('Coûts produits'!P74,0))</f>
        <v/>
      </c>
      <c r="E79" s="18">
        <f>IF(A79="","",IFERROR('Coûts produits'!Q74,0))</f>
        <v/>
      </c>
      <c r="F79" s="19">
        <f>IF(A79="","",IFERROR('Coûts produits'!R74,0))</f>
        <v/>
      </c>
      <c r="G79" s="17">
        <f>IF(A79="","",IF('Coûts produits'!C74&lt;&gt;"Actif","Non actif",IF(F79&lt;0,"Vente à perte",IF(F79&lt;'Coûts produits'!N74,"Sous la cible","Conforme"))))</f>
        <v/>
      </c>
    </row>
    <row r="80">
      <c r="A80" s="20">
        <f>IFERROR('Coûts produits'!A75,"")</f>
        <v/>
      </c>
      <c r="B80" s="20">
        <f>IFERROR('Coûts produits'!B75,"")</f>
        <v/>
      </c>
      <c r="C80" s="21">
        <f>IF(A80="","",IFERROR('Coûts produits'!M75,0))</f>
        <v/>
      </c>
      <c r="D80" s="21">
        <f>IF(A80="","",IFERROR('Coûts produits'!P75,0))</f>
        <v/>
      </c>
      <c r="E80" s="21">
        <f>IF(A80="","",IFERROR('Coûts produits'!Q75,0))</f>
        <v/>
      </c>
      <c r="F80" s="22">
        <f>IF(A80="","",IFERROR('Coûts produits'!R75,0))</f>
        <v/>
      </c>
      <c r="G80" s="20">
        <f>IF(A80="","",IF('Coûts produits'!C75&lt;&gt;"Actif","Non actif",IF(F80&lt;0,"Vente à perte",IF(F80&lt;'Coûts produits'!N75,"Sous la cible","Conforme"))))</f>
        <v/>
      </c>
    </row>
    <row r="81">
      <c r="A81" s="17">
        <f>IFERROR('Coûts produits'!A76,"")</f>
        <v/>
      </c>
      <c r="B81" s="17">
        <f>IFERROR('Coûts produits'!B76,"")</f>
        <v/>
      </c>
      <c r="C81" s="18">
        <f>IF(A81="","",IFERROR('Coûts produits'!M76,0))</f>
        <v/>
      </c>
      <c r="D81" s="18">
        <f>IF(A81="","",IFERROR('Coûts produits'!P76,0))</f>
        <v/>
      </c>
      <c r="E81" s="18">
        <f>IF(A81="","",IFERROR('Coûts produits'!Q76,0))</f>
        <v/>
      </c>
      <c r="F81" s="19">
        <f>IF(A81="","",IFERROR('Coûts produits'!R76,0))</f>
        <v/>
      </c>
      <c r="G81" s="17">
        <f>IF(A81="","",IF('Coûts produits'!C76&lt;&gt;"Actif","Non actif",IF(F81&lt;0,"Vente à perte",IF(F81&lt;'Coûts produits'!N76,"Sous la cible","Conforme"))))</f>
        <v/>
      </c>
    </row>
    <row r="82">
      <c r="A82" s="20">
        <f>IFERROR('Coûts produits'!A77,"")</f>
        <v/>
      </c>
      <c r="B82" s="20">
        <f>IFERROR('Coûts produits'!B77,"")</f>
        <v/>
      </c>
      <c r="C82" s="21">
        <f>IF(A82="","",IFERROR('Coûts produits'!M77,0))</f>
        <v/>
      </c>
      <c r="D82" s="21">
        <f>IF(A82="","",IFERROR('Coûts produits'!P77,0))</f>
        <v/>
      </c>
      <c r="E82" s="21">
        <f>IF(A82="","",IFERROR('Coûts produits'!Q77,0))</f>
        <v/>
      </c>
      <c r="F82" s="22">
        <f>IF(A82="","",IFERROR('Coûts produits'!R77,0))</f>
        <v/>
      </c>
      <c r="G82" s="20">
        <f>IF(A82="","",IF('Coûts produits'!C77&lt;&gt;"Actif","Non actif",IF(F82&lt;0,"Vente à perte",IF(F82&lt;'Coûts produits'!N77,"Sous la cible","Conforme"))))</f>
        <v/>
      </c>
    </row>
    <row r="83">
      <c r="A83" s="17">
        <f>IFERROR('Coûts produits'!A78,"")</f>
        <v/>
      </c>
      <c r="B83" s="17">
        <f>IFERROR('Coûts produits'!B78,"")</f>
        <v/>
      </c>
      <c r="C83" s="18">
        <f>IF(A83="","",IFERROR('Coûts produits'!M78,0))</f>
        <v/>
      </c>
      <c r="D83" s="18">
        <f>IF(A83="","",IFERROR('Coûts produits'!P78,0))</f>
        <v/>
      </c>
      <c r="E83" s="18">
        <f>IF(A83="","",IFERROR('Coûts produits'!Q78,0))</f>
        <v/>
      </c>
      <c r="F83" s="19">
        <f>IF(A83="","",IFERROR('Coûts produits'!R78,0))</f>
        <v/>
      </c>
      <c r="G83" s="17">
        <f>IF(A83="","",IF('Coûts produits'!C78&lt;&gt;"Actif","Non actif",IF(F83&lt;0,"Vente à perte",IF(F83&lt;'Coûts produits'!N78,"Sous la cible","Conforme"))))</f>
        <v/>
      </c>
    </row>
    <row r="84">
      <c r="A84" s="20">
        <f>IFERROR('Coûts produits'!A79,"")</f>
        <v/>
      </c>
      <c r="B84" s="20">
        <f>IFERROR('Coûts produits'!B79,"")</f>
        <v/>
      </c>
      <c r="C84" s="21">
        <f>IF(A84="","",IFERROR('Coûts produits'!M79,0))</f>
        <v/>
      </c>
      <c r="D84" s="21">
        <f>IF(A84="","",IFERROR('Coûts produits'!P79,0))</f>
        <v/>
      </c>
      <c r="E84" s="21">
        <f>IF(A84="","",IFERROR('Coûts produits'!Q79,0))</f>
        <v/>
      </c>
      <c r="F84" s="22">
        <f>IF(A84="","",IFERROR('Coûts produits'!R79,0))</f>
        <v/>
      </c>
      <c r="G84" s="20">
        <f>IF(A84="","",IF('Coûts produits'!C79&lt;&gt;"Actif","Non actif",IF(F84&lt;0,"Vente à perte",IF(F84&lt;'Coûts produits'!N79,"Sous la cible","Conforme"))))</f>
        <v/>
      </c>
    </row>
    <row r="85">
      <c r="A85" s="17">
        <f>IFERROR('Coûts produits'!A80,"")</f>
        <v/>
      </c>
      <c r="B85" s="17">
        <f>IFERROR('Coûts produits'!B80,"")</f>
        <v/>
      </c>
      <c r="C85" s="18">
        <f>IF(A85="","",IFERROR('Coûts produits'!M80,0))</f>
        <v/>
      </c>
      <c r="D85" s="18">
        <f>IF(A85="","",IFERROR('Coûts produits'!P80,0))</f>
        <v/>
      </c>
      <c r="E85" s="18">
        <f>IF(A85="","",IFERROR('Coûts produits'!Q80,0))</f>
        <v/>
      </c>
      <c r="F85" s="19">
        <f>IF(A85="","",IFERROR('Coûts produits'!R80,0))</f>
        <v/>
      </c>
      <c r="G85" s="17">
        <f>IF(A85="","",IF('Coûts produits'!C80&lt;&gt;"Actif","Non actif",IF(F85&lt;0,"Vente à perte",IF(F85&lt;'Coûts produits'!N80,"Sous la cible","Conforme"))))</f>
        <v/>
      </c>
    </row>
    <row r="86">
      <c r="A86" s="20">
        <f>IFERROR('Coûts produits'!A81,"")</f>
        <v/>
      </c>
      <c r="B86" s="20">
        <f>IFERROR('Coûts produits'!B81,"")</f>
        <v/>
      </c>
      <c r="C86" s="21">
        <f>IF(A86="","",IFERROR('Coûts produits'!M81,0))</f>
        <v/>
      </c>
      <c r="D86" s="21">
        <f>IF(A86="","",IFERROR('Coûts produits'!P81,0))</f>
        <v/>
      </c>
      <c r="E86" s="21">
        <f>IF(A86="","",IFERROR('Coûts produits'!Q81,0))</f>
        <v/>
      </c>
      <c r="F86" s="22">
        <f>IF(A86="","",IFERROR('Coûts produits'!R81,0))</f>
        <v/>
      </c>
      <c r="G86" s="20">
        <f>IF(A86="","",IF('Coûts produits'!C81&lt;&gt;"Actif","Non actif",IF(F86&lt;0,"Vente à perte",IF(F86&lt;'Coûts produits'!N81,"Sous la cible","Conforme"))))</f>
        <v/>
      </c>
    </row>
    <row r="87">
      <c r="A87" s="17">
        <f>IFERROR('Coûts produits'!A82,"")</f>
        <v/>
      </c>
      <c r="B87" s="17">
        <f>IFERROR('Coûts produits'!B82,"")</f>
        <v/>
      </c>
      <c r="C87" s="18">
        <f>IF(A87="","",IFERROR('Coûts produits'!M82,0))</f>
        <v/>
      </c>
      <c r="D87" s="18">
        <f>IF(A87="","",IFERROR('Coûts produits'!P82,0))</f>
        <v/>
      </c>
      <c r="E87" s="18">
        <f>IF(A87="","",IFERROR('Coûts produits'!Q82,0))</f>
        <v/>
      </c>
      <c r="F87" s="19">
        <f>IF(A87="","",IFERROR('Coûts produits'!R82,0))</f>
        <v/>
      </c>
      <c r="G87" s="17">
        <f>IF(A87="","",IF('Coûts produits'!C82&lt;&gt;"Actif","Non actif",IF(F87&lt;0,"Vente à perte",IF(F87&lt;'Coûts produits'!N82,"Sous la cible","Conforme"))))</f>
        <v/>
      </c>
    </row>
    <row r="88">
      <c r="A88" s="20">
        <f>IFERROR('Coûts produits'!A83,"")</f>
        <v/>
      </c>
      <c r="B88" s="20">
        <f>IFERROR('Coûts produits'!B83,"")</f>
        <v/>
      </c>
      <c r="C88" s="21">
        <f>IF(A88="","",IFERROR('Coûts produits'!M83,0))</f>
        <v/>
      </c>
      <c r="D88" s="21">
        <f>IF(A88="","",IFERROR('Coûts produits'!P83,0))</f>
        <v/>
      </c>
      <c r="E88" s="21">
        <f>IF(A88="","",IFERROR('Coûts produits'!Q83,0))</f>
        <v/>
      </c>
      <c r="F88" s="22">
        <f>IF(A88="","",IFERROR('Coûts produits'!R83,0))</f>
        <v/>
      </c>
      <c r="G88" s="20">
        <f>IF(A88="","",IF('Coûts produits'!C83&lt;&gt;"Actif","Non actif",IF(F88&lt;0,"Vente à perte",IF(F88&lt;'Coûts produits'!N83,"Sous la cible","Conforme"))))</f>
        <v/>
      </c>
    </row>
    <row r="89">
      <c r="A89" s="17">
        <f>IFERROR('Coûts produits'!A84,"")</f>
        <v/>
      </c>
      <c r="B89" s="17">
        <f>IFERROR('Coûts produits'!B84,"")</f>
        <v/>
      </c>
      <c r="C89" s="18">
        <f>IF(A89="","",IFERROR('Coûts produits'!M84,0))</f>
        <v/>
      </c>
      <c r="D89" s="18">
        <f>IF(A89="","",IFERROR('Coûts produits'!P84,0))</f>
        <v/>
      </c>
      <c r="E89" s="18">
        <f>IF(A89="","",IFERROR('Coûts produits'!Q84,0))</f>
        <v/>
      </c>
      <c r="F89" s="19">
        <f>IF(A89="","",IFERROR('Coûts produits'!R84,0))</f>
        <v/>
      </c>
      <c r="G89" s="17">
        <f>IF(A89="","",IF('Coûts produits'!C84&lt;&gt;"Actif","Non actif",IF(F89&lt;0,"Vente à perte",IF(F89&lt;'Coûts produits'!N84,"Sous la cible","Conforme"))))</f>
        <v/>
      </c>
    </row>
    <row r="90">
      <c r="A90" s="20">
        <f>IFERROR('Coûts produits'!A85,"")</f>
        <v/>
      </c>
      <c r="B90" s="20">
        <f>IFERROR('Coûts produits'!B85,"")</f>
        <v/>
      </c>
      <c r="C90" s="21">
        <f>IF(A90="","",IFERROR('Coûts produits'!M85,0))</f>
        <v/>
      </c>
      <c r="D90" s="21">
        <f>IF(A90="","",IFERROR('Coûts produits'!P85,0))</f>
        <v/>
      </c>
      <c r="E90" s="21">
        <f>IF(A90="","",IFERROR('Coûts produits'!Q85,0))</f>
        <v/>
      </c>
      <c r="F90" s="22">
        <f>IF(A90="","",IFERROR('Coûts produits'!R85,0))</f>
        <v/>
      </c>
      <c r="G90" s="20">
        <f>IF(A90="","",IF('Coûts produits'!C85&lt;&gt;"Actif","Non actif",IF(F90&lt;0,"Vente à perte",IF(F90&lt;'Coûts produits'!N85,"Sous la cible","Conforme"))))</f>
        <v/>
      </c>
    </row>
    <row r="91">
      <c r="A91" s="17">
        <f>IFERROR('Coûts produits'!A86,"")</f>
        <v/>
      </c>
      <c r="B91" s="17">
        <f>IFERROR('Coûts produits'!B86,"")</f>
        <v/>
      </c>
      <c r="C91" s="18">
        <f>IF(A91="","",IFERROR('Coûts produits'!M86,0))</f>
        <v/>
      </c>
      <c r="D91" s="18">
        <f>IF(A91="","",IFERROR('Coûts produits'!P86,0))</f>
        <v/>
      </c>
      <c r="E91" s="18">
        <f>IF(A91="","",IFERROR('Coûts produits'!Q86,0))</f>
        <v/>
      </c>
      <c r="F91" s="19">
        <f>IF(A91="","",IFERROR('Coûts produits'!R86,0))</f>
        <v/>
      </c>
      <c r="G91" s="17">
        <f>IF(A91="","",IF('Coûts produits'!C86&lt;&gt;"Actif","Non actif",IF(F91&lt;0,"Vente à perte",IF(F91&lt;'Coûts produits'!N86,"Sous la cible","Conforme"))))</f>
        <v/>
      </c>
    </row>
    <row r="92">
      <c r="A92" s="20">
        <f>IFERROR('Coûts produits'!A87,"")</f>
        <v/>
      </c>
      <c r="B92" s="20">
        <f>IFERROR('Coûts produits'!B87,"")</f>
        <v/>
      </c>
      <c r="C92" s="21">
        <f>IF(A92="","",IFERROR('Coûts produits'!M87,0))</f>
        <v/>
      </c>
      <c r="D92" s="21">
        <f>IF(A92="","",IFERROR('Coûts produits'!P87,0))</f>
        <v/>
      </c>
      <c r="E92" s="21">
        <f>IF(A92="","",IFERROR('Coûts produits'!Q87,0))</f>
        <v/>
      </c>
      <c r="F92" s="22">
        <f>IF(A92="","",IFERROR('Coûts produits'!R87,0))</f>
        <v/>
      </c>
      <c r="G92" s="20">
        <f>IF(A92="","",IF('Coûts produits'!C87&lt;&gt;"Actif","Non actif",IF(F92&lt;0,"Vente à perte",IF(F92&lt;'Coûts produits'!N87,"Sous la cible","Conforme"))))</f>
        <v/>
      </c>
    </row>
    <row r="93">
      <c r="A93" s="17">
        <f>IFERROR('Coûts produits'!A88,"")</f>
        <v/>
      </c>
      <c r="B93" s="17">
        <f>IFERROR('Coûts produits'!B88,"")</f>
        <v/>
      </c>
      <c r="C93" s="18">
        <f>IF(A93="","",IFERROR('Coûts produits'!M88,0))</f>
        <v/>
      </c>
      <c r="D93" s="18">
        <f>IF(A93="","",IFERROR('Coûts produits'!P88,0))</f>
        <v/>
      </c>
      <c r="E93" s="18">
        <f>IF(A93="","",IFERROR('Coûts produits'!Q88,0))</f>
        <v/>
      </c>
      <c r="F93" s="19">
        <f>IF(A93="","",IFERROR('Coûts produits'!R88,0))</f>
        <v/>
      </c>
      <c r="G93" s="17">
        <f>IF(A93="","",IF('Coûts produits'!C88&lt;&gt;"Actif","Non actif",IF(F93&lt;0,"Vente à perte",IF(F93&lt;'Coûts produits'!N88,"Sous la cible","Conforme"))))</f>
        <v/>
      </c>
    </row>
    <row r="94">
      <c r="A94" s="20">
        <f>IFERROR('Coûts produits'!A89,"")</f>
        <v/>
      </c>
      <c r="B94" s="20">
        <f>IFERROR('Coûts produits'!B89,"")</f>
        <v/>
      </c>
      <c r="C94" s="21">
        <f>IF(A94="","",IFERROR('Coûts produits'!M89,0))</f>
        <v/>
      </c>
      <c r="D94" s="21">
        <f>IF(A94="","",IFERROR('Coûts produits'!P89,0))</f>
        <v/>
      </c>
      <c r="E94" s="21">
        <f>IF(A94="","",IFERROR('Coûts produits'!Q89,0))</f>
        <v/>
      </c>
      <c r="F94" s="22">
        <f>IF(A94="","",IFERROR('Coûts produits'!R89,0))</f>
        <v/>
      </c>
      <c r="G94" s="20">
        <f>IF(A94="","",IF('Coûts produits'!C89&lt;&gt;"Actif","Non actif",IF(F94&lt;0,"Vente à perte",IF(F94&lt;'Coûts produits'!N89,"Sous la cible","Conforme"))))</f>
        <v/>
      </c>
    </row>
    <row r="95">
      <c r="A95" s="17">
        <f>IFERROR('Coûts produits'!A90,"")</f>
        <v/>
      </c>
      <c r="B95" s="17">
        <f>IFERROR('Coûts produits'!B90,"")</f>
        <v/>
      </c>
      <c r="C95" s="18">
        <f>IF(A95="","",IFERROR('Coûts produits'!M90,0))</f>
        <v/>
      </c>
      <c r="D95" s="18">
        <f>IF(A95="","",IFERROR('Coûts produits'!P90,0))</f>
        <v/>
      </c>
      <c r="E95" s="18">
        <f>IF(A95="","",IFERROR('Coûts produits'!Q90,0))</f>
        <v/>
      </c>
      <c r="F95" s="19">
        <f>IF(A95="","",IFERROR('Coûts produits'!R90,0))</f>
        <v/>
      </c>
      <c r="G95" s="17">
        <f>IF(A95="","",IF('Coûts produits'!C90&lt;&gt;"Actif","Non actif",IF(F95&lt;0,"Vente à perte",IF(F95&lt;'Coûts produits'!N90,"Sous la cible","Conforme"))))</f>
        <v/>
      </c>
    </row>
    <row r="96">
      <c r="A96" s="20">
        <f>IFERROR('Coûts produits'!A91,"")</f>
        <v/>
      </c>
      <c r="B96" s="20">
        <f>IFERROR('Coûts produits'!B91,"")</f>
        <v/>
      </c>
      <c r="C96" s="21">
        <f>IF(A96="","",IFERROR('Coûts produits'!M91,0))</f>
        <v/>
      </c>
      <c r="D96" s="21">
        <f>IF(A96="","",IFERROR('Coûts produits'!P91,0))</f>
        <v/>
      </c>
      <c r="E96" s="21">
        <f>IF(A96="","",IFERROR('Coûts produits'!Q91,0))</f>
        <v/>
      </c>
      <c r="F96" s="22">
        <f>IF(A96="","",IFERROR('Coûts produits'!R91,0))</f>
        <v/>
      </c>
      <c r="G96" s="20">
        <f>IF(A96="","",IF('Coûts produits'!C91&lt;&gt;"Actif","Non actif",IF(F96&lt;0,"Vente à perte",IF(F96&lt;'Coûts produits'!N91,"Sous la cible","Conforme"))))</f>
        <v/>
      </c>
    </row>
    <row r="97">
      <c r="A97" s="17">
        <f>IFERROR('Coûts produits'!A92,"")</f>
        <v/>
      </c>
      <c r="B97" s="17">
        <f>IFERROR('Coûts produits'!B92,"")</f>
        <v/>
      </c>
      <c r="C97" s="18">
        <f>IF(A97="","",IFERROR('Coûts produits'!M92,0))</f>
        <v/>
      </c>
      <c r="D97" s="18">
        <f>IF(A97="","",IFERROR('Coûts produits'!P92,0))</f>
        <v/>
      </c>
      <c r="E97" s="18">
        <f>IF(A97="","",IFERROR('Coûts produits'!Q92,0))</f>
        <v/>
      </c>
      <c r="F97" s="19">
        <f>IF(A97="","",IFERROR('Coûts produits'!R92,0))</f>
        <v/>
      </c>
      <c r="G97" s="17">
        <f>IF(A97="","",IF('Coûts produits'!C92&lt;&gt;"Actif","Non actif",IF(F97&lt;0,"Vente à perte",IF(F97&lt;'Coûts produits'!N92,"Sous la cible","Conforme"))))</f>
        <v/>
      </c>
    </row>
    <row r="98">
      <c r="A98" s="20">
        <f>IFERROR('Coûts produits'!A93,"")</f>
        <v/>
      </c>
      <c r="B98" s="20">
        <f>IFERROR('Coûts produits'!B93,"")</f>
        <v/>
      </c>
      <c r="C98" s="21">
        <f>IF(A98="","",IFERROR('Coûts produits'!M93,0))</f>
        <v/>
      </c>
      <c r="D98" s="21">
        <f>IF(A98="","",IFERROR('Coûts produits'!P93,0))</f>
        <v/>
      </c>
      <c r="E98" s="21">
        <f>IF(A98="","",IFERROR('Coûts produits'!Q93,0))</f>
        <v/>
      </c>
      <c r="F98" s="22">
        <f>IF(A98="","",IFERROR('Coûts produits'!R93,0))</f>
        <v/>
      </c>
      <c r="G98" s="20">
        <f>IF(A98="","",IF('Coûts produits'!C93&lt;&gt;"Actif","Non actif",IF(F98&lt;0,"Vente à perte",IF(F98&lt;'Coûts produits'!N93,"Sous la cible","Conforme"))))</f>
        <v/>
      </c>
    </row>
    <row r="99">
      <c r="A99" s="17">
        <f>IFERROR('Coûts produits'!A94,"")</f>
        <v/>
      </c>
      <c r="B99" s="17">
        <f>IFERROR('Coûts produits'!B94,"")</f>
        <v/>
      </c>
      <c r="C99" s="18">
        <f>IF(A99="","",IFERROR('Coûts produits'!M94,0))</f>
        <v/>
      </c>
      <c r="D99" s="18">
        <f>IF(A99="","",IFERROR('Coûts produits'!P94,0))</f>
        <v/>
      </c>
      <c r="E99" s="18">
        <f>IF(A99="","",IFERROR('Coûts produits'!Q94,0))</f>
        <v/>
      </c>
      <c r="F99" s="19">
        <f>IF(A99="","",IFERROR('Coûts produits'!R94,0))</f>
        <v/>
      </c>
      <c r="G99" s="17">
        <f>IF(A99="","",IF('Coûts produits'!C94&lt;&gt;"Actif","Non actif",IF(F99&lt;0,"Vente à perte",IF(F99&lt;'Coûts produits'!N94,"Sous la cible","Conforme"))))</f>
        <v/>
      </c>
    </row>
    <row r="100">
      <c r="A100" s="20">
        <f>IFERROR('Coûts produits'!A95,"")</f>
        <v/>
      </c>
      <c r="B100" s="20">
        <f>IFERROR('Coûts produits'!B95,"")</f>
        <v/>
      </c>
      <c r="C100" s="21">
        <f>IF(A100="","",IFERROR('Coûts produits'!M95,0))</f>
        <v/>
      </c>
      <c r="D100" s="21">
        <f>IF(A100="","",IFERROR('Coûts produits'!P95,0))</f>
        <v/>
      </c>
      <c r="E100" s="21">
        <f>IF(A100="","",IFERROR('Coûts produits'!Q95,0))</f>
        <v/>
      </c>
      <c r="F100" s="22">
        <f>IF(A100="","",IFERROR('Coûts produits'!R95,0))</f>
        <v/>
      </c>
      <c r="G100" s="20">
        <f>IF(A100="","",IF('Coûts produits'!C95&lt;&gt;"Actif","Non actif",IF(F100&lt;0,"Vente à perte",IF(F100&lt;'Coûts produits'!N95,"Sous la cible","Conforme"))))</f>
        <v/>
      </c>
    </row>
    <row r="101">
      <c r="A101" s="17">
        <f>IFERROR('Coûts produits'!A96,"")</f>
        <v/>
      </c>
      <c r="B101" s="17">
        <f>IFERROR('Coûts produits'!B96,"")</f>
        <v/>
      </c>
      <c r="C101" s="18">
        <f>IF(A101="","",IFERROR('Coûts produits'!M96,0))</f>
        <v/>
      </c>
      <c r="D101" s="18">
        <f>IF(A101="","",IFERROR('Coûts produits'!P96,0))</f>
        <v/>
      </c>
      <c r="E101" s="18">
        <f>IF(A101="","",IFERROR('Coûts produits'!Q96,0))</f>
        <v/>
      </c>
      <c r="F101" s="19">
        <f>IF(A101="","",IFERROR('Coûts produits'!R96,0))</f>
        <v/>
      </c>
      <c r="G101" s="17">
        <f>IF(A101="","",IF('Coûts produits'!C96&lt;&gt;"Actif","Non actif",IF(F101&lt;0,"Vente à perte",IF(F101&lt;'Coûts produits'!N96,"Sous la cible","Conforme"))))</f>
        <v/>
      </c>
    </row>
    <row r="102">
      <c r="A102" s="20">
        <f>IFERROR('Coûts produits'!A97,"")</f>
        <v/>
      </c>
      <c r="B102" s="20">
        <f>IFERROR('Coûts produits'!B97,"")</f>
        <v/>
      </c>
      <c r="C102" s="21">
        <f>IF(A102="","",IFERROR('Coûts produits'!M97,0))</f>
        <v/>
      </c>
      <c r="D102" s="21">
        <f>IF(A102="","",IFERROR('Coûts produits'!P97,0))</f>
        <v/>
      </c>
      <c r="E102" s="21">
        <f>IF(A102="","",IFERROR('Coûts produits'!Q97,0))</f>
        <v/>
      </c>
      <c r="F102" s="22">
        <f>IF(A102="","",IFERROR('Coûts produits'!R97,0))</f>
        <v/>
      </c>
      <c r="G102" s="20">
        <f>IF(A102="","",IF('Coûts produits'!C97&lt;&gt;"Actif","Non actif",IF(F102&lt;0,"Vente à perte",IF(F102&lt;'Coûts produits'!N97,"Sous la cible","Conforme"))))</f>
        <v/>
      </c>
    </row>
    <row r="103">
      <c r="A103" s="17">
        <f>IFERROR('Coûts produits'!A98,"")</f>
        <v/>
      </c>
      <c r="B103" s="17">
        <f>IFERROR('Coûts produits'!B98,"")</f>
        <v/>
      </c>
      <c r="C103" s="18">
        <f>IF(A103="","",IFERROR('Coûts produits'!M98,0))</f>
        <v/>
      </c>
      <c r="D103" s="18">
        <f>IF(A103="","",IFERROR('Coûts produits'!P98,0))</f>
        <v/>
      </c>
      <c r="E103" s="18">
        <f>IF(A103="","",IFERROR('Coûts produits'!Q98,0))</f>
        <v/>
      </c>
      <c r="F103" s="19">
        <f>IF(A103="","",IFERROR('Coûts produits'!R98,0))</f>
        <v/>
      </c>
      <c r="G103" s="17">
        <f>IF(A103="","",IF('Coûts produits'!C98&lt;&gt;"Actif","Non actif",IF(F103&lt;0,"Vente à perte",IF(F103&lt;'Coûts produits'!N98,"Sous la cible","Conforme"))))</f>
        <v/>
      </c>
    </row>
    <row r="104">
      <c r="A104" s="20">
        <f>IFERROR('Coûts produits'!A99,"")</f>
        <v/>
      </c>
      <c r="B104" s="20">
        <f>IFERROR('Coûts produits'!B99,"")</f>
        <v/>
      </c>
      <c r="C104" s="21">
        <f>IF(A104="","",IFERROR('Coûts produits'!M99,0))</f>
        <v/>
      </c>
      <c r="D104" s="21">
        <f>IF(A104="","",IFERROR('Coûts produits'!P99,0))</f>
        <v/>
      </c>
      <c r="E104" s="21">
        <f>IF(A104="","",IFERROR('Coûts produits'!Q99,0))</f>
        <v/>
      </c>
      <c r="F104" s="22">
        <f>IF(A104="","",IFERROR('Coûts produits'!R99,0))</f>
        <v/>
      </c>
      <c r="G104" s="20">
        <f>IF(A104="","",IF('Coûts produits'!C99&lt;&gt;"Actif","Non actif",IF(F104&lt;0,"Vente à perte",IF(F104&lt;'Coûts produits'!N99,"Sous la cible","Conforme"))))</f>
        <v/>
      </c>
    </row>
    <row r="105">
      <c r="A105" s="17">
        <f>IFERROR('Coûts produits'!A100,"")</f>
        <v/>
      </c>
      <c r="B105" s="17">
        <f>IFERROR('Coûts produits'!B100,"")</f>
        <v/>
      </c>
      <c r="C105" s="18">
        <f>IF(A105="","",IFERROR('Coûts produits'!M100,0))</f>
        <v/>
      </c>
      <c r="D105" s="18">
        <f>IF(A105="","",IFERROR('Coûts produits'!P100,0))</f>
        <v/>
      </c>
      <c r="E105" s="18">
        <f>IF(A105="","",IFERROR('Coûts produits'!Q100,0))</f>
        <v/>
      </c>
      <c r="F105" s="19">
        <f>IF(A105="","",IFERROR('Coûts produits'!R100,0))</f>
        <v/>
      </c>
      <c r="G105" s="17">
        <f>IF(A105="","",IF('Coûts produits'!C100&lt;&gt;"Actif","Non actif",IF(F105&lt;0,"Vente à perte",IF(F105&lt;'Coûts produits'!N100,"Sous la cible","Conforme"))))</f>
        <v/>
      </c>
    </row>
    <row r="106">
      <c r="A106" s="20">
        <f>IFERROR('Coûts produits'!A101,"")</f>
        <v/>
      </c>
      <c r="B106" s="20">
        <f>IFERROR('Coûts produits'!B101,"")</f>
        <v/>
      </c>
      <c r="C106" s="21">
        <f>IF(A106="","",IFERROR('Coûts produits'!M101,0))</f>
        <v/>
      </c>
      <c r="D106" s="21">
        <f>IF(A106="","",IFERROR('Coûts produits'!P101,0))</f>
        <v/>
      </c>
      <c r="E106" s="21">
        <f>IF(A106="","",IFERROR('Coûts produits'!Q101,0))</f>
        <v/>
      </c>
      <c r="F106" s="22">
        <f>IF(A106="","",IFERROR('Coûts produits'!R101,0))</f>
        <v/>
      </c>
      <c r="G106" s="20">
        <f>IF(A106="","",IF('Coûts produits'!C101&lt;&gt;"Actif","Non actif",IF(F106&lt;0,"Vente à perte",IF(F106&lt;'Coûts produits'!N101,"Sous la cible","Conforme"))))</f>
        <v/>
      </c>
    </row>
    <row r="107">
      <c r="A107" s="17">
        <f>IFERROR('Coûts produits'!A102,"")</f>
        <v/>
      </c>
      <c r="B107" s="17">
        <f>IFERROR('Coûts produits'!B102,"")</f>
        <v/>
      </c>
      <c r="C107" s="18">
        <f>IF(A107="","",IFERROR('Coûts produits'!M102,0))</f>
        <v/>
      </c>
      <c r="D107" s="18">
        <f>IF(A107="","",IFERROR('Coûts produits'!P102,0))</f>
        <v/>
      </c>
      <c r="E107" s="18">
        <f>IF(A107="","",IFERROR('Coûts produits'!Q102,0))</f>
        <v/>
      </c>
      <c r="F107" s="19">
        <f>IF(A107="","",IFERROR('Coûts produits'!R102,0))</f>
        <v/>
      </c>
      <c r="G107" s="17">
        <f>IF(A107="","",IF('Coûts produits'!C102&lt;&gt;"Actif","Non actif",IF(F107&lt;0,"Vente à perte",IF(F107&lt;'Coûts produits'!N102,"Sous la cible","Conforme"))))</f>
        <v/>
      </c>
    </row>
    <row r="108">
      <c r="A108" s="20">
        <f>IFERROR('Coûts produits'!A103,"")</f>
        <v/>
      </c>
      <c r="B108" s="20">
        <f>IFERROR('Coûts produits'!B103,"")</f>
        <v/>
      </c>
      <c r="C108" s="21">
        <f>IF(A108="","",IFERROR('Coûts produits'!M103,0))</f>
        <v/>
      </c>
      <c r="D108" s="21">
        <f>IF(A108="","",IFERROR('Coûts produits'!P103,0))</f>
        <v/>
      </c>
      <c r="E108" s="21">
        <f>IF(A108="","",IFERROR('Coûts produits'!Q103,0))</f>
        <v/>
      </c>
      <c r="F108" s="22">
        <f>IF(A108="","",IFERROR('Coûts produits'!R103,0))</f>
        <v/>
      </c>
      <c r="G108" s="20">
        <f>IF(A108="","",IF('Coûts produits'!C103&lt;&gt;"Actif","Non actif",IF(F108&lt;0,"Vente à perte",IF(F108&lt;'Coûts produits'!N103,"Sous la cible","Conforme"))))</f>
        <v/>
      </c>
    </row>
    <row r="109">
      <c r="A109" s="17">
        <f>IFERROR('Coûts produits'!A104,"")</f>
        <v/>
      </c>
      <c r="B109" s="17">
        <f>IFERROR('Coûts produits'!B104,"")</f>
        <v/>
      </c>
      <c r="C109" s="18">
        <f>IF(A109="","",IFERROR('Coûts produits'!M104,0))</f>
        <v/>
      </c>
      <c r="D109" s="18">
        <f>IF(A109="","",IFERROR('Coûts produits'!P104,0))</f>
        <v/>
      </c>
      <c r="E109" s="18">
        <f>IF(A109="","",IFERROR('Coûts produits'!Q104,0))</f>
        <v/>
      </c>
      <c r="F109" s="19">
        <f>IF(A109="","",IFERROR('Coûts produits'!R104,0))</f>
        <v/>
      </c>
      <c r="G109" s="17">
        <f>IF(A109="","",IF('Coûts produits'!C104&lt;&gt;"Actif","Non actif",IF(F109&lt;0,"Vente à perte",IF(F109&lt;'Coûts produits'!N104,"Sous la cible","Conforme"))))</f>
        <v/>
      </c>
    </row>
    <row r="110">
      <c r="A110" s="20">
        <f>IFERROR('Coûts produits'!A105,"")</f>
        <v/>
      </c>
      <c r="B110" s="20">
        <f>IFERROR('Coûts produits'!B105,"")</f>
        <v/>
      </c>
      <c r="C110" s="21">
        <f>IF(A110="","",IFERROR('Coûts produits'!M105,0))</f>
        <v/>
      </c>
      <c r="D110" s="21">
        <f>IF(A110="","",IFERROR('Coûts produits'!P105,0))</f>
        <v/>
      </c>
      <c r="E110" s="21">
        <f>IF(A110="","",IFERROR('Coûts produits'!Q105,0))</f>
        <v/>
      </c>
      <c r="F110" s="22">
        <f>IF(A110="","",IFERROR('Coûts produits'!R105,0))</f>
        <v/>
      </c>
      <c r="G110" s="20">
        <f>IF(A110="","",IF('Coûts produits'!C105&lt;&gt;"Actif","Non actif",IF(F110&lt;0,"Vente à perte",IF(F110&lt;'Coûts produits'!N105,"Sous la cible","Conforme"))))</f>
        <v/>
      </c>
    </row>
  </sheetData>
  <mergeCells count="2">
    <mergeCell ref="A1:H1"/>
    <mergeCell ref="A2:H2"/>
  </mergeCells>
  <conditionalFormatting sqref="G11:G110">
    <cfRule type="expression" priority="1" dxfId="0">
      <formula>G11="Conforme"</formula>
    </cfRule>
    <cfRule type="expression" priority="2" dxfId="1">
      <formula>G11="Sous la cible"</formula>
    </cfRule>
    <cfRule type="expression" priority="3" dxfId="2">
      <formula>G11="Vente à perte"</formula>
    </cfRule>
    <cfRule type="expression" priority="4" dxfId="6">
      <formula>G11="Non actif"</formula>
    </cfRule>
  </conditionalFormatting>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H21"/>
  <sheetViews>
    <sheetView workbookViewId="0">
      <pane ySplit="2" topLeftCell="A3" activePane="bottomLeft" state="frozen"/>
      <selection pane="bottomLeft" activeCell="A1" sqref="A1"/>
    </sheetView>
  </sheetViews>
  <sheetFormatPr baseColWidth="8" defaultRowHeight="15"/>
  <cols>
    <col width="110" customWidth="1" min="1" max="1"/>
    <col width="3" customWidth="1" min="2" max="2"/>
    <col width="3" customWidth="1" min="3" max="3"/>
    <col width="3" customWidth="1" min="4" max="4"/>
    <col width="3" customWidth="1" min="5" max="5"/>
    <col width="3" customWidth="1" min="6" max="6"/>
    <col width="3" customWidth="1" min="7" max="7"/>
    <col width="3" customWidth="1" min="8" max="8"/>
  </cols>
  <sheetData>
    <row r="1">
      <c r="A1" s="1" t="inlineStr">
        <is>
          <t>Instructions d’utilisation</t>
        </is>
      </c>
    </row>
    <row r="3">
      <c r="A3" s="23" t="inlineStr">
        <is>
          <t>1. Mettre à jour les paramètres</t>
        </is>
      </c>
    </row>
    <row r="4" ht="48" customHeight="1">
      <c r="A4" s="24" t="inlineStr">
        <is>
          <t>Dans la feuille Paramètres, valider le taux de frais indirects par heure, les taux horaires de main-d’œuvre et la marge brute cible. Les cellules bleues sont destinées à la saisie ou à la modification.</t>
        </is>
      </c>
    </row>
    <row r="5"/>
    <row r="7">
      <c r="A7" s="23" t="inlineStr">
        <is>
          <t>2. Saisir ou mettre à jour les produits</t>
        </is>
      </c>
    </row>
    <row r="8" ht="48" customHeight="1">
      <c r="A8" s="24" t="inlineStr">
        <is>
          <t>Dans la feuille Coûts produits, saisir un code produit unique, le nom du produit, la catégorie de main-d’œuvre, les coûts de matières, les heures de travail, les autres coûts directs, la marge cible et le prix de vente prévu.</t>
        </is>
      </c>
    </row>
    <row r="9"/>
    <row r="11">
      <c r="A11" s="23" t="inlineStr">
        <is>
          <t>3. Examiner les résultats</t>
        </is>
      </c>
    </row>
    <row r="12" ht="48" customHeight="1">
      <c r="A12" s="24" t="inlineStr">
        <is>
          <t>Le coût de revient unitaire comprend les matières ajustées pour les pertes, la main-d’œuvre directe, les frais indirects répartis et les autres coûts directs. Vérifier la colonne Contrôle et corriger les lignes indiquant une vente à perte, une marge sous la cible ou une donnée manquante.</t>
        </is>
      </c>
    </row>
    <row r="13"/>
    <row r="15">
      <c r="A15" s="23" t="inlineStr">
        <is>
          <t>Hypothèses importantes</t>
        </is>
      </c>
    </row>
    <row r="16" ht="105" customHeight="1">
      <c r="A16" s="24" t="inlineStr">
        <is>
          <t>• Les coûts de matières et les autres coûts directs doivent normalement être saisis avant TPS et TVQ lorsque l’entreprise peut récupérer les taxes payées.
• Le taux de perte matières représente le rebut, les retailles, les pertes de production ou la surconsommation estimée.
• Les frais indirects sont répartis selon les heures de main-d’œuvre directe.
• Le prix de vente suggéré est calculé à partir du coût de revient et de la marge brute cible.
• Ce modèle calcule une marge brute par unité. Il ne remplace pas une analyse complète de rentabilité incluant les volumes de ventes, les dépenses administratives globales, le financement ou l’impôt sur le revenu.</t>
        </is>
      </c>
    </row>
    <row r="17"/>
    <row r="19">
      <c r="A19" s="23" t="inlineStr">
        <is>
          <t>Contrôles à effectuer avant de fixer un prix</t>
        </is>
      </c>
    </row>
    <row r="20" ht="105" customHeight="1">
      <c r="A20" s="24" t="inlineStr">
        <is>
          <t>• Confirmer que les coûts unitaires de matières sont à jour auprès des fournisseurs.
• Vérifier que les taux horaires représentent le coût réel de la main-d’œuvre retenu par l’entreprise.
• Valider que les frais indirects par heure couvrent adéquatement les dépenses indirectes choisies, telles que le loyer, l’électricité, les outils, l’emballage indirect et l’entretien.
• Comparer le prix de vente suggéré au prix de vente prévu et à la réalité du marché.
• Ne pas utiliser un produit dont le contrôle indique Vente à perte sans réviser le coût, le prix ou la stratégie commerciale.</t>
        </is>
      </c>
    </row>
    <row r="21"/>
  </sheetData>
  <mergeCells count="11">
    <mergeCell ref="A1:H1"/>
    <mergeCell ref="A3:H3"/>
    <mergeCell ref="A4:H5"/>
    <mergeCell ref="A7:H7"/>
    <mergeCell ref="A8:H9"/>
    <mergeCell ref="A11:H11"/>
    <mergeCell ref="A12:H13"/>
    <mergeCell ref="A15:H15"/>
    <mergeCell ref="A16:H17"/>
    <mergeCell ref="A19:H19"/>
    <mergeCell ref="A20:H2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2026-08-27T08:17:36Z</dcterms:created>
  <dcterms:modified xmlns:dcterms="http://purl.org/dc/terms/" xmlns:xsi="http://www.w3.org/2001/XMLSchema-instance" xsi:type="dcterms:W3CDTF">2026-08-27T08:17:36Z</dcterms:modified>
</cp:coreProperties>
</file>