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Calcul vacance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'Calcul vacances'!$A$6:$N$106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$-fr-CA]"/>
    <numFmt numFmtId="165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b val="1"/>
      <color rgb="00004B87"/>
      <sz val="16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E7ECEF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DCEAF7"/>
      </patternFill>
    </fill>
    <fill>
      <patternFill patternType="solid">
        <fgColor rgb="00F2F7FB"/>
      </patternFill>
    </fill>
  </fills>
  <borders count="10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10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6" fillId="7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 wrapText="1"/>
    </xf>
    <xf numFmtId="0" fontId="5" fillId="4" borderId="1" pivotButton="0" quotePrefix="0" xfId="0"/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10" fontId="4" fillId="0" borderId="0" pivotButton="0" quotePrefix="0" xfId="0"/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0" fontId="4" fillId="5" borderId="1" applyAlignment="1" pivotButton="0" quotePrefix="0" xfId="0">
      <alignment horizontal="left" vertical="center"/>
    </xf>
    <xf numFmtId="0" fontId="0" fillId="6" borderId="0" pivotButton="0" quotePrefix="0" xfId="0"/>
    <xf numFmtId="1" fontId="4" fillId="5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164" fontId="6" fillId="7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4" fontId="4" fillId="8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dxfs count="5">
    <dxf>
      <font>
        <name val="Calibri"/>
        <b val="1"/>
        <color rgb="00C73939"/>
        <sz val="10"/>
      </font>
      <fill>
        <patternFill patternType="solid">
          <fgColor rgb="00FCE4D6"/>
        </patternFill>
      </fill>
    </dxf>
    <dxf>
      <font>
        <name val="Calibri"/>
        <b val="1"/>
        <color rgb="00147D64"/>
        <sz val="10"/>
      </font>
      <fill>
        <patternFill patternType="solid">
          <fgColor rgb="00E2F0D9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FCE4B5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SommaireEmployes" displayName="tblSommaireEmployes" ref="A11:F15" headerRowCount="1">
  <autoFilter ref="A11:F15"/>
  <tableColumns count="6">
    <tableColumn id="1" name="No employé"/>
    <tableColumn id="2" name="Nom de l’employé"/>
    <tableColumn id="3" name="Indemnité accumulée"/>
    <tableColumn id="4" name="Indemnité versée"/>
    <tableColumn id="5" name="Solde à payer"/>
    <tableColumn id="6" name="Éta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alculVacances" displayName="tblCalculVacances" ref="A6:N106" headerRowCount="1">
  <autoFilter ref="A6:N106"/>
  <tableColumns count="14">
    <tableColumn id="1" name="Date de paie"/>
    <tableColumn id="2" name="No employé"/>
    <tableColumn id="3" name="Nom de l’employé"/>
    <tableColumn id="4" name="Période de paie"/>
    <tableColumn id="5" name="Catégorie de rémunération"/>
    <tableColumn id="6" name="Rémunération admissible"/>
    <tableColumn id="7" name="Taux d’indemnité"/>
    <tableColumn id="8" name="Indemnité accumulée"/>
    <tableColumn id="9" name="Indemnité versée"/>
    <tableColumn id="10" name="Statut de versement"/>
    <tableColumn id="11" name="Solde de la ligne"/>
    <tableColumn id="12" name="Cumul accumulé par employé"/>
    <tableColumn id="13" name="Cumul versé par employé"/>
    <tableColumn id="14" name="Solde cumulatif par employé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arametres" displayName="tblParametres" ref="A5:D10" headerRowCount="1">
  <autoFilter ref="A5:D10"/>
  <tableColumns count="4">
    <tableColumn id="1" name="Paramètre"/>
    <tableColumn id="2" name="Valeur"/>
    <tableColumn id="3" name="Format"/>
    <tableColumn id="4" name="No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StatutsVersement" displayName="tblStatutsVersement" ref="F5:F7" headerRowCount="1">
  <autoFilter ref="F5:F7"/>
  <tableColumns count="1">
    <tableColumn id="6" name="Statut de versem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CategoriesRemuneration" displayName="tblCategoriesRemuneration" ref="H5:H10" headerRowCount="1">
  <autoFilter ref="H5:H10"/>
  <tableColumns count="1">
    <tableColumn id="8" name="Catégorie de rémunér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22" customWidth="1" min="4" max="4"/>
    <col width="22" customWidth="1" min="5" max="5"/>
    <col width="18" customWidth="1" min="6" max="6"/>
    <col width="22" customWidth="1" min="7" max="7"/>
    <col width="22" customWidth="1" min="8" max="8"/>
  </cols>
  <sheetData>
    <row r="1" ht="28" customHeight="1">
      <c r="A1" s="1" t="inlineStr">
        <is>
          <t>Tableau de bord — Indemnité de vacances</t>
        </is>
      </c>
    </row>
    <row r="2" ht="24" customHeight="1">
      <c r="A2" s="2" t="inlineStr">
        <is>
          <t>Sommaire administratif des montants accumulés et versés</t>
        </is>
      </c>
    </row>
    <row r="3">
      <c r="A3" s="3" t="inlineStr">
        <is>
          <t>Entreprise :</t>
        </is>
      </c>
      <c r="B3">
        <f>'Paramètres'!$B$9</f>
        <v/>
      </c>
      <c r="E3" s="3" t="inlineStr">
        <is>
          <t>Taux d’indemnité :</t>
        </is>
      </c>
      <c r="F3" s="4">
        <f>'Paramètres'!$B$6</f>
        <v/>
      </c>
    </row>
    <row r="4"/>
    <row r="5" ht="30" customHeight="1">
      <c r="A5" s="5" t="inlineStr">
        <is>
          <t>Rémunération admissible totale</t>
        </is>
      </c>
      <c r="B5" s="24" t="n"/>
      <c r="C5" s="5" t="inlineStr">
        <is>
          <t>Indemnité accumulée totale</t>
        </is>
      </c>
      <c r="D5" s="24" t="n"/>
      <c r="E5" s="5" t="inlineStr">
        <is>
          <t>Indemnité versée totale</t>
        </is>
      </c>
      <c r="F5" s="24" t="n"/>
      <c r="G5" s="5" t="inlineStr">
        <is>
          <t>Solde total à payer</t>
        </is>
      </c>
      <c r="H5" s="24" t="n"/>
    </row>
    <row r="6" ht="38" customHeight="1">
      <c r="A6" s="31">
        <f>IFERROR(SUM('Calcul vacances'!$F$7:$F$106),0)</f>
        <v/>
      </c>
      <c r="B6" s="24" t="n"/>
      <c r="C6" s="31">
        <f>IFERROR(SUM('Calcul vacances'!$H$7:$H$106),0)</f>
        <v/>
      </c>
      <c r="D6" s="24" t="n"/>
      <c r="E6" s="31">
        <f>IFERROR(SUM('Calcul vacances'!$I$7:$I$106),0)</f>
        <v/>
      </c>
      <c r="F6" s="24" t="n"/>
      <c r="G6" s="31">
        <f>IFERROR(SUM('Calcul vacances'!$H$7:$H$106)-SUM('Calcul vacances'!$I$7:$I$106),0)</f>
        <v/>
      </c>
      <c r="H6" s="24" t="n"/>
    </row>
    <row r="7"/>
    <row r="8"/>
    <row r="9"/>
    <row r="10"/>
    <row r="11">
      <c r="A11" s="5" t="inlineStr">
        <is>
          <t>No employé</t>
        </is>
      </c>
      <c r="B11" s="5" t="inlineStr">
        <is>
          <t>Nom de l’employé</t>
        </is>
      </c>
      <c r="C11" s="5" t="inlineStr">
        <is>
          <t>Indemnité accumulée</t>
        </is>
      </c>
      <c r="D11" s="5" t="inlineStr">
        <is>
          <t>Indemnité versée</t>
        </is>
      </c>
      <c r="E11" s="5" t="inlineStr">
        <is>
          <t>Solde à payer</t>
        </is>
      </c>
      <c r="F11" s="5" t="inlineStr">
        <is>
          <t>État</t>
        </is>
      </c>
    </row>
    <row r="12">
      <c r="A12" s="8" t="inlineStr">
        <is>
          <t>EMP-001</t>
        </is>
      </c>
      <c r="B12" s="8">
        <f>IFERROR(VLOOKUP(A12,'Calcul vacances'!$B$7:$C$106,2,FALSE),"")</f>
        <v/>
      </c>
      <c r="C12" s="32">
        <f>IFERROR(SUMIFS('Calcul vacances'!$H$7:$H$106,'Calcul vacances'!$B$7:$B$106,A12),0)</f>
        <v/>
      </c>
      <c r="D12" s="32">
        <f>IFERROR(SUMIFS('Calcul vacances'!$I$7:$I$106,'Calcul vacances'!$B$7:$B$106,A12),0)</f>
        <v/>
      </c>
      <c r="E12" s="32">
        <f>IFERROR(C12-D12,0)</f>
        <v/>
      </c>
      <c r="F12" s="8">
        <f>IFERROR(IF(E12&lt;0,"À vérifier",IF(E12=0,"Réglé","À payer")),"À vérifier")</f>
        <v/>
      </c>
    </row>
    <row r="13">
      <c r="A13" s="10" t="inlineStr">
        <is>
          <t>EMP-002</t>
        </is>
      </c>
      <c r="B13" s="10">
        <f>IFERROR(VLOOKUP(A13,'Calcul vacances'!$B$7:$C$106,2,FALSE),"")</f>
        <v/>
      </c>
      <c r="C13" s="33">
        <f>IFERROR(SUMIFS('Calcul vacances'!$H$7:$H$106,'Calcul vacances'!$B$7:$B$106,A13),0)</f>
        <v/>
      </c>
      <c r="D13" s="33">
        <f>IFERROR(SUMIFS('Calcul vacances'!$I$7:$I$106,'Calcul vacances'!$B$7:$B$106,A13),0)</f>
        <v/>
      </c>
      <c r="E13" s="33">
        <f>IFERROR(C13-D13,0)</f>
        <v/>
      </c>
      <c r="F13" s="10">
        <f>IFERROR(IF(E13&lt;0,"À vérifier",IF(E13=0,"Réglé","À payer")),"À vérifier")</f>
        <v/>
      </c>
    </row>
    <row r="14">
      <c r="A14" s="8" t="inlineStr">
        <is>
          <t>EMP-003</t>
        </is>
      </c>
      <c r="B14" s="8">
        <f>IFERROR(VLOOKUP(A14,'Calcul vacances'!$B$7:$C$106,2,FALSE),"")</f>
        <v/>
      </c>
      <c r="C14" s="32">
        <f>IFERROR(SUMIFS('Calcul vacances'!$H$7:$H$106,'Calcul vacances'!$B$7:$B$106,A14),0)</f>
        <v/>
      </c>
      <c r="D14" s="32">
        <f>IFERROR(SUMIFS('Calcul vacances'!$I$7:$I$106,'Calcul vacances'!$B$7:$B$106,A14),0)</f>
        <v/>
      </c>
      <c r="E14" s="32">
        <f>IFERROR(C14-D14,0)</f>
        <v/>
      </c>
      <c r="F14" s="8">
        <f>IFERROR(IF(E14&lt;0,"À vérifier",IF(E14=0,"Réglé","À payer")),"À vérifier")</f>
        <v/>
      </c>
    </row>
    <row r="15">
      <c r="A15" s="10" t="inlineStr">
        <is>
          <t>EMP-004</t>
        </is>
      </c>
      <c r="B15" s="10">
        <f>IFERROR(VLOOKUP(A15,'Calcul vacances'!$B$7:$C$106,2,FALSE),"")</f>
        <v/>
      </c>
      <c r="C15" s="33">
        <f>IFERROR(SUMIFS('Calcul vacances'!$H$7:$H$106,'Calcul vacances'!$B$7:$B$106,A15),0)</f>
        <v/>
      </c>
      <c r="D15" s="33">
        <f>IFERROR(SUMIFS('Calcul vacances'!$I$7:$I$106,'Calcul vacances'!$B$7:$B$106,A15),0)</f>
        <v/>
      </c>
      <c r="E15" s="33">
        <f>IFERROR(C15-D15,0)</f>
        <v/>
      </c>
      <c r="F15" s="10">
        <f>IFERROR(IF(E15&lt;0,"À vérifier",IF(E15=0,"Réglé","À payer")),"À vérifier")</f>
        <v/>
      </c>
    </row>
    <row r="16">
      <c r="C16">
        <f>""</f>
        <v/>
      </c>
      <c r="D16">
        <f>""</f>
        <v/>
      </c>
      <c r="E16">
        <f>""</f>
        <v/>
      </c>
      <c r="F16">
        <f>""</f>
        <v/>
      </c>
    </row>
    <row r="17">
      <c r="C17">
        <f>""</f>
        <v/>
      </c>
      <c r="D17">
        <f>""</f>
        <v/>
      </c>
      <c r="E17">
        <f>""</f>
        <v/>
      </c>
      <c r="F17">
        <f>""</f>
        <v/>
      </c>
    </row>
    <row r="18">
      <c r="A18" s="12" t="inlineStr">
        <is>
          <t>Contrôle final des totaux</t>
        </is>
      </c>
      <c r="C18">
        <f>""</f>
        <v/>
      </c>
      <c r="D18">
        <f>""</f>
        <v/>
      </c>
      <c r="E18">
        <f>""</f>
        <v/>
      </c>
      <c r="F18">
        <f>""</f>
        <v/>
      </c>
    </row>
    <row r="19">
      <c r="A19" s="13" t="inlineStr">
        <is>
          <t>Solde total selon le tableau de calcul</t>
        </is>
      </c>
      <c r="B19" s="34">
        <f>IFERROR('Calcul vacances'!$B$23,0)</f>
        <v/>
      </c>
      <c r="C19">
        <f>""</f>
        <v/>
      </c>
      <c r="D19">
        <f>""</f>
        <v/>
      </c>
      <c r="E19">
        <f>""</f>
        <v/>
      </c>
      <c r="F19">
        <f>""</f>
        <v/>
      </c>
    </row>
    <row r="20">
      <c r="A20" s="13" t="inlineStr">
        <is>
          <t>Total des soldes par employé</t>
        </is>
      </c>
      <c r="B20" s="34">
        <f>IFERROR(SUM($E$12:$E$15),0)</f>
        <v/>
      </c>
      <c r="C20">
        <f>""</f>
        <v/>
      </c>
      <c r="D20">
        <f>""</f>
        <v/>
      </c>
      <c r="E20">
        <f>""</f>
        <v/>
      </c>
      <c r="F20">
        <f>""</f>
        <v/>
      </c>
    </row>
    <row r="21">
      <c r="A21" s="13" t="inlineStr">
        <is>
          <t>Écart de contrôle</t>
        </is>
      </c>
      <c r="B21" s="34">
        <f>IFERROR(B19-B20,0)</f>
        <v/>
      </c>
      <c r="C21">
        <f>""</f>
        <v/>
      </c>
      <c r="D21">
        <f>""</f>
        <v/>
      </c>
      <c r="E21">
        <f>""</f>
        <v/>
      </c>
      <c r="F21">
        <f>""</f>
        <v/>
      </c>
    </row>
    <row r="22">
      <c r="A22" s="13" t="inlineStr">
        <is>
          <t>Statut du contrôle</t>
        </is>
      </c>
      <c r="B22" s="15">
        <f>IFERROR(IF(B21=0,"Contrôle réussi","Écart à vérifier"),"Écart à vérifier")</f>
        <v/>
      </c>
      <c r="C22">
        <f>""</f>
        <v/>
      </c>
      <c r="D22">
        <f>""</f>
        <v/>
      </c>
      <c r="E22">
        <f>""</f>
        <v/>
      </c>
      <c r="F22">
        <f>""</f>
        <v/>
      </c>
    </row>
    <row r="23"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</row>
  </sheetData>
  <mergeCells count="11">
    <mergeCell ref="A1:H1"/>
    <mergeCell ref="A2:H2"/>
    <mergeCell ref="A5:B5"/>
    <mergeCell ref="A6:B6"/>
    <mergeCell ref="C5:D5"/>
    <mergeCell ref="C6:D6"/>
    <mergeCell ref="E5:F5"/>
    <mergeCell ref="E6:F6"/>
    <mergeCell ref="G5:H5"/>
    <mergeCell ref="G6:H6"/>
    <mergeCell ref="A18:B18"/>
  </mergeCells>
  <conditionalFormatting sqref="G6">
    <cfRule type="expression" priority="1" dxfId="0">
      <formula>$G$6&lt;0</formula>
    </cfRule>
    <cfRule type="expression" priority="2" dxfId="1">
      <formula>$G$6&gt;=0</formula>
    </cfRule>
  </conditionalFormatting>
  <conditionalFormatting sqref="E12:E15">
    <cfRule type="expression" priority="3" dxfId="0">
      <formula>$E12&lt;0</formula>
    </cfRule>
  </conditionalFormatting>
  <conditionalFormatting sqref="F12:F15">
    <cfRule type="expression" priority="4" dxfId="2">
      <formula>$F12="À payer"</formula>
    </cfRule>
    <cfRule type="expression" priority="5" dxfId="1">
      <formula>$F12="Réglé"</formula>
    </cfRule>
    <cfRule type="expression" priority="6" dxfId="0">
      <formula>$F12="À vérifier"</formula>
    </cfRule>
  </conditionalFormatting>
  <conditionalFormatting sqref="B22">
    <cfRule type="expression" priority="7" dxfId="1">
      <formula>$B$22="Contrôle réussi"</formula>
    </cfRule>
    <cfRule type="expression" priority="8" dxfId="0">
      <formula>$B$22="Écart à vérifier"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7" customWidth="1" min="4" max="4"/>
    <col width="28" customWidth="1" min="5" max="5"/>
    <col width="23" customWidth="1" min="6" max="6"/>
    <col width="18" customWidth="1" min="7" max="7"/>
    <col width="21" customWidth="1" min="8" max="8"/>
    <col width="19" customWidth="1" min="9" max="9"/>
    <col width="21" customWidth="1" min="10" max="10"/>
    <col width="18" customWidth="1" min="11" max="11"/>
    <col width="25" customWidth="1" min="12" max="12"/>
    <col width="22" customWidth="1" min="13" max="13"/>
    <col width="24" customWidth="1" min="14" max="14"/>
  </cols>
  <sheetData>
    <row r="1" ht="28" customHeight="1">
      <c r="A1" s="1" t="inlineStr">
        <is>
          <t>Calcul de l’indemnité de vacances</t>
        </is>
      </c>
    </row>
    <row r="2" ht="25" customHeight="1">
      <c r="A2" s="2" t="inlineStr">
        <is>
          <t>Saisir les montants bruts admissibles et les versements effectués. Les colonnes grises sont calculées automatiquement.</t>
        </is>
      </c>
    </row>
    <row r="3">
      <c r="A3" s="3" t="inlineStr">
        <is>
          <t>Entreprise :</t>
        </is>
      </c>
      <c r="B3" s="16">
        <f>'Paramètres'!$B$9</f>
        <v/>
      </c>
      <c r="E3" s="3" t="inlineStr">
        <is>
          <t>Taux d’indemnité :</t>
        </is>
      </c>
      <c r="F3" s="17">
        <f>'Paramètres'!$B$6</f>
        <v/>
      </c>
    </row>
    <row r="6">
      <c r="A6" s="5" t="inlineStr">
        <is>
          <t>Date de paie</t>
        </is>
      </c>
      <c r="B6" s="5" t="inlineStr">
        <is>
          <t>No employé</t>
        </is>
      </c>
      <c r="C6" s="5" t="inlineStr">
        <is>
          <t>Nom de l’employé</t>
        </is>
      </c>
      <c r="D6" s="5" t="inlineStr">
        <is>
          <t>Période de paie</t>
        </is>
      </c>
      <c r="E6" s="5" t="inlineStr">
        <is>
          <t>Catégorie de rémunération</t>
        </is>
      </c>
      <c r="F6" s="5" t="inlineStr">
        <is>
          <t>Rémunération admissible</t>
        </is>
      </c>
      <c r="G6" s="5" t="inlineStr">
        <is>
          <t>Taux d’indemnité</t>
        </is>
      </c>
      <c r="H6" s="5" t="inlineStr">
        <is>
          <t>Indemnité accumulée</t>
        </is>
      </c>
      <c r="I6" s="5" t="inlineStr">
        <is>
          <t>Indemnité versée</t>
        </is>
      </c>
      <c r="J6" s="5" t="inlineStr">
        <is>
          <t>Statut de versement</t>
        </is>
      </c>
      <c r="K6" s="5" t="inlineStr">
        <is>
          <t>Solde de la ligne</t>
        </is>
      </c>
      <c r="L6" s="5" t="inlineStr">
        <is>
          <t>Cumul accumulé par employé</t>
        </is>
      </c>
      <c r="M6" s="5" t="inlineStr">
        <is>
          <t>Cumul versé par employé</t>
        </is>
      </c>
      <c r="N6" s="5" t="inlineStr">
        <is>
          <t>Solde cumulatif par employé</t>
        </is>
      </c>
    </row>
    <row r="7">
      <c r="A7" s="35" t="n">
        <v>46038</v>
      </c>
      <c r="B7" s="19" t="inlineStr">
        <is>
          <t>EMP-001</t>
        </is>
      </c>
      <c r="C7" s="19" t="inlineStr">
        <is>
          <t>Marie-Claude Tremblay</t>
        </is>
      </c>
      <c r="D7" s="19" t="inlineStr">
        <is>
          <t>2026-01-01 au 2026-01-15</t>
        </is>
      </c>
      <c r="E7" s="19" t="inlineStr">
        <is>
          <t>Salaire régulier</t>
        </is>
      </c>
      <c r="F7" s="36" t="n">
        <v>1875</v>
      </c>
      <c r="G7" s="21">
        <f>IF($A7="","",IFERROR('Paramètres'!$B$6,0))</f>
        <v/>
      </c>
      <c r="H7" s="37">
        <f>IF($A7="","",IFERROR($F7*$G7,0))</f>
        <v/>
      </c>
      <c r="I7" s="36" t="n">
        <v>0</v>
      </c>
      <c r="J7" s="19" t="inlineStr">
        <is>
          <t>Non versée</t>
        </is>
      </c>
      <c r="K7" s="37">
        <f>IF($A7="","",IFERROR($H7-$I7,0))</f>
        <v/>
      </c>
      <c r="L7" s="37">
        <f>IF($A7="","",IFERROR(SUMIFS($H$7:$H$106,$B$7:$B$106,$B7,$A$7:$A$106,"&lt;="&amp;$A7),0))</f>
        <v/>
      </c>
      <c r="M7" s="37">
        <f>IF($A7="","",IFERROR(SUMIFS($I$7:$I$106,$B$7:$B$106,$B7,$A$7:$A$106,"&lt;="&amp;$A7),0))</f>
        <v/>
      </c>
      <c r="N7" s="37">
        <f>IF($A7="","",IFERROR($L7-$M7,0))</f>
        <v/>
      </c>
    </row>
    <row r="8">
      <c r="A8" s="35" t="n">
        <v>46038</v>
      </c>
      <c r="B8" s="19" t="inlineStr">
        <is>
          <t>EMP-002</t>
        </is>
      </c>
      <c r="C8" s="19" t="inlineStr">
        <is>
          <t>Jean-François Gagnon</t>
        </is>
      </c>
      <c r="D8" s="19" t="inlineStr">
        <is>
          <t>2026-01-01 au 2026-01-15</t>
        </is>
      </c>
      <c r="E8" s="19" t="inlineStr">
        <is>
          <t>Salaire régulier</t>
        </is>
      </c>
      <c r="F8" s="36" t="n">
        <v>2140</v>
      </c>
      <c r="G8" s="21">
        <f>IF($A8="","",IFERROR('Paramètres'!$B$6,0))</f>
        <v/>
      </c>
      <c r="H8" s="37">
        <f>IF($A8="","",IFERROR($F8*$G8,0))</f>
        <v/>
      </c>
      <c r="I8" s="36" t="n">
        <v>0</v>
      </c>
      <c r="J8" s="19" t="inlineStr">
        <is>
          <t>Non versée</t>
        </is>
      </c>
      <c r="K8" s="37">
        <f>IF($A8="","",IFERROR($H8-$I8,0))</f>
        <v/>
      </c>
      <c r="L8" s="37">
        <f>IF($A8="","",IFERROR(SUMIFS($H$7:$H$106,$B$7:$B$106,$B8,$A$7:$A$106,"&lt;="&amp;$A8),0))</f>
        <v/>
      </c>
      <c r="M8" s="37">
        <f>IF($A8="","",IFERROR(SUMIFS($I$7:$I$106,$B$7:$B$106,$B8,$A$7:$A$106,"&lt;="&amp;$A8),0))</f>
        <v/>
      </c>
      <c r="N8" s="37">
        <f>IF($A8="","",IFERROR($L8-$M8,0))</f>
        <v/>
      </c>
    </row>
    <row r="9">
      <c r="A9" s="35" t="n">
        <v>46052</v>
      </c>
      <c r="B9" s="19" t="inlineStr">
        <is>
          <t>EMP-001</t>
        </is>
      </c>
      <c r="C9" s="19" t="inlineStr">
        <is>
          <t>Marie-Claude Tremblay</t>
        </is>
      </c>
      <c r="D9" s="19" t="inlineStr">
        <is>
          <t>2026-01-16 au 2026-01-31</t>
        </is>
      </c>
      <c r="E9" s="19" t="inlineStr">
        <is>
          <t>Salaire régulier</t>
        </is>
      </c>
      <c r="F9" s="36" t="n">
        <v>1875</v>
      </c>
      <c r="G9" s="21">
        <f>IF($A9="","",IFERROR('Paramètres'!$B$6,0))</f>
        <v/>
      </c>
      <c r="H9" s="37">
        <f>IF($A9="","",IFERROR($F9*$G9,0))</f>
        <v/>
      </c>
      <c r="I9" s="36" t="n">
        <v>0</v>
      </c>
      <c r="J9" s="19" t="inlineStr">
        <is>
          <t>Non versée</t>
        </is>
      </c>
      <c r="K9" s="37">
        <f>IF($A9="","",IFERROR($H9-$I9,0))</f>
        <v/>
      </c>
      <c r="L9" s="37">
        <f>IF($A9="","",IFERROR(SUMIFS($H$7:$H$106,$B$7:$B$106,$B9,$A$7:$A$106,"&lt;="&amp;$A9),0))</f>
        <v/>
      </c>
      <c r="M9" s="37">
        <f>IF($A9="","",IFERROR(SUMIFS($I$7:$I$106,$B$7:$B$106,$B9,$A$7:$A$106,"&lt;="&amp;$A9),0))</f>
        <v/>
      </c>
      <c r="N9" s="37">
        <f>IF($A9="","",IFERROR($L9-$M9,0))</f>
        <v/>
      </c>
    </row>
    <row r="10">
      <c r="A10" s="35" t="n">
        <v>46052</v>
      </c>
      <c r="B10" s="19" t="inlineStr">
        <is>
          <t>EMP-003</t>
        </is>
      </c>
      <c r="C10" s="19" t="inlineStr">
        <is>
          <t>Amélie Bouchard</t>
        </is>
      </c>
      <c r="D10" s="19" t="inlineStr">
        <is>
          <t>2026-01-16 au 2026-01-31</t>
        </is>
      </c>
      <c r="E10" s="19" t="inlineStr">
        <is>
          <t>Commission</t>
        </is>
      </c>
      <c r="F10" s="36" t="n">
        <v>1425</v>
      </c>
      <c r="G10" s="21">
        <f>IF($A10="","",IFERROR('Paramètres'!$B$6,0))</f>
        <v/>
      </c>
      <c r="H10" s="37">
        <f>IF($A10="","",IFERROR($F10*$G10,0))</f>
        <v/>
      </c>
      <c r="I10" s="36" t="n">
        <v>0</v>
      </c>
      <c r="J10" s="19" t="inlineStr">
        <is>
          <t>Non versée</t>
        </is>
      </c>
      <c r="K10" s="37">
        <f>IF($A10="","",IFERROR($H10-$I10,0))</f>
        <v/>
      </c>
      <c r="L10" s="37">
        <f>IF($A10="","",IFERROR(SUMIFS($H$7:$H$106,$B$7:$B$106,$B10,$A$7:$A$106,"&lt;="&amp;$A10),0))</f>
        <v/>
      </c>
      <c r="M10" s="37">
        <f>IF($A10="","",IFERROR(SUMIFS($I$7:$I$106,$B$7:$B$106,$B10,$A$7:$A$106,"&lt;="&amp;$A10),0))</f>
        <v/>
      </c>
      <c r="N10" s="37">
        <f>IF($A10="","",IFERROR($L10-$M10,0))</f>
        <v/>
      </c>
    </row>
    <row r="11">
      <c r="A11" s="35" t="n">
        <v>46066</v>
      </c>
      <c r="B11" s="19" t="inlineStr">
        <is>
          <t>EMP-002</t>
        </is>
      </c>
      <c r="C11" s="19" t="inlineStr">
        <is>
          <t>Jean-François Gagnon</t>
        </is>
      </c>
      <c r="D11" s="19" t="inlineStr">
        <is>
          <t>2026-02-01 au 2026-02-14</t>
        </is>
      </c>
      <c r="E11" s="19" t="inlineStr">
        <is>
          <t>Heures supplémentaires</t>
        </is>
      </c>
      <c r="F11" s="36" t="n">
        <v>385.5</v>
      </c>
      <c r="G11" s="21">
        <f>IF($A11="","",IFERROR('Paramètres'!$B$6,0))</f>
        <v/>
      </c>
      <c r="H11" s="37">
        <f>IF($A11="","",IFERROR($F11*$G11,0))</f>
        <v/>
      </c>
      <c r="I11" s="36" t="n">
        <v>0</v>
      </c>
      <c r="J11" s="19" t="inlineStr">
        <is>
          <t>Non versée</t>
        </is>
      </c>
      <c r="K11" s="37">
        <f>IF($A11="","",IFERROR($H11-$I11,0))</f>
        <v/>
      </c>
      <c r="L11" s="37">
        <f>IF($A11="","",IFERROR(SUMIFS($H$7:$H$106,$B$7:$B$106,$B11,$A$7:$A$106,"&lt;="&amp;$A11),0))</f>
        <v/>
      </c>
      <c r="M11" s="37">
        <f>IF($A11="","",IFERROR(SUMIFS($I$7:$I$106,$B$7:$B$106,$B11,$A$7:$A$106,"&lt;="&amp;$A11),0))</f>
        <v/>
      </c>
      <c r="N11" s="37">
        <f>IF($A11="","",IFERROR($L11-$M11,0))</f>
        <v/>
      </c>
    </row>
    <row r="12">
      <c r="A12" s="35" t="n">
        <v>46066</v>
      </c>
      <c r="B12" s="19" t="inlineStr">
        <is>
          <t>EMP-004</t>
        </is>
      </c>
      <c r="C12" s="19" t="inlineStr">
        <is>
          <t>Karim El-Haddad</t>
        </is>
      </c>
      <c r="D12" s="19" t="inlineStr">
        <is>
          <t>2026-02-01 au 2026-02-14</t>
        </is>
      </c>
      <c r="E12" s="19" t="inlineStr">
        <is>
          <t>Salaire régulier</t>
        </is>
      </c>
      <c r="F12" s="36" t="n">
        <v>2060</v>
      </c>
      <c r="G12" s="21">
        <f>IF($A12="","",IFERROR('Paramètres'!$B$6,0))</f>
        <v/>
      </c>
      <c r="H12" s="37">
        <f>IF($A12="","",IFERROR($F12*$G12,0))</f>
        <v/>
      </c>
      <c r="I12" s="36" t="n">
        <v>0</v>
      </c>
      <c r="J12" s="19" t="inlineStr">
        <is>
          <t>Non versée</t>
        </is>
      </c>
      <c r="K12" s="37">
        <f>IF($A12="","",IFERROR($H12-$I12,0))</f>
        <v/>
      </c>
      <c r="L12" s="37">
        <f>IF($A12="","",IFERROR(SUMIFS($H$7:$H$106,$B$7:$B$106,$B12,$A$7:$A$106,"&lt;="&amp;$A12),0))</f>
        <v/>
      </c>
      <c r="M12" s="37">
        <f>IF($A12="","",IFERROR(SUMIFS($I$7:$I$106,$B$7:$B$106,$B12,$A$7:$A$106,"&lt;="&amp;$A12),0))</f>
        <v/>
      </c>
      <c r="N12" s="37">
        <f>IF($A12="","",IFERROR($L12-$M12,0))</f>
        <v/>
      </c>
    </row>
    <row r="13">
      <c r="A13" s="35" t="n">
        <v>46080</v>
      </c>
      <c r="B13" s="19" t="inlineStr">
        <is>
          <t>EMP-001</t>
        </is>
      </c>
      <c r="C13" s="19" t="inlineStr">
        <is>
          <t>Marie-Claude Tremblay</t>
        </is>
      </c>
      <c r="D13" s="19" t="inlineStr">
        <is>
          <t>2026-02-15 au 2026-02-28</t>
        </is>
      </c>
      <c r="E13" s="19" t="inlineStr">
        <is>
          <t>Salaire régulier</t>
        </is>
      </c>
      <c r="F13" s="36" t="n">
        <v>1875</v>
      </c>
      <c r="G13" s="21">
        <f>IF($A13="","",IFERROR('Paramètres'!$B$6,0))</f>
        <v/>
      </c>
      <c r="H13" s="37">
        <f>IF($A13="","",IFERROR($F13*$G13,0))</f>
        <v/>
      </c>
      <c r="I13" s="36" t="n">
        <v>150</v>
      </c>
      <c r="J13" s="19" t="inlineStr">
        <is>
          <t>Versée</t>
        </is>
      </c>
      <c r="K13" s="37">
        <f>IF($A13="","",IFERROR($H13-$I13,0))</f>
        <v/>
      </c>
      <c r="L13" s="37">
        <f>IF($A13="","",IFERROR(SUMIFS($H$7:$H$106,$B$7:$B$106,$B13,$A$7:$A$106,"&lt;="&amp;$A13),0))</f>
        <v/>
      </c>
      <c r="M13" s="37">
        <f>IF($A13="","",IFERROR(SUMIFS($I$7:$I$106,$B$7:$B$106,$B13,$A$7:$A$106,"&lt;="&amp;$A13),0))</f>
        <v/>
      </c>
      <c r="N13" s="37">
        <f>IF($A13="","",IFERROR($L13-$M13,0))</f>
        <v/>
      </c>
    </row>
    <row r="14">
      <c r="A14" s="35" t="n">
        <v>46080</v>
      </c>
      <c r="B14" s="19" t="inlineStr">
        <is>
          <t>EMP-003</t>
        </is>
      </c>
      <c r="C14" s="19" t="inlineStr">
        <is>
          <t>Amélie Bouchard</t>
        </is>
      </c>
      <c r="D14" s="19" t="inlineStr">
        <is>
          <t>2026-02-15 au 2026-02-28</t>
        </is>
      </c>
      <c r="E14" s="19" t="inlineStr">
        <is>
          <t>Commission</t>
        </is>
      </c>
      <c r="F14" s="36" t="n">
        <v>1680</v>
      </c>
      <c r="G14" s="21">
        <f>IF($A14="","",IFERROR('Paramètres'!$B$6,0))</f>
        <v/>
      </c>
      <c r="H14" s="37">
        <f>IF($A14="","",IFERROR($F14*$G14,0))</f>
        <v/>
      </c>
      <c r="I14" s="36" t="n">
        <v>0</v>
      </c>
      <c r="J14" s="19" t="inlineStr">
        <is>
          <t>Non versée</t>
        </is>
      </c>
      <c r="K14" s="37">
        <f>IF($A14="","",IFERROR($H14-$I14,0))</f>
        <v/>
      </c>
      <c r="L14" s="37">
        <f>IF($A14="","",IFERROR(SUMIFS($H$7:$H$106,$B$7:$B$106,$B14,$A$7:$A$106,"&lt;="&amp;$A14),0))</f>
        <v/>
      </c>
      <c r="M14" s="37">
        <f>IF($A14="","",IFERROR(SUMIFS($I$7:$I$106,$B$7:$B$106,$B14,$A$7:$A$106,"&lt;="&amp;$A14),0))</f>
        <v/>
      </c>
      <c r="N14" s="37">
        <f>IF($A14="","",IFERROR($L14-$M14,0))</f>
        <v/>
      </c>
    </row>
    <row r="15">
      <c r="A15" s="35" t="n">
        <v>46094</v>
      </c>
      <c r="B15" s="19" t="inlineStr">
        <is>
          <t>EMP-004</t>
        </is>
      </c>
      <c r="C15" s="19" t="inlineStr">
        <is>
          <t>Karim El-Haddad</t>
        </is>
      </c>
      <c r="D15" s="19" t="inlineStr">
        <is>
          <t>2026-03-01 au 2026-03-14</t>
        </is>
      </c>
      <c r="E15" s="19" t="inlineStr">
        <is>
          <t>Prime</t>
        </is>
      </c>
      <c r="F15" s="36" t="n">
        <v>450</v>
      </c>
      <c r="G15" s="21">
        <f>IF($A15="","",IFERROR('Paramètres'!$B$6,0))</f>
        <v/>
      </c>
      <c r="H15" s="37">
        <f>IF($A15="","",IFERROR($F15*$G15,0))</f>
        <v/>
      </c>
      <c r="I15" s="36" t="n">
        <v>0</v>
      </c>
      <c r="J15" s="19" t="inlineStr">
        <is>
          <t>Non versée</t>
        </is>
      </c>
      <c r="K15" s="37">
        <f>IF($A15="","",IFERROR($H15-$I15,0))</f>
        <v/>
      </c>
      <c r="L15" s="37">
        <f>IF($A15="","",IFERROR(SUMIFS($H$7:$H$106,$B$7:$B$106,$B15,$A$7:$A$106,"&lt;="&amp;$A15),0))</f>
        <v/>
      </c>
      <c r="M15" s="37">
        <f>IF($A15="","",IFERROR(SUMIFS($I$7:$I$106,$B$7:$B$106,$B15,$A$7:$A$106,"&lt;="&amp;$A15),0))</f>
        <v/>
      </c>
      <c r="N15" s="37">
        <f>IF($A15="","",IFERROR($L15-$M15,0))</f>
        <v/>
      </c>
    </row>
    <row r="16">
      <c r="A16" s="35" t="n">
        <v>46094</v>
      </c>
      <c r="B16" s="19" t="inlineStr">
        <is>
          <t>EMP-002</t>
        </is>
      </c>
      <c r="C16" s="19" t="inlineStr">
        <is>
          <t>Jean-François Gagnon</t>
        </is>
      </c>
      <c r="D16" s="19" t="inlineStr">
        <is>
          <t>2026-03-01 au 2026-03-14</t>
        </is>
      </c>
      <c r="E16" s="19" t="inlineStr">
        <is>
          <t>Salaire régulier</t>
        </is>
      </c>
      <c r="F16" s="36" t="n">
        <v>2140</v>
      </c>
      <c r="G16" s="21">
        <f>IF($A16="","",IFERROR('Paramètres'!$B$6,0))</f>
        <v/>
      </c>
      <c r="H16" s="37">
        <f>IF($A16="","",IFERROR($F16*$G16,0))</f>
        <v/>
      </c>
      <c r="I16" s="36" t="n">
        <v>85.59999999999999</v>
      </c>
      <c r="J16" s="19" t="inlineStr">
        <is>
          <t>Versée</t>
        </is>
      </c>
      <c r="K16" s="37">
        <f>IF($A16="","",IFERROR($H16-$I16,0))</f>
        <v/>
      </c>
      <c r="L16" s="37">
        <f>IF($A16="","",IFERROR(SUMIFS($H$7:$H$106,$B$7:$B$106,$B16,$A$7:$A$106,"&lt;="&amp;$A16),0))</f>
        <v/>
      </c>
      <c r="M16" s="37">
        <f>IF($A16="","",IFERROR(SUMIFS($I$7:$I$106,$B$7:$B$106,$B16,$A$7:$A$106,"&lt;="&amp;$A16),0))</f>
        <v/>
      </c>
      <c r="N16" s="37">
        <f>IF($A16="","",IFERROR($L16-$M16,0))</f>
        <v/>
      </c>
    </row>
    <row r="17">
      <c r="A17" s="35" t="n"/>
      <c r="B17" s="19" t="n"/>
      <c r="C17" s="19" t="n"/>
      <c r="D17" s="19" t="n"/>
      <c r="E17" s="19" t="n"/>
      <c r="F17" s="36" t="n"/>
      <c r="G17" s="21">
        <f>IF($A17="","",IFERROR('Paramètres'!$B$6,0))</f>
        <v/>
      </c>
      <c r="H17" s="37">
        <f>IF($A17="","",IFERROR($F17*$G17,0))</f>
        <v/>
      </c>
      <c r="I17" s="36" t="n"/>
      <c r="J17" s="19" t="n"/>
      <c r="K17" s="37">
        <f>IF($A17="","",IFERROR($H17-$I17,0))</f>
        <v/>
      </c>
      <c r="L17" s="37">
        <f>IF($A17="","",IFERROR(SUMIFS($H$7:$H$106,$B$7:$B$106,$B17,$A$7:$A$106,"&lt;="&amp;$A17),0))</f>
        <v/>
      </c>
      <c r="M17" s="37">
        <f>IF($A17="","",IFERROR(SUMIFS($I$7:$I$106,$B$7:$B$106,$B17,$A$7:$A$106,"&lt;="&amp;$A17),0))</f>
        <v/>
      </c>
      <c r="N17" s="37">
        <f>IF($A17="","",IFERROR($L17-$M17,0))</f>
        <v/>
      </c>
    </row>
    <row r="18">
      <c r="A18" s="35" t="n"/>
      <c r="B18" s="19" t="n"/>
      <c r="C18" s="19" t="n"/>
      <c r="D18" s="19" t="n"/>
      <c r="E18" s="19" t="n"/>
      <c r="F18" s="36" t="n"/>
      <c r="G18" s="21">
        <f>IF($A18="","",IFERROR('Paramètres'!$B$6,0))</f>
        <v/>
      </c>
      <c r="H18" s="37">
        <f>IF($A18="","",IFERROR($F18*$G18,0))</f>
        <v/>
      </c>
      <c r="I18" s="36" t="n"/>
      <c r="J18" s="19" t="n"/>
      <c r="K18" s="37">
        <f>IF($A18="","",IFERROR($H18-$I18,0))</f>
        <v/>
      </c>
      <c r="L18" s="37">
        <f>IF($A18="","",IFERROR(SUMIFS($H$7:$H$106,$B$7:$B$106,$B18,$A$7:$A$106,"&lt;="&amp;$A18),0))</f>
        <v/>
      </c>
      <c r="M18" s="37">
        <f>IF($A18="","",IFERROR(SUMIFS($I$7:$I$106,$B$7:$B$106,$B18,$A$7:$A$106,"&lt;="&amp;$A18),0))</f>
        <v/>
      </c>
      <c r="N18" s="37">
        <f>IF($A18="","",IFERROR($L18-$M18,0))</f>
        <v/>
      </c>
    </row>
    <row r="19">
      <c r="A19" s="38" t="inlineStr">
        <is>
          <t>Contrôle des totaux</t>
        </is>
      </c>
      <c r="B19" s="24" t="n"/>
      <c r="C19" s="19" t="n"/>
      <c r="D19" s="19" t="n"/>
      <c r="E19" s="19" t="n"/>
      <c r="F19" s="36" t="n"/>
      <c r="G19" s="21">
        <f>IF($A19="","",IFERROR('Paramètres'!$B$6,0))</f>
        <v/>
      </c>
      <c r="H19" s="37">
        <f>IF($A19="","",IFERROR($F19*$G19,0))</f>
        <v/>
      </c>
      <c r="I19" s="36" t="n"/>
      <c r="J19" s="19" t="n"/>
      <c r="K19" s="37">
        <f>IF($A19="","",IFERROR($H19-$I19,0))</f>
        <v/>
      </c>
      <c r="L19" s="37">
        <f>IF($A19="","",IFERROR(SUMIFS($H$7:$H$106,$B$7:$B$106,$B19,$A$7:$A$106,"&lt;="&amp;$A19),0))</f>
        <v/>
      </c>
      <c r="M19" s="37">
        <f>IF($A19="","",IFERROR(SUMIFS($I$7:$I$106,$B$7:$B$106,$B19,$A$7:$A$106,"&lt;="&amp;$A19),0))</f>
        <v/>
      </c>
      <c r="N19" s="37">
        <f>IF($A19="","",IFERROR($L19-$M19,0))</f>
        <v/>
      </c>
    </row>
    <row r="20">
      <c r="A20" s="39" t="inlineStr">
        <is>
          <t>Total de la rémunération admissible</t>
        </is>
      </c>
      <c r="B20" s="34">
        <f>IFERROR(SUM($F$7:$F$106),0)</f>
        <v/>
      </c>
      <c r="C20" s="19" t="n"/>
      <c r="D20" s="19" t="n"/>
      <c r="E20" s="19" t="n"/>
      <c r="F20" s="36" t="n"/>
      <c r="G20" s="21">
        <f>IF($A20="","",IFERROR('Paramètres'!$B$6,0))</f>
        <v/>
      </c>
      <c r="H20" s="37">
        <f>IF($A20="","",IFERROR($F20*$G20,0))</f>
        <v/>
      </c>
      <c r="I20" s="36" t="n"/>
      <c r="J20" s="19" t="n"/>
      <c r="K20" s="37">
        <f>IF($A20="","",IFERROR($H20-$I20,0))</f>
        <v/>
      </c>
      <c r="L20" s="37">
        <f>IF($A20="","",IFERROR(SUMIFS($H$7:$H$106,$B$7:$B$106,$B20,$A$7:$A$106,"&lt;="&amp;$A20),0))</f>
        <v/>
      </c>
      <c r="M20" s="37">
        <f>IF($A20="","",IFERROR(SUMIFS($I$7:$I$106,$B$7:$B$106,$B20,$A$7:$A$106,"&lt;="&amp;$A20),0))</f>
        <v/>
      </c>
      <c r="N20" s="37">
        <f>IF($A20="","",IFERROR($L20-$M20,0))</f>
        <v/>
      </c>
    </row>
    <row r="21">
      <c r="A21" s="39" t="inlineStr">
        <is>
          <t>Total de l’indemnité accumulée</t>
        </is>
      </c>
      <c r="B21" s="34">
        <f>IFERROR(SUM($H$7:$H$106),0)</f>
        <v/>
      </c>
      <c r="C21" s="19" t="n"/>
      <c r="D21" s="19" t="n"/>
      <c r="E21" s="19" t="n"/>
      <c r="F21" s="36" t="n"/>
      <c r="G21" s="21">
        <f>IF($A21="","",IFERROR('Paramètres'!$B$6,0))</f>
        <v/>
      </c>
      <c r="H21" s="37">
        <f>IF($A21="","",IFERROR($F21*$G21,0))</f>
        <v/>
      </c>
      <c r="I21" s="36" t="n"/>
      <c r="J21" s="19" t="n"/>
      <c r="K21" s="37">
        <f>IF($A21="","",IFERROR($H21-$I21,0))</f>
        <v/>
      </c>
      <c r="L21" s="37">
        <f>IF($A21="","",IFERROR(SUMIFS($H$7:$H$106,$B$7:$B$106,$B21,$A$7:$A$106,"&lt;="&amp;$A21),0))</f>
        <v/>
      </c>
      <c r="M21" s="37">
        <f>IF($A21="","",IFERROR(SUMIFS($I$7:$I$106,$B$7:$B$106,$B21,$A$7:$A$106,"&lt;="&amp;$A21),0))</f>
        <v/>
      </c>
      <c r="N21" s="37">
        <f>IF($A21="","",IFERROR($L21-$M21,0))</f>
        <v/>
      </c>
    </row>
    <row r="22">
      <c r="A22" s="39" t="inlineStr">
        <is>
          <t>Total de l’indemnité versée</t>
        </is>
      </c>
      <c r="B22" s="34">
        <f>IFERROR(SUM($I$7:$I$106),0)</f>
        <v/>
      </c>
      <c r="C22" s="19" t="n"/>
      <c r="D22" s="19" t="n"/>
      <c r="E22" s="19" t="n"/>
      <c r="F22" s="36" t="n"/>
      <c r="G22" s="21">
        <f>IF($A22="","",IFERROR('Paramètres'!$B$6,0))</f>
        <v/>
      </c>
      <c r="H22" s="37">
        <f>IF($A22="","",IFERROR($F22*$G22,0))</f>
        <v/>
      </c>
      <c r="I22" s="36" t="n"/>
      <c r="J22" s="19" t="n"/>
      <c r="K22" s="37">
        <f>IF($A22="","",IFERROR($H22-$I22,0))</f>
        <v/>
      </c>
      <c r="L22" s="37">
        <f>IF($A22="","",IFERROR(SUMIFS($H$7:$H$106,$B$7:$B$106,$B22,$A$7:$A$106,"&lt;="&amp;$A22),0))</f>
        <v/>
      </c>
      <c r="M22" s="37">
        <f>IF($A22="","",IFERROR(SUMIFS($I$7:$I$106,$B$7:$B$106,$B22,$A$7:$A$106,"&lt;="&amp;$A22),0))</f>
        <v/>
      </c>
      <c r="N22" s="37">
        <f>IF($A22="","",IFERROR($L22-$M22,0))</f>
        <v/>
      </c>
    </row>
    <row r="23">
      <c r="A23" s="39" t="inlineStr">
        <is>
          <t>Solde total à payer</t>
        </is>
      </c>
      <c r="B23" s="34">
        <f>IFERROR(B21-B22,0)</f>
        <v/>
      </c>
      <c r="C23" s="19" t="n"/>
      <c r="D23" s="19" t="n"/>
      <c r="E23" s="19" t="n"/>
      <c r="F23" s="36" t="n"/>
      <c r="G23" s="21">
        <f>IF($A23="","",IFERROR('Paramètres'!$B$6,0))</f>
        <v/>
      </c>
      <c r="H23" s="37">
        <f>IF($A23="","",IFERROR($F23*$G23,0))</f>
        <v/>
      </c>
      <c r="I23" s="36" t="n"/>
      <c r="J23" s="19" t="n"/>
      <c r="K23" s="37">
        <f>IF($A23="","",IFERROR($H23-$I23,0))</f>
        <v/>
      </c>
      <c r="L23" s="37">
        <f>IF($A23="","",IFERROR(SUMIFS($H$7:$H$106,$B$7:$B$106,$B23,$A$7:$A$106,"&lt;="&amp;$A23),0))</f>
        <v/>
      </c>
      <c r="M23" s="37">
        <f>IF($A23="","",IFERROR(SUMIFS($I$7:$I$106,$B$7:$B$106,$B23,$A$7:$A$106,"&lt;="&amp;$A23),0))</f>
        <v/>
      </c>
      <c r="N23" s="37">
        <f>IF($A23="","",IFERROR($L23-$M23,0))</f>
        <v/>
      </c>
    </row>
    <row r="24">
      <c r="A24" s="39" t="inlineStr">
        <is>
          <t>Écart de contrôle</t>
        </is>
      </c>
      <c r="B24" s="34">
        <f>IFERROR(B23-SUM($K$7:$K$106),0)</f>
        <v/>
      </c>
      <c r="C24" s="19" t="n"/>
      <c r="D24" s="19" t="n"/>
      <c r="E24" s="19" t="n"/>
      <c r="F24" s="36" t="n"/>
      <c r="G24" s="21">
        <f>IF($A24="","",IFERROR('Paramètres'!$B$6,0))</f>
        <v/>
      </c>
      <c r="H24" s="37">
        <f>IF($A24="","",IFERROR($F24*$G24,0))</f>
        <v/>
      </c>
      <c r="I24" s="36" t="n"/>
      <c r="J24" s="19" t="n"/>
      <c r="K24" s="37">
        <f>IF($A24="","",IFERROR($H24-$I24,0))</f>
        <v/>
      </c>
      <c r="L24" s="37">
        <f>IF($A24="","",IFERROR(SUMIFS($H$7:$H$106,$B$7:$B$106,$B24,$A$7:$A$106,"&lt;="&amp;$A24),0))</f>
        <v/>
      </c>
      <c r="M24" s="37">
        <f>IF($A24="","",IFERROR(SUMIFS($I$7:$I$106,$B$7:$B$106,$B24,$A$7:$A$106,"&lt;="&amp;$A24),0))</f>
        <v/>
      </c>
      <c r="N24" s="37">
        <f>IF($A24="","",IFERROR($L24-$M24,0))</f>
        <v/>
      </c>
    </row>
    <row r="25">
      <c r="A25" s="35" t="n"/>
      <c r="B25" s="19" t="n"/>
      <c r="C25" s="19" t="n"/>
      <c r="D25" s="19" t="n"/>
      <c r="E25" s="19" t="n"/>
      <c r="F25" s="36" t="n"/>
      <c r="G25" s="21">
        <f>IF($A25="","",IFERROR('Paramètres'!$B$6,0))</f>
        <v/>
      </c>
      <c r="H25" s="37">
        <f>IF($A25="","",IFERROR($F25*$G25,0))</f>
        <v/>
      </c>
      <c r="I25" s="36" t="n"/>
      <c r="J25" s="19" t="n"/>
      <c r="K25" s="37">
        <f>IF($A25="","",IFERROR($H25-$I25,0))</f>
        <v/>
      </c>
      <c r="L25" s="37">
        <f>IF($A25="","",IFERROR(SUMIFS($H$7:$H$106,$B$7:$B$106,$B25,$A$7:$A$106,"&lt;="&amp;$A25),0))</f>
        <v/>
      </c>
      <c r="M25" s="37">
        <f>IF($A25="","",IFERROR(SUMIFS($I$7:$I$106,$B$7:$B$106,$B25,$A$7:$A$106,"&lt;="&amp;$A25),0))</f>
        <v/>
      </c>
      <c r="N25" s="37">
        <f>IF($A25="","",IFERROR($L25-$M25,0))</f>
        <v/>
      </c>
    </row>
    <row r="26">
      <c r="A26" s="35" t="n"/>
      <c r="B26" s="19" t="n"/>
      <c r="C26" s="19" t="n"/>
      <c r="D26" s="19" t="n"/>
      <c r="E26" s="19" t="n"/>
      <c r="F26" s="36" t="n"/>
      <c r="G26" s="21">
        <f>IF($A26="","",IFERROR('Paramètres'!$B$6,0))</f>
        <v/>
      </c>
      <c r="H26" s="37">
        <f>IF($A26="","",IFERROR($F26*$G26,0))</f>
        <v/>
      </c>
      <c r="I26" s="36" t="n"/>
      <c r="J26" s="19" t="n"/>
      <c r="K26" s="37">
        <f>IF($A26="","",IFERROR($H26-$I26,0))</f>
        <v/>
      </c>
      <c r="L26" s="37">
        <f>IF($A26="","",IFERROR(SUMIFS($H$7:$H$106,$B$7:$B$106,$B26,$A$7:$A$106,"&lt;="&amp;$A26),0))</f>
        <v/>
      </c>
      <c r="M26" s="37">
        <f>IF($A26="","",IFERROR(SUMIFS($I$7:$I$106,$B$7:$B$106,$B26,$A$7:$A$106,"&lt;="&amp;$A26),0))</f>
        <v/>
      </c>
      <c r="N26" s="37">
        <f>IF($A26="","",IFERROR($L26-$M26,0))</f>
        <v/>
      </c>
    </row>
    <row r="27">
      <c r="A27" s="35" t="n"/>
      <c r="B27" s="19" t="n"/>
      <c r="C27" s="19" t="n"/>
      <c r="D27" s="19" t="n"/>
      <c r="E27" s="19" t="n"/>
      <c r="F27" s="36" t="n"/>
      <c r="G27" s="21">
        <f>IF($A27="","",IFERROR('Paramètres'!$B$6,0))</f>
        <v/>
      </c>
      <c r="H27" s="37">
        <f>IF($A27="","",IFERROR($F27*$G27,0))</f>
        <v/>
      </c>
      <c r="I27" s="36" t="n"/>
      <c r="J27" s="19" t="n"/>
      <c r="K27" s="37">
        <f>IF($A27="","",IFERROR($H27-$I27,0))</f>
        <v/>
      </c>
      <c r="L27" s="37">
        <f>IF($A27="","",IFERROR(SUMIFS($H$7:$H$106,$B$7:$B$106,$B27,$A$7:$A$106,"&lt;="&amp;$A27),0))</f>
        <v/>
      </c>
      <c r="M27" s="37">
        <f>IF($A27="","",IFERROR(SUMIFS($I$7:$I$106,$B$7:$B$106,$B27,$A$7:$A$106,"&lt;="&amp;$A27),0))</f>
        <v/>
      </c>
      <c r="N27" s="37">
        <f>IF($A27="","",IFERROR($L27-$M27,0))</f>
        <v/>
      </c>
    </row>
    <row r="28">
      <c r="A28" s="35" t="n"/>
      <c r="B28" s="19" t="n"/>
      <c r="C28" s="19" t="n"/>
      <c r="D28" s="19" t="n"/>
      <c r="E28" s="19" t="n"/>
      <c r="F28" s="36" t="n"/>
      <c r="G28" s="21">
        <f>IF($A28="","",IFERROR('Paramètres'!$B$6,0))</f>
        <v/>
      </c>
      <c r="H28" s="37">
        <f>IF($A28="","",IFERROR($F28*$G28,0))</f>
        <v/>
      </c>
      <c r="I28" s="36" t="n"/>
      <c r="J28" s="19" t="n"/>
      <c r="K28" s="37">
        <f>IF($A28="","",IFERROR($H28-$I28,0))</f>
        <v/>
      </c>
      <c r="L28" s="37">
        <f>IF($A28="","",IFERROR(SUMIFS($H$7:$H$106,$B$7:$B$106,$B28,$A$7:$A$106,"&lt;="&amp;$A28),0))</f>
        <v/>
      </c>
      <c r="M28" s="37">
        <f>IF($A28="","",IFERROR(SUMIFS($I$7:$I$106,$B$7:$B$106,$B28,$A$7:$A$106,"&lt;="&amp;$A28),0))</f>
        <v/>
      </c>
      <c r="N28" s="37">
        <f>IF($A28="","",IFERROR($L28-$M28,0))</f>
        <v/>
      </c>
    </row>
    <row r="29">
      <c r="A29" s="35" t="n"/>
      <c r="B29" s="19" t="n"/>
      <c r="C29" s="19" t="n"/>
      <c r="D29" s="19" t="n"/>
      <c r="E29" s="19" t="n"/>
      <c r="F29" s="36" t="n"/>
      <c r="G29" s="21">
        <f>IF($A29="","",IFERROR('Paramètres'!$B$6,0))</f>
        <v/>
      </c>
      <c r="H29" s="37">
        <f>IF($A29="","",IFERROR($F29*$G29,0))</f>
        <v/>
      </c>
      <c r="I29" s="36" t="n"/>
      <c r="J29" s="19" t="n"/>
      <c r="K29" s="37">
        <f>IF($A29="","",IFERROR($H29-$I29,0))</f>
        <v/>
      </c>
      <c r="L29" s="37">
        <f>IF($A29="","",IFERROR(SUMIFS($H$7:$H$106,$B$7:$B$106,$B29,$A$7:$A$106,"&lt;="&amp;$A29),0))</f>
        <v/>
      </c>
      <c r="M29" s="37">
        <f>IF($A29="","",IFERROR(SUMIFS($I$7:$I$106,$B$7:$B$106,$B29,$A$7:$A$106,"&lt;="&amp;$A29),0))</f>
        <v/>
      </c>
      <c r="N29" s="37">
        <f>IF($A29="","",IFERROR($L29-$M29,0))</f>
        <v/>
      </c>
    </row>
    <row r="30">
      <c r="A30" s="35" t="n"/>
      <c r="B30" s="19" t="n"/>
      <c r="C30" s="19" t="n"/>
      <c r="D30" s="19" t="n"/>
      <c r="E30" s="19" t="n"/>
      <c r="F30" s="36" t="n"/>
      <c r="G30" s="21">
        <f>IF($A30="","",IFERROR('Paramètres'!$B$6,0))</f>
        <v/>
      </c>
      <c r="H30" s="37">
        <f>IF($A30="","",IFERROR($F30*$G30,0))</f>
        <v/>
      </c>
      <c r="I30" s="36" t="n"/>
      <c r="J30" s="19" t="n"/>
      <c r="K30" s="37">
        <f>IF($A30="","",IFERROR($H30-$I30,0))</f>
        <v/>
      </c>
      <c r="L30" s="37">
        <f>IF($A30="","",IFERROR(SUMIFS($H$7:$H$106,$B$7:$B$106,$B30,$A$7:$A$106,"&lt;="&amp;$A30),0))</f>
        <v/>
      </c>
      <c r="M30" s="37">
        <f>IF($A30="","",IFERROR(SUMIFS($I$7:$I$106,$B$7:$B$106,$B30,$A$7:$A$106,"&lt;="&amp;$A30),0))</f>
        <v/>
      </c>
      <c r="N30" s="37">
        <f>IF($A30="","",IFERROR($L30-$M30,0))</f>
        <v/>
      </c>
    </row>
    <row r="31">
      <c r="A31" s="35" t="n"/>
      <c r="B31" s="19" t="n"/>
      <c r="C31" s="19" t="n"/>
      <c r="D31" s="19" t="n"/>
      <c r="E31" s="19" t="n"/>
      <c r="F31" s="36" t="n"/>
      <c r="G31" s="21">
        <f>IF($A31="","",IFERROR('Paramètres'!$B$6,0))</f>
        <v/>
      </c>
      <c r="H31" s="37">
        <f>IF($A31="","",IFERROR($F31*$G31,0))</f>
        <v/>
      </c>
      <c r="I31" s="36" t="n"/>
      <c r="J31" s="19" t="n"/>
      <c r="K31" s="37">
        <f>IF($A31="","",IFERROR($H31-$I31,0))</f>
        <v/>
      </c>
      <c r="L31" s="37">
        <f>IF($A31="","",IFERROR(SUMIFS($H$7:$H$106,$B$7:$B$106,$B31,$A$7:$A$106,"&lt;="&amp;$A31),0))</f>
        <v/>
      </c>
      <c r="M31" s="37">
        <f>IF($A31="","",IFERROR(SUMIFS($I$7:$I$106,$B$7:$B$106,$B31,$A$7:$A$106,"&lt;="&amp;$A31),0))</f>
        <v/>
      </c>
      <c r="N31" s="37">
        <f>IF($A31="","",IFERROR($L31-$M31,0))</f>
        <v/>
      </c>
    </row>
    <row r="32">
      <c r="A32" s="35" t="n"/>
      <c r="B32" s="19" t="n"/>
      <c r="C32" s="19" t="n"/>
      <c r="D32" s="19" t="n"/>
      <c r="E32" s="19" t="n"/>
      <c r="F32" s="36" t="n"/>
      <c r="G32" s="21">
        <f>IF($A32="","",IFERROR('Paramètres'!$B$6,0))</f>
        <v/>
      </c>
      <c r="H32" s="37">
        <f>IF($A32="","",IFERROR($F32*$G32,0))</f>
        <v/>
      </c>
      <c r="I32" s="36" t="n"/>
      <c r="J32" s="19" t="n"/>
      <c r="K32" s="37">
        <f>IF($A32="","",IFERROR($H32-$I32,0))</f>
        <v/>
      </c>
      <c r="L32" s="37">
        <f>IF($A32="","",IFERROR(SUMIFS($H$7:$H$106,$B$7:$B$106,$B32,$A$7:$A$106,"&lt;="&amp;$A32),0))</f>
        <v/>
      </c>
      <c r="M32" s="37">
        <f>IF($A32="","",IFERROR(SUMIFS($I$7:$I$106,$B$7:$B$106,$B32,$A$7:$A$106,"&lt;="&amp;$A32),0))</f>
        <v/>
      </c>
      <c r="N32" s="37">
        <f>IF($A32="","",IFERROR($L32-$M32,0))</f>
        <v/>
      </c>
    </row>
    <row r="33">
      <c r="A33" s="35" t="n"/>
      <c r="B33" s="19" t="n"/>
      <c r="C33" s="19" t="n"/>
      <c r="D33" s="19" t="n"/>
      <c r="E33" s="19" t="n"/>
      <c r="F33" s="36" t="n"/>
      <c r="G33" s="21">
        <f>IF($A33="","",IFERROR('Paramètres'!$B$6,0))</f>
        <v/>
      </c>
      <c r="H33" s="37">
        <f>IF($A33="","",IFERROR($F33*$G33,0))</f>
        <v/>
      </c>
      <c r="I33" s="36" t="n"/>
      <c r="J33" s="19" t="n"/>
      <c r="K33" s="37">
        <f>IF($A33="","",IFERROR($H33-$I33,0))</f>
        <v/>
      </c>
      <c r="L33" s="37">
        <f>IF($A33="","",IFERROR(SUMIFS($H$7:$H$106,$B$7:$B$106,$B33,$A$7:$A$106,"&lt;="&amp;$A33),0))</f>
        <v/>
      </c>
      <c r="M33" s="37">
        <f>IF($A33="","",IFERROR(SUMIFS($I$7:$I$106,$B$7:$B$106,$B33,$A$7:$A$106,"&lt;="&amp;$A33),0))</f>
        <v/>
      </c>
      <c r="N33" s="37">
        <f>IF($A33="","",IFERROR($L33-$M33,0))</f>
        <v/>
      </c>
    </row>
    <row r="34">
      <c r="A34" s="35" t="n"/>
      <c r="B34" s="19" t="n"/>
      <c r="C34" s="19" t="n"/>
      <c r="D34" s="19" t="n"/>
      <c r="E34" s="19" t="n"/>
      <c r="F34" s="36" t="n"/>
      <c r="G34" s="21">
        <f>IF($A34="","",IFERROR('Paramètres'!$B$6,0))</f>
        <v/>
      </c>
      <c r="H34" s="37">
        <f>IF($A34="","",IFERROR($F34*$G34,0))</f>
        <v/>
      </c>
      <c r="I34" s="36" t="n"/>
      <c r="J34" s="19" t="n"/>
      <c r="K34" s="37">
        <f>IF($A34="","",IFERROR($H34-$I34,0))</f>
        <v/>
      </c>
      <c r="L34" s="37">
        <f>IF($A34="","",IFERROR(SUMIFS($H$7:$H$106,$B$7:$B$106,$B34,$A$7:$A$106,"&lt;="&amp;$A34),0))</f>
        <v/>
      </c>
      <c r="M34" s="37">
        <f>IF($A34="","",IFERROR(SUMIFS($I$7:$I$106,$B$7:$B$106,$B34,$A$7:$A$106,"&lt;="&amp;$A34),0))</f>
        <v/>
      </c>
      <c r="N34" s="37">
        <f>IF($A34="","",IFERROR($L34-$M34,0))</f>
        <v/>
      </c>
    </row>
    <row r="35">
      <c r="A35" s="35" t="n"/>
      <c r="B35" s="19" t="n"/>
      <c r="C35" s="19" t="n"/>
      <c r="D35" s="19" t="n"/>
      <c r="E35" s="19" t="n"/>
      <c r="F35" s="36" t="n"/>
      <c r="G35" s="21">
        <f>IF($A35="","",IFERROR('Paramètres'!$B$6,0))</f>
        <v/>
      </c>
      <c r="H35" s="37">
        <f>IF($A35="","",IFERROR($F35*$G35,0))</f>
        <v/>
      </c>
      <c r="I35" s="36" t="n"/>
      <c r="J35" s="19" t="n"/>
      <c r="K35" s="37">
        <f>IF($A35="","",IFERROR($H35-$I35,0))</f>
        <v/>
      </c>
      <c r="L35" s="37">
        <f>IF($A35="","",IFERROR(SUMIFS($H$7:$H$106,$B$7:$B$106,$B35,$A$7:$A$106,"&lt;="&amp;$A35),0))</f>
        <v/>
      </c>
      <c r="M35" s="37">
        <f>IF($A35="","",IFERROR(SUMIFS($I$7:$I$106,$B$7:$B$106,$B35,$A$7:$A$106,"&lt;="&amp;$A35),0))</f>
        <v/>
      </c>
      <c r="N35" s="37">
        <f>IF($A35="","",IFERROR($L35-$M35,0))</f>
        <v/>
      </c>
    </row>
    <row r="36">
      <c r="A36" s="35" t="n"/>
      <c r="B36" s="19" t="n"/>
      <c r="C36" s="19" t="n"/>
      <c r="D36" s="19" t="n"/>
      <c r="E36" s="19" t="n"/>
      <c r="F36" s="36" t="n"/>
      <c r="G36" s="21">
        <f>IF($A36="","",IFERROR('Paramètres'!$B$6,0))</f>
        <v/>
      </c>
      <c r="H36" s="37">
        <f>IF($A36="","",IFERROR($F36*$G36,0))</f>
        <v/>
      </c>
      <c r="I36" s="36" t="n"/>
      <c r="J36" s="19" t="n"/>
      <c r="K36" s="37">
        <f>IF($A36="","",IFERROR($H36-$I36,0))</f>
        <v/>
      </c>
      <c r="L36" s="37">
        <f>IF($A36="","",IFERROR(SUMIFS($H$7:$H$106,$B$7:$B$106,$B36,$A$7:$A$106,"&lt;="&amp;$A36),0))</f>
        <v/>
      </c>
      <c r="M36" s="37">
        <f>IF($A36="","",IFERROR(SUMIFS($I$7:$I$106,$B$7:$B$106,$B36,$A$7:$A$106,"&lt;="&amp;$A36),0))</f>
        <v/>
      </c>
      <c r="N36" s="37">
        <f>IF($A36="","",IFERROR($L36-$M36,0))</f>
        <v/>
      </c>
    </row>
    <row r="37">
      <c r="A37" s="35" t="n"/>
      <c r="B37" s="19" t="n"/>
      <c r="C37" s="19" t="n"/>
      <c r="D37" s="19" t="n"/>
      <c r="E37" s="19" t="n"/>
      <c r="F37" s="36" t="n"/>
      <c r="G37" s="21">
        <f>IF($A37="","",IFERROR('Paramètres'!$B$6,0))</f>
        <v/>
      </c>
      <c r="H37" s="37">
        <f>IF($A37="","",IFERROR($F37*$G37,0))</f>
        <v/>
      </c>
      <c r="I37" s="36" t="n"/>
      <c r="J37" s="19" t="n"/>
      <c r="K37" s="37">
        <f>IF($A37="","",IFERROR($H37-$I37,0))</f>
        <v/>
      </c>
      <c r="L37" s="37">
        <f>IF($A37="","",IFERROR(SUMIFS($H$7:$H$106,$B$7:$B$106,$B37,$A$7:$A$106,"&lt;="&amp;$A37),0))</f>
        <v/>
      </c>
      <c r="M37" s="37">
        <f>IF($A37="","",IFERROR(SUMIFS($I$7:$I$106,$B$7:$B$106,$B37,$A$7:$A$106,"&lt;="&amp;$A37),0))</f>
        <v/>
      </c>
      <c r="N37" s="37">
        <f>IF($A37="","",IFERROR($L37-$M37,0))</f>
        <v/>
      </c>
    </row>
    <row r="38">
      <c r="A38" s="35" t="n"/>
      <c r="B38" s="19" t="n"/>
      <c r="C38" s="19" t="n"/>
      <c r="D38" s="19" t="n"/>
      <c r="E38" s="19" t="n"/>
      <c r="F38" s="36" t="n"/>
      <c r="G38" s="21">
        <f>IF($A38="","",IFERROR('Paramètres'!$B$6,0))</f>
        <v/>
      </c>
      <c r="H38" s="37">
        <f>IF($A38="","",IFERROR($F38*$G38,0))</f>
        <v/>
      </c>
      <c r="I38" s="36" t="n"/>
      <c r="J38" s="19" t="n"/>
      <c r="K38" s="37">
        <f>IF($A38="","",IFERROR($H38-$I38,0))</f>
        <v/>
      </c>
      <c r="L38" s="37">
        <f>IF($A38="","",IFERROR(SUMIFS($H$7:$H$106,$B$7:$B$106,$B38,$A$7:$A$106,"&lt;="&amp;$A38),0))</f>
        <v/>
      </c>
      <c r="M38" s="37">
        <f>IF($A38="","",IFERROR(SUMIFS($I$7:$I$106,$B$7:$B$106,$B38,$A$7:$A$106,"&lt;="&amp;$A38),0))</f>
        <v/>
      </c>
      <c r="N38" s="37">
        <f>IF($A38="","",IFERROR($L38-$M38,0))</f>
        <v/>
      </c>
    </row>
    <row r="39">
      <c r="A39" s="35" t="n"/>
      <c r="B39" s="19" t="n"/>
      <c r="C39" s="19" t="n"/>
      <c r="D39" s="19" t="n"/>
      <c r="E39" s="19" t="n"/>
      <c r="F39" s="36" t="n"/>
      <c r="G39" s="21">
        <f>IF($A39="","",IFERROR('Paramètres'!$B$6,0))</f>
        <v/>
      </c>
      <c r="H39" s="37">
        <f>IF($A39="","",IFERROR($F39*$G39,0))</f>
        <v/>
      </c>
      <c r="I39" s="36" t="n"/>
      <c r="J39" s="19" t="n"/>
      <c r="K39" s="37">
        <f>IF($A39="","",IFERROR($H39-$I39,0))</f>
        <v/>
      </c>
      <c r="L39" s="37">
        <f>IF($A39="","",IFERROR(SUMIFS($H$7:$H$106,$B$7:$B$106,$B39,$A$7:$A$106,"&lt;="&amp;$A39),0))</f>
        <v/>
      </c>
      <c r="M39" s="37">
        <f>IF($A39="","",IFERROR(SUMIFS($I$7:$I$106,$B$7:$B$106,$B39,$A$7:$A$106,"&lt;="&amp;$A39),0))</f>
        <v/>
      </c>
      <c r="N39" s="37">
        <f>IF($A39="","",IFERROR($L39-$M39,0))</f>
        <v/>
      </c>
    </row>
    <row r="40">
      <c r="A40" s="35" t="n"/>
      <c r="B40" s="19" t="n"/>
      <c r="C40" s="19" t="n"/>
      <c r="D40" s="19" t="n"/>
      <c r="E40" s="19" t="n"/>
      <c r="F40" s="36" t="n"/>
      <c r="G40" s="21">
        <f>IF($A40="","",IFERROR('Paramètres'!$B$6,0))</f>
        <v/>
      </c>
      <c r="H40" s="37">
        <f>IF($A40="","",IFERROR($F40*$G40,0))</f>
        <v/>
      </c>
      <c r="I40" s="36" t="n"/>
      <c r="J40" s="19" t="n"/>
      <c r="K40" s="37">
        <f>IF($A40="","",IFERROR($H40-$I40,0))</f>
        <v/>
      </c>
      <c r="L40" s="37">
        <f>IF($A40="","",IFERROR(SUMIFS($H$7:$H$106,$B$7:$B$106,$B40,$A$7:$A$106,"&lt;="&amp;$A40),0))</f>
        <v/>
      </c>
      <c r="M40" s="37">
        <f>IF($A40="","",IFERROR(SUMIFS($I$7:$I$106,$B$7:$B$106,$B40,$A$7:$A$106,"&lt;="&amp;$A40),0))</f>
        <v/>
      </c>
      <c r="N40" s="37">
        <f>IF($A40="","",IFERROR($L40-$M40,0))</f>
        <v/>
      </c>
    </row>
    <row r="41">
      <c r="A41" s="35" t="n"/>
      <c r="B41" s="19" t="n"/>
      <c r="C41" s="19" t="n"/>
      <c r="D41" s="19" t="n"/>
      <c r="E41" s="19" t="n"/>
      <c r="F41" s="36" t="n"/>
      <c r="G41" s="21">
        <f>IF($A41="","",IFERROR('Paramètres'!$B$6,0))</f>
        <v/>
      </c>
      <c r="H41" s="37">
        <f>IF($A41="","",IFERROR($F41*$G41,0))</f>
        <v/>
      </c>
      <c r="I41" s="36" t="n"/>
      <c r="J41" s="19" t="n"/>
      <c r="K41" s="37">
        <f>IF($A41="","",IFERROR($H41-$I41,0))</f>
        <v/>
      </c>
      <c r="L41" s="37">
        <f>IF($A41="","",IFERROR(SUMIFS($H$7:$H$106,$B$7:$B$106,$B41,$A$7:$A$106,"&lt;="&amp;$A41),0))</f>
        <v/>
      </c>
      <c r="M41" s="37">
        <f>IF($A41="","",IFERROR(SUMIFS($I$7:$I$106,$B$7:$B$106,$B41,$A$7:$A$106,"&lt;="&amp;$A41),0))</f>
        <v/>
      </c>
      <c r="N41" s="37">
        <f>IF($A41="","",IFERROR($L41-$M41,0))</f>
        <v/>
      </c>
    </row>
    <row r="42">
      <c r="A42" s="35" t="n"/>
      <c r="B42" s="19" t="n"/>
      <c r="C42" s="19" t="n"/>
      <c r="D42" s="19" t="n"/>
      <c r="E42" s="19" t="n"/>
      <c r="F42" s="36" t="n"/>
      <c r="G42" s="21">
        <f>IF($A42="","",IFERROR('Paramètres'!$B$6,0))</f>
        <v/>
      </c>
      <c r="H42" s="37">
        <f>IF($A42="","",IFERROR($F42*$G42,0))</f>
        <v/>
      </c>
      <c r="I42" s="36" t="n"/>
      <c r="J42" s="19" t="n"/>
      <c r="K42" s="37">
        <f>IF($A42="","",IFERROR($H42-$I42,0))</f>
        <v/>
      </c>
      <c r="L42" s="37">
        <f>IF($A42="","",IFERROR(SUMIFS($H$7:$H$106,$B$7:$B$106,$B42,$A$7:$A$106,"&lt;="&amp;$A42),0))</f>
        <v/>
      </c>
      <c r="M42" s="37">
        <f>IF($A42="","",IFERROR(SUMIFS($I$7:$I$106,$B$7:$B$106,$B42,$A$7:$A$106,"&lt;="&amp;$A42),0))</f>
        <v/>
      </c>
      <c r="N42" s="37">
        <f>IF($A42="","",IFERROR($L42-$M42,0))</f>
        <v/>
      </c>
    </row>
    <row r="43">
      <c r="A43" s="35" t="n"/>
      <c r="B43" s="19" t="n"/>
      <c r="C43" s="19" t="n"/>
      <c r="D43" s="19" t="n"/>
      <c r="E43" s="19" t="n"/>
      <c r="F43" s="36" t="n"/>
      <c r="G43" s="21">
        <f>IF($A43="","",IFERROR('Paramètres'!$B$6,0))</f>
        <v/>
      </c>
      <c r="H43" s="37">
        <f>IF($A43="","",IFERROR($F43*$G43,0))</f>
        <v/>
      </c>
      <c r="I43" s="36" t="n"/>
      <c r="J43" s="19" t="n"/>
      <c r="K43" s="37">
        <f>IF($A43="","",IFERROR($H43-$I43,0))</f>
        <v/>
      </c>
      <c r="L43" s="37">
        <f>IF($A43="","",IFERROR(SUMIFS($H$7:$H$106,$B$7:$B$106,$B43,$A$7:$A$106,"&lt;="&amp;$A43),0))</f>
        <v/>
      </c>
      <c r="M43" s="37">
        <f>IF($A43="","",IFERROR(SUMIFS($I$7:$I$106,$B$7:$B$106,$B43,$A$7:$A$106,"&lt;="&amp;$A43),0))</f>
        <v/>
      </c>
      <c r="N43" s="37">
        <f>IF($A43="","",IFERROR($L43-$M43,0))</f>
        <v/>
      </c>
    </row>
    <row r="44">
      <c r="A44" s="35" t="n"/>
      <c r="B44" s="19" t="n"/>
      <c r="C44" s="19" t="n"/>
      <c r="D44" s="19" t="n"/>
      <c r="E44" s="19" t="n"/>
      <c r="F44" s="36" t="n"/>
      <c r="G44" s="21">
        <f>IF($A44="","",IFERROR('Paramètres'!$B$6,0))</f>
        <v/>
      </c>
      <c r="H44" s="37">
        <f>IF($A44="","",IFERROR($F44*$G44,0))</f>
        <v/>
      </c>
      <c r="I44" s="36" t="n"/>
      <c r="J44" s="19" t="n"/>
      <c r="K44" s="37">
        <f>IF($A44="","",IFERROR($H44-$I44,0))</f>
        <v/>
      </c>
      <c r="L44" s="37">
        <f>IF($A44="","",IFERROR(SUMIFS($H$7:$H$106,$B$7:$B$106,$B44,$A$7:$A$106,"&lt;="&amp;$A44),0))</f>
        <v/>
      </c>
      <c r="M44" s="37">
        <f>IF($A44="","",IFERROR(SUMIFS($I$7:$I$106,$B$7:$B$106,$B44,$A$7:$A$106,"&lt;="&amp;$A44),0))</f>
        <v/>
      </c>
      <c r="N44" s="37">
        <f>IF($A44="","",IFERROR($L44-$M44,0))</f>
        <v/>
      </c>
    </row>
    <row r="45">
      <c r="A45" s="35" t="n"/>
      <c r="B45" s="19" t="n"/>
      <c r="C45" s="19" t="n"/>
      <c r="D45" s="19" t="n"/>
      <c r="E45" s="19" t="n"/>
      <c r="F45" s="36" t="n"/>
      <c r="G45" s="21">
        <f>IF($A45="","",IFERROR('Paramètres'!$B$6,0))</f>
        <v/>
      </c>
      <c r="H45" s="37">
        <f>IF($A45="","",IFERROR($F45*$G45,0))</f>
        <v/>
      </c>
      <c r="I45" s="36" t="n"/>
      <c r="J45" s="19" t="n"/>
      <c r="K45" s="37">
        <f>IF($A45="","",IFERROR($H45-$I45,0))</f>
        <v/>
      </c>
      <c r="L45" s="37">
        <f>IF($A45="","",IFERROR(SUMIFS($H$7:$H$106,$B$7:$B$106,$B45,$A$7:$A$106,"&lt;="&amp;$A45),0))</f>
        <v/>
      </c>
      <c r="M45" s="37">
        <f>IF($A45="","",IFERROR(SUMIFS($I$7:$I$106,$B$7:$B$106,$B45,$A$7:$A$106,"&lt;="&amp;$A45),0))</f>
        <v/>
      </c>
      <c r="N45" s="37">
        <f>IF($A45="","",IFERROR($L45-$M45,0))</f>
        <v/>
      </c>
    </row>
    <row r="46">
      <c r="A46" s="35" t="n"/>
      <c r="B46" s="19" t="n"/>
      <c r="C46" s="19" t="n"/>
      <c r="D46" s="19" t="n"/>
      <c r="E46" s="19" t="n"/>
      <c r="F46" s="36" t="n"/>
      <c r="G46" s="21">
        <f>IF($A46="","",IFERROR('Paramètres'!$B$6,0))</f>
        <v/>
      </c>
      <c r="H46" s="37">
        <f>IF($A46="","",IFERROR($F46*$G46,0))</f>
        <v/>
      </c>
      <c r="I46" s="36" t="n"/>
      <c r="J46" s="19" t="n"/>
      <c r="K46" s="37">
        <f>IF($A46="","",IFERROR($H46-$I46,0))</f>
        <v/>
      </c>
      <c r="L46" s="37">
        <f>IF($A46="","",IFERROR(SUMIFS($H$7:$H$106,$B$7:$B$106,$B46,$A$7:$A$106,"&lt;="&amp;$A46),0))</f>
        <v/>
      </c>
      <c r="M46" s="37">
        <f>IF($A46="","",IFERROR(SUMIFS($I$7:$I$106,$B$7:$B$106,$B46,$A$7:$A$106,"&lt;="&amp;$A46),0))</f>
        <v/>
      </c>
      <c r="N46" s="37">
        <f>IF($A46="","",IFERROR($L46-$M46,0))</f>
        <v/>
      </c>
    </row>
    <row r="47">
      <c r="A47" s="35" t="n"/>
      <c r="B47" s="19" t="n"/>
      <c r="C47" s="19" t="n"/>
      <c r="D47" s="19" t="n"/>
      <c r="E47" s="19" t="n"/>
      <c r="F47" s="36" t="n"/>
      <c r="G47" s="21">
        <f>IF($A47="","",IFERROR('Paramètres'!$B$6,0))</f>
        <v/>
      </c>
      <c r="H47" s="37">
        <f>IF($A47="","",IFERROR($F47*$G47,0))</f>
        <v/>
      </c>
      <c r="I47" s="36" t="n"/>
      <c r="J47" s="19" t="n"/>
      <c r="K47" s="37">
        <f>IF($A47="","",IFERROR($H47-$I47,0))</f>
        <v/>
      </c>
      <c r="L47" s="37">
        <f>IF($A47="","",IFERROR(SUMIFS($H$7:$H$106,$B$7:$B$106,$B47,$A$7:$A$106,"&lt;="&amp;$A47),0))</f>
        <v/>
      </c>
      <c r="M47" s="37">
        <f>IF($A47="","",IFERROR(SUMIFS($I$7:$I$106,$B$7:$B$106,$B47,$A$7:$A$106,"&lt;="&amp;$A47),0))</f>
        <v/>
      </c>
      <c r="N47" s="37">
        <f>IF($A47="","",IFERROR($L47-$M47,0))</f>
        <v/>
      </c>
    </row>
    <row r="48">
      <c r="A48" s="35" t="n"/>
      <c r="B48" s="19" t="n"/>
      <c r="C48" s="19" t="n"/>
      <c r="D48" s="19" t="n"/>
      <c r="E48" s="19" t="n"/>
      <c r="F48" s="36" t="n"/>
      <c r="G48" s="21">
        <f>IF($A48="","",IFERROR('Paramètres'!$B$6,0))</f>
        <v/>
      </c>
      <c r="H48" s="37">
        <f>IF($A48="","",IFERROR($F48*$G48,0))</f>
        <v/>
      </c>
      <c r="I48" s="36" t="n"/>
      <c r="J48" s="19" t="n"/>
      <c r="K48" s="37">
        <f>IF($A48="","",IFERROR($H48-$I48,0))</f>
        <v/>
      </c>
      <c r="L48" s="37">
        <f>IF($A48="","",IFERROR(SUMIFS($H$7:$H$106,$B$7:$B$106,$B48,$A$7:$A$106,"&lt;="&amp;$A48),0))</f>
        <v/>
      </c>
      <c r="M48" s="37">
        <f>IF($A48="","",IFERROR(SUMIFS($I$7:$I$106,$B$7:$B$106,$B48,$A$7:$A$106,"&lt;="&amp;$A48),0))</f>
        <v/>
      </c>
      <c r="N48" s="37">
        <f>IF($A48="","",IFERROR($L48-$M48,0))</f>
        <v/>
      </c>
    </row>
    <row r="49">
      <c r="A49" s="35" t="n"/>
      <c r="B49" s="19" t="n"/>
      <c r="C49" s="19" t="n"/>
      <c r="D49" s="19" t="n"/>
      <c r="E49" s="19" t="n"/>
      <c r="F49" s="36" t="n"/>
      <c r="G49" s="21">
        <f>IF($A49="","",IFERROR('Paramètres'!$B$6,0))</f>
        <v/>
      </c>
      <c r="H49" s="37">
        <f>IF($A49="","",IFERROR($F49*$G49,0))</f>
        <v/>
      </c>
      <c r="I49" s="36" t="n"/>
      <c r="J49" s="19" t="n"/>
      <c r="K49" s="37">
        <f>IF($A49="","",IFERROR($H49-$I49,0))</f>
        <v/>
      </c>
      <c r="L49" s="37">
        <f>IF($A49="","",IFERROR(SUMIFS($H$7:$H$106,$B$7:$B$106,$B49,$A$7:$A$106,"&lt;="&amp;$A49),0))</f>
        <v/>
      </c>
      <c r="M49" s="37">
        <f>IF($A49="","",IFERROR(SUMIFS($I$7:$I$106,$B$7:$B$106,$B49,$A$7:$A$106,"&lt;="&amp;$A49),0))</f>
        <v/>
      </c>
      <c r="N49" s="37">
        <f>IF($A49="","",IFERROR($L49-$M49,0))</f>
        <v/>
      </c>
    </row>
    <row r="50">
      <c r="A50" s="35" t="n"/>
      <c r="B50" s="19" t="n"/>
      <c r="C50" s="19" t="n"/>
      <c r="D50" s="19" t="n"/>
      <c r="E50" s="19" t="n"/>
      <c r="F50" s="36" t="n"/>
      <c r="G50" s="21">
        <f>IF($A50="","",IFERROR('Paramètres'!$B$6,0))</f>
        <v/>
      </c>
      <c r="H50" s="37">
        <f>IF($A50="","",IFERROR($F50*$G50,0))</f>
        <v/>
      </c>
      <c r="I50" s="36" t="n"/>
      <c r="J50" s="19" t="n"/>
      <c r="K50" s="37">
        <f>IF($A50="","",IFERROR($H50-$I50,0))</f>
        <v/>
      </c>
      <c r="L50" s="37">
        <f>IF($A50="","",IFERROR(SUMIFS($H$7:$H$106,$B$7:$B$106,$B50,$A$7:$A$106,"&lt;="&amp;$A50),0))</f>
        <v/>
      </c>
      <c r="M50" s="37">
        <f>IF($A50="","",IFERROR(SUMIFS($I$7:$I$106,$B$7:$B$106,$B50,$A$7:$A$106,"&lt;="&amp;$A50),0))</f>
        <v/>
      </c>
      <c r="N50" s="37">
        <f>IF($A50="","",IFERROR($L50-$M50,0))</f>
        <v/>
      </c>
    </row>
    <row r="51">
      <c r="A51" s="35" t="n"/>
      <c r="B51" s="19" t="n"/>
      <c r="C51" s="19" t="n"/>
      <c r="D51" s="19" t="n"/>
      <c r="E51" s="19" t="n"/>
      <c r="F51" s="36" t="n"/>
      <c r="G51" s="21">
        <f>IF($A51="","",IFERROR('Paramètres'!$B$6,0))</f>
        <v/>
      </c>
      <c r="H51" s="37">
        <f>IF($A51="","",IFERROR($F51*$G51,0))</f>
        <v/>
      </c>
      <c r="I51" s="36" t="n"/>
      <c r="J51" s="19" t="n"/>
      <c r="K51" s="37">
        <f>IF($A51="","",IFERROR($H51-$I51,0))</f>
        <v/>
      </c>
      <c r="L51" s="37">
        <f>IF($A51="","",IFERROR(SUMIFS($H$7:$H$106,$B$7:$B$106,$B51,$A$7:$A$106,"&lt;="&amp;$A51),0))</f>
        <v/>
      </c>
      <c r="M51" s="37">
        <f>IF($A51="","",IFERROR(SUMIFS($I$7:$I$106,$B$7:$B$106,$B51,$A$7:$A$106,"&lt;="&amp;$A51),0))</f>
        <v/>
      </c>
      <c r="N51" s="37">
        <f>IF($A51="","",IFERROR($L51-$M51,0))</f>
        <v/>
      </c>
    </row>
    <row r="52">
      <c r="A52" s="35" t="n"/>
      <c r="B52" s="19" t="n"/>
      <c r="C52" s="19" t="n"/>
      <c r="D52" s="19" t="n"/>
      <c r="E52" s="19" t="n"/>
      <c r="F52" s="36" t="n"/>
      <c r="G52" s="21">
        <f>IF($A52="","",IFERROR('Paramètres'!$B$6,0))</f>
        <v/>
      </c>
      <c r="H52" s="37">
        <f>IF($A52="","",IFERROR($F52*$G52,0))</f>
        <v/>
      </c>
      <c r="I52" s="36" t="n"/>
      <c r="J52" s="19" t="n"/>
      <c r="K52" s="37">
        <f>IF($A52="","",IFERROR($H52-$I52,0))</f>
        <v/>
      </c>
      <c r="L52" s="37">
        <f>IF($A52="","",IFERROR(SUMIFS($H$7:$H$106,$B$7:$B$106,$B52,$A$7:$A$106,"&lt;="&amp;$A52),0))</f>
        <v/>
      </c>
      <c r="M52" s="37">
        <f>IF($A52="","",IFERROR(SUMIFS($I$7:$I$106,$B$7:$B$106,$B52,$A$7:$A$106,"&lt;="&amp;$A52),0))</f>
        <v/>
      </c>
      <c r="N52" s="37">
        <f>IF($A52="","",IFERROR($L52-$M52,0))</f>
        <v/>
      </c>
    </row>
    <row r="53">
      <c r="A53" s="35" t="n"/>
      <c r="B53" s="19" t="n"/>
      <c r="C53" s="19" t="n"/>
      <c r="D53" s="19" t="n"/>
      <c r="E53" s="19" t="n"/>
      <c r="F53" s="36" t="n"/>
      <c r="G53" s="21">
        <f>IF($A53="","",IFERROR('Paramètres'!$B$6,0))</f>
        <v/>
      </c>
      <c r="H53" s="37">
        <f>IF($A53="","",IFERROR($F53*$G53,0))</f>
        <v/>
      </c>
      <c r="I53" s="36" t="n"/>
      <c r="J53" s="19" t="n"/>
      <c r="K53" s="37">
        <f>IF($A53="","",IFERROR($H53-$I53,0))</f>
        <v/>
      </c>
      <c r="L53" s="37">
        <f>IF($A53="","",IFERROR(SUMIFS($H$7:$H$106,$B$7:$B$106,$B53,$A$7:$A$106,"&lt;="&amp;$A53),0))</f>
        <v/>
      </c>
      <c r="M53" s="37">
        <f>IF($A53="","",IFERROR(SUMIFS($I$7:$I$106,$B$7:$B$106,$B53,$A$7:$A$106,"&lt;="&amp;$A53),0))</f>
        <v/>
      </c>
      <c r="N53" s="37">
        <f>IF($A53="","",IFERROR($L53-$M53,0))</f>
        <v/>
      </c>
    </row>
    <row r="54">
      <c r="A54" s="35" t="n"/>
      <c r="B54" s="19" t="n"/>
      <c r="C54" s="19" t="n"/>
      <c r="D54" s="19" t="n"/>
      <c r="E54" s="19" t="n"/>
      <c r="F54" s="36" t="n"/>
      <c r="G54" s="21">
        <f>IF($A54="","",IFERROR('Paramètres'!$B$6,0))</f>
        <v/>
      </c>
      <c r="H54" s="37">
        <f>IF($A54="","",IFERROR($F54*$G54,0))</f>
        <v/>
      </c>
      <c r="I54" s="36" t="n"/>
      <c r="J54" s="19" t="n"/>
      <c r="K54" s="37">
        <f>IF($A54="","",IFERROR($H54-$I54,0))</f>
        <v/>
      </c>
      <c r="L54" s="37">
        <f>IF($A54="","",IFERROR(SUMIFS($H$7:$H$106,$B$7:$B$106,$B54,$A$7:$A$106,"&lt;="&amp;$A54),0))</f>
        <v/>
      </c>
      <c r="M54" s="37">
        <f>IF($A54="","",IFERROR(SUMIFS($I$7:$I$106,$B$7:$B$106,$B54,$A$7:$A$106,"&lt;="&amp;$A54),0))</f>
        <v/>
      </c>
      <c r="N54" s="37">
        <f>IF($A54="","",IFERROR($L54-$M54,0))</f>
        <v/>
      </c>
    </row>
    <row r="55">
      <c r="A55" s="35" t="n"/>
      <c r="B55" s="19" t="n"/>
      <c r="C55" s="19" t="n"/>
      <c r="D55" s="19" t="n"/>
      <c r="E55" s="19" t="n"/>
      <c r="F55" s="36" t="n"/>
      <c r="G55" s="21">
        <f>IF($A55="","",IFERROR('Paramètres'!$B$6,0))</f>
        <v/>
      </c>
      <c r="H55" s="37">
        <f>IF($A55="","",IFERROR($F55*$G55,0))</f>
        <v/>
      </c>
      <c r="I55" s="36" t="n"/>
      <c r="J55" s="19" t="n"/>
      <c r="K55" s="37">
        <f>IF($A55="","",IFERROR($H55-$I55,0))</f>
        <v/>
      </c>
      <c r="L55" s="37">
        <f>IF($A55="","",IFERROR(SUMIFS($H$7:$H$106,$B$7:$B$106,$B55,$A$7:$A$106,"&lt;="&amp;$A55),0))</f>
        <v/>
      </c>
      <c r="M55" s="37">
        <f>IF($A55="","",IFERROR(SUMIFS($I$7:$I$106,$B$7:$B$106,$B55,$A$7:$A$106,"&lt;="&amp;$A55),0))</f>
        <v/>
      </c>
      <c r="N55" s="37">
        <f>IF($A55="","",IFERROR($L55-$M55,0))</f>
        <v/>
      </c>
    </row>
    <row r="56">
      <c r="A56" s="35" t="n"/>
      <c r="B56" s="19" t="n"/>
      <c r="C56" s="19" t="n"/>
      <c r="D56" s="19" t="n"/>
      <c r="E56" s="19" t="n"/>
      <c r="F56" s="36" t="n"/>
      <c r="G56" s="21">
        <f>IF($A56="","",IFERROR('Paramètres'!$B$6,0))</f>
        <v/>
      </c>
      <c r="H56" s="37">
        <f>IF($A56="","",IFERROR($F56*$G56,0))</f>
        <v/>
      </c>
      <c r="I56" s="36" t="n"/>
      <c r="J56" s="19" t="n"/>
      <c r="K56" s="37">
        <f>IF($A56="","",IFERROR($H56-$I56,0))</f>
        <v/>
      </c>
      <c r="L56" s="37">
        <f>IF($A56="","",IFERROR(SUMIFS($H$7:$H$106,$B$7:$B$106,$B56,$A$7:$A$106,"&lt;="&amp;$A56),0))</f>
        <v/>
      </c>
      <c r="M56" s="37">
        <f>IF($A56="","",IFERROR(SUMIFS($I$7:$I$106,$B$7:$B$106,$B56,$A$7:$A$106,"&lt;="&amp;$A56),0))</f>
        <v/>
      </c>
      <c r="N56" s="37">
        <f>IF($A56="","",IFERROR($L56-$M56,0))</f>
        <v/>
      </c>
    </row>
    <row r="57">
      <c r="A57" s="35" t="n"/>
      <c r="B57" s="19" t="n"/>
      <c r="C57" s="19" t="n"/>
      <c r="D57" s="19" t="n"/>
      <c r="E57" s="19" t="n"/>
      <c r="F57" s="36" t="n"/>
      <c r="G57" s="21">
        <f>IF($A57="","",IFERROR('Paramètres'!$B$6,0))</f>
        <v/>
      </c>
      <c r="H57" s="37">
        <f>IF($A57="","",IFERROR($F57*$G57,0))</f>
        <v/>
      </c>
      <c r="I57" s="36" t="n"/>
      <c r="J57" s="19" t="n"/>
      <c r="K57" s="37">
        <f>IF($A57="","",IFERROR($H57-$I57,0))</f>
        <v/>
      </c>
      <c r="L57" s="37">
        <f>IF($A57="","",IFERROR(SUMIFS($H$7:$H$106,$B$7:$B$106,$B57,$A$7:$A$106,"&lt;="&amp;$A57),0))</f>
        <v/>
      </c>
      <c r="M57" s="37">
        <f>IF($A57="","",IFERROR(SUMIFS($I$7:$I$106,$B$7:$B$106,$B57,$A$7:$A$106,"&lt;="&amp;$A57),0))</f>
        <v/>
      </c>
      <c r="N57" s="37">
        <f>IF($A57="","",IFERROR($L57-$M57,0))</f>
        <v/>
      </c>
    </row>
    <row r="58">
      <c r="A58" s="35" t="n"/>
      <c r="B58" s="19" t="n"/>
      <c r="C58" s="19" t="n"/>
      <c r="D58" s="19" t="n"/>
      <c r="E58" s="19" t="n"/>
      <c r="F58" s="36" t="n"/>
      <c r="G58" s="21">
        <f>IF($A58="","",IFERROR('Paramètres'!$B$6,0))</f>
        <v/>
      </c>
      <c r="H58" s="37">
        <f>IF($A58="","",IFERROR($F58*$G58,0))</f>
        <v/>
      </c>
      <c r="I58" s="36" t="n"/>
      <c r="J58" s="19" t="n"/>
      <c r="K58" s="37">
        <f>IF($A58="","",IFERROR($H58-$I58,0))</f>
        <v/>
      </c>
      <c r="L58" s="37">
        <f>IF($A58="","",IFERROR(SUMIFS($H$7:$H$106,$B$7:$B$106,$B58,$A$7:$A$106,"&lt;="&amp;$A58),0))</f>
        <v/>
      </c>
      <c r="M58" s="37">
        <f>IF($A58="","",IFERROR(SUMIFS($I$7:$I$106,$B$7:$B$106,$B58,$A$7:$A$106,"&lt;="&amp;$A58),0))</f>
        <v/>
      </c>
      <c r="N58" s="37">
        <f>IF($A58="","",IFERROR($L58-$M58,0))</f>
        <v/>
      </c>
    </row>
    <row r="59">
      <c r="A59" s="35" t="n"/>
      <c r="B59" s="19" t="n"/>
      <c r="C59" s="19" t="n"/>
      <c r="D59" s="19" t="n"/>
      <c r="E59" s="19" t="n"/>
      <c r="F59" s="36" t="n"/>
      <c r="G59" s="21">
        <f>IF($A59="","",IFERROR('Paramètres'!$B$6,0))</f>
        <v/>
      </c>
      <c r="H59" s="37">
        <f>IF($A59="","",IFERROR($F59*$G59,0))</f>
        <v/>
      </c>
      <c r="I59" s="36" t="n"/>
      <c r="J59" s="19" t="n"/>
      <c r="K59" s="37">
        <f>IF($A59="","",IFERROR($H59-$I59,0))</f>
        <v/>
      </c>
      <c r="L59" s="37">
        <f>IF($A59="","",IFERROR(SUMIFS($H$7:$H$106,$B$7:$B$106,$B59,$A$7:$A$106,"&lt;="&amp;$A59),0))</f>
        <v/>
      </c>
      <c r="M59" s="37">
        <f>IF($A59="","",IFERROR(SUMIFS($I$7:$I$106,$B$7:$B$106,$B59,$A$7:$A$106,"&lt;="&amp;$A59),0))</f>
        <v/>
      </c>
      <c r="N59" s="37">
        <f>IF($A59="","",IFERROR($L59-$M59,0))</f>
        <v/>
      </c>
    </row>
    <row r="60">
      <c r="A60" s="35" t="n"/>
      <c r="B60" s="19" t="n"/>
      <c r="C60" s="19" t="n"/>
      <c r="D60" s="19" t="n"/>
      <c r="E60" s="19" t="n"/>
      <c r="F60" s="36" t="n"/>
      <c r="G60" s="21">
        <f>IF($A60="","",IFERROR('Paramètres'!$B$6,0))</f>
        <v/>
      </c>
      <c r="H60" s="37">
        <f>IF($A60="","",IFERROR($F60*$G60,0))</f>
        <v/>
      </c>
      <c r="I60" s="36" t="n"/>
      <c r="J60" s="19" t="n"/>
      <c r="K60" s="37">
        <f>IF($A60="","",IFERROR($H60-$I60,0))</f>
        <v/>
      </c>
      <c r="L60" s="37">
        <f>IF($A60="","",IFERROR(SUMIFS($H$7:$H$106,$B$7:$B$106,$B60,$A$7:$A$106,"&lt;="&amp;$A60),0))</f>
        <v/>
      </c>
      <c r="M60" s="37">
        <f>IF($A60="","",IFERROR(SUMIFS($I$7:$I$106,$B$7:$B$106,$B60,$A$7:$A$106,"&lt;="&amp;$A60),0))</f>
        <v/>
      </c>
      <c r="N60" s="37">
        <f>IF($A60="","",IFERROR($L60-$M60,0))</f>
        <v/>
      </c>
    </row>
    <row r="61">
      <c r="A61" s="35" t="n"/>
      <c r="B61" s="19" t="n"/>
      <c r="C61" s="19" t="n"/>
      <c r="D61" s="19" t="n"/>
      <c r="E61" s="19" t="n"/>
      <c r="F61" s="36" t="n"/>
      <c r="G61" s="21">
        <f>IF($A61="","",IFERROR('Paramètres'!$B$6,0))</f>
        <v/>
      </c>
      <c r="H61" s="37">
        <f>IF($A61="","",IFERROR($F61*$G61,0))</f>
        <v/>
      </c>
      <c r="I61" s="36" t="n"/>
      <c r="J61" s="19" t="n"/>
      <c r="K61" s="37">
        <f>IF($A61="","",IFERROR($H61-$I61,0))</f>
        <v/>
      </c>
      <c r="L61" s="37">
        <f>IF($A61="","",IFERROR(SUMIFS($H$7:$H$106,$B$7:$B$106,$B61,$A$7:$A$106,"&lt;="&amp;$A61),0))</f>
        <v/>
      </c>
      <c r="M61" s="37">
        <f>IF($A61="","",IFERROR(SUMIFS($I$7:$I$106,$B$7:$B$106,$B61,$A$7:$A$106,"&lt;="&amp;$A61),0))</f>
        <v/>
      </c>
      <c r="N61" s="37">
        <f>IF($A61="","",IFERROR($L61-$M61,0))</f>
        <v/>
      </c>
    </row>
    <row r="62">
      <c r="A62" s="35" t="n"/>
      <c r="B62" s="19" t="n"/>
      <c r="C62" s="19" t="n"/>
      <c r="D62" s="19" t="n"/>
      <c r="E62" s="19" t="n"/>
      <c r="F62" s="36" t="n"/>
      <c r="G62" s="21">
        <f>IF($A62="","",IFERROR('Paramètres'!$B$6,0))</f>
        <v/>
      </c>
      <c r="H62" s="37">
        <f>IF($A62="","",IFERROR($F62*$G62,0))</f>
        <v/>
      </c>
      <c r="I62" s="36" t="n"/>
      <c r="J62" s="19" t="n"/>
      <c r="K62" s="37">
        <f>IF($A62="","",IFERROR($H62-$I62,0))</f>
        <v/>
      </c>
      <c r="L62" s="37">
        <f>IF($A62="","",IFERROR(SUMIFS($H$7:$H$106,$B$7:$B$106,$B62,$A$7:$A$106,"&lt;="&amp;$A62),0))</f>
        <v/>
      </c>
      <c r="M62" s="37">
        <f>IF($A62="","",IFERROR(SUMIFS($I$7:$I$106,$B$7:$B$106,$B62,$A$7:$A$106,"&lt;="&amp;$A62),0))</f>
        <v/>
      </c>
      <c r="N62" s="37">
        <f>IF($A62="","",IFERROR($L62-$M62,0))</f>
        <v/>
      </c>
    </row>
    <row r="63">
      <c r="A63" s="35" t="n"/>
      <c r="B63" s="19" t="n"/>
      <c r="C63" s="19" t="n"/>
      <c r="D63" s="19" t="n"/>
      <c r="E63" s="19" t="n"/>
      <c r="F63" s="36" t="n"/>
      <c r="G63" s="21">
        <f>IF($A63="","",IFERROR('Paramètres'!$B$6,0))</f>
        <v/>
      </c>
      <c r="H63" s="37">
        <f>IF($A63="","",IFERROR($F63*$G63,0))</f>
        <v/>
      </c>
      <c r="I63" s="36" t="n"/>
      <c r="J63" s="19" t="n"/>
      <c r="K63" s="37">
        <f>IF($A63="","",IFERROR($H63-$I63,0))</f>
        <v/>
      </c>
      <c r="L63" s="37">
        <f>IF($A63="","",IFERROR(SUMIFS($H$7:$H$106,$B$7:$B$106,$B63,$A$7:$A$106,"&lt;="&amp;$A63),0))</f>
        <v/>
      </c>
      <c r="M63" s="37">
        <f>IF($A63="","",IFERROR(SUMIFS($I$7:$I$106,$B$7:$B$106,$B63,$A$7:$A$106,"&lt;="&amp;$A63),0))</f>
        <v/>
      </c>
      <c r="N63" s="37">
        <f>IF($A63="","",IFERROR($L63-$M63,0))</f>
        <v/>
      </c>
    </row>
    <row r="64">
      <c r="A64" s="35" t="n"/>
      <c r="B64" s="19" t="n"/>
      <c r="C64" s="19" t="n"/>
      <c r="D64" s="19" t="n"/>
      <c r="E64" s="19" t="n"/>
      <c r="F64" s="36" t="n"/>
      <c r="G64" s="21">
        <f>IF($A64="","",IFERROR('Paramètres'!$B$6,0))</f>
        <v/>
      </c>
      <c r="H64" s="37">
        <f>IF($A64="","",IFERROR($F64*$G64,0))</f>
        <v/>
      </c>
      <c r="I64" s="36" t="n"/>
      <c r="J64" s="19" t="n"/>
      <c r="K64" s="37">
        <f>IF($A64="","",IFERROR($H64-$I64,0))</f>
        <v/>
      </c>
      <c r="L64" s="37">
        <f>IF($A64="","",IFERROR(SUMIFS($H$7:$H$106,$B$7:$B$106,$B64,$A$7:$A$106,"&lt;="&amp;$A64),0))</f>
        <v/>
      </c>
      <c r="M64" s="37">
        <f>IF($A64="","",IFERROR(SUMIFS($I$7:$I$106,$B$7:$B$106,$B64,$A$7:$A$106,"&lt;="&amp;$A64),0))</f>
        <v/>
      </c>
      <c r="N64" s="37">
        <f>IF($A64="","",IFERROR($L64-$M64,0))</f>
        <v/>
      </c>
    </row>
    <row r="65">
      <c r="A65" s="35" t="n"/>
      <c r="B65" s="19" t="n"/>
      <c r="C65" s="19" t="n"/>
      <c r="D65" s="19" t="n"/>
      <c r="E65" s="19" t="n"/>
      <c r="F65" s="36" t="n"/>
      <c r="G65" s="21">
        <f>IF($A65="","",IFERROR('Paramètres'!$B$6,0))</f>
        <v/>
      </c>
      <c r="H65" s="37">
        <f>IF($A65="","",IFERROR($F65*$G65,0))</f>
        <v/>
      </c>
      <c r="I65" s="36" t="n"/>
      <c r="J65" s="19" t="n"/>
      <c r="K65" s="37">
        <f>IF($A65="","",IFERROR($H65-$I65,0))</f>
        <v/>
      </c>
      <c r="L65" s="37">
        <f>IF($A65="","",IFERROR(SUMIFS($H$7:$H$106,$B$7:$B$106,$B65,$A$7:$A$106,"&lt;="&amp;$A65),0))</f>
        <v/>
      </c>
      <c r="M65" s="37">
        <f>IF($A65="","",IFERROR(SUMIFS($I$7:$I$106,$B$7:$B$106,$B65,$A$7:$A$106,"&lt;="&amp;$A65),0))</f>
        <v/>
      </c>
      <c r="N65" s="37">
        <f>IF($A65="","",IFERROR($L65-$M65,0))</f>
        <v/>
      </c>
    </row>
    <row r="66">
      <c r="A66" s="35" t="n"/>
      <c r="B66" s="19" t="n"/>
      <c r="C66" s="19" t="n"/>
      <c r="D66" s="19" t="n"/>
      <c r="E66" s="19" t="n"/>
      <c r="F66" s="36" t="n"/>
      <c r="G66" s="21">
        <f>IF($A66="","",IFERROR('Paramètres'!$B$6,0))</f>
        <v/>
      </c>
      <c r="H66" s="37">
        <f>IF($A66="","",IFERROR($F66*$G66,0))</f>
        <v/>
      </c>
      <c r="I66" s="36" t="n"/>
      <c r="J66" s="19" t="n"/>
      <c r="K66" s="37">
        <f>IF($A66="","",IFERROR($H66-$I66,0))</f>
        <v/>
      </c>
      <c r="L66" s="37">
        <f>IF($A66="","",IFERROR(SUMIFS($H$7:$H$106,$B$7:$B$106,$B66,$A$7:$A$106,"&lt;="&amp;$A66),0))</f>
        <v/>
      </c>
      <c r="M66" s="37">
        <f>IF($A66="","",IFERROR(SUMIFS($I$7:$I$106,$B$7:$B$106,$B66,$A$7:$A$106,"&lt;="&amp;$A66),0))</f>
        <v/>
      </c>
      <c r="N66" s="37">
        <f>IF($A66="","",IFERROR($L66-$M66,0))</f>
        <v/>
      </c>
    </row>
    <row r="67">
      <c r="A67" s="35" t="n"/>
      <c r="B67" s="19" t="n"/>
      <c r="C67" s="19" t="n"/>
      <c r="D67" s="19" t="n"/>
      <c r="E67" s="19" t="n"/>
      <c r="F67" s="36" t="n"/>
      <c r="G67" s="21">
        <f>IF($A67="","",IFERROR('Paramètres'!$B$6,0))</f>
        <v/>
      </c>
      <c r="H67" s="37">
        <f>IF($A67="","",IFERROR($F67*$G67,0))</f>
        <v/>
      </c>
      <c r="I67" s="36" t="n"/>
      <c r="J67" s="19" t="n"/>
      <c r="K67" s="37">
        <f>IF($A67="","",IFERROR($H67-$I67,0))</f>
        <v/>
      </c>
      <c r="L67" s="37">
        <f>IF($A67="","",IFERROR(SUMIFS($H$7:$H$106,$B$7:$B$106,$B67,$A$7:$A$106,"&lt;="&amp;$A67),0))</f>
        <v/>
      </c>
      <c r="M67" s="37">
        <f>IF($A67="","",IFERROR(SUMIFS($I$7:$I$106,$B$7:$B$106,$B67,$A$7:$A$106,"&lt;="&amp;$A67),0))</f>
        <v/>
      </c>
      <c r="N67" s="37">
        <f>IF($A67="","",IFERROR($L67-$M67,0))</f>
        <v/>
      </c>
    </row>
    <row r="68">
      <c r="A68" s="35" t="n"/>
      <c r="B68" s="19" t="n"/>
      <c r="C68" s="19" t="n"/>
      <c r="D68" s="19" t="n"/>
      <c r="E68" s="19" t="n"/>
      <c r="F68" s="36" t="n"/>
      <c r="G68" s="21">
        <f>IF($A68="","",IFERROR('Paramètres'!$B$6,0))</f>
        <v/>
      </c>
      <c r="H68" s="37">
        <f>IF($A68="","",IFERROR($F68*$G68,0))</f>
        <v/>
      </c>
      <c r="I68" s="36" t="n"/>
      <c r="J68" s="19" t="n"/>
      <c r="K68" s="37">
        <f>IF($A68="","",IFERROR($H68-$I68,0))</f>
        <v/>
      </c>
      <c r="L68" s="37">
        <f>IF($A68="","",IFERROR(SUMIFS($H$7:$H$106,$B$7:$B$106,$B68,$A$7:$A$106,"&lt;="&amp;$A68),0))</f>
        <v/>
      </c>
      <c r="M68" s="37">
        <f>IF($A68="","",IFERROR(SUMIFS($I$7:$I$106,$B$7:$B$106,$B68,$A$7:$A$106,"&lt;="&amp;$A68),0))</f>
        <v/>
      </c>
      <c r="N68" s="37">
        <f>IF($A68="","",IFERROR($L68-$M68,0))</f>
        <v/>
      </c>
    </row>
    <row r="69">
      <c r="A69" s="35" t="n"/>
      <c r="B69" s="19" t="n"/>
      <c r="C69" s="19" t="n"/>
      <c r="D69" s="19" t="n"/>
      <c r="E69" s="19" t="n"/>
      <c r="F69" s="36" t="n"/>
      <c r="G69" s="21">
        <f>IF($A69="","",IFERROR('Paramètres'!$B$6,0))</f>
        <v/>
      </c>
      <c r="H69" s="37">
        <f>IF($A69="","",IFERROR($F69*$G69,0))</f>
        <v/>
      </c>
      <c r="I69" s="36" t="n"/>
      <c r="J69" s="19" t="n"/>
      <c r="K69" s="37">
        <f>IF($A69="","",IFERROR($H69-$I69,0))</f>
        <v/>
      </c>
      <c r="L69" s="37">
        <f>IF($A69="","",IFERROR(SUMIFS($H$7:$H$106,$B$7:$B$106,$B69,$A$7:$A$106,"&lt;="&amp;$A69),0))</f>
        <v/>
      </c>
      <c r="M69" s="37">
        <f>IF($A69="","",IFERROR(SUMIFS($I$7:$I$106,$B$7:$B$106,$B69,$A$7:$A$106,"&lt;="&amp;$A69),0))</f>
        <v/>
      </c>
      <c r="N69" s="37">
        <f>IF($A69="","",IFERROR($L69-$M69,0))</f>
        <v/>
      </c>
    </row>
    <row r="70">
      <c r="A70" s="35" t="n"/>
      <c r="B70" s="19" t="n"/>
      <c r="C70" s="19" t="n"/>
      <c r="D70" s="19" t="n"/>
      <c r="E70" s="19" t="n"/>
      <c r="F70" s="36" t="n"/>
      <c r="G70" s="21">
        <f>IF($A70="","",IFERROR('Paramètres'!$B$6,0))</f>
        <v/>
      </c>
      <c r="H70" s="37">
        <f>IF($A70="","",IFERROR($F70*$G70,0))</f>
        <v/>
      </c>
      <c r="I70" s="36" t="n"/>
      <c r="J70" s="19" t="n"/>
      <c r="K70" s="37">
        <f>IF($A70="","",IFERROR($H70-$I70,0))</f>
        <v/>
      </c>
      <c r="L70" s="37">
        <f>IF($A70="","",IFERROR(SUMIFS($H$7:$H$106,$B$7:$B$106,$B70,$A$7:$A$106,"&lt;="&amp;$A70),0))</f>
        <v/>
      </c>
      <c r="M70" s="37">
        <f>IF($A70="","",IFERROR(SUMIFS($I$7:$I$106,$B$7:$B$106,$B70,$A$7:$A$106,"&lt;="&amp;$A70),0))</f>
        <v/>
      </c>
      <c r="N70" s="37">
        <f>IF($A70="","",IFERROR($L70-$M70,0))</f>
        <v/>
      </c>
    </row>
    <row r="71">
      <c r="A71" s="35" t="n"/>
      <c r="B71" s="19" t="n"/>
      <c r="C71" s="19" t="n"/>
      <c r="D71" s="19" t="n"/>
      <c r="E71" s="19" t="n"/>
      <c r="F71" s="36" t="n"/>
      <c r="G71" s="21">
        <f>IF($A71="","",IFERROR('Paramètres'!$B$6,0))</f>
        <v/>
      </c>
      <c r="H71" s="37">
        <f>IF($A71="","",IFERROR($F71*$G71,0))</f>
        <v/>
      </c>
      <c r="I71" s="36" t="n"/>
      <c r="J71" s="19" t="n"/>
      <c r="K71" s="37">
        <f>IF($A71="","",IFERROR($H71-$I71,0))</f>
        <v/>
      </c>
      <c r="L71" s="37">
        <f>IF($A71="","",IFERROR(SUMIFS($H$7:$H$106,$B$7:$B$106,$B71,$A$7:$A$106,"&lt;="&amp;$A71),0))</f>
        <v/>
      </c>
      <c r="M71" s="37">
        <f>IF($A71="","",IFERROR(SUMIFS($I$7:$I$106,$B$7:$B$106,$B71,$A$7:$A$106,"&lt;="&amp;$A71),0))</f>
        <v/>
      </c>
      <c r="N71" s="37">
        <f>IF($A71="","",IFERROR($L71-$M71,0))</f>
        <v/>
      </c>
    </row>
    <row r="72">
      <c r="A72" s="35" t="n"/>
      <c r="B72" s="19" t="n"/>
      <c r="C72" s="19" t="n"/>
      <c r="D72" s="19" t="n"/>
      <c r="E72" s="19" t="n"/>
      <c r="F72" s="36" t="n"/>
      <c r="G72" s="21">
        <f>IF($A72="","",IFERROR('Paramètres'!$B$6,0))</f>
        <v/>
      </c>
      <c r="H72" s="37">
        <f>IF($A72="","",IFERROR($F72*$G72,0))</f>
        <v/>
      </c>
      <c r="I72" s="36" t="n"/>
      <c r="J72" s="19" t="n"/>
      <c r="K72" s="37">
        <f>IF($A72="","",IFERROR($H72-$I72,0))</f>
        <v/>
      </c>
      <c r="L72" s="37">
        <f>IF($A72="","",IFERROR(SUMIFS($H$7:$H$106,$B$7:$B$106,$B72,$A$7:$A$106,"&lt;="&amp;$A72),0))</f>
        <v/>
      </c>
      <c r="M72" s="37">
        <f>IF($A72="","",IFERROR(SUMIFS($I$7:$I$106,$B$7:$B$106,$B72,$A$7:$A$106,"&lt;="&amp;$A72),0))</f>
        <v/>
      </c>
      <c r="N72" s="37">
        <f>IF($A72="","",IFERROR($L72-$M72,0))</f>
        <v/>
      </c>
    </row>
    <row r="73">
      <c r="A73" s="35" t="n"/>
      <c r="B73" s="19" t="n"/>
      <c r="C73" s="19" t="n"/>
      <c r="D73" s="19" t="n"/>
      <c r="E73" s="19" t="n"/>
      <c r="F73" s="36" t="n"/>
      <c r="G73" s="21">
        <f>IF($A73="","",IFERROR('Paramètres'!$B$6,0))</f>
        <v/>
      </c>
      <c r="H73" s="37">
        <f>IF($A73="","",IFERROR($F73*$G73,0))</f>
        <v/>
      </c>
      <c r="I73" s="36" t="n"/>
      <c r="J73" s="19" t="n"/>
      <c r="K73" s="37">
        <f>IF($A73="","",IFERROR($H73-$I73,0))</f>
        <v/>
      </c>
      <c r="L73" s="37">
        <f>IF($A73="","",IFERROR(SUMIFS($H$7:$H$106,$B$7:$B$106,$B73,$A$7:$A$106,"&lt;="&amp;$A73),0))</f>
        <v/>
      </c>
      <c r="M73" s="37">
        <f>IF($A73="","",IFERROR(SUMIFS($I$7:$I$106,$B$7:$B$106,$B73,$A$7:$A$106,"&lt;="&amp;$A73),0))</f>
        <v/>
      </c>
      <c r="N73" s="37">
        <f>IF($A73="","",IFERROR($L73-$M73,0))</f>
        <v/>
      </c>
    </row>
    <row r="74">
      <c r="A74" s="35" t="n"/>
      <c r="B74" s="19" t="n"/>
      <c r="C74" s="19" t="n"/>
      <c r="D74" s="19" t="n"/>
      <c r="E74" s="19" t="n"/>
      <c r="F74" s="36" t="n"/>
      <c r="G74" s="21">
        <f>IF($A74="","",IFERROR('Paramètres'!$B$6,0))</f>
        <v/>
      </c>
      <c r="H74" s="37">
        <f>IF($A74="","",IFERROR($F74*$G74,0))</f>
        <v/>
      </c>
      <c r="I74" s="36" t="n"/>
      <c r="J74" s="19" t="n"/>
      <c r="K74" s="37">
        <f>IF($A74="","",IFERROR($H74-$I74,0))</f>
        <v/>
      </c>
      <c r="L74" s="37">
        <f>IF($A74="","",IFERROR(SUMIFS($H$7:$H$106,$B$7:$B$106,$B74,$A$7:$A$106,"&lt;="&amp;$A74),0))</f>
        <v/>
      </c>
      <c r="M74" s="37">
        <f>IF($A74="","",IFERROR(SUMIFS($I$7:$I$106,$B$7:$B$106,$B74,$A$7:$A$106,"&lt;="&amp;$A74),0))</f>
        <v/>
      </c>
      <c r="N74" s="37">
        <f>IF($A74="","",IFERROR($L74-$M74,0))</f>
        <v/>
      </c>
    </row>
    <row r="75">
      <c r="A75" s="35" t="n"/>
      <c r="B75" s="19" t="n"/>
      <c r="C75" s="19" t="n"/>
      <c r="D75" s="19" t="n"/>
      <c r="E75" s="19" t="n"/>
      <c r="F75" s="36" t="n"/>
      <c r="G75" s="21">
        <f>IF($A75="","",IFERROR('Paramètres'!$B$6,0))</f>
        <v/>
      </c>
      <c r="H75" s="37">
        <f>IF($A75="","",IFERROR($F75*$G75,0))</f>
        <v/>
      </c>
      <c r="I75" s="36" t="n"/>
      <c r="J75" s="19" t="n"/>
      <c r="K75" s="37">
        <f>IF($A75="","",IFERROR($H75-$I75,0))</f>
        <v/>
      </c>
      <c r="L75" s="37">
        <f>IF($A75="","",IFERROR(SUMIFS($H$7:$H$106,$B$7:$B$106,$B75,$A$7:$A$106,"&lt;="&amp;$A75),0))</f>
        <v/>
      </c>
      <c r="M75" s="37">
        <f>IF($A75="","",IFERROR(SUMIFS($I$7:$I$106,$B$7:$B$106,$B75,$A$7:$A$106,"&lt;="&amp;$A75),0))</f>
        <v/>
      </c>
      <c r="N75" s="37">
        <f>IF($A75="","",IFERROR($L75-$M75,0))</f>
        <v/>
      </c>
    </row>
    <row r="76">
      <c r="A76" s="35" t="n"/>
      <c r="B76" s="19" t="n"/>
      <c r="C76" s="19" t="n"/>
      <c r="D76" s="19" t="n"/>
      <c r="E76" s="19" t="n"/>
      <c r="F76" s="36" t="n"/>
      <c r="G76" s="21">
        <f>IF($A76="","",IFERROR('Paramètres'!$B$6,0))</f>
        <v/>
      </c>
      <c r="H76" s="37">
        <f>IF($A76="","",IFERROR($F76*$G76,0))</f>
        <v/>
      </c>
      <c r="I76" s="36" t="n"/>
      <c r="J76" s="19" t="n"/>
      <c r="K76" s="37">
        <f>IF($A76="","",IFERROR($H76-$I76,0))</f>
        <v/>
      </c>
      <c r="L76" s="37">
        <f>IF($A76="","",IFERROR(SUMIFS($H$7:$H$106,$B$7:$B$106,$B76,$A$7:$A$106,"&lt;="&amp;$A76),0))</f>
        <v/>
      </c>
      <c r="M76" s="37">
        <f>IF($A76="","",IFERROR(SUMIFS($I$7:$I$106,$B$7:$B$106,$B76,$A$7:$A$106,"&lt;="&amp;$A76),0))</f>
        <v/>
      </c>
      <c r="N76" s="37">
        <f>IF($A76="","",IFERROR($L76-$M76,0))</f>
        <v/>
      </c>
    </row>
    <row r="77">
      <c r="A77" s="35" t="n"/>
      <c r="B77" s="19" t="n"/>
      <c r="C77" s="19" t="n"/>
      <c r="D77" s="19" t="n"/>
      <c r="E77" s="19" t="n"/>
      <c r="F77" s="36" t="n"/>
      <c r="G77" s="21">
        <f>IF($A77="","",IFERROR('Paramètres'!$B$6,0))</f>
        <v/>
      </c>
      <c r="H77" s="37">
        <f>IF($A77="","",IFERROR($F77*$G77,0))</f>
        <v/>
      </c>
      <c r="I77" s="36" t="n"/>
      <c r="J77" s="19" t="n"/>
      <c r="K77" s="37">
        <f>IF($A77="","",IFERROR($H77-$I77,0))</f>
        <v/>
      </c>
      <c r="L77" s="37">
        <f>IF($A77="","",IFERROR(SUMIFS($H$7:$H$106,$B$7:$B$106,$B77,$A$7:$A$106,"&lt;="&amp;$A77),0))</f>
        <v/>
      </c>
      <c r="M77" s="37">
        <f>IF($A77="","",IFERROR(SUMIFS($I$7:$I$106,$B$7:$B$106,$B77,$A$7:$A$106,"&lt;="&amp;$A77),0))</f>
        <v/>
      </c>
      <c r="N77" s="37">
        <f>IF($A77="","",IFERROR($L77-$M77,0))</f>
        <v/>
      </c>
    </row>
    <row r="78">
      <c r="A78" s="35" t="n"/>
      <c r="B78" s="19" t="n"/>
      <c r="C78" s="19" t="n"/>
      <c r="D78" s="19" t="n"/>
      <c r="E78" s="19" t="n"/>
      <c r="F78" s="36" t="n"/>
      <c r="G78" s="21">
        <f>IF($A78="","",IFERROR('Paramètres'!$B$6,0))</f>
        <v/>
      </c>
      <c r="H78" s="37">
        <f>IF($A78="","",IFERROR($F78*$G78,0))</f>
        <v/>
      </c>
      <c r="I78" s="36" t="n"/>
      <c r="J78" s="19" t="n"/>
      <c r="K78" s="37">
        <f>IF($A78="","",IFERROR($H78-$I78,0))</f>
        <v/>
      </c>
      <c r="L78" s="37">
        <f>IF($A78="","",IFERROR(SUMIFS($H$7:$H$106,$B$7:$B$106,$B78,$A$7:$A$106,"&lt;="&amp;$A78),0))</f>
        <v/>
      </c>
      <c r="M78" s="37">
        <f>IF($A78="","",IFERROR(SUMIFS($I$7:$I$106,$B$7:$B$106,$B78,$A$7:$A$106,"&lt;="&amp;$A78),0))</f>
        <v/>
      </c>
      <c r="N78" s="37">
        <f>IF($A78="","",IFERROR($L78-$M78,0))</f>
        <v/>
      </c>
    </row>
    <row r="79">
      <c r="A79" s="35" t="n"/>
      <c r="B79" s="19" t="n"/>
      <c r="C79" s="19" t="n"/>
      <c r="D79" s="19" t="n"/>
      <c r="E79" s="19" t="n"/>
      <c r="F79" s="36" t="n"/>
      <c r="G79" s="21">
        <f>IF($A79="","",IFERROR('Paramètres'!$B$6,0))</f>
        <v/>
      </c>
      <c r="H79" s="37">
        <f>IF($A79="","",IFERROR($F79*$G79,0))</f>
        <v/>
      </c>
      <c r="I79" s="36" t="n"/>
      <c r="J79" s="19" t="n"/>
      <c r="K79" s="37">
        <f>IF($A79="","",IFERROR($H79-$I79,0))</f>
        <v/>
      </c>
      <c r="L79" s="37">
        <f>IF($A79="","",IFERROR(SUMIFS($H$7:$H$106,$B$7:$B$106,$B79,$A$7:$A$106,"&lt;="&amp;$A79),0))</f>
        <v/>
      </c>
      <c r="M79" s="37">
        <f>IF($A79="","",IFERROR(SUMIFS($I$7:$I$106,$B$7:$B$106,$B79,$A$7:$A$106,"&lt;="&amp;$A79),0))</f>
        <v/>
      </c>
      <c r="N79" s="37">
        <f>IF($A79="","",IFERROR($L79-$M79,0))</f>
        <v/>
      </c>
    </row>
    <row r="80">
      <c r="A80" s="35" t="n"/>
      <c r="B80" s="19" t="n"/>
      <c r="C80" s="19" t="n"/>
      <c r="D80" s="19" t="n"/>
      <c r="E80" s="19" t="n"/>
      <c r="F80" s="36" t="n"/>
      <c r="G80" s="21">
        <f>IF($A80="","",IFERROR('Paramètres'!$B$6,0))</f>
        <v/>
      </c>
      <c r="H80" s="37">
        <f>IF($A80="","",IFERROR($F80*$G80,0))</f>
        <v/>
      </c>
      <c r="I80" s="36" t="n"/>
      <c r="J80" s="19" t="n"/>
      <c r="K80" s="37">
        <f>IF($A80="","",IFERROR($H80-$I80,0))</f>
        <v/>
      </c>
      <c r="L80" s="37">
        <f>IF($A80="","",IFERROR(SUMIFS($H$7:$H$106,$B$7:$B$106,$B80,$A$7:$A$106,"&lt;="&amp;$A80),0))</f>
        <v/>
      </c>
      <c r="M80" s="37">
        <f>IF($A80="","",IFERROR(SUMIFS($I$7:$I$106,$B$7:$B$106,$B80,$A$7:$A$106,"&lt;="&amp;$A80),0))</f>
        <v/>
      </c>
      <c r="N80" s="37">
        <f>IF($A80="","",IFERROR($L80-$M80,0))</f>
        <v/>
      </c>
    </row>
    <row r="81">
      <c r="A81" s="35" t="n"/>
      <c r="B81" s="19" t="n"/>
      <c r="C81" s="19" t="n"/>
      <c r="D81" s="19" t="n"/>
      <c r="E81" s="19" t="n"/>
      <c r="F81" s="36" t="n"/>
      <c r="G81" s="21">
        <f>IF($A81="","",IFERROR('Paramètres'!$B$6,0))</f>
        <v/>
      </c>
      <c r="H81" s="37">
        <f>IF($A81="","",IFERROR($F81*$G81,0))</f>
        <v/>
      </c>
      <c r="I81" s="36" t="n"/>
      <c r="J81" s="19" t="n"/>
      <c r="K81" s="37">
        <f>IF($A81="","",IFERROR($H81-$I81,0))</f>
        <v/>
      </c>
      <c r="L81" s="37">
        <f>IF($A81="","",IFERROR(SUMIFS($H$7:$H$106,$B$7:$B$106,$B81,$A$7:$A$106,"&lt;="&amp;$A81),0))</f>
        <v/>
      </c>
      <c r="M81" s="37">
        <f>IF($A81="","",IFERROR(SUMIFS($I$7:$I$106,$B$7:$B$106,$B81,$A$7:$A$106,"&lt;="&amp;$A81),0))</f>
        <v/>
      </c>
      <c r="N81" s="37">
        <f>IF($A81="","",IFERROR($L81-$M81,0))</f>
        <v/>
      </c>
    </row>
    <row r="82">
      <c r="A82" s="35" t="n"/>
      <c r="B82" s="19" t="n"/>
      <c r="C82" s="19" t="n"/>
      <c r="D82" s="19" t="n"/>
      <c r="E82" s="19" t="n"/>
      <c r="F82" s="36" t="n"/>
      <c r="G82" s="21">
        <f>IF($A82="","",IFERROR('Paramètres'!$B$6,0))</f>
        <v/>
      </c>
      <c r="H82" s="37">
        <f>IF($A82="","",IFERROR($F82*$G82,0))</f>
        <v/>
      </c>
      <c r="I82" s="36" t="n"/>
      <c r="J82" s="19" t="n"/>
      <c r="K82" s="37">
        <f>IF($A82="","",IFERROR($H82-$I82,0))</f>
        <v/>
      </c>
      <c r="L82" s="37">
        <f>IF($A82="","",IFERROR(SUMIFS($H$7:$H$106,$B$7:$B$106,$B82,$A$7:$A$106,"&lt;="&amp;$A82),0))</f>
        <v/>
      </c>
      <c r="M82" s="37">
        <f>IF($A82="","",IFERROR(SUMIFS($I$7:$I$106,$B$7:$B$106,$B82,$A$7:$A$106,"&lt;="&amp;$A82),0))</f>
        <v/>
      </c>
      <c r="N82" s="37">
        <f>IF($A82="","",IFERROR($L82-$M82,0))</f>
        <v/>
      </c>
    </row>
    <row r="83">
      <c r="A83" s="35" t="n"/>
      <c r="B83" s="19" t="n"/>
      <c r="C83" s="19" t="n"/>
      <c r="D83" s="19" t="n"/>
      <c r="E83" s="19" t="n"/>
      <c r="F83" s="36" t="n"/>
      <c r="G83" s="21">
        <f>IF($A83="","",IFERROR('Paramètres'!$B$6,0))</f>
        <v/>
      </c>
      <c r="H83" s="37">
        <f>IF($A83="","",IFERROR($F83*$G83,0))</f>
        <v/>
      </c>
      <c r="I83" s="36" t="n"/>
      <c r="J83" s="19" t="n"/>
      <c r="K83" s="37">
        <f>IF($A83="","",IFERROR($H83-$I83,0))</f>
        <v/>
      </c>
      <c r="L83" s="37">
        <f>IF($A83="","",IFERROR(SUMIFS($H$7:$H$106,$B$7:$B$106,$B83,$A$7:$A$106,"&lt;="&amp;$A83),0))</f>
        <v/>
      </c>
      <c r="M83" s="37">
        <f>IF($A83="","",IFERROR(SUMIFS($I$7:$I$106,$B$7:$B$106,$B83,$A$7:$A$106,"&lt;="&amp;$A83),0))</f>
        <v/>
      </c>
      <c r="N83" s="37">
        <f>IF($A83="","",IFERROR($L83-$M83,0))</f>
        <v/>
      </c>
    </row>
    <row r="84">
      <c r="A84" s="35" t="n"/>
      <c r="B84" s="19" t="n"/>
      <c r="C84" s="19" t="n"/>
      <c r="D84" s="19" t="n"/>
      <c r="E84" s="19" t="n"/>
      <c r="F84" s="36" t="n"/>
      <c r="G84" s="21">
        <f>IF($A84="","",IFERROR('Paramètres'!$B$6,0))</f>
        <v/>
      </c>
      <c r="H84" s="37">
        <f>IF($A84="","",IFERROR($F84*$G84,0))</f>
        <v/>
      </c>
      <c r="I84" s="36" t="n"/>
      <c r="J84" s="19" t="n"/>
      <c r="K84" s="37">
        <f>IF($A84="","",IFERROR($H84-$I84,0))</f>
        <v/>
      </c>
      <c r="L84" s="37">
        <f>IF($A84="","",IFERROR(SUMIFS($H$7:$H$106,$B$7:$B$106,$B84,$A$7:$A$106,"&lt;="&amp;$A84),0))</f>
        <v/>
      </c>
      <c r="M84" s="37">
        <f>IF($A84="","",IFERROR(SUMIFS($I$7:$I$106,$B$7:$B$106,$B84,$A$7:$A$106,"&lt;="&amp;$A84),0))</f>
        <v/>
      </c>
      <c r="N84" s="37">
        <f>IF($A84="","",IFERROR($L84-$M84,0))</f>
        <v/>
      </c>
    </row>
    <row r="85">
      <c r="A85" s="35" t="n"/>
      <c r="B85" s="19" t="n"/>
      <c r="C85" s="19" t="n"/>
      <c r="D85" s="19" t="n"/>
      <c r="E85" s="19" t="n"/>
      <c r="F85" s="36" t="n"/>
      <c r="G85" s="21">
        <f>IF($A85="","",IFERROR('Paramètres'!$B$6,0))</f>
        <v/>
      </c>
      <c r="H85" s="37">
        <f>IF($A85="","",IFERROR($F85*$G85,0))</f>
        <v/>
      </c>
      <c r="I85" s="36" t="n"/>
      <c r="J85" s="19" t="n"/>
      <c r="K85" s="37">
        <f>IF($A85="","",IFERROR($H85-$I85,0))</f>
        <v/>
      </c>
      <c r="L85" s="37">
        <f>IF($A85="","",IFERROR(SUMIFS($H$7:$H$106,$B$7:$B$106,$B85,$A$7:$A$106,"&lt;="&amp;$A85),0))</f>
        <v/>
      </c>
      <c r="M85" s="37">
        <f>IF($A85="","",IFERROR(SUMIFS($I$7:$I$106,$B$7:$B$106,$B85,$A$7:$A$106,"&lt;="&amp;$A85),0))</f>
        <v/>
      </c>
      <c r="N85" s="37">
        <f>IF($A85="","",IFERROR($L85-$M85,0))</f>
        <v/>
      </c>
    </row>
    <row r="86">
      <c r="A86" s="35" t="n"/>
      <c r="B86" s="19" t="n"/>
      <c r="C86" s="19" t="n"/>
      <c r="D86" s="19" t="n"/>
      <c r="E86" s="19" t="n"/>
      <c r="F86" s="36" t="n"/>
      <c r="G86" s="21">
        <f>IF($A86="","",IFERROR('Paramètres'!$B$6,0))</f>
        <v/>
      </c>
      <c r="H86" s="37">
        <f>IF($A86="","",IFERROR($F86*$G86,0))</f>
        <v/>
      </c>
      <c r="I86" s="36" t="n"/>
      <c r="J86" s="19" t="n"/>
      <c r="K86" s="37">
        <f>IF($A86="","",IFERROR($H86-$I86,0))</f>
        <v/>
      </c>
      <c r="L86" s="37">
        <f>IF($A86="","",IFERROR(SUMIFS($H$7:$H$106,$B$7:$B$106,$B86,$A$7:$A$106,"&lt;="&amp;$A86),0))</f>
        <v/>
      </c>
      <c r="M86" s="37">
        <f>IF($A86="","",IFERROR(SUMIFS($I$7:$I$106,$B$7:$B$106,$B86,$A$7:$A$106,"&lt;="&amp;$A86),0))</f>
        <v/>
      </c>
      <c r="N86" s="37">
        <f>IF($A86="","",IFERROR($L86-$M86,0))</f>
        <v/>
      </c>
    </row>
    <row r="87">
      <c r="A87" s="35" t="n"/>
      <c r="B87" s="19" t="n"/>
      <c r="C87" s="19" t="n"/>
      <c r="D87" s="19" t="n"/>
      <c r="E87" s="19" t="n"/>
      <c r="F87" s="36" t="n"/>
      <c r="G87" s="21">
        <f>IF($A87="","",IFERROR('Paramètres'!$B$6,0))</f>
        <v/>
      </c>
      <c r="H87" s="37">
        <f>IF($A87="","",IFERROR($F87*$G87,0))</f>
        <v/>
      </c>
      <c r="I87" s="36" t="n"/>
      <c r="J87" s="19" t="n"/>
      <c r="K87" s="37">
        <f>IF($A87="","",IFERROR($H87-$I87,0))</f>
        <v/>
      </c>
      <c r="L87" s="37">
        <f>IF($A87="","",IFERROR(SUMIFS($H$7:$H$106,$B$7:$B$106,$B87,$A$7:$A$106,"&lt;="&amp;$A87),0))</f>
        <v/>
      </c>
      <c r="M87" s="37">
        <f>IF($A87="","",IFERROR(SUMIFS($I$7:$I$106,$B$7:$B$106,$B87,$A$7:$A$106,"&lt;="&amp;$A87),0))</f>
        <v/>
      </c>
      <c r="N87" s="37">
        <f>IF($A87="","",IFERROR($L87-$M87,0))</f>
        <v/>
      </c>
    </row>
    <row r="88">
      <c r="A88" s="35" t="n"/>
      <c r="B88" s="19" t="n"/>
      <c r="C88" s="19" t="n"/>
      <c r="D88" s="19" t="n"/>
      <c r="E88" s="19" t="n"/>
      <c r="F88" s="36" t="n"/>
      <c r="G88" s="21">
        <f>IF($A88="","",IFERROR('Paramètres'!$B$6,0))</f>
        <v/>
      </c>
      <c r="H88" s="37">
        <f>IF($A88="","",IFERROR($F88*$G88,0))</f>
        <v/>
      </c>
      <c r="I88" s="36" t="n"/>
      <c r="J88" s="19" t="n"/>
      <c r="K88" s="37">
        <f>IF($A88="","",IFERROR($H88-$I88,0))</f>
        <v/>
      </c>
      <c r="L88" s="37">
        <f>IF($A88="","",IFERROR(SUMIFS($H$7:$H$106,$B$7:$B$106,$B88,$A$7:$A$106,"&lt;="&amp;$A88),0))</f>
        <v/>
      </c>
      <c r="M88" s="37">
        <f>IF($A88="","",IFERROR(SUMIFS($I$7:$I$106,$B$7:$B$106,$B88,$A$7:$A$106,"&lt;="&amp;$A88),0))</f>
        <v/>
      </c>
      <c r="N88" s="37">
        <f>IF($A88="","",IFERROR($L88-$M88,0))</f>
        <v/>
      </c>
    </row>
    <row r="89">
      <c r="A89" s="35" t="n"/>
      <c r="B89" s="19" t="n"/>
      <c r="C89" s="19" t="n"/>
      <c r="D89" s="19" t="n"/>
      <c r="E89" s="19" t="n"/>
      <c r="F89" s="36" t="n"/>
      <c r="G89" s="21">
        <f>IF($A89="","",IFERROR('Paramètres'!$B$6,0))</f>
        <v/>
      </c>
      <c r="H89" s="37">
        <f>IF($A89="","",IFERROR($F89*$G89,0))</f>
        <v/>
      </c>
      <c r="I89" s="36" t="n"/>
      <c r="J89" s="19" t="n"/>
      <c r="K89" s="37">
        <f>IF($A89="","",IFERROR($H89-$I89,0))</f>
        <v/>
      </c>
      <c r="L89" s="37">
        <f>IF($A89="","",IFERROR(SUMIFS($H$7:$H$106,$B$7:$B$106,$B89,$A$7:$A$106,"&lt;="&amp;$A89),0))</f>
        <v/>
      </c>
      <c r="M89" s="37">
        <f>IF($A89="","",IFERROR(SUMIFS($I$7:$I$106,$B$7:$B$106,$B89,$A$7:$A$106,"&lt;="&amp;$A89),0))</f>
        <v/>
      </c>
      <c r="N89" s="37">
        <f>IF($A89="","",IFERROR($L89-$M89,0))</f>
        <v/>
      </c>
    </row>
    <row r="90">
      <c r="A90" s="35" t="n"/>
      <c r="B90" s="19" t="n"/>
      <c r="C90" s="19" t="n"/>
      <c r="D90" s="19" t="n"/>
      <c r="E90" s="19" t="n"/>
      <c r="F90" s="36" t="n"/>
      <c r="G90" s="21">
        <f>IF($A90="","",IFERROR('Paramètres'!$B$6,0))</f>
        <v/>
      </c>
      <c r="H90" s="37">
        <f>IF($A90="","",IFERROR($F90*$G90,0))</f>
        <v/>
      </c>
      <c r="I90" s="36" t="n"/>
      <c r="J90" s="19" t="n"/>
      <c r="K90" s="37">
        <f>IF($A90="","",IFERROR($H90-$I90,0))</f>
        <v/>
      </c>
      <c r="L90" s="37">
        <f>IF($A90="","",IFERROR(SUMIFS($H$7:$H$106,$B$7:$B$106,$B90,$A$7:$A$106,"&lt;="&amp;$A90),0))</f>
        <v/>
      </c>
      <c r="M90" s="37">
        <f>IF($A90="","",IFERROR(SUMIFS($I$7:$I$106,$B$7:$B$106,$B90,$A$7:$A$106,"&lt;="&amp;$A90),0))</f>
        <v/>
      </c>
      <c r="N90" s="37">
        <f>IF($A90="","",IFERROR($L90-$M90,0))</f>
        <v/>
      </c>
    </row>
    <row r="91">
      <c r="A91" s="35" t="n"/>
      <c r="B91" s="19" t="n"/>
      <c r="C91" s="19" t="n"/>
      <c r="D91" s="19" t="n"/>
      <c r="E91" s="19" t="n"/>
      <c r="F91" s="36" t="n"/>
      <c r="G91" s="21">
        <f>IF($A91="","",IFERROR('Paramètres'!$B$6,0))</f>
        <v/>
      </c>
      <c r="H91" s="37">
        <f>IF($A91="","",IFERROR($F91*$G91,0))</f>
        <v/>
      </c>
      <c r="I91" s="36" t="n"/>
      <c r="J91" s="19" t="n"/>
      <c r="K91" s="37">
        <f>IF($A91="","",IFERROR($H91-$I91,0))</f>
        <v/>
      </c>
      <c r="L91" s="37">
        <f>IF($A91="","",IFERROR(SUMIFS($H$7:$H$106,$B$7:$B$106,$B91,$A$7:$A$106,"&lt;="&amp;$A91),0))</f>
        <v/>
      </c>
      <c r="M91" s="37">
        <f>IF($A91="","",IFERROR(SUMIFS($I$7:$I$106,$B$7:$B$106,$B91,$A$7:$A$106,"&lt;="&amp;$A91),0))</f>
        <v/>
      </c>
      <c r="N91" s="37">
        <f>IF($A91="","",IFERROR($L91-$M91,0))</f>
        <v/>
      </c>
    </row>
    <row r="92">
      <c r="A92" s="35" t="n"/>
      <c r="B92" s="19" t="n"/>
      <c r="C92" s="19" t="n"/>
      <c r="D92" s="19" t="n"/>
      <c r="E92" s="19" t="n"/>
      <c r="F92" s="36" t="n"/>
      <c r="G92" s="21">
        <f>IF($A92="","",IFERROR('Paramètres'!$B$6,0))</f>
        <v/>
      </c>
      <c r="H92" s="37">
        <f>IF($A92="","",IFERROR($F92*$G92,0))</f>
        <v/>
      </c>
      <c r="I92" s="36" t="n"/>
      <c r="J92" s="19" t="n"/>
      <c r="K92" s="37">
        <f>IF($A92="","",IFERROR($H92-$I92,0))</f>
        <v/>
      </c>
      <c r="L92" s="37">
        <f>IF($A92="","",IFERROR(SUMIFS($H$7:$H$106,$B$7:$B$106,$B92,$A$7:$A$106,"&lt;="&amp;$A92),0))</f>
        <v/>
      </c>
      <c r="M92" s="37">
        <f>IF($A92="","",IFERROR(SUMIFS($I$7:$I$106,$B$7:$B$106,$B92,$A$7:$A$106,"&lt;="&amp;$A92),0))</f>
        <v/>
      </c>
      <c r="N92" s="37">
        <f>IF($A92="","",IFERROR($L92-$M92,0))</f>
        <v/>
      </c>
    </row>
    <row r="93">
      <c r="A93" s="35" t="n"/>
      <c r="B93" s="19" t="n"/>
      <c r="C93" s="19" t="n"/>
      <c r="D93" s="19" t="n"/>
      <c r="E93" s="19" t="n"/>
      <c r="F93" s="36" t="n"/>
      <c r="G93" s="21">
        <f>IF($A93="","",IFERROR('Paramètres'!$B$6,0))</f>
        <v/>
      </c>
      <c r="H93" s="37">
        <f>IF($A93="","",IFERROR($F93*$G93,0))</f>
        <v/>
      </c>
      <c r="I93" s="36" t="n"/>
      <c r="J93" s="19" t="n"/>
      <c r="K93" s="37">
        <f>IF($A93="","",IFERROR($H93-$I93,0))</f>
        <v/>
      </c>
      <c r="L93" s="37">
        <f>IF($A93="","",IFERROR(SUMIFS($H$7:$H$106,$B$7:$B$106,$B93,$A$7:$A$106,"&lt;="&amp;$A93),0))</f>
        <v/>
      </c>
      <c r="M93" s="37">
        <f>IF($A93="","",IFERROR(SUMIFS($I$7:$I$106,$B$7:$B$106,$B93,$A$7:$A$106,"&lt;="&amp;$A93),0))</f>
        <v/>
      </c>
      <c r="N93" s="37">
        <f>IF($A93="","",IFERROR($L93-$M93,0))</f>
        <v/>
      </c>
    </row>
    <row r="94">
      <c r="A94" s="35" t="n"/>
      <c r="B94" s="19" t="n"/>
      <c r="C94" s="19" t="n"/>
      <c r="D94" s="19" t="n"/>
      <c r="E94" s="19" t="n"/>
      <c r="F94" s="36" t="n"/>
      <c r="G94" s="21">
        <f>IF($A94="","",IFERROR('Paramètres'!$B$6,0))</f>
        <v/>
      </c>
      <c r="H94" s="37">
        <f>IF($A94="","",IFERROR($F94*$G94,0))</f>
        <v/>
      </c>
      <c r="I94" s="36" t="n"/>
      <c r="J94" s="19" t="n"/>
      <c r="K94" s="37">
        <f>IF($A94="","",IFERROR($H94-$I94,0))</f>
        <v/>
      </c>
      <c r="L94" s="37">
        <f>IF($A94="","",IFERROR(SUMIFS($H$7:$H$106,$B$7:$B$106,$B94,$A$7:$A$106,"&lt;="&amp;$A94),0))</f>
        <v/>
      </c>
      <c r="M94" s="37">
        <f>IF($A94="","",IFERROR(SUMIFS($I$7:$I$106,$B$7:$B$106,$B94,$A$7:$A$106,"&lt;="&amp;$A94),0))</f>
        <v/>
      </c>
      <c r="N94" s="37">
        <f>IF($A94="","",IFERROR($L94-$M94,0))</f>
        <v/>
      </c>
    </row>
    <row r="95">
      <c r="A95" s="35" t="n"/>
      <c r="B95" s="19" t="n"/>
      <c r="C95" s="19" t="n"/>
      <c r="D95" s="19" t="n"/>
      <c r="E95" s="19" t="n"/>
      <c r="F95" s="36" t="n"/>
      <c r="G95" s="21">
        <f>IF($A95="","",IFERROR('Paramètres'!$B$6,0))</f>
        <v/>
      </c>
      <c r="H95" s="37">
        <f>IF($A95="","",IFERROR($F95*$G95,0))</f>
        <v/>
      </c>
      <c r="I95" s="36" t="n"/>
      <c r="J95" s="19" t="n"/>
      <c r="K95" s="37">
        <f>IF($A95="","",IFERROR($H95-$I95,0))</f>
        <v/>
      </c>
      <c r="L95" s="37">
        <f>IF($A95="","",IFERROR(SUMIFS($H$7:$H$106,$B$7:$B$106,$B95,$A$7:$A$106,"&lt;="&amp;$A95),0))</f>
        <v/>
      </c>
      <c r="M95" s="37">
        <f>IF($A95="","",IFERROR(SUMIFS($I$7:$I$106,$B$7:$B$106,$B95,$A$7:$A$106,"&lt;="&amp;$A95),0))</f>
        <v/>
      </c>
      <c r="N95" s="37">
        <f>IF($A95="","",IFERROR($L95-$M95,0))</f>
        <v/>
      </c>
    </row>
    <row r="96">
      <c r="A96" s="35" t="n"/>
      <c r="B96" s="19" t="n"/>
      <c r="C96" s="19" t="n"/>
      <c r="D96" s="19" t="n"/>
      <c r="E96" s="19" t="n"/>
      <c r="F96" s="36" t="n"/>
      <c r="G96" s="21">
        <f>IF($A96="","",IFERROR('Paramètres'!$B$6,0))</f>
        <v/>
      </c>
      <c r="H96" s="37">
        <f>IF($A96="","",IFERROR($F96*$G96,0))</f>
        <v/>
      </c>
      <c r="I96" s="36" t="n"/>
      <c r="J96" s="19" t="n"/>
      <c r="K96" s="37">
        <f>IF($A96="","",IFERROR($H96-$I96,0))</f>
        <v/>
      </c>
      <c r="L96" s="37">
        <f>IF($A96="","",IFERROR(SUMIFS($H$7:$H$106,$B$7:$B$106,$B96,$A$7:$A$106,"&lt;="&amp;$A96),0))</f>
        <v/>
      </c>
      <c r="M96" s="37">
        <f>IF($A96="","",IFERROR(SUMIFS($I$7:$I$106,$B$7:$B$106,$B96,$A$7:$A$106,"&lt;="&amp;$A96),0))</f>
        <v/>
      </c>
      <c r="N96" s="37">
        <f>IF($A96="","",IFERROR($L96-$M96,0))</f>
        <v/>
      </c>
    </row>
    <row r="97">
      <c r="A97" s="35" t="n"/>
      <c r="B97" s="19" t="n"/>
      <c r="C97" s="19" t="n"/>
      <c r="D97" s="19" t="n"/>
      <c r="E97" s="19" t="n"/>
      <c r="F97" s="36" t="n"/>
      <c r="G97" s="21">
        <f>IF($A97="","",IFERROR('Paramètres'!$B$6,0))</f>
        <v/>
      </c>
      <c r="H97" s="37">
        <f>IF($A97="","",IFERROR($F97*$G97,0))</f>
        <v/>
      </c>
      <c r="I97" s="36" t="n"/>
      <c r="J97" s="19" t="n"/>
      <c r="K97" s="37">
        <f>IF($A97="","",IFERROR($H97-$I97,0))</f>
        <v/>
      </c>
      <c r="L97" s="37">
        <f>IF($A97="","",IFERROR(SUMIFS($H$7:$H$106,$B$7:$B$106,$B97,$A$7:$A$106,"&lt;="&amp;$A97),0))</f>
        <v/>
      </c>
      <c r="M97" s="37">
        <f>IF($A97="","",IFERROR(SUMIFS($I$7:$I$106,$B$7:$B$106,$B97,$A$7:$A$106,"&lt;="&amp;$A97),0))</f>
        <v/>
      </c>
      <c r="N97" s="37">
        <f>IF($A97="","",IFERROR($L97-$M97,0))</f>
        <v/>
      </c>
    </row>
    <row r="98">
      <c r="A98" s="35" t="n"/>
      <c r="B98" s="19" t="n"/>
      <c r="C98" s="19" t="n"/>
      <c r="D98" s="19" t="n"/>
      <c r="E98" s="19" t="n"/>
      <c r="F98" s="36" t="n"/>
      <c r="G98" s="21">
        <f>IF($A98="","",IFERROR('Paramètres'!$B$6,0))</f>
        <v/>
      </c>
      <c r="H98" s="37">
        <f>IF($A98="","",IFERROR($F98*$G98,0))</f>
        <v/>
      </c>
      <c r="I98" s="36" t="n"/>
      <c r="J98" s="19" t="n"/>
      <c r="K98" s="37">
        <f>IF($A98="","",IFERROR($H98-$I98,0))</f>
        <v/>
      </c>
      <c r="L98" s="37">
        <f>IF($A98="","",IFERROR(SUMIFS($H$7:$H$106,$B$7:$B$106,$B98,$A$7:$A$106,"&lt;="&amp;$A98),0))</f>
        <v/>
      </c>
      <c r="M98" s="37">
        <f>IF($A98="","",IFERROR(SUMIFS($I$7:$I$106,$B$7:$B$106,$B98,$A$7:$A$106,"&lt;="&amp;$A98),0))</f>
        <v/>
      </c>
      <c r="N98" s="37">
        <f>IF($A98="","",IFERROR($L98-$M98,0))</f>
        <v/>
      </c>
    </row>
    <row r="99">
      <c r="A99" s="35" t="n"/>
      <c r="B99" s="19" t="n"/>
      <c r="C99" s="19" t="n"/>
      <c r="D99" s="19" t="n"/>
      <c r="E99" s="19" t="n"/>
      <c r="F99" s="36" t="n"/>
      <c r="G99" s="21">
        <f>IF($A99="","",IFERROR('Paramètres'!$B$6,0))</f>
        <v/>
      </c>
      <c r="H99" s="37">
        <f>IF($A99="","",IFERROR($F99*$G99,0))</f>
        <v/>
      </c>
      <c r="I99" s="36" t="n"/>
      <c r="J99" s="19" t="n"/>
      <c r="K99" s="37">
        <f>IF($A99="","",IFERROR($H99-$I99,0))</f>
        <v/>
      </c>
      <c r="L99" s="37">
        <f>IF($A99="","",IFERROR(SUMIFS($H$7:$H$106,$B$7:$B$106,$B99,$A$7:$A$106,"&lt;="&amp;$A99),0))</f>
        <v/>
      </c>
      <c r="M99" s="37">
        <f>IF($A99="","",IFERROR(SUMIFS($I$7:$I$106,$B$7:$B$106,$B99,$A$7:$A$106,"&lt;="&amp;$A99),0))</f>
        <v/>
      </c>
      <c r="N99" s="37">
        <f>IF($A99="","",IFERROR($L99-$M99,0))</f>
        <v/>
      </c>
    </row>
    <row r="100">
      <c r="A100" s="35" t="n"/>
      <c r="B100" s="19" t="n"/>
      <c r="C100" s="19" t="n"/>
      <c r="D100" s="19" t="n"/>
      <c r="E100" s="19" t="n"/>
      <c r="F100" s="36" t="n"/>
      <c r="G100" s="21">
        <f>IF($A100="","",IFERROR('Paramètres'!$B$6,0))</f>
        <v/>
      </c>
      <c r="H100" s="37">
        <f>IF($A100="","",IFERROR($F100*$G100,0))</f>
        <v/>
      </c>
      <c r="I100" s="36" t="n"/>
      <c r="J100" s="19" t="n"/>
      <c r="K100" s="37">
        <f>IF($A100="","",IFERROR($H100-$I100,0))</f>
        <v/>
      </c>
      <c r="L100" s="37">
        <f>IF($A100="","",IFERROR(SUMIFS($H$7:$H$106,$B$7:$B$106,$B100,$A$7:$A$106,"&lt;="&amp;$A100),0))</f>
        <v/>
      </c>
      <c r="M100" s="37">
        <f>IF($A100="","",IFERROR(SUMIFS($I$7:$I$106,$B$7:$B$106,$B100,$A$7:$A$106,"&lt;="&amp;$A100),0))</f>
        <v/>
      </c>
      <c r="N100" s="37">
        <f>IF($A100="","",IFERROR($L100-$M100,0))</f>
        <v/>
      </c>
    </row>
    <row r="101">
      <c r="A101" s="35" t="n"/>
      <c r="B101" s="19" t="n"/>
      <c r="C101" s="19" t="n"/>
      <c r="D101" s="19" t="n"/>
      <c r="E101" s="19" t="n"/>
      <c r="F101" s="36" t="n"/>
      <c r="G101" s="21">
        <f>IF($A101="","",IFERROR('Paramètres'!$B$6,0))</f>
        <v/>
      </c>
      <c r="H101" s="37">
        <f>IF($A101="","",IFERROR($F101*$G101,0))</f>
        <v/>
      </c>
      <c r="I101" s="36" t="n"/>
      <c r="J101" s="19" t="n"/>
      <c r="K101" s="37">
        <f>IF($A101="","",IFERROR($H101-$I101,0))</f>
        <v/>
      </c>
      <c r="L101" s="37">
        <f>IF($A101="","",IFERROR(SUMIFS($H$7:$H$106,$B$7:$B$106,$B101,$A$7:$A$106,"&lt;="&amp;$A101),0))</f>
        <v/>
      </c>
      <c r="M101" s="37">
        <f>IF($A101="","",IFERROR(SUMIFS($I$7:$I$106,$B$7:$B$106,$B101,$A$7:$A$106,"&lt;="&amp;$A101),0))</f>
        <v/>
      </c>
      <c r="N101" s="37">
        <f>IF($A101="","",IFERROR($L101-$M101,0))</f>
        <v/>
      </c>
    </row>
    <row r="102">
      <c r="A102" s="35" t="n"/>
      <c r="B102" s="19" t="n"/>
      <c r="C102" s="19" t="n"/>
      <c r="D102" s="19" t="n"/>
      <c r="E102" s="19" t="n"/>
      <c r="F102" s="36" t="n"/>
      <c r="G102" s="21">
        <f>IF($A102="","",IFERROR('Paramètres'!$B$6,0))</f>
        <v/>
      </c>
      <c r="H102" s="37">
        <f>IF($A102="","",IFERROR($F102*$G102,0))</f>
        <v/>
      </c>
      <c r="I102" s="36" t="n"/>
      <c r="J102" s="19" t="n"/>
      <c r="K102" s="37">
        <f>IF($A102="","",IFERROR($H102-$I102,0))</f>
        <v/>
      </c>
      <c r="L102" s="37">
        <f>IF($A102="","",IFERROR(SUMIFS($H$7:$H$106,$B$7:$B$106,$B102,$A$7:$A$106,"&lt;="&amp;$A102),0))</f>
        <v/>
      </c>
      <c r="M102" s="37">
        <f>IF($A102="","",IFERROR(SUMIFS($I$7:$I$106,$B$7:$B$106,$B102,$A$7:$A$106,"&lt;="&amp;$A102),0))</f>
        <v/>
      </c>
      <c r="N102" s="37">
        <f>IF($A102="","",IFERROR($L102-$M102,0))</f>
        <v/>
      </c>
    </row>
    <row r="103">
      <c r="A103" s="35" t="n"/>
      <c r="B103" s="19" t="n"/>
      <c r="C103" s="19" t="n"/>
      <c r="D103" s="19" t="n"/>
      <c r="E103" s="19" t="n"/>
      <c r="F103" s="36" t="n"/>
      <c r="G103" s="21">
        <f>IF($A103="","",IFERROR('Paramètres'!$B$6,0))</f>
        <v/>
      </c>
      <c r="H103" s="37">
        <f>IF($A103="","",IFERROR($F103*$G103,0))</f>
        <v/>
      </c>
      <c r="I103" s="36" t="n"/>
      <c r="J103" s="19" t="n"/>
      <c r="K103" s="37">
        <f>IF($A103="","",IFERROR($H103-$I103,0))</f>
        <v/>
      </c>
      <c r="L103" s="37">
        <f>IF($A103="","",IFERROR(SUMIFS($H$7:$H$106,$B$7:$B$106,$B103,$A$7:$A$106,"&lt;="&amp;$A103),0))</f>
        <v/>
      </c>
      <c r="M103" s="37">
        <f>IF($A103="","",IFERROR(SUMIFS($I$7:$I$106,$B$7:$B$106,$B103,$A$7:$A$106,"&lt;="&amp;$A103),0))</f>
        <v/>
      </c>
      <c r="N103" s="37">
        <f>IF($A103="","",IFERROR($L103-$M103,0))</f>
        <v/>
      </c>
    </row>
    <row r="104">
      <c r="A104" s="35" t="n"/>
      <c r="B104" s="19" t="n"/>
      <c r="C104" s="19" t="n"/>
      <c r="D104" s="19" t="n"/>
      <c r="E104" s="19" t="n"/>
      <c r="F104" s="36" t="n"/>
      <c r="G104" s="21">
        <f>IF($A104="","",IFERROR('Paramètres'!$B$6,0))</f>
        <v/>
      </c>
      <c r="H104" s="37">
        <f>IF($A104="","",IFERROR($F104*$G104,0))</f>
        <v/>
      </c>
      <c r="I104" s="36" t="n"/>
      <c r="J104" s="19" t="n"/>
      <c r="K104" s="37">
        <f>IF($A104="","",IFERROR($H104-$I104,0))</f>
        <v/>
      </c>
      <c r="L104" s="37">
        <f>IF($A104="","",IFERROR(SUMIFS($H$7:$H$106,$B$7:$B$106,$B104,$A$7:$A$106,"&lt;="&amp;$A104),0))</f>
        <v/>
      </c>
      <c r="M104" s="37">
        <f>IF($A104="","",IFERROR(SUMIFS($I$7:$I$106,$B$7:$B$106,$B104,$A$7:$A$106,"&lt;="&amp;$A104),0))</f>
        <v/>
      </c>
      <c r="N104" s="37">
        <f>IF($A104="","",IFERROR($L104-$M104,0))</f>
        <v/>
      </c>
    </row>
    <row r="105">
      <c r="A105" s="35" t="n"/>
      <c r="B105" s="19" t="n"/>
      <c r="C105" s="19" t="n"/>
      <c r="D105" s="19" t="n"/>
      <c r="E105" s="19" t="n"/>
      <c r="F105" s="36" t="n"/>
      <c r="G105" s="21">
        <f>IF($A105="","",IFERROR('Paramètres'!$B$6,0))</f>
        <v/>
      </c>
      <c r="H105" s="37">
        <f>IF($A105="","",IFERROR($F105*$G105,0))</f>
        <v/>
      </c>
      <c r="I105" s="36" t="n"/>
      <c r="J105" s="19" t="n"/>
      <c r="K105" s="37">
        <f>IF($A105="","",IFERROR($H105-$I105,0))</f>
        <v/>
      </c>
      <c r="L105" s="37">
        <f>IF($A105="","",IFERROR(SUMIFS($H$7:$H$106,$B$7:$B$106,$B105,$A$7:$A$106,"&lt;="&amp;$A105),0))</f>
        <v/>
      </c>
      <c r="M105" s="37">
        <f>IF($A105="","",IFERROR(SUMIFS($I$7:$I$106,$B$7:$B$106,$B105,$A$7:$A$106,"&lt;="&amp;$A105),0))</f>
        <v/>
      </c>
      <c r="N105" s="37">
        <f>IF($A105="","",IFERROR($L105-$M105,0))</f>
        <v/>
      </c>
    </row>
    <row r="106">
      <c r="A106" s="35" t="n"/>
      <c r="B106" s="19" t="n"/>
      <c r="C106" s="19" t="n"/>
      <c r="D106" s="19" t="n"/>
      <c r="E106" s="19" t="n"/>
      <c r="F106" s="36" t="n"/>
      <c r="G106" s="21">
        <f>IF($A106="","",IFERROR('Paramètres'!$B$6,0))</f>
        <v/>
      </c>
      <c r="H106" s="37">
        <f>IF($A106="","",IFERROR($F106*$G106,0))</f>
        <v/>
      </c>
      <c r="I106" s="36" t="n"/>
      <c r="J106" s="19" t="n"/>
      <c r="K106" s="37">
        <f>IF($A106="","",IFERROR($H106-$I106,0))</f>
        <v/>
      </c>
      <c r="L106" s="37">
        <f>IF($A106="","",IFERROR(SUMIFS($H$7:$H$106,$B$7:$B$106,$B106,$A$7:$A$106,"&lt;="&amp;$A106),0))</f>
        <v/>
      </c>
      <c r="M106" s="37">
        <f>IF($A106="","",IFERROR(SUMIFS($I$7:$I$106,$B$7:$B$106,$B106,$A$7:$A$106,"&lt;="&amp;$A106),0))</f>
        <v/>
      </c>
      <c r="N106" s="37">
        <f>IF($A106="","",IFERROR($L106-$M106,0))</f>
        <v/>
      </c>
    </row>
  </sheetData>
  <autoFilter ref="A6:N106"/>
  <mergeCells count="3">
    <mergeCell ref="A1:N1"/>
    <mergeCell ref="A2:N2"/>
    <mergeCell ref="A19:B19"/>
  </mergeCells>
  <conditionalFormatting sqref="J7:J106">
    <cfRule type="expression" priority="1" dxfId="3">
      <formula>AND($I7&gt;0,$J7&lt;&gt;"Versée")</formula>
    </cfRule>
  </conditionalFormatting>
  <conditionalFormatting sqref="I7:I106">
    <cfRule type="expression" priority="2" dxfId="3">
      <formula>AND($J7="Versée",$I7=0)</formula>
    </cfRule>
  </conditionalFormatting>
  <conditionalFormatting sqref="N7:N106">
    <cfRule type="expression" priority="3" dxfId="0">
      <formula>$N7&lt;0</formula>
    </cfRule>
    <cfRule type="expression" priority="4" dxfId="1">
      <formula>$N7&gt;=0</formula>
    </cfRule>
  </conditionalFormatting>
  <conditionalFormatting sqref="F7:F106">
    <cfRule type="expression" priority="5" dxfId="4">
      <formula>AND($F7="",$H7&lt;&gt;0)</formula>
    </cfRule>
  </conditionalFormatting>
  <conditionalFormatting sqref="B24">
    <cfRule type="expression" priority="6" dxfId="0">
      <formula>$B$24&lt;&gt;0</formula>
    </cfRule>
    <cfRule type="expression" priority="7" dxfId="1">
      <formula>$B$24=0</formula>
    </cfRule>
  </conditionalFormatting>
  <dataValidations count="8">
    <dataValidation sqref="A7:A106" showErrorMessage="1" showInputMessage="1" allowBlank="1" errorTitle="Date invalide" error="Saisir une date au format AAAA-MM-JJ." type="date" operator="between">
      <formula1>DATE(2020,1,1)</formula1>
      <formula2>DATE(2100,12,31)</formula2>
    </dataValidation>
    <dataValidation sqref="B7:B106" showErrorMessage="1" showInputMessage="1" allowBlank="1" errorTitle="Numéro invalide" error="Saisir un numéro d’employé valide." type="textLength" operator="lessThanOrEqual">
      <formula1>20</formula1>
    </dataValidation>
    <dataValidation sqref="C7:C106" showErrorMessage="1" showInputMessage="1" allowBlank="1" errorTitle="Nom invalide" error="Saisir le nom complet de l’employé." type="textLength" operator="lessThanOrEqual">
      <formula1>80</formula1>
    </dataValidation>
    <dataValidation sqref="D7:D106" showErrorMessage="1" showInputMessage="1" allowBlank="1" errorTitle="Période invalide" error="Exemple : 2026-01-01 au 2026-01-15." type="textLength" operator="lessThanOrEqual">
      <formula1>30</formula1>
    </dataValidation>
    <dataValidation sqref="E7:E106" showErrorMessage="1" showInputMessage="1" allowBlank="1" errorTitle="Catégorie invalide" error="Choisir une catégorie dans la liste." type="list">
      <formula1>'Paramètres'!$H$6:$H$10</formula1>
    </dataValidation>
    <dataValidation sqref="F7:F106" showErrorMessage="1" showInputMessage="1" allowBlank="1" errorTitle="Montant invalide" error="Saisir un montant brut admissible positif ou nul." type="decimal" operator="greaterThanOrEqual">
      <formula1>0</formula1>
    </dataValidation>
    <dataValidation sqref="I7:I106" showErrorMessage="1" showInputMessage="1" allowBlank="1" errorTitle="Montant invalide" error="Saisir le montant brut d’indemnité effectivement versé." type="decimal" operator="greaterThanOrEqual">
      <formula1>0</formula1>
    </dataValidation>
    <dataValidation sqref="J7:J106" showErrorMessage="1" showInputMessage="1" allowBlank="1" errorTitle="Statut invalide" error="Choisir « Non versée » ou « Versée »." type="list">
      <formula1>'Paramètres'!$F$6:$F$7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20" customWidth="1" min="3" max="3"/>
    <col width="58" customWidth="1" min="4" max="4"/>
    <col width="3" customWidth="1" min="5" max="5"/>
    <col width="24" customWidth="1" min="6" max="6"/>
    <col width="3" customWidth="1" min="7" max="7"/>
    <col width="34" customWidth="1" min="8" max="8"/>
  </cols>
  <sheetData>
    <row r="1" ht="28" customHeight="1">
      <c r="A1" s="1" t="inlineStr">
        <is>
          <t>Paramètres — Indemnité de vacances</t>
        </is>
      </c>
    </row>
    <row r="2" ht="32" customHeight="1">
      <c r="A2" s="2" t="inlineStr">
        <is>
          <t>Modèle de suivi administratif en dollars canadiens — vérifier les règles applicables avant utilisation</t>
        </is>
      </c>
    </row>
    <row r="5">
      <c r="A5" s="5" t="inlineStr">
        <is>
          <t>Paramètre</t>
        </is>
      </c>
      <c r="B5" s="5" t="inlineStr">
        <is>
          <t>Valeur</t>
        </is>
      </c>
      <c r="C5" s="5" t="inlineStr">
        <is>
          <t>Format</t>
        </is>
      </c>
      <c r="D5" s="5" t="inlineStr">
        <is>
          <t>Note</t>
        </is>
      </c>
      <c r="F5" s="5" t="inlineStr">
        <is>
          <t>Statut de versement</t>
        </is>
      </c>
      <c r="H5" s="5" t="inlineStr">
        <is>
          <t>Catégorie de rémunération</t>
        </is>
      </c>
    </row>
    <row r="6">
      <c r="A6" s="26" t="inlineStr">
        <is>
          <t>Taux d’indemnité vacances</t>
        </is>
      </c>
      <c r="B6" s="27" t="n">
        <v>0.04</v>
      </c>
      <c r="C6" s="26" t="inlineStr">
        <is>
          <t>Pourcentage, 2 décimales</t>
        </is>
      </c>
      <c r="D6" s="26" t="inlineStr">
        <is>
          <t>Taux initial du modèle. Modifier seulement après validation de la règle applicable.</t>
        </is>
      </c>
      <c r="F6" s="19" t="inlineStr">
        <is>
          <t>Non versée</t>
        </is>
      </c>
      <c r="G6" s="28" t="n"/>
      <c r="H6" s="19" t="inlineStr">
        <is>
          <t>Salaire régulier</t>
        </is>
      </c>
    </row>
    <row r="7">
      <c r="A7" s="26" t="inlineStr">
        <is>
          <t>Devise</t>
        </is>
      </c>
      <c r="B7" s="19" t="inlineStr">
        <is>
          <t>CAD</t>
        </is>
      </c>
      <c r="C7" s="26" t="inlineStr">
        <is>
          <t>Texte</t>
        </is>
      </c>
      <c r="D7" s="26" t="inlineStr">
        <is>
          <t>Tous les montants sont en dollars canadiens.</t>
        </is>
      </c>
      <c r="F7" s="19" t="inlineStr">
        <is>
          <t>Versée</t>
        </is>
      </c>
      <c r="G7" s="28" t="n"/>
      <c r="H7" s="19" t="inlineStr">
        <is>
          <t>Heures supplémentaires</t>
        </is>
      </c>
    </row>
    <row r="8">
      <c r="A8" s="26" t="inlineStr">
        <is>
          <t>Date de début du suivi</t>
        </is>
      </c>
      <c r="B8" s="35" t="n">
        <v>46023</v>
      </c>
      <c r="C8" s="26" t="inlineStr">
        <is>
          <t>AAAA-MM-JJ</t>
        </is>
      </c>
      <c r="D8" s="26" t="inlineStr">
        <is>
          <t>Date administrative de début des données dans le fichier.</t>
        </is>
      </c>
      <c r="F8" s="28" t="n"/>
      <c r="G8" s="28" t="n"/>
      <c r="H8" s="19" t="inlineStr">
        <is>
          <t>Commission</t>
        </is>
      </c>
    </row>
    <row r="9">
      <c r="A9" s="26" t="inlineStr">
        <is>
          <t>Nom de l’entreprise</t>
        </is>
      </c>
      <c r="B9" s="19" t="inlineStr">
        <is>
          <t>Entreprise exemple Québec inc.</t>
        </is>
      </c>
      <c r="C9" s="26" t="inlineStr">
        <is>
          <t>Texte</t>
        </is>
      </c>
      <c r="D9" s="26" t="inlineStr">
        <is>
          <t>À remplacer par le nom de l’entreprise.</t>
        </is>
      </c>
      <c r="F9" s="28" t="n"/>
      <c r="G9" s="28" t="n"/>
      <c r="H9" s="19" t="inlineStr">
        <is>
          <t>Prime</t>
        </is>
      </c>
    </row>
    <row r="10">
      <c r="A10" s="26" t="inlineStr">
        <is>
          <t>Exercice de suivi</t>
        </is>
      </c>
      <c r="B10" s="29" t="n">
        <v>2026</v>
      </c>
      <c r="C10" s="26" t="inlineStr">
        <is>
          <t>Nombre entier</t>
        </is>
      </c>
      <c r="D10" s="26" t="inlineStr">
        <is>
          <t>Année de référence administrative.</t>
        </is>
      </c>
      <c r="F10" s="28" t="n"/>
      <c r="G10" s="28" t="n"/>
      <c r="H10" s="19" t="inlineStr">
        <is>
          <t>Autre rémunération admissible</t>
        </is>
      </c>
    </row>
    <row r="13" ht="24" customHeight="1">
      <c r="A13" s="30" t="inlineStr">
        <is>
          <t>Note importante : Le taux de 4 % est fourni comme paramètre initial pour ce modèle. L’utilisateur doit confirmer que le taux, la rémunération admissible, la période de référence et les modalités de versement conviennent à sa situation. Le modèle calcule des montants bruts administratifs seulement; il ne calcule pas les retenues à la source, les cotisations d’employeur ni les remises à l’ARC, à Revenu Québec ou à la CNESST.</t>
        </is>
      </c>
      <c r="B13" s="40" t="n"/>
      <c r="C13" s="40" t="n"/>
      <c r="D13" s="40" t="n"/>
      <c r="E13" s="40" t="n"/>
      <c r="F13" s="40" t="n"/>
      <c r="G13" s="40" t="n"/>
      <c r="H13" s="41" t="n"/>
    </row>
    <row r="14" ht="24" customHeight="1">
      <c r="A14" s="42" t="n"/>
      <c r="H14" s="43" t="n"/>
    </row>
    <row r="15" ht="24" customHeight="1">
      <c r="A15" s="42" t="n"/>
      <c r="H15" s="43" t="n"/>
    </row>
    <row r="16" ht="24" customHeight="1">
      <c r="A16" s="44" t="n"/>
      <c r="B16" s="45" t="n"/>
      <c r="C16" s="45" t="n"/>
      <c r="D16" s="45" t="n"/>
      <c r="E16" s="45" t="n"/>
      <c r="F16" s="45" t="n"/>
      <c r="G16" s="45" t="n"/>
      <c r="H16" s="46" t="n"/>
    </row>
  </sheetData>
  <mergeCells count="3">
    <mergeCell ref="A1:F1"/>
    <mergeCell ref="A2:F2"/>
    <mergeCell ref="A13:H16"/>
  </mergeCells>
  <dataValidations count="4">
    <dataValidation sqref="B6" showErrorMessage="1" showInputMessage="1" allowBlank="0" errorTitle="Taux invalide" error="Saisir un pourcentage entre 0 % et 100 %." type="decimal" operator="between">
      <formula1>0</formula1>
      <formula2>1</formula2>
    </dataValidation>
    <dataValidation sqref="B8" showErrorMessage="1" showInputMessage="1" allowBlank="0" errorTitle="Date invalide" error="Saisir une date valide au format AAAA-MM-JJ." type="date" operator="between">
      <formula1>DATE(2020,1,1)</formula1>
      <formula2>DATE(2100,12,31)</formula2>
    </dataValidation>
    <dataValidation sqref="B9" showErrorMessage="1" showInputMessage="1" allowBlank="0" errorTitle="Texte invalide" error="Le nom de l’entreprise ne doit pas dépasser 100 caractères." type="textLength" operator="lessThanOrEqual">
      <formula1>100</formula1>
    </dataValidation>
    <dataValidation sqref="B10" showErrorMessage="1" showInputMessage="1" allowBlank="0" errorTitle="Exercice invalide" error="Saisir une année entre 2020 et 2100." type="whole" operator="between">
      <formula1>2020</formula1>
      <formula2>2100</formula2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2026-09-02T13:11:25Z</dcterms:created>
  <dcterms:modified xmlns:dcterms="http://purl.org/dc/terms/" xmlns:xsi="http://www.w3.org/2001/XMLSchema-instance" xsi:type="dcterms:W3CDTF">2026-09-02T13:11:25Z</dcterms:modified>
</cp:coreProperties>
</file>