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Inventaire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'Inventaire'!$A$5:$AA$1004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 [$$-fr-CA]"/>
    <numFmt numFmtId="166" formatCode="#,##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4546A"/>
      <sz val="10"/>
    </font>
    <font>
      <name val="Calibri"/>
      <b val="1"/>
      <color rgb="00FFFFFF"/>
      <sz val="11"/>
    </font>
    <font>
      <name val="Calibri"/>
      <color rgb="001F1F1F"/>
      <sz val="10"/>
    </font>
    <font>
      <name val="Calibri"/>
      <b val="1"/>
      <color rgb="001F1F1F"/>
      <sz val="10"/>
    </font>
    <font>
      <name val="Calibri"/>
      <b val="1"/>
      <color rgb="00004B87"/>
      <sz val="11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2F4F6"/>
      </patternFill>
    </fill>
    <fill>
      <patternFill patternType="solid">
        <fgColor rgb="00FFF4D6"/>
      </patternFill>
    </fill>
    <fill>
      <patternFill patternType="solid">
        <fgColor rgb="00EAF3F8"/>
      </patternFill>
    </fill>
    <fill>
      <patternFill patternType="solid">
        <fgColor rgb="00E7EAED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5" fillId="4" borderId="1" pivotButton="0" quotePrefix="0" xfId="0"/>
    <xf numFmtId="164" fontId="5" fillId="6" borderId="1" pivotButton="0" quotePrefix="0" xfId="0"/>
    <xf numFmtId="0" fontId="5" fillId="4" borderId="1" applyAlignment="1" pivotButton="0" quotePrefix="0" xfId="0">
      <alignment horizontal="left" vertical="center"/>
    </xf>
    <xf numFmtId="3" fontId="6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center" vertical="center"/>
    </xf>
    <xf numFmtId="3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ont>
        <name val="Calibri"/>
        <b val="1"/>
        <color rgb="007F4B19"/>
        <sz val="10"/>
      </font>
      <fill>
        <patternFill patternType="solid">
          <fgColor rgb="00FCE5CD"/>
        </patternFill>
      </fill>
    </dxf>
    <dxf>
      <font>
        <name val="Calibri"/>
        <color rgb="007F4B19"/>
        <sz val="10"/>
      </font>
      <fill>
        <patternFill patternType="solid">
          <fgColor rgb="00FCE5A8"/>
        </patternFill>
      </fill>
    </dxf>
    <dxf>
      <font>
        <name val="Calibri"/>
        <b val="1"/>
        <color rgb="00FFFFFF"/>
        <sz val="10"/>
      </font>
      <fill>
        <patternFill patternType="solid">
          <fgColor rgb="006B728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Inventaire" displayName="tblInventaire" ref="A5:AA1004" headerRowCount="1">
  <autoFilter ref="A5:AA1004"/>
  <tableColumns count="27">
    <tableColumn id="1" name="Code article"/>
    <tableColumn id="2" name="Article"/>
    <tableColumn id="3" name="Catégorie"/>
    <tableColumn id="4" name="Fournisseur"/>
    <tableColumn id="5" name="Unité"/>
    <tableColumn id="6" name="Stock physique"/>
    <tableColumn id="7" name="Stock réservé"/>
    <tableColumn id="8" name="Stock disponible"/>
    <tableColumn id="9" name="Quantité en commande"/>
    <tableColumn id="10" name="Ventes des 30 derniers jours"/>
    <tableColumn id="11" name="Demande quotidienne moyenne"/>
    <tableColumn id="12" name="Délai spécifique (jours)"/>
    <tableColumn id="13" name="Délai appliqué (jours)"/>
    <tableColumn id="14" name="Jours de sécurité spécifiques"/>
    <tableColumn id="15" name="Jours de sécurité appliqués"/>
    <tableColumn id="16" name="Stock de sécurité"/>
    <tableColumn id="17" name="Point de commande"/>
    <tableColumn id="18" name="Jours de couverture cible spécifiques"/>
    <tableColumn id="19" name="Jours de couverture cible appliqués"/>
    <tableColumn id="20" name="Stock cible"/>
    <tableColumn id="21" name="Quantité suggérée à commander"/>
    <tableColumn id="22" name="Coût unitaire"/>
    <tableColumn id="23" name="Valeur de la commande suggérée"/>
    <tableColumn id="24" name="Jours de couverture actuels"/>
    <tableColumn id="25" name="Statut"/>
    <tableColumn id="26" name="Dernière vérification"/>
    <tableColumn id="27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  <col width="4" customWidth="1" min="5" max="5"/>
    <col width="35" customWidth="1" min="6" max="6"/>
    <col width="10" customWidth="1" min="7" max="7"/>
    <col width="31" customWidth="1" min="8" max="8"/>
  </cols>
  <sheetData>
    <row r="1" ht="25" customHeight="1">
      <c r="A1" s="1" t="inlineStr">
        <is>
          <t>Tableau de bord — Point de commande</t>
        </is>
      </c>
    </row>
    <row r="2" ht="36" customHeight="1">
      <c r="A2" s="2" t="inlineStr">
        <is>
          <t>Les indicateurs ci-dessous sont calculés à partir de la feuille Inventaire. Mettre à jour les stocks, ventes et commandes en cours avant de prendre une décision d’achat.</t>
        </is>
      </c>
    </row>
    <row r="3"/>
    <row r="4">
      <c r="A4" s="3" t="inlineStr">
        <is>
          <t>Date de référence</t>
        </is>
      </c>
      <c r="B4" s="4">
        <f>IFERROR('Paramètres'!$B$10,"")</f>
        <v/>
      </c>
    </row>
    <row r="5"/>
    <row r="6">
      <c r="A6" s="5" t="inlineStr">
        <is>
          <t>Articles suivis</t>
        </is>
      </c>
      <c r="D6" s="6">
        <f>IFERROR(COUNTA('Inventaire'!$A$6:$A$1004),0)</f>
        <v/>
      </c>
      <c r="F6" s="7" t="inlineStr">
        <is>
          <t>Contrôle de qualité des données</t>
        </is>
      </c>
    </row>
    <row r="7">
      <c r="A7" s="5" t="inlineStr">
        <is>
          <t>Articles avec commande suggérée</t>
        </is>
      </c>
      <c r="D7" s="6">
        <f>IFERROR(COUNTIF('Inventaire'!$U$6:$U$1004,"&gt;0"),0)</f>
        <v/>
      </c>
      <c r="F7" s="8" t="inlineStr">
        <is>
          <t>Codes articles en double</t>
        </is>
      </c>
      <c r="H7" s="9">
        <f>IFERROR(SUMPRODUCT(--('Inventaire'!$A$6:$A$1004&lt;&gt;""),--(COUNTIF('Inventaire'!$A$6:$A$1004,'Inventaire'!$A$6:$A$1004)&gt;1)),0)</f>
        <v/>
      </c>
    </row>
    <row r="8">
      <c r="A8" s="5" t="inlineStr">
        <is>
          <t>Articles en rupture</t>
        </is>
      </c>
      <c r="D8" s="6">
        <f>IFERROR(COUNTIF('Inventaire'!$Y$6:$Y$1004,"Rupture / à commander"),0)</f>
        <v/>
      </c>
      <c r="F8" s="8" t="inlineStr">
        <is>
          <t>Articles sans coût unitaire</t>
        </is>
      </c>
      <c r="H8" s="9">
        <f>IFERROR(COUNTIFS('Inventaire'!$A$6:$A$1004,"&lt;&gt;",'Inventaire'!$V$6:$V$1004,""),0)</f>
        <v/>
      </c>
    </row>
    <row r="9">
      <c r="A9" s="5" t="inlineStr">
        <is>
          <t>Articles à commander sans commande en cours</t>
        </is>
      </c>
      <c r="D9" s="6">
        <f>IFERROR(COUNTIF('Inventaire'!$Y$6:$Y$1004,"À commander"),0)</f>
        <v/>
      </c>
      <c r="F9" s="8" t="inlineStr">
        <is>
          <t>Articles sans date de vérification</t>
        </is>
      </c>
      <c r="H9" s="9">
        <f>IFERROR(COUNTIFS('Inventaire'!$A$6:$A$1004,"&lt;&gt;",'Inventaire'!$Z$6:$Z$1004,""),0)</f>
        <v/>
      </c>
    </row>
    <row r="10">
      <c r="A10" s="5" t="inlineStr">
        <is>
          <t>Valeur du stock disponible</t>
        </is>
      </c>
      <c r="D10" s="26">
        <f>IFERROR(SUMPRODUCT('Inventaire'!$H$6:$H$1004,'Inventaire'!$V$6:$V$1004),0)</f>
        <v/>
      </c>
      <c r="F10" s="8" t="inlineStr">
        <is>
          <t>Stocks réservés supérieurs au stock physique</t>
        </is>
      </c>
      <c r="H10" s="9">
        <f>IFERROR(SUMPRODUCT(--('Inventaire'!$A$6:$A$1004&lt;&gt;""),--('Inventaire'!$G$6:$G$1004&gt;'Inventaire'!$F$6:$F$1004)),0)</f>
        <v/>
      </c>
    </row>
    <row r="11">
      <c r="A11" s="5" t="inlineStr">
        <is>
          <t>Valeur estimée des commandes suggérées</t>
        </is>
      </c>
      <c r="D11" s="26">
        <f>IFERROR(SUM('Inventaire'!$W$6:$W$1004),0)</f>
        <v/>
      </c>
      <c r="F11" s="8" t="inlineStr">
        <is>
          <t>Articles à vérifier</t>
        </is>
      </c>
      <c r="H11" s="9">
        <f>IFERROR(COUNTIF('Inventaire'!$Y$6:$Y$1004,"À vérifier"),0)</f>
        <v/>
      </c>
    </row>
    <row r="12">
      <c r="A12" s="5" t="inlineStr">
        <is>
          <t>Quantité totale suggérée à commander</t>
        </is>
      </c>
      <c r="D12" s="6">
        <f>IFERROR(SUM('Inventaire'!$U$6:$U$1004),0)</f>
        <v/>
      </c>
      <c r="F12" s="5" t="inlineStr">
        <is>
          <t>État final</t>
        </is>
      </c>
      <c r="H12" s="11">
        <f>IFERROR(IF(SUM(H7:H11)=0,"Conforme - prêt à utiliser","À corriger - vérifier les contrôles en rouge"),"À vérifier")</f>
        <v/>
      </c>
    </row>
    <row r="13">
      <c r="D13">
        <f>""</f>
        <v/>
      </c>
      <c r="H13">
        <f>""</f>
        <v/>
      </c>
    </row>
    <row r="14">
      <c r="D14">
        <f>""</f>
        <v/>
      </c>
      <c r="H14">
        <f>""</f>
        <v/>
      </c>
    </row>
    <row r="15" ht="22" customHeight="1">
      <c r="A15" s="12" t="inlineStr">
        <is>
          <t>Priorités d’action</t>
        </is>
      </c>
      <c r="D15">
        <f>""</f>
        <v/>
      </c>
      <c r="H15">
        <f>""</f>
        <v/>
      </c>
    </row>
    <row r="16">
      <c r="A16" s="13" t="inlineStr">
        <is>
          <t>Priorité 1 : traiter les articles en rupture.</t>
        </is>
      </c>
      <c r="D16">
        <f>""</f>
        <v/>
      </c>
      <c r="H16">
        <f>""</f>
        <v/>
      </c>
    </row>
    <row r="17">
      <c r="A17" s="13" t="inlineStr">
        <is>
          <t>Priorité 2 : commander les articles identifiés « À commander ».</t>
        </is>
      </c>
      <c r="D17">
        <f>""</f>
        <v/>
      </c>
      <c r="H17">
        <f>""</f>
        <v/>
      </c>
    </row>
    <row r="18">
      <c r="A18" s="13" t="inlineStr">
        <is>
          <t>Priorité 3 : valider les articles « À surveiller - commande en cours » auprès du fournisseur.</t>
        </is>
      </c>
      <c r="D18">
        <f>""</f>
        <v/>
      </c>
      <c r="H18">
        <f>""</f>
        <v/>
      </c>
    </row>
    <row r="19">
      <c r="A19" s="13" t="inlineStr">
        <is>
          <t>Avant de commander, vérifier le prix fournisseur, les quantités minimales applicables et la date de réception prévue.</t>
        </is>
      </c>
      <c r="D19">
        <f>""</f>
        <v/>
      </c>
      <c r="H19">
        <f>""</f>
        <v/>
      </c>
    </row>
    <row r="20">
      <c r="D20">
        <f>""</f>
        <v/>
      </c>
      <c r="H20">
        <f>""</f>
        <v/>
      </c>
    </row>
    <row r="21">
      <c r="D21">
        <f>""</f>
        <v/>
      </c>
      <c r="H21">
        <f>""</f>
        <v/>
      </c>
    </row>
    <row r="22">
      <c r="D22">
        <f>""</f>
        <v/>
      </c>
      <c r="H22">
        <f>""</f>
        <v/>
      </c>
    </row>
    <row r="23">
      <c r="D23">
        <f>""</f>
        <v/>
      </c>
      <c r="H23">
        <f>""</f>
        <v/>
      </c>
    </row>
    <row r="24">
      <c r="D24">
        <f>""</f>
        <v/>
      </c>
      <c r="H24">
        <f>""</f>
        <v/>
      </c>
    </row>
    <row r="25">
      <c r="D25">
        <f>""</f>
        <v/>
      </c>
      <c r="H25">
        <f>""</f>
        <v/>
      </c>
    </row>
    <row r="26">
      <c r="D26">
        <f>""</f>
        <v/>
      </c>
      <c r="H26">
        <f>""</f>
        <v/>
      </c>
    </row>
    <row r="27">
      <c r="D27">
        <f>""</f>
        <v/>
      </c>
      <c r="H27">
        <f>""</f>
        <v/>
      </c>
    </row>
    <row r="28">
      <c r="D28">
        <f>""</f>
        <v/>
      </c>
      <c r="H28">
        <f>""</f>
        <v/>
      </c>
    </row>
    <row r="29">
      <c r="D29">
        <f>""</f>
        <v/>
      </c>
      <c r="H29">
        <f>""</f>
        <v/>
      </c>
    </row>
    <row r="30">
      <c r="D30">
        <f>""</f>
        <v/>
      </c>
      <c r="H30">
        <f>""</f>
        <v/>
      </c>
    </row>
    <row r="31">
      <c r="D31">
        <f>""</f>
        <v/>
      </c>
      <c r="H31">
        <f>""</f>
        <v/>
      </c>
    </row>
    <row r="32">
      <c r="D32">
        <f>""</f>
        <v/>
      </c>
      <c r="H32">
        <f>""</f>
        <v/>
      </c>
    </row>
    <row r="33">
      <c r="D33">
        <f>""</f>
        <v/>
      </c>
      <c r="H33">
        <f>""</f>
        <v/>
      </c>
    </row>
    <row r="34">
      <c r="D34">
        <f>""</f>
        <v/>
      </c>
      <c r="H34">
        <f>""</f>
        <v/>
      </c>
    </row>
    <row r="35">
      <c r="D35">
        <f>""</f>
        <v/>
      </c>
      <c r="H35">
        <f>""</f>
        <v/>
      </c>
    </row>
    <row r="36">
      <c r="D36">
        <f>""</f>
        <v/>
      </c>
      <c r="H36">
        <f>""</f>
        <v/>
      </c>
    </row>
    <row r="37">
      <c r="D37">
        <f>""</f>
        <v/>
      </c>
      <c r="H37">
        <f>""</f>
        <v/>
      </c>
    </row>
    <row r="38">
      <c r="D38">
        <f>""</f>
        <v/>
      </c>
      <c r="H38">
        <f>""</f>
        <v/>
      </c>
    </row>
    <row r="39">
      <c r="D39">
        <f>""</f>
        <v/>
      </c>
      <c r="H39">
        <f>""</f>
        <v/>
      </c>
    </row>
    <row r="40">
      <c r="D40">
        <f>""</f>
        <v/>
      </c>
      <c r="H40">
        <f>""</f>
        <v/>
      </c>
    </row>
    <row r="41">
      <c r="D41">
        <f>""</f>
        <v/>
      </c>
      <c r="H41">
        <f>""</f>
        <v/>
      </c>
    </row>
    <row r="42">
      <c r="D42">
        <f>""</f>
        <v/>
      </c>
      <c r="H42">
        <f>""</f>
        <v/>
      </c>
    </row>
    <row r="43">
      <c r="D43">
        <f>""</f>
        <v/>
      </c>
      <c r="H43">
        <f>""</f>
        <v/>
      </c>
    </row>
    <row r="44">
      <c r="D44">
        <f>""</f>
        <v/>
      </c>
      <c r="H44">
        <f>""</f>
        <v/>
      </c>
    </row>
    <row r="45">
      <c r="D45">
        <f>""</f>
        <v/>
      </c>
      <c r="H45">
        <f>""</f>
        <v/>
      </c>
    </row>
    <row r="46">
      <c r="D46">
        <f>""</f>
        <v/>
      </c>
      <c r="H46">
        <f>""</f>
        <v/>
      </c>
    </row>
    <row r="47">
      <c r="D47">
        <f>""</f>
        <v/>
      </c>
      <c r="H47">
        <f>""</f>
        <v/>
      </c>
    </row>
    <row r="48">
      <c r="D48">
        <f>""</f>
        <v/>
      </c>
      <c r="H48">
        <f>""</f>
        <v/>
      </c>
    </row>
    <row r="49">
      <c r="D49">
        <f>""</f>
        <v/>
      </c>
      <c r="H49">
        <f>""</f>
        <v/>
      </c>
    </row>
    <row r="50">
      <c r="D50">
        <f>""</f>
        <v/>
      </c>
      <c r="H50">
        <f>""</f>
        <v/>
      </c>
    </row>
    <row r="51">
      <c r="D51">
        <f>""</f>
        <v/>
      </c>
      <c r="H51">
        <f>""</f>
        <v/>
      </c>
    </row>
    <row r="52">
      <c r="D52">
        <f>""</f>
        <v/>
      </c>
      <c r="H52">
        <f>""</f>
        <v/>
      </c>
    </row>
    <row r="53">
      <c r="D53">
        <f>""</f>
        <v/>
      </c>
      <c r="H53">
        <f>""</f>
        <v/>
      </c>
    </row>
    <row r="54">
      <c r="D54">
        <f>""</f>
        <v/>
      </c>
      <c r="H54">
        <f>""</f>
        <v/>
      </c>
    </row>
    <row r="55">
      <c r="D55">
        <f>""</f>
        <v/>
      </c>
      <c r="H55">
        <f>""</f>
        <v/>
      </c>
    </row>
    <row r="56">
      <c r="D56">
        <f>""</f>
        <v/>
      </c>
      <c r="H56">
        <f>""</f>
        <v/>
      </c>
    </row>
    <row r="57">
      <c r="D57">
        <f>""</f>
        <v/>
      </c>
      <c r="H57">
        <f>""</f>
        <v/>
      </c>
    </row>
    <row r="58">
      <c r="D58">
        <f>""</f>
        <v/>
      </c>
      <c r="H58">
        <f>""</f>
        <v/>
      </c>
    </row>
    <row r="59">
      <c r="D59">
        <f>""</f>
        <v/>
      </c>
      <c r="H59">
        <f>""</f>
        <v/>
      </c>
    </row>
    <row r="60">
      <c r="D60">
        <f>""</f>
        <v/>
      </c>
      <c r="H60">
        <f>""</f>
        <v/>
      </c>
    </row>
    <row r="61">
      <c r="D61">
        <f>""</f>
        <v/>
      </c>
      <c r="H61">
        <f>""</f>
        <v/>
      </c>
    </row>
    <row r="62">
      <c r="D62">
        <f>""</f>
        <v/>
      </c>
      <c r="H62">
        <f>""</f>
        <v/>
      </c>
    </row>
    <row r="63">
      <c r="D63">
        <f>""</f>
        <v/>
      </c>
      <c r="H63">
        <f>""</f>
        <v/>
      </c>
    </row>
    <row r="64">
      <c r="D64">
        <f>""</f>
        <v/>
      </c>
      <c r="H64">
        <f>""</f>
        <v/>
      </c>
    </row>
    <row r="65">
      <c r="D65">
        <f>""</f>
        <v/>
      </c>
      <c r="H65">
        <f>""</f>
        <v/>
      </c>
    </row>
    <row r="66">
      <c r="D66">
        <f>""</f>
        <v/>
      </c>
      <c r="H66">
        <f>""</f>
        <v/>
      </c>
    </row>
    <row r="67">
      <c r="D67">
        <f>""</f>
        <v/>
      </c>
      <c r="H67">
        <f>""</f>
        <v/>
      </c>
    </row>
    <row r="68">
      <c r="D68">
        <f>""</f>
        <v/>
      </c>
      <c r="H68">
        <f>""</f>
        <v/>
      </c>
    </row>
    <row r="69">
      <c r="D69">
        <f>""</f>
        <v/>
      </c>
      <c r="H69">
        <f>""</f>
        <v/>
      </c>
    </row>
    <row r="70">
      <c r="D70">
        <f>""</f>
        <v/>
      </c>
      <c r="H70">
        <f>""</f>
        <v/>
      </c>
    </row>
    <row r="71">
      <c r="D71">
        <f>""</f>
        <v/>
      </c>
      <c r="H71">
        <f>""</f>
        <v/>
      </c>
    </row>
    <row r="72">
      <c r="D72">
        <f>""</f>
        <v/>
      </c>
      <c r="H72">
        <f>""</f>
        <v/>
      </c>
    </row>
    <row r="73">
      <c r="D73">
        <f>""</f>
        <v/>
      </c>
      <c r="H73">
        <f>""</f>
        <v/>
      </c>
    </row>
    <row r="74">
      <c r="D74">
        <f>""</f>
        <v/>
      </c>
      <c r="H74">
        <f>""</f>
        <v/>
      </c>
    </row>
    <row r="75">
      <c r="D75">
        <f>""</f>
        <v/>
      </c>
      <c r="H75">
        <f>""</f>
        <v/>
      </c>
    </row>
    <row r="76">
      <c r="D76">
        <f>""</f>
        <v/>
      </c>
      <c r="H76">
        <f>""</f>
        <v/>
      </c>
    </row>
    <row r="77">
      <c r="D77">
        <f>""</f>
        <v/>
      </c>
      <c r="H77">
        <f>""</f>
        <v/>
      </c>
    </row>
    <row r="78">
      <c r="D78">
        <f>""</f>
        <v/>
      </c>
      <c r="H78">
        <f>""</f>
        <v/>
      </c>
    </row>
    <row r="79">
      <c r="D79">
        <f>""</f>
        <v/>
      </c>
      <c r="H79">
        <f>""</f>
        <v/>
      </c>
    </row>
    <row r="80">
      <c r="D80">
        <f>""</f>
        <v/>
      </c>
      <c r="H80">
        <f>""</f>
        <v/>
      </c>
    </row>
    <row r="81">
      <c r="D81">
        <f>""</f>
        <v/>
      </c>
      <c r="H81">
        <f>""</f>
        <v/>
      </c>
    </row>
    <row r="82">
      <c r="D82">
        <f>""</f>
        <v/>
      </c>
      <c r="H82">
        <f>""</f>
        <v/>
      </c>
    </row>
    <row r="83">
      <c r="D83">
        <f>""</f>
        <v/>
      </c>
      <c r="H83">
        <f>""</f>
        <v/>
      </c>
    </row>
    <row r="84">
      <c r="D84">
        <f>""</f>
        <v/>
      </c>
      <c r="H84">
        <f>""</f>
        <v/>
      </c>
    </row>
    <row r="85">
      <c r="D85">
        <f>""</f>
        <v/>
      </c>
      <c r="H85">
        <f>""</f>
        <v/>
      </c>
    </row>
    <row r="86">
      <c r="D86">
        <f>""</f>
        <v/>
      </c>
      <c r="H86">
        <f>""</f>
        <v/>
      </c>
    </row>
    <row r="87">
      <c r="D87">
        <f>""</f>
        <v/>
      </c>
      <c r="H87">
        <f>""</f>
        <v/>
      </c>
    </row>
    <row r="88">
      <c r="D88">
        <f>""</f>
        <v/>
      </c>
      <c r="H88">
        <f>""</f>
        <v/>
      </c>
    </row>
    <row r="89">
      <c r="D89">
        <f>""</f>
        <v/>
      </c>
      <c r="H89">
        <f>""</f>
        <v/>
      </c>
    </row>
    <row r="90">
      <c r="D90">
        <f>""</f>
        <v/>
      </c>
      <c r="H90">
        <f>""</f>
        <v/>
      </c>
    </row>
    <row r="91">
      <c r="D91">
        <f>""</f>
        <v/>
      </c>
      <c r="H91">
        <f>""</f>
        <v/>
      </c>
    </row>
    <row r="92">
      <c r="D92">
        <f>""</f>
        <v/>
      </c>
      <c r="H92">
        <f>""</f>
        <v/>
      </c>
    </row>
    <row r="93">
      <c r="D93">
        <f>""</f>
        <v/>
      </c>
      <c r="H93">
        <f>""</f>
        <v/>
      </c>
    </row>
    <row r="94">
      <c r="D94">
        <f>""</f>
        <v/>
      </c>
      <c r="H94">
        <f>""</f>
        <v/>
      </c>
    </row>
    <row r="95">
      <c r="D95">
        <f>""</f>
        <v/>
      </c>
      <c r="H95">
        <f>""</f>
        <v/>
      </c>
    </row>
    <row r="96">
      <c r="D96">
        <f>""</f>
        <v/>
      </c>
      <c r="H96">
        <f>""</f>
        <v/>
      </c>
    </row>
    <row r="97">
      <c r="D97">
        <f>""</f>
        <v/>
      </c>
      <c r="H97">
        <f>""</f>
        <v/>
      </c>
    </row>
    <row r="98">
      <c r="D98">
        <f>""</f>
        <v/>
      </c>
      <c r="H98">
        <f>""</f>
        <v/>
      </c>
    </row>
    <row r="99">
      <c r="D99">
        <f>""</f>
        <v/>
      </c>
      <c r="H99">
        <f>""</f>
        <v/>
      </c>
    </row>
    <row r="100">
      <c r="D100">
        <f>""</f>
        <v/>
      </c>
      <c r="H100">
        <f>""</f>
        <v/>
      </c>
    </row>
    <row r="101">
      <c r="D101">
        <f>""</f>
        <v/>
      </c>
      <c r="H101">
        <f>""</f>
        <v/>
      </c>
    </row>
  </sheetData>
  <conditionalFormatting sqref="H7:H11">
    <cfRule type="cellIs" priority="1" operator="equal" dxfId="0">
      <formula>0</formula>
    </cfRule>
    <cfRule type="cellIs" priority="2" operator="greaterThan" dxfId="1">
      <formula>0</formula>
    </cfRule>
  </conditionalFormatting>
  <conditionalFormatting sqref="H12">
    <cfRule type="expression" priority="3" dxfId="0">
      <formula>ISNUMBER(FIND("Conforme",H12))</formula>
    </cfRule>
    <cfRule type="expression" priority="4" dxfId="1">
      <formula>OR(ISNUMBER(FIND("À corriger",H12)),ISNUMBER(FIND("À vérifier",H12)))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00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6" customWidth="1" min="3" max="3"/>
    <col width="28" customWidth="1" min="4" max="4"/>
    <col width="12" customWidth="1" min="5" max="5"/>
    <col width="14" customWidth="1" min="6" max="6"/>
    <col width="14" customWidth="1" min="7" max="7"/>
    <col width="15" customWidth="1" min="8" max="8"/>
    <col width="18" customWidth="1" min="9" max="9"/>
    <col width="21" customWidth="1" min="10" max="10"/>
    <col width="18" customWidth="1" min="11" max="11"/>
    <col width="16" customWidth="1" min="12" max="12"/>
    <col width="16" customWidth="1" min="13" max="13"/>
    <col width="18" customWidth="1" min="14" max="14"/>
    <col width="18" customWidth="1" min="15" max="15"/>
    <col width="15" customWidth="1" min="16" max="16"/>
    <col width="16" customWidth="1" min="17" max="17"/>
    <col width="21" customWidth="1" min="18" max="18"/>
    <col width="21" customWidth="1" min="19" max="19"/>
    <col width="14" customWidth="1" min="20" max="20"/>
    <col width="22" customWidth="1" min="21" max="21"/>
    <col width="14" customWidth="1" min="22" max="22"/>
    <col width="22" customWidth="1" min="23" max="23"/>
    <col width="17" customWidth="1" min="24" max="24"/>
    <col width="28" customWidth="1" min="25" max="25"/>
    <col width="18" customWidth="1" min="26" max="26"/>
    <col width="38" customWidth="1" min="27" max="27"/>
  </cols>
  <sheetData>
    <row r="1" ht="25" customHeight="1">
      <c r="A1" s="1" t="inlineStr">
        <is>
          <t>Suivi des stocks et calcul du point de commande</t>
        </is>
      </c>
    </row>
    <row r="2" ht="34" customHeight="1">
      <c r="A2" s="2" t="inlineStr">
        <is>
          <t>Saisir ou mettre à jour les cellules jaunes. Les cellules bleues ou grises sont calculées automatiquement. Les quantités en commande correspondent aux commandes déjà confirmées auprès des fournisseurs.</t>
        </is>
      </c>
    </row>
    <row r="3">
      <c r="A3" s="3" t="inlineStr">
        <is>
          <t>Date de référence</t>
        </is>
      </c>
      <c r="B3" s="4">
        <f>'Paramètres'!$B$10</f>
        <v/>
      </c>
    </row>
    <row r="5" ht="46" customHeight="1">
      <c r="A5" s="14" t="inlineStr">
        <is>
          <t>Code article</t>
        </is>
      </c>
      <c r="B5" s="14" t="inlineStr">
        <is>
          <t>Article</t>
        </is>
      </c>
      <c r="C5" s="14" t="inlineStr">
        <is>
          <t>Catégorie</t>
        </is>
      </c>
      <c r="D5" s="14" t="inlineStr">
        <is>
          <t>Fournisseur</t>
        </is>
      </c>
      <c r="E5" s="14" t="inlineStr">
        <is>
          <t>Unité</t>
        </is>
      </c>
      <c r="F5" s="14" t="inlineStr">
        <is>
          <t>Stock physique</t>
        </is>
      </c>
      <c r="G5" s="14" t="inlineStr">
        <is>
          <t>Stock réservé</t>
        </is>
      </c>
      <c r="H5" s="14" t="inlineStr">
        <is>
          <t>Stock disponible</t>
        </is>
      </c>
      <c r="I5" s="14" t="inlineStr">
        <is>
          <t>Quantité en commande</t>
        </is>
      </c>
      <c r="J5" s="14" t="inlineStr">
        <is>
          <t>Ventes des 30 derniers jours</t>
        </is>
      </c>
      <c r="K5" s="14" t="inlineStr">
        <is>
          <t>Demande quotidienne moyenne</t>
        </is>
      </c>
      <c r="L5" s="14" t="inlineStr">
        <is>
          <t>Délai spécifique (jours)</t>
        </is>
      </c>
      <c r="M5" s="14" t="inlineStr">
        <is>
          <t>Délai appliqué (jours)</t>
        </is>
      </c>
      <c r="N5" s="14" t="inlineStr">
        <is>
          <t>Jours de sécurité spécifiques</t>
        </is>
      </c>
      <c r="O5" s="14" t="inlineStr">
        <is>
          <t>Jours de sécurité appliqués</t>
        </is>
      </c>
      <c r="P5" s="14" t="inlineStr">
        <is>
          <t>Stock de sécurité</t>
        </is>
      </c>
      <c r="Q5" s="14" t="inlineStr">
        <is>
          <t>Point de commande</t>
        </is>
      </c>
      <c r="R5" s="14" t="inlineStr">
        <is>
          <t>Jours de couverture cible spécifiques</t>
        </is>
      </c>
      <c r="S5" s="14" t="inlineStr">
        <is>
          <t>Jours de couverture cible appliqués</t>
        </is>
      </c>
      <c r="T5" s="14" t="inlineStr">
        <is>
          <t>Stock cible</t>
        </is>
      </c>
      <c r="U5" s="14" t="inlineStr">
        <is>
          <t>Quantité suggérée à commander</t>
        </is>
      </c>
      <c r="V5" s="14" t="inlineStr">
        <is>
          <t>Coût unitaire</t>
        </is>
      </c>
      <c r="W5" s="14" t="inlineStr">
        <is>
          <t>Valeur de la commande suggérée</t>
        </is>
      </c>
      <c r="X5" s="14" t="inlineStr">
        <is>
          <t>Jours de couverture actuels</t>
        </is>
      </c>
      <c r="Y5" s="14" t="inlineStr">
        <is>
          <t>Statut</t>
        </is>
      </c>
      <c r="Z5" s="14" t="inlineStr">
        <is>
          <t>Dernière vérification</t>
        </is>
      </c>
      <c r="AA5" s="14" t="inlineStr">
        <is>
          <t>Notes</t>
        </is>
      </c>
    </row>
    <row r="6">
      <c r="A6" s="15" t="inlineStr">
        <is>
          <t>CAF-001</t>
        </is>
      </c>
      <c r="B6" s="15" t="inlineStr">
        <is>
          <t>Café en grains 1 kg</t>
        </is>
      </c>
      <c r="C6" s="15" t="inlineStr">
        <is>
          <t>Alimentaire</t>
        </is>
      </c>
      <c r="D6" s="15" t="inlineStr">
        <is>
          <t>Distribution Nordik</t>
        </is>
      </c>
      <c r="E6" s="15" t="inlineStr">
        <is>
          <t>sac</t>
        </is>
      </c>
      <c r="F6" s="16" t="n">
        <v>12</v>
      </c>
      <c r="G6" s="16" t="n">
        <v>2</v>
      </c>
      <c r="H6" s="17">
        <f>IF(A6="","",IFERROR(MAX(0,F6-G6),0))</f>
        <v/>
      </c>
      <c r="I6" s="16" t="n">
        <v>0</v>
      </c>
      <c r="J6" s="16" t="n">
        <v>90</v>
      </c>
      <c r="K6" s="27">
        <f>IF(A6="","",IFERROR(J6/'Paramètres'!$B$6,0))</f>
        <v/>
      </c>
      <c r="L6" s="16" t="n">
        <v>5</v>
      </c>
      <c r="M6" s="17">
        <f>IF(A6="","",IFERROR(IF(L6="",'Paramètres'!$B$7,L6),0))</f>
        <v/>
      </c>
      <c r="N6" s="16" t="n">
        <v>2</v>
      </c>
      <c r="O6" s="17">
        <f>IF(A6="","",IFERROR(IF(N6="",'Paramètres'!$B$8,N6),0))</f>
        <v/>
      </c>
      <c r="P6" s="17">
        <f>IF(A6="","",IFERROR(ROUNDUP(K6*O6,0),0))</f>
        <v/>
      </c>
      <c r="Q6" s="17">
        <f>IF(A6="","",IFERROR(ROUNDUP((K6*M6)+P6,0),0))</f>
        <v/>
      </c>
      <c r="R6" s="16" t="n">
        <v>14</v>
      </c>
      <c r="S6" s="17">
        <f>IF(A6="","",IFERROR(IF(R6="",'Paramètres'!$B$9,R6),0))</f>
        <v/>
      </c>
      <c r="T6" s="17">
        <f>IF(A6="","",IFERROR(ROUNDUP(K6*(M6+S6),0),0))</f>
        <v/>
      </c>
      <c r="U6" s="17">
        <f>IF(A6="","",IFERROR(IF(H6&lt;=Q6,MAX(0,T6-H6-I6),0),0))</f>
        <v/>
      </c>
      <c r="V6" s="28" t="n">
        <v>19.99</v>
      </c>
      <c r="W6" s="29">
        <f>IF(A6="","",IFERROR(U6*V6,0))</f>
        <v/>
      </c>
      <c r="X6" s="27">
        <f>IF(A6="","",IFERROR(H6/K6,0))</f>
        <v/>
      </c>
      <c r="Y6" s="21">
        <f>IF(A6="","",IFERROR(IF(H6&lt;=0,"Rupture / à commander",IF(H6&lt;=Q6,IF(I6&gt;0,"À surveiller - commande en cours","À commander"),"OK")),"À vérifier"))</f>
        <v/>
      </c>
      <c r="Z6" s="22" t="n">
        <v>46265</v>
      </c>
      <c r="AA6" s="15" t="inlineStr">
        <is>
          <t>Produit à forte rotation.</t>
        </is>
      </c>
    </row>
    <row r="7">
      <c r="A7" s="15" t="inlineStr">
        <is>
          <t>ENT-002</t>
        </is>
      </c>
      <c r="B7" s="15" t="inlineStr">
        <is>
          <t>Papier essuie-tout industriel</t>
        </is>
      </c>
      <c r="C7" s="15" t="inlineStr">
        <is>
          <t>Entretien</t>
        </is>
      </c>
      <c r="D7" s="15" t="inlineStr">
        <is>
          <t>Fournitures Laurentiennes</t>
        </is>
      </c>
      <c r="E7" s="15" t="inlineStr">
        <is>
          <t>caisse</t>
        </is>
      </c>
      <c r="F7" s="16" t="n">
        <v>48</v>
      </c>
      <c r="G7" s="16" t="n">
        <v>0</v>
      </c>
      <c r="H7" s="17">
        <f>IF(A7="","",IFERROR(MAX(0,F7-G7),0))</f>
        <v/>
      </c>
      <c r="I7" s="16" t="n">
        <v>0</v>
      </c>
      <c r="J7" s="16" t="n">
        <v>120</v>
      </c>
      <c r="K7" s="27">
        <f>IF(A7="","",IFERROR(J7/'Paramètres'!$B$6,0))</f>
        <v/>
      </c>
      <c r="L7" s="16" t="n">
        <v>7</v>
      </c>
      <c r="M7" s="17">
        <f>IF(A7="","",IFERROR(IF(L7="",'Paramètres'!$B$7,L7),0))</f>
        <v/>
      </c>
      <c r="N7" s="16" t="n">
        <v>3</v>
      </c>
      <c r="O7" s="17">
        <f>IF(A7="","",IFERROR(IF(N7="",'Paramètres'!$B$8,N7),0))</f>
        <v/>
      </c>
      <c r="P7" s="17">
        <f>IF(A7="","",IFERROR(ROUNDUP(K7*O7,0),0))</f>
        <v/>
      </c>
      <c r="Q7" s="17">
        <f>IF(A7="","",IFERROR(ROUNDUP((K7*M7)+P7,0),0))</f>
        <v/>
      </c>
      <c r="R7" s="16" t="n">
        <v>14</v>
      </c>
      <c r="S7" s="17">
        <f>IF(A7="","",IFERROR(IF(R7="",'Paramètres'!$B$9,R7),0))</f>
        <v/>
      </c>
      <c r="T7" s="17">
        <f>IF(A7="","",IFERROR(ROUNDUP(K7*(M7+S7),0),0))</f>
        <v/>
      </c>
      <c r="U7" s="17">
        <f>IF(A7="","",IFERROR(IF(H7&lt;=Q7,MAX(0,T7-H7-I7),0),0))</f>
        <v/>
      </c>
      <c r="V7" s="28" t="n">
        <v>42.5</v>
      </c>
      <c r="W7" s="29">
        <f>IF(A7="","",IFERROR(U7*V7,0))</f>
        <v/>
      </c>
      <c r="X7" s="27">
        <f>IF(A7="","",IFERROR(H7/K7,0))</f>
        <v/>
      </c>
      <c r="Y7" s="21">
        <f>IF(A7="","",IFERROR(IF(H7&lt;=0,"Rupture / à commander",IF(H7&lt;=Q7,IF(I7&gt;0,"À surveiller - commande en cours","À commander"),"OK")),"À vérifier"))</f>
        <v/>
      </c>
      <c r="Z7" s="22" t="n">
        <v>46264</v>
      </c>
      <c r="AA7" s="15" t="inlineStr">
        <is>
          <t>Réserve d’entretien.</t>
        </is>
      </c>
    </row>
    <row r="8">
      <c r="A8" s="15" t="inlineStr">
        <is>
          <t>EMB-003</t>
        </is>
      </c>
      <c r="B8" s="15" t="inlineStr">
        <is>
          <t>Boîtes d’expédition petites</t>
        </is>
      </c>
      <c r="C8" s="15" t="inlineStr">
        <is>
          <t>Emballage</t>
        </is>
      </c>
      <c r="D8" s="15" t="inlineStr">
        <is>
          <t>Emballage Express</t>
        </is>
      </c>
      <c r="E8" s="15" t="inlineStr">
        <is>
          <t>boîte</t>
        </is>
      </c>
      <c r="F8" s="16" t="n">
        <v>30</v>
      </c>
      <c r="G8" s="16" t="n">
        <v>5</v>
      </c>
      <c r="H8" s="17">
        <f>IF(A8="","",IFERROR(MAX(0,F8-G8),0))</f>
        <v/>
      </c>
      <c r="I8" s="16" t="n">
        <v>100</v>
      </c>
      <c r="J8" s="16" t="n">
        <v>300</v>
      </c>
      <c r="K8" s="27">
        <f>IF(A8="","",IFERROR(J8/'Paramètres'!$B$6,0))</f>
        <v/>
      </c>
      <c r="L8" s="16" t="n">
        <v>10</v>
      </c>
      <c r="M8" s="17">
        <f>IF(A8="","",IFERROR(IF(L8="",'Paramètres'!$B$7,L8),0))</f>
        <v/>
      </c>
      <c r="N8" s="16" t="n">
        <v>4</v>
      </c>
      <c r="O8" s="17">
        <f>IF(A8="","",IFERROR(IF(N8="",'Paramètres'!$B$8,N8),0))</f>
        <v/>
      </c>
      <c r="P8" s="17">
        <f>IF(A8="","",IFERROR(ROUNDUP(K8*O8,0),0))</f>
        <v/>
      </c>
      <c r="Q8" s="17">
        <f>IF(A8="","",IFERROR(ROUNDUP((K8*M8)+P8,0),0))</f>
        <v/>
      </c>
      <c r="R8" s="16" t="n">
        <v>14</v>
      </c>
      <c r="S8" s="17">
        <f>IF(A8="","",IFERROR(IF(R8="",'Paramètres'!$B$9,R8),0))</f>
        <v/>
      </c>
      <c r="T8" s="17">
        <f>IF(A8="","",IFERROR(ROUNDUP(K8*(M8+S8),0),0))</f>
        <v/>
      </c>
      <c r="U8" s="17">
        <f>IF(A8="","",IFERROR(IF(H8&lt;=Q8,MAX(0,T8-H8-I8),0),0))</f>
        <v/>
      </c>
      <c r="V8" s="28" t="n">
        <v>0.84</v>
      </c>
      <c r="W8" s="29">
        <f>IF(A8="","",IFERROR(U8*V8,0))</f>
        <v/>
      </c>
      <c r="X8" s="27">
        <f>IF(A8="","",IFERROR(H8/K8,0))</f>
        <v/>
      </c>
      <c r="Y8" s="21">
        <f>IF(A8="","",IFERROR(IF(H8&lt;=0,"Rupture / à commander",IF(H8&lt;=Q8,IF(I8&gt;0,"À surveiller - commande en cours","À commander"),"OK")),"À vérifier"))</f>
        <v/>
      </c>
      <c r="Z8" s="22" t="n">
        <v>46266</v>
      </c>
      <c r="AA8" s="15" t="inlineStr">
        <is>
          <t>Commande fournisseur déjà confirmée.</t>
        </is>
      </c>
    </row>
    <row r="9">
      <c r="A9" s="15" t="inlineStr">
        <is>
          <t>BUR-004</t>
        </is>
      </c>
      <c r="B9" s="15" t="inlineStr">
        <is>
          <t>Cartouche d’encre noire</t>
        </is>
      </c>
      <c r="C9" s="15" t="inlineStr">
        <is>
          <t>Bureau</t>
        </is>
      </c>
      <c r="D9" s="15" t="inlineStr">
        <is>
          <t>Bureautique Québec</t>
        </is>
      </c>
      <c r="E9" s="15" t="inlineStr">
        <is>
          <t>unité</t>
        </is>
      </c>
      <c r="F9" s="16" t="n">
        <v>3</v>
      </c>
      <c r="G9" s="16" t="n">
        <v>1</v>
      </c>
      <c r="H9" s="17">
        <f>IF(A9="","",IFERROR(MAX(0,F9-G9),0))</f>
        <v/>
      </c>
      <c r="I9" s="16" t="n">
        <v>0</v>
      </c>
      <c r="J9" s="16" t="n">
        <v>8</v>
      </c>
      <c r="K9" s="27">
        <f>IF(A9="","",IFERROR(J9/'Paramètres'!$B$6,0))</f>
        <v/>
      </c>
      <c r="L9" s="16" t="n">
        <v>6</v>
      </c>
      <c r="M9" s="17">
        <f>IF(A9="","",IFERROR(IF(L9="",'Paramètres'!$B$7,L9),0))</f>
        <v/>
      </c>
      <c r="N9" s="16" t="n">
        <v>7</v>
      </c>
      <c r="O9" s="17">
        <f>IF(A9="","",IFERROR(IF(N9="",'Paramètres'!$B$8,N9),0))</f>
        <v/>
      </c>
      <c r="P9" s="17">
        <f>IF(A9="","",IFERROR(ROUNDUP(K9*O9,0),0))</f>
        <v/>
      </c>
      <c r="Q9" s="17">
        <f>IF(A9="","",IFERROR(ROUNDUP((K9*M9)+P9,0),0))</f>
        <v/>
      </c>
      <c r="R9" s="16" t="n">
        <v>30</v>
      </c>
      <c r="S9" s="17">
        <f>IF(A9="","",IFERROR(IF(R9="",'Paramètres'!$B$9,R9),0))</f>
        <v/>
      </c>
      <c r="T9" s="17">
        <f>IF(A9="","",IFERROR(ROUNDUP(K9*(M9+S9),0),0))</f>
        <v/>
      </c>
      <c r="U9" s="17">
        <f>IF(A9="","",IFERROR(IF(H9&lt;=Q9,MAX(0,T9-H9-I9),0),0))</f>
        <v/>
      </c>
      <c r="V9" s="28" t="n">
        <v>54.95</v>
      </c>
      <c r="W9" s="29">
        <f>IF(A9="","",IFERROR(U9*V9,0))</f>
        <v/>
      </c>
      <c r="X9" s="27">
        <f>IF(A9="","",IFERROR(H9/K9,0))</f>
        <v/>
      </c>
      <c r="Y9" s="21">
        <f>IF(A9="","",IFERROR(IF(H9&lt;=0,"Rupture / à commander",IF(H9&lt;=Q9,IF(I9&gt;0,"À surveiller - commande en cours","À commander"),"OK")),"À vérifier"))</f>
        <v/>
      </c>
      <c r="Z9" s="22" t="n">
        <v>46262</v>
      </c>
      <c r="AA9" s="15" t="inlineStr">
        <is>
          <t>Vérifier le modèle d’imprimante avant achat.</t>
        </is>
      </c>
    </row>
    <row r="10">
      <c r="A10" s="15" t="inlineStr">
        <is>
          <t>ENT-005</t>
        </is>
      </c>
      <c r="B10" s="15" t="inlineStr">
        <is>
          <t>Gants nitrile jetables</t>
        </is>
      </c>
      <c r="C10" s="15" t="inlineStr">
        <is>
          <t>Entretien</t>
        </is>
      </c>
      <c r="D10" s="15" t="inlineStr">
        <is>
          <t>Fournitures Laurentiennes</t>
        </is>
      </c>
      <c r="E10" s="15" t="inlineStr">
        <is>
          <t>boîte</t>
        </is>
      </c>
      <c r="F10" s="16" t="n">
        <v>0</v>
      </c>
      <c r="G10" s="16" t="n">
        <v>0</v>
      </c>
      <c r="H10" s="17">
        <f>IF(A10="","",IFERROR(MAX(0,F10-G10),0))</f>
        <v/>
      </c>
      <c r="I10" s="16" t="n">
        <v>20</v>
      </c>
      <c r="J10" s="16" t="n">
        <v>45</v>
      </c>
      <c r="K10" s="27">
        <f>IF(A10="","",IFERROR(J10/'Paramètres'!$B$6,0))</f>
        <v/>
      </c>
      <c r="L10" s="16" t="n">
        <v>5</v>
      </c>
      <c r="M10" s="17">
        <f>IF(A10="","",IFERROR(IF(L10="",'Paramètres'!$B$7,L10),0))</f>
        <v/>
      </c>
      <c r="N10" s="16" t="n">
        <v>3</v>
      </c>
      <c r="O10" s="17">
        <f>IF(A10="","",IFERROR(IF(N10="",'Paramètres'!$B$8,N10),0))</f>
        <v/>
      </c>
      <c r="P10" s="17">
        <f>IF(A10="","",IFERROR(ROUNDUP(K10*O10,0),0))</f>
        <v/>
      </c>
      <c r="Q10" s="17">
        <f>IF(A10="","",IFERROR(ROUNDUP((K10*M10)+P10,0),0))</f>
        <v/>
      </c>
      <c r="R10" s="16" t="n">
        <v>14</v>
      </c>
      <c r="S10" s="17">
        <f>IF(A10="","",IFERROR(IF(R10="",'Paramètres'!$B$9,R10),0))</f>
        <v/>
      </c>
      <c r="T10" s="17">
        <f>IF(A10="","",IFERROR(ROUNDUP(K10*(M10+S10),0),0))</f>
        <v/>
      </c>
      <c r="U10" s="17">
        <f>IF(A10="","",IFERROR(IF(H10&lt;=Q10,MAX(0,T10-H10-I10),0),0))</f>
        <v/>
      </c>
      <c r="V10" s="28" t="n">
        <v>12.75</v>
      </c>
      <c r="W10" s="29">
        <f>IF(A10="","",IFERROR(U10*V10,0))</f>
        <v/>
      </c>
      <c r="X10" s="27">
        <f>IF(A10="","",IFERROR(H10/K10,0))</f>
        <v/>
      </c>
      <c r="Y10" s="21">
        <f>IF(A10="","",IFERROR(IF(H10&lt;=0,"Rupture / à commander",IF(H10&lt;=Q10,IF(I10&gt;0,"À surveiller - commande en cours","À commander"),"OK")),"À vérifier"))</f>
        <v/>
      </c>
      <c r="Z10" s="22" t="n">
        <v>46265</v>
      </c>
      <c r="AA10" s="15" t="inlineStr">
        <is>
          <t>Réception attendue prochainement.</t>
        </is>
      </c>
    </row>
    <row r="11">
      <c r="A11" s="15" t="inlineStr">
        <is>
          <t>ATE-006</t>
        </is>
      </c>
      <c r="B11" s="15" t="inlineStr">
        <is>
          <t>Vis à bois 1 1/4 po</t>
        </is>
      </c>
      <c r="C11" s="15" t="inlineStr">
        <is>
          <t>Atelier</t>
        </is>
      </c>
      <c r="D11" s="15" t="inlineStr">
        <is>
          <t>Approvisionnement Montréal</t>
        </is>
      </c>
      <c r="E11" s="15" t="inlineStr">
        <is>
          <t>boîte</t>
        </is>
      </c>
      <c r="F11" s="16" t="n">
        <v>650</v>
      </c>
      <c r="G11" s="16" t="n">
        <v>25</v>
      </c>
      <c r="H11" s="17">
        <f>IF(A11="","",IFERROR(MAX(0,F11-G11),0))</f>
        <v/>
      </c>
      <c r="I11" s="16" t="n">
        <v>0</v>
      </c>
      <c r="J11" s="16" t="n">
        <v>600</v>
      </c>
      <c r="K11" s="27">
        <f>IF(A11="","",IFERROR(J11/'Paramètres'!$B$6,0))</f>
        <v/>
      </c>
      <c r="L11" s="16" t="n">
        <v>5</v>
      </c>
      <c r="M11" s="17">
        <f>IF(A11="","",IFERROR(IF(L11="",'Paramètres'!$B$7,L11),0))</f>
        <v/>
      </c>
      <c r="N11" s="16" t="n">
        <v>2</v>
      </c>
      <c r="O11" s="17">
        <f>IF(A11="","",IFERROR(IF(N11="",'Paramètres'!$B$8,N11),0))</f>
        <v/>
      </c>
      <c r="P11" s="17">
        <f>IF(A11="","",IFERROR(ROUNDUP(K11*O11,0),0))</f>
        <v/>
      </c>
      <c r="Q11" s="17">
        <f>IF(A11="","",IFERROR(ROUNDUP((K11*M11)+P11,0),0))</f>
        <v/>
      </c>
      <c r="R11" s="16" t="n">
        <v>14</v>
      </c>
      <c r="S11" s="17">
        <f>IF(A11="","",IFERROR(IF(R11="",'Paramètres'!$B$9,R11),0))</f>
        <v/>
      </c>
      <c r="T11" s="17">
        <f>IF(A11="","",IFERROR(ROUNDUP(K11*(M11+S11),0),0))</f>
        <v/>
      </c>
      <c r="U11" s="17">
        <f>IF(A11="","",IFERROR(IF(H11&lt;=Q11,MAX(0,T11-H11-I11),0),0))</f>
        <v/>
      </c>
      <c r="V11" s="28" t="n">
        <v>8.6</v>
      </c>
      <c r="W11" s="29">
        <f>IF(A11="","",IFERROR(U11*V11,0))</f>
        <v/>
      </c>
      <c r="X11" s="27">
        <f>IF(A11="","",IFERROR(H11/K11,0))</f>
        <v/>
      </c>
      <c r="Y11" s="21">
        <f>IF(A11="","",IFERROR(IF(H11&lt;=0,"Rupture / à commander",IF(H11&lt;=Q11,IF(I11&gt;0,"À surveiller - commande en cours","À commander"),"OK")),"À vérifier"))</f>
        <v/>
      </c>
      <c r="Z11" s="22" t="n">
        <v>46263</v>
      </c>
      <c r="AA11" s="15" t="inlineStr">
        <is>
          <t>Stock suffisant.</t>
        </is>
      </c>
    </row>
    <row r="12">
      <c r="A12" s="15" t="inlineStr">
        <is>
          <t>EMB-007</t>
        </is>
      </c>
      <c r="B12" s="15" t="inlineStr">
        <is>
          <t>Ruban adhésif d’emballage</t>
        </is>
      </c>
      <c r="C12" s="15" t="inlineStr">
        <is>
          <t>Emballage</t>
        </is>
      </c>
      <c r="D12" s="15" t="inlineStr">
        <is>
          <t>Emballage Express</t>
        </is>
      </c>
      <c r="E12" s="15" t="inlineStr">
        <is>
          <t>rouleau</t>
        </is>
      </c>
      <c r="F12" s="16" t="n">
        <v>20</v>
      </c>
      <c r="G12" s="16" t="n">
        <v>0</v>
      </c>
      <c r="H12" s="17">
        <f>IF(A12="","",IFERROR(MAX(0,F12-G12),0))</f>
        <v/>
      </c>
      <c r="I12" s="16" t="n">
        <v>0</v>
      </c>
      <c r="J12" s="16" t="n">
        <v>60</v>
      </c>
      <c r="K12" s="27">
        <f>IF(A12="","",IFERROR(J12/'Paramètres'!$B$6,0))</f>
        <v/>
      </c>
      <c r="L12" s="16" t="n">
        <v>8</v>
      </c>
      <c r="M12" s="17">
        <f>IF(A12="","",IFERROR(IF(L12="",'Paramètres'!$B$7,L12),0))</f>
        <v/>
      </c>
      <c r="N12" s="16" t="n">
        <v>3</v>
      </c>
      <c r="O12" s="17">
        <f>IF(A12="","",IFERROR(IF(N12="",'Paramètres'!$B$8,N12),0))</f>
        <v/>
      </c>
      <c r="P12" s="17">
        <f>IF(A12="","",IFERROR(ROUNDUP(K12*O12,0),0))</f>
        <v/>
      </c>
      <c r="Q12" s="17">
        <f>IF(A12="","",IFERROR(ROUNDUP((K12*M12)+P12,0),0))</f>
        <v/>
      </c>
      <c r="R12" s="16" t="n">
        <v>14</v>
      </c>
      <c r="S12" s="17">
        <f>IF(A12="","",IFERROR(IF(R12="",'Paramètres'!$B$9,R12),0))</f>
        <v/>
      </c>
      <c r="T12" s="17">
        <f>IF(A12="","",IFERROR(ROUNDUP(K12*(M12+S12),0),0))</f>
        <v/>
      </c>
      <c r="U12" s="17">
        <f>IF(A12="","",IFERROR(IF(H12&lt;=Q12,MAX(0,T12-H12-I12),0),0))</f>
        <v/>
      </c>
      <c r="V12" s="28" t="n">
        <v>3.45</v>
      </c>
      <c r="W12" s="29">
        <f>IF(A12="","",IFERROR(U12*V12,0))</f>
        <v/>
      </c>
      <c r="X12" s="27">
        <f>IF(A12="","",IFERROR(H12/K12,0))</f>
        <v/>
      </c>
      <c r="Y12" s="21">
        <f>IF(A12="","",IFERROR(IF(H12&lt;=0,"Rupture / à commander",IF(H12&lt;=Q12,IF(I12&gt;0,"À surveiller - commande en cours","À commander"),"OK")),"À vérifier"))</f>
        <v/>
      </c>
      <c r="Z12" s="22" t="n">
        <v>46261</v>
      </c>
      <c r="AA12" s="15" t="inlineStr">
        <is>
          <t>Priorité moyenne.</t>
        </is>
      </c>
    </row>
    <row r="13">
      <c r="A13" s="15" t="inlineStr">
        <is>
          <t>BUR-008</t>
        </is>
      </c>
      <c r="B13" s="15" t="inlineStr">
        <is>
          <t>Papier pour imprimante lettre</t>
        </is>
      </c>
      <c r="C13" s="15" t="inlineStr">
        <is>
          <t>Bureau</t>
        </is>
      </c>
      <c r="D13" s="15" t="inlineStr">
        <is>
          <t>Bureautique Québec</t>
        </is>
      </c>
      <c r="E13" s="15" t="inlineStr">
        <is>
          <t>caisse</t>
        </is>
      </c>
      <c r="F13" s="16" t="n">
        <v>12</v>
      </c>
      <c r="G13" s="16" t="n">
        <v>2</v>
      </c>
      <c r="H13" s="17">
        <f>IF(A13="","",IFERROR(MAX(0,F13-G13),0))</f>
        <v/>
      </c>
      <c r="I13" s="16" t="n">
        <v>0</v>
      </c>
      <c r="J13" s="16" t="n">
        <v>150</v>
      </c>
      <c r="K13" s="27">
        <f>IF(A13="","",IFERROR(J13/'Paramètres'!$B$6,0))</f>
        <v/>
      </c>
      <c r="L13" s="16" t="n">
        <v>4</v>
      </c>
      <c r="M13" s="17">
        <f>IF(A13="","",IFERROR(IF(L13="",'Paramètres'!$B$7,L13),0))</f>
        <v/>
      </c>
      <c r="N13" s="16" t="n">
        <v>2</v>
      </c>
      <c r="O13" s="17">
        <f>IF(A13="","",IFERROR(IF(N13="",'Paramètres'!$B$8,N13),0))</f>
        <v/>
      </c>
      <c r="P13" s="17">
        <f>IF(A13="","",IFERROR(ROUNDUP(K13*O13,0),0))</f>
        <v/>
      </c>
      <c r="Q13" s="17">
        <f>IF(A13="","",IFERROR(ROUNDUP((K13*M13)+P13,0),0))</f>
        <v/>
      </c>
      <c r="R13" s="16" t="n">
        <v>14</v>
      </c>
      <c r="S13" s="17">
        <f>IF(A13="","",IFERROR(IF(R13="",'Paramètres'!$B$9,R13),0))</f>
        <v/>
      </c>
      <c r="T13" s="17">
        <f>IF(A13="","",IFERROR(ROUNDUP(K13*(M13+S13),0),0))</f>
        <v/>
      </c>
      <c r="U13" s="17">
        <f>IF(A13="","",IFERROR(IF(H13&lt;=Q13,MAX(0,T13-H13-I13),0),0))</f>
        <v/>
      </c>
      <c r="V13" s="28" t="n">
        <v>48.9</v>
      </c>
      <c r="W13" s="29">
        <f>IF(A13="","",IFERROR(U13*V13,0))</f>
        <v/>
      </c>
      <c r="X13" s="27">
        <f>IF(A13="","",IFERROR(H13/K13,0))</f>
        <v/>
      </c>
      <c r="Y13" s="21">
        <f>IF(A13="","",IFERROR(IF(H13&lt;=0,"Rupture / à commander",IF(H13&lt;=Q13,IF(I13&gt;0,"À surveiller - commande en cours","À commander"),"OK")),"À vérifier"))</f>
        <v/>
      </c>
      <c r="Z13" s="22" t="n">
        <v>46265</v>
      </c>
      <c r="AA13" s="15" t="inlineStr">
        <is>
          <t>Utilisé par l’équipe administrative.</t>
        </is>
      </c>
    </row>
    <row r="14">
      <c r="A14" s="15" t="inlineStr">
        <is>
          <t>ENT-009</t>
        </is>
      </c>
      <c r="B14" s="15" t="inlineStr">
        <is>
          <t>Savon à mains en recharge</t>
        </is>
      </c>
      <c r="C14" s="15" t="inlineStr">
        <is>
          <t>Entretien</t>
        </is>
      </c>
      <c r="D14" s="15" t="inlineStr">
        <is>
          <t>Distribution Nordik</t>
        </is>
      </c>
      <c r="E14" s="15" t="inlineStr">
        <is>
          <t>sac</t>
        </is>
      </c>
      <c r="F14" s="16" t="n">
        <v>60</v>
      </c>
      <c r="G14" s="16" t="n">
        <v>0</v>
      </c>
      <c r="H14" s="17">
        <f>IF(A14="","",IFERROR(MAX(0,F14-G14),0))</f>
        <v/>
      </c>
      <c r="I14" s="16" t="n">
        <v>0</v>
      </c>
      <c r="J14" s="16" t="n">
        <v>30</v>
      </c>
      <c r="K14" s="27">
        <f>IF(A14="","",IFERROR(J14/'Paramètres'!$B$6,0))</f>
        <v/>
      </c>
      <c r="L14" s="16" t="n">
        <v>7</v>
      </c>
      <c r="M14" s="17">
        <f>IF(A14="","",IFERROR(IF(L14="",'Paramètres'!$B$7,L14),0))</f>
        <v/>
      </c>
      <c r="N14" s="16" t="n">
        <v>3</v>
      </c>
      <c r="O14" s="17">
        <f>IF(A14="","",IFERROR(IF(N14="",'Paramètres'!$B$8,N14),0))</f>
        <v/>
      </c>
      <c r="P14" s="17">
        <f>IF(A14="","",IFERROR(ROUNDUP(K14*O14,0),0))</f>
        <v/>
      </c>
      <c r="Q14" s="17">
        <f>IF(A14="","",IFERROR(ROUNDUP((K14*M14)+P14,0),0))</f>
        <v/>
      </c>
      <c r="R14" s="16" t="n">
        <v>14</v>
      </c>
      <c r="S14" s="17">
        <f>IF(A14="","",IFERROR(IF(R14="",'Paramètres'!$B$9,R14),0))</f>
        <v/>
      </c>
      <c r="T14" s="17">
        <f>IF(A14="","",IFERROR(ROUNDUP(K14*(M14+S14),0),0))</f>
        <v/>
      </c>
      <c r="U14" s="17">
        <f>IF(A14="","",IFERROR(IF(H14&lt;=Q14,MAX(0,T14-H14-I14),0),0))</f>
        <v/>
      </c>
      <c r="V14" s="28" t="n">
        <v>16.25</v>
      </c>
      <c r="W14" s="29">
        <f>IF(A14="","",IFERROR(U14*V14,0))</f>
        <v/>
      </c>
      <c r="X14" s="27">
        <f>IF(A14="","",IFERROR(H14/K14,0))</f>
        <v/>
      </c>
      <c r="Y14" s="21">
        <f>IF(A14="","",IFERROR(IF(H14&lt;=0,"Rupture / à commander",IF(H14&lt;=Q14,IF(I14&gt;0,"À surveiller - commande en cours","À commander"),"OK")),"À vérifier"))</f>
        <v/>
      </c>
      <c r="Z14" s="22" t="n">
        <v>46260</v>
      </c>
      <c r="AA14" s="15" t="inlineStr">
        <is>
          <t>Prévoir une vérification mensuelle.</t>
        </is>
      </c>
    </row>
    <row r="15">
      <c r="A15" s="15" t="n"/>
      <c r="B15" s="15" t="n"/>
      <c r="C15" s="15" t="n"/>
      <c r="D15" s="15" t="n"/>
      <c r="E15" s="15" t="n"/>
      <c r="F15" s="16" t="n"/>
      <c r="G15" s="16" t="n"/>
      <c r="H15" s="17">
        <f>IF(A15="","",IFERROR(MAX(0,F15-G15),0))</f>
        <v/>
      </c>
      <c r="I15" s="16" t="n"/>
      <c r="J15" s="16" t="n"/>
      <c r="K15" s="27">
        <f>IF(A15="","",IFERROR(J15/'Paramètres'!$B$6,0))</f>
        <v/>
      </c>
      <c r="L15" s="16" t="n"/>
      <c r="M15" s="17">
        <f>IF(A15="","",IFERROR(IF(L15="",'Paramètres'!$B$7,L15),0))</f>
        <v/>
      </c>
      <c r="N15" s="16" t="n"/>
      <c r="O15" s="17">
        <f>IF(A15="","",IFERROR(IF(N15="",'Paramètres'!$B$8,N15),0))</f>
        <v/>
      </c>
      <c r="P15" s="17">
        <f>IF(A15="","",IFERROR(ROUNDUP(K15*O15,0),0))</f>
        <v/>
      </c>
      <c r="Q15" s="17">
        <f>IF(A15="","",IFERROR(ROUNDUP((K15*M15)+P15,0),0))</f>
        <v/>
      </c>
      <c r="R15" s="16" t="n"/>
      <c r="S15" s="17">
        <f>IF(A15="","",IFERROR(IF(R15="",'Paramètres'!$B$9,R15),0))</f>
        <v/>
      </c>
      <c r="T15" s="17">
        <f>IF(A15="","",IFERROR(ROUNDUP(K15*(M15+S15),0),0))</f>
        <v/>
      </c>
      <c r="U15" s="17">
        <f>IF(A15="","",IFERROR(IF(H15&lt;=Q15,MAX(0,T15-H15-I15),0),0))</f>
        <v/>
      </c>
      <c r="V15" s="28" t="n"/>
      <c r="W15" s="29">
        <f>IF(A15="","",IFERROR(U15*V15,0))</f>
        <v/>
      </c>
      <c r="X15" s="27">
        <f>IF(A15="","",IFERROR(H15/K15,0))</f>
        <v/>
      </c>
      <c r="Y15" s="21">
        <f>IF(A15="","",IFERROR(IF(H15&lt;=0,"Rupture / à commander",IF(H15&lt;=Q15,IF(I15&gt;0,"À surveiller - commande en cours","À commander"),"OK")),"À vérifier"))</f>
        <v/>
      </c>
      <c r="Z15" s="22" t="n"/>
      <c r="AA15" s="15" t="n"/>
    </row>
    <row r="16">
      <c r="A16" s="15" t="n"/>
      <c r="B16" s="15" t="n"/>
      <c r="C16" s="15" t="n"/>
      <c r="D16" s="15" t="n"/>
      <c r="E16" s="15" t="n"/>
      <c r="F16" s="16" t="n"/>
      <c r="G16" s="16" t="n"/>
      <c r="H16" s="17">
        <f>IF(A16="","",IFERROR(MAX(0,F16-G16),0))</f>
        <v/>
      </c>
      <c r="I16" s="16" t="n"/>
      <c r="J16" s="16" t="n"/>
      <c r="K16" s="27">
        <f>IF(A16="","",IFERROR(J16/'Paramètres'!$B$6,0))</f>
        <v/>
      </c>
      <c r="L16" s="16" t="n"/>
      <c r="M16" s="17">
        <f>IF(A16="","",IFERROR(IF(L16="",'Paramètres'!$B$7,L16),0))</f>
        <v/>
      </c>
      <c r="N16" s="16" t="n"/>
      <c r="O16" s="17">
        <f>IF(A16="","",IFERROR(IF(N16="",'Paramètres'!$B$8,N16),0))</f>
        <v/>
      </c>
      <c r="P16" s="17">
        <f>IF(A16="","",IFERROR(ROUNDUP(K16*O16,0),0))</f>
        <v/>
      </c>
      <c r="Q16" s="17">
        <f>IF(A16="","",IFERROR(ROUNDUP((K16*M16)+P16,0),0))</f>
        <v/>
      </c>
      <c r="R16" s="16" t="n"/>
      <c r="S16" s="17">
        <f>IF(A16="","",IFERROR(IF(R16="",'Paramètres'!$B$9,R16),0))</f>
        <v/>
      </c>
      <c r="T16" s="17">
        <f>IF(A16="","",IFERROR(ROUNDUP(K16*(M16+S16),0),0))</f>
        <v/>
      </c>
      <c r="U16" s="17">
        <f>IF(A16="","",IFERROR(IF(H16&lt;=Q16,MAX(0,T16-H16-I16),0),0))</f>
        <v/>
      </c>
      <c r="V16" s="28" t="n"/>
      <c r="W16" s="29">
        <f>IF(A16="","",IFERROR(U16*V16,0))</f>
        <v/>
      </c>
      <c r="X16" s="27">
        <f>IF(A16="","",IFERROR(H16/K16,0))</f>
        <v/>
      </c>
      <c r="Y16" s="21">
        <f>IF(A16="","",IFERROR(IF(H16&lt;=0,"Rupture / à commander",IF(H16&lt;=Q16,IF(I16&gt;0,"À surveiller - commande en cours","À commander"),"OK")),"À vérifier"))</f>
        <v/>
      </c>
      <c r="Z16" s="22" t="n"/>
      <c r="AA16" s="15" t="n"/>
    </row>
    <row r="17">
      <c r="A17" s="15" t="n"/>
      <c r="B17" s="15" t="n"/>
      <c r="C17" s="15" t="n"/>
      <c r="D17" s="15" t="n"/>
      <c r="E17" s="15" t="n"/>
      <c r="F17" s="16" t="n"/>
      <c r="G17" s="16" t="n"/>
      <c r="H17" s="17">
        <f>IF(A17="","",IFERROR(MAX(0,F17-G17),0))</f>
        <v/>
      </c>
      <c r="I17" s="16" t="n"/>
      <c r="J17" s="16" t="n"/>
      <c r="K17" s="27">
        <f>IF(A17="","",IFERROR(J17/'Paramètres'!$B$6,0))</f>
        <v/>
      </c>
      <c r="L17" s="16" t="n"/>
      <c r="M17" s="17">
        <f>IF(A17="","",IFERROR(IF(L17="",'Paramètres'!$B$7,L17),0))</f>
        <v/>
      </c>
      <c r="N17" s="16" t="n"/>
      <c r="O17" s="17">
        <f>IF(A17="","",IFERROR(IF(N17="",'Paramètres'!$B$8,N17),0))</f>
        <v/>
      </c>
      <c r="P17" s="17">
        <f>IF(A17="","",IFERROR(ROUNDUP(K17*O17,0),0))</f>
        <v/>
      </c>
      <c r="Q17" s="17">
        <f>IF(A17="","",IFERROR(ROUNDUP((K17*M17)+P17,0),0))</f>
        <v/>
      </c>
      <c r="R17" s="16" t="n"/>
      <c r="S17" s="17">
        <f>IF(A17="","",IFERROR(IF(R17="",'Paramètres'!$B$9,R17),0))</f>
        <v/>
      </c>
      <c r="T17" s="17">
        <f>IF(A17="","",IFERROR(ROUNDUP(K17*(M17+S17),0),0))</f>
        <v/>
      </c>
      <c r="U17" s="17">
        <f>IF(A17="","",IFERROR(IF(H17&lt;=Q17,MAX(0,T17-H17-I17),0),0))</f>
        <v/>
      </c>
      <c r="V17" s="28" t="n"/>
      <c r="W17" s="29">
        <f>IF(A17="","",IFERROR(U17*V17,0))</f>
        <v/>
      </c>
      <c r="X17" s="27">
        <f>IF(A17="","",IFERROR(H17/K17,0))</f>
        <v/>
      </c>
      <c r="Y17" s="21">
        <f>IF(A17="","",IFERROR(IF(H17&lt;=0,"Rupture / à commander",IF(H17&lt;=Q17,IF(I17&gt;0,"À surveiller - commande en cours","À commander"),"OK")),"À vérifier"))</f>
        <v/>
      </c>
      <c r="Z17" s="22" t="n"/>
      <c r="AA17" s="15" t="n"/>
    </row>
    <row r="18">
      <c r="A18" s="15" t="n"/>
      <c r="B18" s="15" t="n"/>
      <c r="C18" s="15" t="n"/>
      <c r="D18" s="15" t="n"/>
      <c r="E18" s="15" t="n"/>
      <c r="F18" s="16" t="n"/>
      <c r="G18" s="16" t="n"/>
      <c r="H18" s="17">
        <f>IF(A18="","",IFERROR(MAX(0,F18-G18),0))</f>
        <v/>
      </c>
      <c r="I18" s="16" t="n"/>
      <c r="J18" s="16" t="n"/>
      <c r="K18" s="27">
        <f>IF(A18="","",IFERROR(J18/'Paramètres'!$B$6,0))</f>
        <v/>
      </c>
      <c r="L18" s="16" t="n"/>
      <c r="M18" s="17">
        <f>IF(A18="","",IFERROR(IF(L18="",'Paramètres'!$B$7,L18),0))</f>
        <v/>
      </c>
      <c r="N18" s="16" t="n"/>
      <c r="O18" s="17">
        <f>IF(A18="","",IFERROR(IF(N18="",'Paramètres'!$B$8,N18),0))</f>
        <v/>
      </c>
      <c r="P18" s="17">
        <f>IF(A18="","",IFERROR(ROUNDUP(K18*O18,0),0))</f>
        <v/>
      </c>
      <c r="Q18" s="17">
        <f>IF(A18="","",IFERROR(ROUNDUP((K18*M18)+P18,0),0))</f>
        <v/>
      </c>
      <c r="R18" s="16" t="n"/>
      <c r="S18" s="17">
        <f>IF(A18="","",IFERROR(IF(R18="",'Paramètres'!$B$9,R18),0))</f>
        <v/>
      </c>
      <c r="T18" s="17">
        <f>IF(A18="","",IFERROR(ROUNDUP(K18*(M18+S18),0),0))</f>
        <v/>
      </c>
      <c r="U18" s="17">
        <f>IF(A18="","",IFERROR(IF(H18&lt;=Q18,MAX(0,T18-H18-I18),0),0))</f>
        <v/>
      </c>
      <c r="V18" s="28" t="n"/>
      <c r="W18" s="29">
        <f>IF(A18="","",IFERROR(U18*V18,0))</f>
        <v/>
      </c>
      <c r="X18" s="27">
        <f>IF(A18="","",IFERROR(H18/K18,0))</f>
        <v/>
      </c>
      <c r="Y18" s="21">
        <f>IF(A18="","",IFERROR(IF(H18&lt;=0,"Rupture / à commander",IF(H18&lt;=Q18,IF(I18&gt;0,"À surveiller - commande en cours","À commander"),"OK")),"À vérifier"))</f>
        <v/>
      </c>
      <c r="Z18" s="22" t="n"/>
      <c r="AA18" s="15" t="n"/>
    </row>
    <row r="19">
      <c r="A19" s="15" t="n"/>
      <c r="B19" s="15" t="n"/>
      <c r="C19" s="15" t="n"/>
      <c r="D19" s="15" t="n"/>
      <c r="E19" s="15" t="n"/>
      <c r="F19" s="16" t="n"/>
      <c r="G19" s="16" t="n"/>
      <c r="H19" s="17">
        <f>IF(A19="","",IFERROR(MAX(0,F19-G19),0))</f>
        <v/>
      </c>
      <c r="I19" s="16" t="n"/>
      <c r="J19" s="16" t="n"/>
      <c r="K19" s="27">
        <f>IF(A19="","",IFERROR(J19/'Paramètres'!$B$6,0))</f>
        <v/>
      </c>
      <c r="L19" s="16" t="n"/>
      <c r="M19" s="17">
        <f>IF(A19="","",IFERROR(IF(L19="",'Paramètres'!$B$7,L19),0))</f>
        <v/>
      </c>
      <c r="N19" s="16" t="n"/>
      <c r="O19" s="17">
        <f>IF(A19="","",IFERROR(IF(N19="",'Paramètres'!$B$8,N19),0))</f>
        <v/>
      </c>
      <c r="P19" s="17">
        <f>IF(A19="","",IFERROR(ROUNDUP(K19*O19,0),0))</f>
        <v/>
      </c>
      <c r="Q19" s="17">
        <f>IF(A19="","",IFERROR(ROUNDUP((K19*M19)+P19,0),0))</f>
        <v/>
      </c>
      <c r="R19" s="16" t="n"/>
      <c r="S19" s="17">
        <f>IF(A19="","",IFERROR(IF(R19="",'Paramètres'!$B$9,R19),0))</f>
        <v/>
      </c>
      <c r="T19" s="17">
        <f>IF(A19="","",IFERROR(ROUNDUP(K19*(M19+S19),0),0))</f>
        <v/>
      </c>
      <c r="U19" s="17">
        <f>IF(A19="","",IFERROR(IF(H19&lt;=Q19,MAX(0,T19-H19-I19),0),0))</f>
        <v/>
      </c>
      <c r="V19" s="28" t="n"/>
      <c r="W19" s="29">
        <f>IF(A19="","",IFERROR(U19*V19,0))</f>
        <v/>
      </c>
      <c r="X19" s="27">
        <f>IF(A19="","",IFERROR(H19/K19,0))</f>
        <v/>
      </c>
      <c r="Y19" s="21">
        <f>IF(A19="","",IFERROR(IF(H19&lt;=0,"Rupture / à commander",IF(H19&lt;=Q19,IF(I19&gt;0,"À surveiller - commande en cours","À commander"),"OK")),"À vérifier"))</f>
        <v/>
      </c>
      <c r="Z19" s="22" t="n"/>
      <c r="AA19" s="15" t="n"/>
    </row>
    <row r="20">
      <c r="A20" s="15" t="n"/>
      <c r="B20" s="15" t="n"/>
      <c r="C20" s="15" t="n"/>
      <c r="D20" s="15" t="n"/>
      <c r="E20" s="15" t="n"/>
      <c r="F20" s="16" t="n"/>
      <c r="G20" s="16" t="n"/>
      <c r="H20" s="17">
        <f>IF(A20="","",IFERROR(MAX(0,F20-G20),0))</f>
        <v/>
      </c>
      <c r="I20" s="16" t="n"/>
      <c r="J20" s="16" t="n"/>
      <c r="K20" s="27">
        <f>IF(A20="","",IFERROR(J20/'Paramètres'!$B$6,0))</f>
        <v/>
      </c>
      <c r="L20" s="16" t="n"/>
      <c r="M20" s="17">
        <f>IF(A20="","",IFERROR(IF(L20="",'Paramètres'!$B$7,L20),0))</f>
        <v/>
      </c>
      <c r="N20" s="16" t="n"/>
      <c r="O20" s="17">
        <f>IF(A20="","",IFERROR(IF(N20="",'Paramètres'!$B$8,N20),0))</f>
        <v/>
      </c>
      <c r="P20" s="17">
        <f>IF(A20="","",IFERROR(ROUNDUP(K20*O20,0),0))</f>
        <v/>
      </c>
      <c r="Q20" s="17">
        <f>IF(A20="","",IFERROR(ROUNDUP((K20*M20)+P20,0),0))</f>
        <v/>
      </c>
      <c r="R20" s="16" t="n"/>
      <c r="S20" s="17">
        <f>IF(A20="","",IFERROR(IF(R20="",'Paramètres'!$B$9,R20),0))</f>
        <v/>
      </c>
      <c r="T20" s="17">
        <f>IF(A20="","",IFERROR(ROUNDUP(K20*(M20+S20),0),0))</f>
        <v/>
      </c>
      <c r="U20" s="17">
        <f>IF(A20="","",IFERROR(IF(H20&lt;=Q20,MAX(0,T20-H20-I20),0),0))</f>
        <v/>
      </c>
      <c r="V20" s="28" t="n"/>
      <c r="W20" s="29">
        <f>IF(A20="","",IFERROR(U20*V20,0))</f>
        <v/>
      </c>
      <c r="X20" s="27">
        <f>IF(A20="","",IFERROR(H20/K20,0))</f>
        <v/>
      </c>
      <c r="Y20" s="21">
        <f>IF(A20="","",IFERROR(IF(H20&lt;=0,"Rupture / à commander",IF(H20&lt;=Q20,IF(I20&gt;0,"À surveiller - commande en cours","À commander"),"OK")),"À vérifier"))</f>
        <v/>
      </c>
      <c r="Z20" s="22" t="n"/>
      <c r="AA20" s="15" t="n"/>
    </row>
    <row r="21">
      <c r="A21" s="15" t="n"/>
      <c r="B21" s="15" t="n"/>
      <c r="C21" s="15" t="n"/>
      <c r="D21" s="15" t="n"/>
      <c r="E21" s="15" t="n"/>
      <c r="F21" s="16" t="n"/>
      <c r="G21" s="16" t="n"/>
      <c r="H21" s="17">
        <f>IF(A21="","",IFERROR(MAX(0,F21-G21),0))</f>
        <v/>
      </c>
      <c r="I21" s="16" t="n"/>
      <c r="J21" s="16" t="n"/>
      <c r="K21" s="27">
        <f>IF(A21="","",IFERROR(J21/'Paramètres'!$B$6,0))</f>
        <v/>
      </c>
      <c r="L21" s="16" t="n"/>
      <c r="M21" s="17">
        <f>IF(A21="","",IFERROR(IF(L21="",'Paramètres'!$B$7,L21),0))</f>
        <v/>
      </c>
      <c r="N21" s="16" t="n"/>
      <c r="O21" s="17">
        <f>IF(A21="","",IFERROR(IF(N21="",'Paramètres'!$B$8,N21),0))</f>
        <v/>
      </c>
      <c r="P21" s="17">
        <f>IF(A21="","",IFERROR(ROUNDUP(K21*O21,0),0))</f>
        <v/>
      </c>
      <c r="Q21" s="17">
        <f>IF(A21="","",IFERROR(ROUNDUP((K21*M21)+P21,0),0))</f>
        <v/>
      </c>
      <c r="R21" s="16" t="n"/>
      <c r="S21" s="17">
        <f>IF(A21="","",IFERROR(IF(R21="",'Paramètres'!$B$9,R21),0))</f>
        <v/>
      </c>
      <c r="T21" s="17">
        <f>IF(A21="","",IFERROR(ROUNDUP(K21*(M21+S21),0),0))</f>
        <v/>
      </c>
      <c r="U21" s="17">
        <f>IF(A21="","",IFERROR(IF(H21&lt;=Q21,MAX(0,T21-H21-I21),0),0))</f>
        <v/>
      </c>
      <c r="V21" s="28" t="n"/>
      <c r="W21" s="29">
        <f>IF(A21="","",IFERROR(U21*V21,0))</f>
        <v/>
      </c>
      <c r="X21" s="27">
        <f>IF(A21="","",IFERROR(H21/K21,0))</f>
        <v/>
      </c>
      <c r="Y21" s="21">
        <f>IF(A21="","",IFERROR(IF(H21&lt;=0,"Rupture / à commander",IF(H21&lt;=Q21,IF(I21&gt;0,"À surveiller - commande en cours","À commander"),"OK")),"À vérifier"))</f>
        <v/>
      </c>
      <c r="Z21" s="22" t="n"/>
      <c r="AA21" s="15" t="n"/>
    </row>
    <row r="22">
      <c r="A22" s="15" t="n"/>
      <c r="B22" s="15" t="n"/>
      <c r="C22" s="15" t="n"/>
      <c r="D22" s="15" t="n"/>
      <c r="E22" s="15" t="n"/>
      <c r="F22" s="16" t="n"/>
      <c r="G22" s="16" t="n"/>
      <c r="H22" s="17">
        <f>IF(A22="","",IFERROR(MAX(0,F22-G22),0))</f>
        <v/>
      </c>
      <c r="I22" s="16" t="n"/>
      <c r="J22" s="16" t="n"/>
      <c r="K22" s="27">
        <f>IF(A22="","",IFERROR(J22/'Paramètres'!$B$6,0))</f>
        <v/>
      </c>
      <c r="L22" s="16" t="n"/>
      <c r="M22" s="17">
        <f>IF(A22="","",IFERROR(IF(L22="",'Paramètres'!$B$7,L22),0))</f>
        <v/>
      </c>
      <c r="N22" s="16" t="n"/>
      <c r="O22" s="17">
        <f>IF(A22="","",IFERROR(IF(N22="",'Paramètres'!$B$8,N22),0))</f>
        <v/>
      </c>
      <c r="P22" s="17">
        <f>IF(A22="","",IFERROR(ROUNDUP(K22*O22,0),0))</f>
        <v/>
      </c>
      <c r="Q22" s="17">
        <f>IF(A22="","",IFERROR(ROUNDUP((K22*M22)+P22,0),0))</f>
        <v/>
      </c>
      <c r="R22" s="16" t="n"/>
      <c r="S22" s="17">
        <f>IF(A22="","",IFERROR(IF(R22="",'Paramètres'!$B$9,R22),0))</f>
        <v/>
      </c>
      <c r="T22" s="17">
        <f>IF(A22="","",IFERROR(ROUNDUP(K22*(M22+S22),0),0))</f>
        <v/>
      </c>
      <c r="U22" s="17">
        <f>IF(A22="","",IFERROR(IF(H22&lt;=Q22,MAX(0,T22-H22-I22),0),0))</f>
        <v/>
      </c>
      <c r="V22" s="28" t="n"/>
      <c r="W22" s="29">
        <f>IF(A22="","",IFERROR(U22*V22,0))</f>
        <v/>
      </c>
      <c r="X22" s="27">
        <f>IF(A22="","",IFERROR(H22/K22,0))</f>
        <v/>
      </c>
      <c r="Y22" s="21">
        <f>IF(A22="","",IFERROR(IF(H22&lt;=0,"Rupture / à commander",IF(H22&lt;=Q22,IF(I22&gt;0,"À surveiller - commande en cours","À commander"),"OK")),"À vérifier"))</f>
        <v/>
      </c>
      <c r="Z22" s="22" t="n"/>
      <c r="AA22" s="15" t="n"/>
    </row>
    <row r="23">
      <c r="A23" s="15" t="n"/>
      <c r="B23" s="15" t="n"/>
      <c r="C23" s="15" t="n"/>
      <c r="D23" s="15" t="n"/>
      <c r="E23" s="15" t="n"/>
      <c r="F23" s="16" t="n"/>
      <c r="G23" s="16" t="n"/>
      <c r="H23" s="17">
        <f>IF(A23="","",IFERROR(MAX(0,F23-G23),0))</f>
        <v/>
      </c>
      <c r="I23" s="16" t="n"/>
      <c r="J23" s="16" t="n"/>
      <c r="K23" s="27">
        <f>IF(A23="","",IFERROR(J23/'Paramètres'!$B$6,0))</f>
        <v/>
      </c>
      <c r="L23" s="16" t="n"/>
      <c r="M23" s="17">
        <f>IF(A23="","",IFERROR(IF(L23="",'Paramètres'!$B$7,L23),0))</f>
        <v/>
      </c>
      <c r="N23" s="16" t="n"/>
      <c r="O23" s="17">
        <f>IF(A23="","",IFERROR(IF(N23="",'Paramètres'!$B$8,N23),0))</f>
        <v/>
      </c>
      <c r="P23" s="17">
        <f>IF(A23="","",IFERROR(ROUNDUP(K23*O23,0),0))</f>
        <v/>
      </c>
      <c r="Q23" s="17">
        <f>IF(A23="","",IFERROR(ROUNDUP((K23*M23)+P23,0),0))</f>
        <v/>
      </c>
      <c r="R23" s="16" t="n"/>
      <c r="S23" s="17">
        <f>IF(A23="","",IFERROR(IF(R23="",'Paramètres'!$B$9,R23),0))</f>
        <v/>
      </c>
      <c r="T23" s="17">
        <f>IF(A23="","",IFERROR(ROUNDUP(K23*(M23+S23),0),0))</f>
        <v/>
      </c>
      <c r="U23" s="17">
        <f>IF(A23="","",IFERROR(IF(H23&lt;=Q23,MAX(0,T23-H23-I23),0),0))</f>
        <v/>
      </c>
      <c r="V23" s="28" t="n"/>
      <c r="W23" s="29">
        <f>IF(A23="","",IFERROR(U23*V23,0))</f>
        <v/>
      </c>
      <c r="X23" s="27">
        <f>IF(A23="","",IFERROR(H23/K23,0))</f>
        <v/>
      </c>
      <c r="Y23" s="21">
        <f>IF(A23="","",IFERROR(IF(H23&lt;=0,"Rupture / à commander",IF(H23&lt;=Q23,IF(I23&gt;0,"À surveiller - commande en cours","À commander"),"OK")),"À vérifier"))</f>
        <v/>
      </c>
      <c r="Z23" s="22" t="n"/>
      <c r="AA23" s="15" t="n"/>
    </row>
    <row r="24">
      <c r="A24" s="15" t="n"/>
      <c r="B24" s="15" t="n"/>
      <c r="C24" s="15" t="n"/>
      <c r="D24" s="15" t="n"/>
      <c r="E24" s="15" t="n"/>
      <c r="F24" s="16" t="n"/>
      <c r="G24" s="16" t="n"/>
      <c r="H24" s="17">
        <f>IF(A24="","",IFERROR(MAX(0,F24-G24),0))</f>
        <v/>
      </c>
      <c r="I24" s="16" t="n"/>
      <c r="J24" s="16" t="n"/>
      <c r="K24" s="27">
        <f>IF(A24="","",IFERROR(J24/'Paramètres'!$B$6,0))</f>
        <v/>
      </c>
      <c r="L24" s="16" t="n"/>
      <c r="M24" s="17">
        <f>IF(A24="","",IFERROR(IF(L24="",'Paramètres'!$B$7,L24),0))</f>
        <v/>
      </c>
      <c r="N24" s="16" t="n"/>
      <c r="O24" s="17">
        <f>IF(A24="","",IFERROR(IF(N24="",'Paramètres'!$B$8,N24),0))</f>
        <v/>
      </c>
      <c r="P24" s="17">
        <f>IF(A24="","",IFERROR(ROUNDUP(K24*O24,0),0))</f>
        <v/>
      </c>
      <c r="Q24" s="17">
        <f>IF(A24="","",IFERROR(ROUNDUP((K24*M24)+P24,0),0))</f>
        <v/>
      </c>
      <c r="R24" s="16" t="n"/>
      <c r="S24" s="17">
        <f>IF(A24="","",IFERROR(IF(R24="",'Paramètres'!$B$9,R24),0))</f>
        <v/>
      </c>
      <c r="T24" s="17">
        <f>IF(A24="","",IFERROR(ROUNDUP(K24*(M24+S24),0),0))</f>
        <v/>
      </c>
      <c r="U24" s="17">
        <f>IF(A24="","",IFERROR(IF(H24&lt;=Q24,MAX(0,T24-H24-I24),0),0))</f>
        <v/>
      </c>
      <c r="V24" s="28" t="n"/>
      <c r="W24" s="29">
        <f>IF(A24="","",IFERROR(U24*V24,0))</f>
        <v/>
      </c>
      <c r="X24" s="27">
        <f>IF(A24="","",IFERROR(H24/K24,0))</f>
        <v/>
      </c>
      <c r="Y24" s="21">
        <f>IF(A24="","",IFERROR(IF(H24&lt;=0,"Rupture / à commander",IF(H24&lt;=Q24,IF(I24&gt;0,"À surveiller - commande en cours","À commander"),"OK")),"À vérifier"))</f>
        <v/>
      </c>
      <c r="Z24" s="22" t="n"/>
      <c r="AA24" s="15" t="n"/>
    </row>
    <row r="25">
      <c r="A25" s="15" t="n"/>
      <c r="B25" s="15" t="n"/>
      <c r="C25" s="15" t="n"/>
      <c r="D25" s="15" t="n"/>
      <c r="E25" s="15" t="n"/>
      <c r="F25" s="16" t="n"/>
      <c r="G25" s="16" t="n"/>
      <c r="H25" s="17">
        <f>IF(A25="","",IFERROR(MAX(0,F25-G25),0))</f>
        <v/>
      </c>
      <c r="I25" s="16" t="n"/>
      <c r="J25" s="16" t="n"/>
      <c r="K25" s="27">
        <f>IF(A25="","",IFERROR(J25/'Paramètres'!$B$6,0))</f>
        <v/>
      </c>
      <c r="L25" s="16" t="n"/>
      <c r="M25" s="17">
        <f>IF(A25="","",IFERROR(IF(L25="",'Paramètres'!$B$7,L25),0))</f>
        <v/>
      </c>
      <c r="N25" s="16" t="n"/>
      <c r="O25" s="17">
        <f>IF(A25="","",IFERROR(IF(N25="",'Paramètres'!$B$8,N25),0))</f>
        <v/>
      </c>
      <c r="P25" s="17">
        <f>IF(A25="","",IFERROR(ROUNDUP(K25*O25,0),0))</f>
        <v/>
      </c>
      <c r="Q25" s="17">
        <f>IF(A25="","",IFERROR(ROUNDUP((K25*M25)+P25,0),0))</f>
        <v/>
      </c>
      <c r="R25" s="16" t="n"/>
      <c r="S25" s="17">
        <f>IF(A25="","",IFERROR(IF(R25="",'Paramètres'!$B$9,R25),0))</f>
        <v/>
      </c>
      <c r="T25" s="17">
        <f>IF(A25="","",IFERROR(ROUNDUP(K25*(M25+S25),0),0))</f>
        <v/>
      </c>
      <c r="U25" s="17">
        <f>IF(A25="","",IFERROR(IF(H25&lt;=Q25,MAX(0,T25-H25-I25),0),0))</f>
        <v/>
      </c>
      <c r="V25" s="28" t="n"/>
      <c r="W25" s="29">
        <f>IF(A25="","",IFERROR(U25*V25,0))</f>
        <v/>
      </c>
      <c r="X25" s="27">
        <f>IF(A25="","",IFERROR(H25/K25,0))</f>
        <v/>
      </c>
      <c r="Y25" s="21">
        <f>IF(A25="","",IFERROR(IF(H25&lt;=0,"Rupture / à commander",IF(H25&lt;=Q25,IF(I25&gt;0,"À surveiller - commande en cours","À commander"),"OK")),"À vérifier"))</f>
        <v/>
      </c>
      <c r="Z25" s="22" t="n"/>
      <c r="AA25" s="15" t="n"/>
    </row>
    <row r="26">
      <c r="A26" s="15" t="n"/>
      <c r="B26" s="15" t="n"/>
      <c r="C26" s="15" t="n"/>
      <c r="D26" s="15" t="n"/>
      <c r="E26" s="15" t="n"/>
      <c r="F26" s="16" t="n"/>
      <c r="G26" s="16" t="n"/>
      <c r="H26" s="17">
        <f>IF(A26="","",IFERROR(MAX(0,F26-G26),0))</f>
        <v/>
      </c>
      <c r="I26" s="16" t="n"/>
      <c r="J26" s="16" t="n"/>
      <c r="K26" s="27">
        <f>IF(A26="","",IFERROR(J26/'Paramètres'!$B$6,0))</f>
        <v/>
      </c>
      <c r="L26" s="16" t="n"/>
      <c r="M26" s="17">
        <f>IF(A26="","",IFERROR(IF(L26="",'Paramètres'!$B$7,L26),0))</f>
        <v/>
      </c>
      <c r="N26" s="16" t="n"/>
      <c r="O26" s="17">
        <f>IF(A26="","",IFERROR(IF(N26="",'Paramètres'!$B$8,N26),0))</f>
        <v/>
      </c>
      <c r="P26" s="17">
        <f>IF(A26="","",IFERROR(ROUNDUP(K26*O26,0),0))</f>
        <v/>
      </c>
      <c r="Q26" s="17">
        <f>IF(A26="","",IFERROR(ROUNDUP((K26*M26)+P26,0),0))</f>
        <v/>
      </c>
      <c r="R26" s="16" t="n"/>
      <c r="S26" s="17">
        <f>IF(A26="","",IFERROR(IF(R26="",'Paramètres'!$B$9,R26),0))</f>
        <v/>
      </c>
      <c r="T26" s="17">
        <f>IF(A26="","",IFERROR(ROUNDUP(K26*(M26+S26),0),0))</f>
        <v/>
      </c>
      <c r="U26" s="17">
        <f>IF(A26="","",IFERROR(IF(H26&lt;=Q26,MAX(0,T26-H26-I26),0),0))</f>
        <v/>
      </c>
      <c r="V26" s="28" t="n"/>
      <c r="W26" s="29">
        <f>IF(A26="","",IFERROR(U26*V26,0))</f>
        <v/>
      </c>
      <c r="X26" s="27">
        <f>IF(A26="","",IFERROR(H26/K26,0))</f>
        <v/>
      </c>
      <c r="Y26" s="21">
        <f>IF(A26="","",IFERROR(IF(H26&lt;=0,"Rupture / à commander",IF(H26&lt;=Q26,IF(I26&gt;0,"À surveiller - commande en cours","À commander"),"OK")),"À vérifier"))</f>
        <v/>
      </c>
      <c r="Z26" s="22" t="n"/>
      <c r="AA26" s="15" t="n"/>
    </row>
    <row r="27">
      <c r="A27" s="15" t="n"/>
      <c r="B27" s="15" t="n"/>
      <c r="C27" s="15" t="n"/>
      <c r="D27" s="15" t="n"/>
      <c r="E27" s="15" t="n"/>
      <c r="F27" s="16" t="n"/>
      <c r="G27" s="16" t="n"/>
      <c r="H27" s="17">
        <f>IF(A27="","",IFERROR(MAX(0,F27-G27),0))</f>
        <v/>
      </c>
      <c r="I27" s="16" t="n"/>
      <c r="J27" s="16" t="n"/>
      <c r="K27" s="27">
        <f>IF(A27="","",IFERROR(J27/'Paramètres'!$B$6,0))</f>
        <v/>
      </c>
      <c r="L27" s="16" t="n"/>
      <c r="M27" s="17">
        <f>IF(A27="","",IFERROR(IF(L27="",'Paramètres'!$B$7,L27),0))</f>
        <v/>
      </c>
      <c r="N27" s="16" t="n"/>
      <c r="O27" s="17">
        <f>IF(A27="","",IFERROR(IF(N27="",'Paramètres'!$B$8,N27),0))</f>
        <v/>
      </c>
      <c r="P27" s="17">
        <f>IF(A27="","",IFERROR(ROUNDUP(K27*O27,0),0))</f>
        <v/>
      </c>
      <c r="Q27" s="17">
        <f>IF(A27="","",IFERROR(ROUNDUP((K27*M27)+P27,0),0))</f>
        <v/>
      </c>
      <c r="R27" s="16" t="n"/>
      <c r="S27" s="17">
        <f>IF(A27="","",IFERROR(IF(R27="",'Paramètres'!$B$9,R27),0))</f>
        <v/>
      </c>
      <c r="T27" s="17">
        <f>IF(A27="","",IFERROR(ROUNDUP(K27*(M27+S27),0),0))</f>
        <v/>
      </c>
      <c r="U27" s="17">
        <f>IF(A27="","",IFERROR(IF(H27&lt;=Q27,MAX(0,T27-H27-I27),0),0))</f>
        <v/>
      </c>
      <c r="V27" s="28" t="n"/>
      <c r="W27" s="29">
        <f>IF(A27="","",IFERROR(U27*V27,0))</f>
        <v/>
      </c>
      <c r="X27" s="27">
        <f>IF(A27="","",IFERROR(H27/K27,0))</f>
        <v/>
      </c>
      <c r="Y27" s="21">
        <f>IF(A27="","",IFERROR(IF(H27&lt;=0,"Rupture / à commander",IF(H27&lt;=Q27,IF(I27&gt;0,"À surveiller - commande en cours","À commander"),"OK")),"À vérifier"))</f>
        <v/>
      </c>
      <c r="Z27" s="22" t="n"/>
      <c r="AA27" s="15" t="n"/>
    </row>
    <row r="28">
      <c r="A28" s="15" t="n"/>
      <c r="B28" s="15" t="n"/>
      <c r="C28" s="15" t="n"/>
      <c r="D28" s="15" t="n"/>
      <c r="E28" s="15" t="n"/>
      <c r="F28" s="16" t="n"/>
      <c r="G28" s="16" t="n"/>
      <c r="H28" s="17">
        <f>IF(A28="","",IFERROR(MAX(0,F28-G28),0))</f>
        <v/>
      </c>
      <c r="I28" s="16" t="n"/>
      <c r="J28" s="16" t="n"/>
      <c r="K28" s="27">
        <f>IF(A28="","",IFERROR(J28/'Paramètres'!$B$6,0))</f>
        <v/>
      </c>
      <c r="L28" s="16" t="n"/>
      <c r="M28" s="17">
        <f>IF(A28="","",IFERROR(IF(L28="",'Paramètres'!$B$7,L28),0))</f>
        <v/>
      </c>
      <c r="N28" s="16" t="n"/>
      <c r="O28" s="17">
        <f>IF(A28="","",IFERROR(IF(N28="",'Paramètres'!$B$8,N28),0))</f>
        <v/>
      </c>
      <c r="P28" s="17">
        <f>IF(A28="","",IFERROR(ROUNDUP(K28*O28,0),0))</f>
        <v/>
      </c>
      <c r="Q28" s="17">
        <f>IF(A28="","",IFERROR(ROUNDUP((K28*M28)+P28,0),0))</f>
        <v/>
      </c>
      <c r="R28" s="16" t="n"/>
      <c r="S28" s="17">
        <f>IF(A28="","",IFERROR(IF(R28="",'Paramètres'!$B$9,R28),0))</f>
        <v/>
      </c>
      <c r="T28" s="17">
        <f>IF(A28="","",IFERROR(ROUNDUP(K28*(M28+S28),0),0))</f>
        <v/>
      </c>
      <c r="U28" s="17">
        <f>IF(A28="","",IFERROR(IF(H28&lt;=Q28,MAX(0,T28-H28-I28),0),0))</f>
        <v/>
      </c>
      <c r="V28" s="28" t="n"/>
      <c r="W28" s="29">
        <f>IF(A28="","",IFERROR(U28*V28,0))</f>
        <v/>
      </c>
      <c r="X28" s="27">
        <f>IF(A28="","",IFERROR(H28/K28,0))</f>
        <v/>
      </c>
      <c r="Y28" s="21">
        <f>IF(A28="","",IFERROR(IF(H28&lt;=0,"Rupture / à commander",IF(H28&lt;=Q28,IF(I28&gt;0,"À surveiller - commande en cours","À commander"),"OK")),"À vérifier"))</f>
        <v/>
      </c>
      <c r="Z28" s="22" t="n"/>
      <c r="AA28" s="15" t="n"/>
    </row>
    <row r="29">
      <c r="A29" s="15" t="n"/>
      <c r="B29" s="15" t="n"/>
      <c r="C29" s="15" t="n"/>
      <c r="D29" s="15" t="n"/>
      <c r="E29" s="15" t="n"/>
      <c r="F29" s="16" t="n"/>
      <c r="G29" s="16" t="n"/>
      <c r="H29" s="17">
        <f>IF(A29="","",IFERROR(MAX(0,F29-G29),0))</f>
        <v/>
      </c>
      <c r="I29" s="16" t="n"/>
      <c r="J29" s="16" t="n"/>
      <c r="K29" s="27">
        <f>IF(A29="","",IFERROR(J29/'Paramètres'!$B$6,0))</f>
        <v/>
      </c>
      <c r="L29" s="16" t="n"/>
      <c r="M29" s="17">
        <f>IF(A29="","",IFERROR(IF(L29="",'Paramètres'!$B$7,L29),0))</f>
        <v/>
      </c>
      <c r="N29" s="16" t="n"/>
      <c r="O29" s="17">
        <f>IF(A29="","",IFERROR(IF(N29="",'Paramètres'!$B$8,N29),0))</f>
        <v/>
      </c>
      <c r="P29" s="17">
        <f>IF(A29="","",IFERROR(ROUNDUP(K29*O29,0),0))</f>
        <v/>
      </c>
      <c r="Q29" s="17">
        <f>IF(A29="","",IFERROR(ROUNDUP((K29*M29)+P29,0),0))</f>
        <v/>
      </c>
      <c r="R29" s="16" t="n"/>
      <c r="S29" s="17">
        <f>IF(A29="","",IFERROR(IF(R29="",'Paramètres'!$B$9,R29),0))</f>
        <v/>
      </c>
      <c r="T29" s="17">
        <f>IF(A29="","",IFERROR(ROUNDUP(K29*(M29+S29),0),0))</f>
        <v/>
      </c>
      <c r="U29" s="17">
        <f>IF(A29="","",IFERROR(IF(H29&lt;=Q29,MAX(0,T29-H29-I29),0),0))</f>
        <v/>
      </c>
      <c r="V29" s="28" t="n"/>
      <c r="W29" s="29">
        <f>IF(A29="","",IFERROR(U29*V29,0))</f>
        <v/>
      </c>
      <c r="X29" s="27">
        <f>IF(A29="","",IFERROR(H29/K29,0))</f>
        <v/>
      </c>
      <c r="Y29" s="21">
        <f>IF(A29="","",IFERROR(IF(H29&lt;=0,"Rupture / à commander",IF(H29&lt;=Q29,IF(I29&gt;0,"À surveiller - commande en cours","À commander"),"OK")),"À vérifier"))</f>
        <v/>
      </c>
      <c r="Z29" s="22" t="n"/>
      <c r="AA29" s="15" t="n"/>
    </row>
    <row r="30">
      <c r="A30" s="15" t="n"/>
      <c r="B30" s="15" t="n"/>
      <c r="C30" s="15" t="n"/>
      <c r="D30" s="15" t="n"/>
      <c r="E30" s="15" t="n"/>
      <c r="F30" s="16" t="n"/>
      <c r="G30" s="16" t="n"/>
      <c r="H30" s="17">
        <f>IF(A30="","",IFERROR(MAX(0,F30-G30),0))</f>
        <v/>
      </c>
      <c r="I30" s="16" t="n"/>
      <c r="J30" s="16" t="n"/>
      <c r="K30" s="27">
        <f>IF(A30="","",IFERROR(J30/'Paramètres'!$B$6,0))</f>
        <v/>
      </c>
      <c r="L30" s="16" t="n"/>
      <c r="M30" s="17">
        <f>IF(A30="","",IFERROR(IF(L30="",'Paramètres'!$B$7,L30),0))</f>
        <v/>
      </c>
      <c r="N30" s="16" t="n"/>
      <c r="O30" s="17">
        <f>IF(A30="","",IFERROR(IF(N30="",'Paramètres'!$B$8,N30),0))</f>
        <v/>
      </c>
      <c r="P30" s="17">
        <f>IF(A30="","",IFERROR(ROUNDUP(K30*O30,0),0))</f>
        <v/>
      </c>
      <c r="Q30" s="17">
        <f>IF(A30="","",IFERROR(ROUNDUP((K30*M30)+P30,0),0))</f>
        <v/>
      </c>
      <c r="R30" s="16" t="n"/>
      <c r="S30" s="17">
        <f>IF(A30="","",IFERROR(IF(R30="",'Paramètres'!$B$9,R30),0))</f>
        <v/>
      </c>
      <c r="T30" s="17">
        <f>IF(A30="","",IFERROR(ROUNDUP(K30*(M30+S30),0),0))</f>
        <v/>
      </c>
      <c r="U30" s="17">
        <f>IF(A30="","",IFERROR(IF(H30&lt;=Q30,MAX(0,T30-H30-I30),0),0))</f>
        <v/>
      </c>
      <c r="V30" s="28" t="n"/>
      <c r="W30" s="29">
        <f>IF(A30="","",IFERROR(U30*V30,0))</f>
        <v/>
      </c>
      <c r="X30" s="27">
        <f>IF(A30="","",IFERROR(H30/K30,0))</f>
        <v/>
      </c>
      <c r="Y30" s="21">
        <f>IF(A30="","",IFERROR(IF(H30&lt;=0,"Rupture / à commander",IF(H30&lt;=Q30,IF(I30&gt;0,"À surveiller - commande en cours","À commander"),"OK")),"À vérifier"))</f>
        <v/>
      </c>
      <c r="Z30" s="22" t="n"/>
      <c r="AA30" s="15" t="n"/>
    </row>
    <row r="31">
      <c r="A31" s="15" t="n"/>
      <c r="B31" s="15" t="n"/>
      <c r="C31" s="15" t="n"/>
      <c r="D31" s="15" t="n"/>
      <c r="E31" s="15" t="n"/>
      <c r="F31" s="16" t="n"/>
      <c r="G31" s="16" t="n"/>
      <c r="H31" s="17">
        <f>IF(A31="","",IFERROR(MAX(0,F31-G31),0))</f>
        <v/>
      </c>
      <c r="I31" s="16" t="n"/>
      <c r="J31" s="16" t="n"/>
      <c r="K31" s="27">
        <f>IF(A31="","",IFERROR(J31/'Paramètres'!$B$6,0))</f>
        <v/>
      </c>
      <c r="L31" s="16" t="n"/>
      <c r="M31" s="17">
        <f>IF(A31="","",IFERROR(IF(L31="",'Paramètres'!$B$7,L31),0))</f>
        <v/>
      </c>
      <c r="N31" s="16" t="n"/>
      <c r="O31" s="17">
        <f>IF(A31="","",IFERROR(IF(N31="",'Paramètres'!$B$8,N31),0))</f>
        <v/>
      </c>
      <c r="P31" s="17">
        <f>IF(A31="","",IFERROR(ROUNDUP(K31*O31,0),0))</f>
        <v/>
      </c>
      <c r="Q31" s="17">
        <f>IF(A31="","",IFERROR(ROUNDUP((K31*M31)+P31,0),0))</f>
        <v/>
      </c>
      <c r="R31" s="16" t="n"/>
      <c r="S31" s="17">
        <f>IF(A31="","",IFERROR(IF(R31="",'Paramètres'!$B$9,R31),0))</f>
        <v/>
      </c>
      <c r="T31" s="17">
        <f>IF(A31="","",IFERROR(ROUNDUP(K31*(M31+S31),0),0))</f>
        <v/>
      </c>
      <c r="U31" s="17">
        <f>IF(A31="","",IFERROR(IF(H31&lt;=Q31,MAX(0,T31-H31-I31),0),0))</f>
        <v/>
      </c>
      <c r="V31" s="28" t="n"/>
      <c r="W31" s="29">
        <f>IF(A31="","",IFERROR(U31*V31,0))</f>
        <v/>
      </c>
      <c r="X31" s="27">
        <f>IF(A31="","",IFERROR(H31/K31,0))</f>
        <v/>
      </c>
      <c r="Y31" s="21">
        <f>IF(A31="","",IFERROR(IF(H31&lt;=0,"Rupture / à commander",IF(H31&lt;=Q31,IF(I31&gt;0,"À surveiller - commande en cours","À commander"),"OK")),"À vérifier"))</f>
        <v/>
      </c>
      <c r="Z31" s="22" t="n"/>
      <c r="AA31" s="15" t="n"/>
    </row>
    <row r="32">
      <c r="A32" s="15" t="n"/>
      <c r="B32" s="15" t="n"/>
      <c r="C32" s="15" t="n"/>
      <c r="D32" s="15" t="n"/>
      <c r="E32" s="15" t="n"/>
      <c r="F32" s="16" t="n"/>
      <c r="G32" s="16" t="n"/>
      <c r="H32" s="17">
        <f>IF(A32="","",IFERROR(MAX(0,F32-G32),0))</f>
        <v/>
      </c>
      <c r="I32" s="16" t="n"/>
      <c r="J32" s="16" t="n"/>
      <c r="K32" s="27">
        <f>IF(A32="","",IFERROR(J32/'Paramètres'!$B$6,0))</f>
        <v/>
      </c>
      <c r="L32" s="16" t="n"/>
      <c r="M32" s="17">
        <f>IF(A32="","",IFERROR(IF(L32="",'Paramètres'!$B$7,L32),0))</f>
        <v/>
      </c>
      <c r="N32" s="16" t="n"/>
      <c r="O32" s="17">
        <f>IF(A32="","",IFERROR(IF(N32="",'Paramètres'!$B$8,N32),0))</f>
        <v/>
      </c>
      <c r="P32" s="17">
        <f>IF(A32="","",IFERROR(ROUNDUP(K32*O32,0),0))</f>
        <v/>
      </c>
      <c r="Q32" s="17">
        <f>IF(A32="","",IFERROR(ROUNDUP((K32*M32)+P32,0),0))</f>
        <v/>
      </c>
      <c r="R32" s="16" t="n"/>
      <c r="S32" s="17">
        <f>IF(A32="","",IFERROR(IF(R32="",'Paramètres'!$B$9,R32),0))</f>
        <v/>
      </c>
      <c r="T32" s="17">
        <f>IF(A32="","",IFERROR(ROUNDUP(K32*(M32+S32),0),0))</f>
        <v/>
      </c>
      <c r="U32" s="17">
        <f>IF(A32="","",IFERROR(IF(H32&lt;=Q32,MAX(0,T32-H32-I32),0),0))</f>
        <v/>
      </c>
      <c r="V32" s="28" t="n"/>
      <c r="W32" s="29">
        <f>IF(A32="","",IFERROR(U32*V32,0))</f>
        <v/>
      </c>
      <c r="X32" s="27">
        <f>IF(A32="","",IFERROR(H32/K32,0))</f>
        <v/>
      </c>
      <c r="Y32" s="21">
        <f>IF(A32="","",IFERROR(IF(H32&lt;=0,"Rupture / à commander",IF(H32&lt;=Q32,IF(I32&gt;0,"À surveiller - commande en cours","À commander"),"OK")),"À vérifier"))</f>
        <v/>
      </c>
      <c r="Z32" s="22" t="n"/>
      <c r="AA32" s="15" t="n"/>
    </row>
    <row r="33">
      <c r="A33" s="15" t="n"/>
      <c r="B33" s="15" t="n"/>
      <c r="C33" s="15" t="n"/>
      <c r="D33" s="15" t="n"/>
      <c r="E33" s="15" t="n"/>
      <c r="F33" s="16" t="n"/>
      <c r="G33" s="16" t="n"/>
      <c r="H33" s="17">
        <f>IF(A33="","",IFERROR(MAX(0,F33-G33),0))</f>
        <v/>
      </c>
      <c r="I33" s="16" t="n"/>
      <c r="J33" s="16" t="n"/>
      <c r="K33" s="27">
        <f>IF(A33="","",IFERROR(J33/'Paramètres'!$B$6,0))</f>
        <v/>
      </c>
      <c r="L33" s="16" t="n"/>
      <c r="M33" s="17">
        <f>IF(A33="","",IFERROR(IF(L33="",'Paramètres'!$B$7,L33),0))</f>
        <v/>
      </c>
      <c r="N33" s="16" t="n"/>
      <c r="O33" s="17">
        <f>IF(A33="","",IFERROR(IF(N33="",'Paramètres'!$B$8,N33),0))</f>
        <v/>
      </c>
      <c r="P33" s="17">
        <f>IF(A33="","",IFERROR(ROUNDUP(K33*O33,0),0))</f>
        <v/>
      </c>
      <c r="Q33" s="17">
        <f>IF(A33="","",IFERROR(ROUNDUP((K33*M33)+P33,0),0))</f>
        <v/>
      </c>
      <c r="R33" s="16" t="n"/>
      <c r="S33" s="17">
        <f>IF(A33="","",IFERROR(IF(R33="",'Paramètres'!$B$9,R33),0))</f>
        <v/>
      </c>
      <c r="T33" s="17">
        <f>IF(A33="","",IFERROR(ROUNDUP(K33*(M33+S33),0),0))</f>
        <v/>
      </c>
      <c r="U33" s="17">
        <f>IF(A33="","",IFERROR(IF(H33&lt;=Q33,MAX(0,T33-H33-I33),0),0))</f>
        <v/>
      </c>
      <c r="V33" s="28" t="n"/>
      <c r="W33" s="29">
        <f>IF(A33="","",IFERROR(U33*V33,0))</f>
        <v/>
      </c>
      <c r="X33" s="27">
        <f>IF(A33="","",IFERROR(H33/K33,0))</f>
        <v/>
      </c>
      <c r="Y33" s="21">
        <f>IF(A33="","",IFERROR(IF(H33&lt;=0,"Rupture / à commander",IF(H33&lt;=Q33,IF(I33&gt;0,"À surveiller - commande en cours","À commander"),"OK")),"À vérifier"))</f>
        <v/>
      </c>
      <c r="Z33" s="22" t="n"/>
      <c r="AA33" s="15" t="n"/>
    </row>
    <row r="34">
      <c r="A34" s="15" t="n"/>
      <c r="B34" s="15" t="n"/>
      <c r="C34" s="15" t="n"/>
      <c r="D34" s="15" t="n"/>
      <c r="E34" s="15" t="n"/>
      <c r="F34" s="16" t="n"/>
      <c r="G34" s="16" t="n"/>
      <c r="H34" s="17">
        <f>IF(A34="","",IFERROR(MAX(0,F34-G34),0))</f>
        <v/>
      </c>
      <c r="I34" s="16" t="n"/>
      <c r="J34" s="16" t="n"/>
      <c r="K34" s="27">
        <f>IF(A34="","",IFERROR(J34/'Paramètres'!$B$6,0))</f>
        <v/>
      </c>
      <c r="L34" s="16" t="n"/>
      <c r="M34" s="17">
        <f>IF(A34="","",IFERROR(IF(L34="",'Paramètres'!$B$7,L34),0))</f>
        <v/>
      </c>
      <c r="N34" s="16" t="n"/>
      <c r="O34" s="17">
        <f>IF(A34="","",IFERROR(IF(N34="",'Paramètres'!$B$8,N34),0))</f>
        <v/>
      </c>
      <c r="P34" s="17">
        <f>IF(A34="","",IFERROR(ROUNDUP(K34*O34,0),0))</f>
        <v/>
      </c>
      <c r="Q34" s="17">
        <f>IF(A34="","",IFERROR(ROUNDUP((K34*M34)+P34,0),0))</f>
        <v/>
      </c>
      <c r="R34" s="16" t="n"/>
      <c r="S34" s="17">
        <f>IF(A34="","",IFERROR(IF(R34="",'Paramètres'!$B$9,R34),0))</f>
        <v/>
      </c>
      <c r="T34" s="17">
        <f>IF(A34="","",IFERROR(ROUNDUP(K34*(M34+S34),0),0))</f>
        <v/>
      </c>
      <c r="U34" s="17">
        <f>IF(A34="","",IFERROR(IF(H34&lt;=Q34,MAX(0,T34-H34-I34),0),0))</f>
        <v/>
      </c>
      <c r="V34" s="28" t="n"/>
      <c r="W34" s="29">
        <f>IF(A34="","",IFERROR(U34*V34,0))</f>
        <v/>
      </c>
      <c r="X34" s="27">
        <f>IF(A34="","",IFERROR(H34/K34,0))</f>
        <v/>
      </c>
      <c r="Y34" s="21">
        <f>IF(A34="","",IFERROR(IF(H34&lt;=0,"Rupture / à commander",IF(H34&lt;=Q34,IF(I34&gt;0,"À surveiller - commande en cours","À commander"),"OK")),"À vérifier"))</f>
        <v/>
      </c>
      <c r="Z34" s="22" t="n"/>
      <c r="AA34" s="15" t="n"/>
    </row>
    <row r="35">
      <c r="A35" s="15" t="n"/>
      <c r="B35" s="15" t="n"/>
      <c r="C35" s="15" t="n"/>
      <c r="D35" s="15" t="n"/>
      <c r="E35" s="15" t="n"/>
      <c r="F35" s="16" t="n"/>
      <c r="G35" s="16" t="n"/>
      <c r="H35" s="17">
        <f>IF(A35="","",IFERROR(MAX(0,F35-G35),0))</f>
        <v/>
      </c>
      <c r="I35" s="16" t="n"/>
      <c r="J35" s="16" t="n"/>
      <c r="K35" s="27">
        <f>IF(A35="","",IFERROR(J35/'Paramètres'!$B$6,0))</f>
        <v/>
      </c>
      <c r="L35" s="16" t="n"/>
      <c r="M35" s="17">
        <f>IF(A35="","",IFERROR(IF(L35="",'Paramètres'!$B$7,L35),0))</f>
        <v/>
      </c>
      <c r="N35" s="16" t="n"/>
      <c r="O35" s="17">
        <f>IF(A35="","",IFERROR(IF(N35="",'Paramètres'!$B$8,N35),0))</f>
        <v/>
      </c>
      <c r="P35" s="17">
        <f>IF(A35="","",IFERROR(ROUNDUP(K35*O35,0),0))</f>
        <v/>
      </c>
      <c r="Q35" s="17">
        <f>IF(A35="","",IFERROR(ROUNDUP((K35*M35)+P35,0),0))</f>
        <v/>
      </c>
      <c r="R35" s="16" t="n"/>
      <c r="S35" s="17">
        <f>IF(A35="","",IFERROR(IF(R35="",'Paramètres'!$B$9,R35),0))</f>
        <v/>
      </c>
      <c r="T35" s="17">
        <f>IF(A35="","",IFERROR(ROUNDUP(K35*(M35+S35),0),0))</f>
        <v/>
      </c>
      <c r="U35" s="17">
        <f>IF(A35="","",IFERROR(IF(H35&lt;=Q35,MAX(0,T35-H35-I35),0),0))</f>
        <v/>
      </c>
      <c r="V35" s="28" t="n"/>
      <c r="W35" s="29">
        <f>IF(A35="","",IFERROR(U35*V35,0))</f>
        <v/>
      </c>
      <c r="X35" s="27">
        <f>IF(A35="","",IFERROR(H35/K35,0))</f>
        <v/>
      </c>
      <c r="Y35" s="21">
        <f>IF(A35="","",IFERROR(IF(H35&lt;=0,"Rupture / à commander",IF(H35&lt;=Q35,IF(I35&gt;0,"À surveiller - commande en cours","À commander"),"OK")),"À vérifier"))</f>
        <v/>
      </c>
      <c r="Z35" s="22" t="n"/>
      <c r="AA35" s="15" t="n"/>
    </row>
    <row r="36">
      <c r="A36" s="15" t="n"/>
      <c r="B36" s="15" t="n"/>
      <c r="C36" s="15" t="n"/>
      <c r="D36" s="15" t="n"/>
      <c r="E36" s="15" t="n"/>
      <c r="F36" s="16" t="n"/>
      <c r="G36" s="16" t="n"/>
      <c r="H36" s="17">
        <f>IF(A36="","",IFERROR(MAX(0,F36-G36),0))</f>
        <v/>
      </c>
      <c r="I36" s="16" t="n"/>
      <c r="J36" s="16" t="n"/>
      <c r="K36" s="27">
        <f>IF(A36="","",IFERROR(J36/'Paramètres'!$B$6,0))</f>
        <v/>
      </c>
      <c r="L36" s="16" t="n"/>
      <c r="M36" s="17">
        <f>IF(A36="","",IFERROR(IF(L36="",'Paramètres'!$B$7,L36),0))</f>
        <v/>
      </c>
      <c r="N36" s="16" t="n"/>
      <c r="O36" s="17">
        <f>IF(A36="","",IFERROR(IF(N36="",'Paramètres'!$B$8,N36),0))</f>
        <v/>
      </c>
      <c r="P36" s="17">
        <f>IF(A36="","",IFERROR(ROUNDUP(K36*O36,0),0))</f>
        <v/>
      </c>
      <c r="Q36" s="17">
        <f>IF(A36="","",IFERROR(ROUNDUP((K36*M36)+P36,0),0))</f>
        <v/>
      </c>
      <c r="R36" s="16" t="n"/>
      <c r="S36" s="17">
        <f>IF(A36="","",IFERROR(IF(R36="",'Paramètres'!$B$9,R36),0))</f>
        <v/>
      </c>
      <c r="T36" s="17">
        <f>IF(A36="","",IFERROR(ROUNDUP(K36*(M36+S36),0),0))</f>
        <v/>
      </c>
      <c r="U36" s="17">
        <f>IF(A36="","",IFERROR(IF(H36&lt;=Q36,MAX(0,T36-H36-I36),0),0))</f>
        <v/>
      </c>
      <c r="V36" s="28" t="n"/>
      <c r="W36" s="29">
        <f>IF(A36="","",IFERROR(U36*V36,0))</f>
        <v/>
      </c>
      <c r="X36" s="27">
        <f>IF(A36="","",IFERROR(H36/K36,0))</f>
        <v/>
      </c>
      <c r="Y36" s="21">
        <f>IF(A36="","",IFERROR(IF(H36&lt;=0,"Rupture / à commander",IF(H36&lt;=Q36,IF(I36&gt;0,"À surveiller - commande en cours","À commander"),"OK")),"À vérifier"))</f>
        <v/>
      </c>
      <c r="Z36" s="22" t="n"/>
      <c r="AA36" s="15" t="n"/>
    </row>
    <row r="37">
      <c r="A37" s="15" t="n"/>
      <c r="B37" s="15" t="n"/>
      <c r="C37" s="15" t="n"/>
      <c r="D37" s="15" t="n"/>
      <c r="E37" s="15" t="n"/>
      <c r="F37" s="16" t="n"/>
      <c r="G37" s="16" t="n"/>
      <c r="H37" s="17">
        <f>IF(A37="","",IFERROR(MAX(0,F37-G37),0))</f>
        <v/>
      </c>
      <c r="I37" s="16" t="n"/>
      <c r="J37" s="16" t="n"/>
      <c r="K37" s="27">
        <f>IF(A37="","",IFERROR(J37/'Paramètres'!$B$6,0))</f>
        <v/>
      </c>
      <c r="L37" s="16" t="n"/>
      <c r="M37" s="17">
        <f>IF(A37="","",IFERROR(IF(L37="",'Paramètres'!$B$7,L37),0))</f>
        <v/>
      </c>
      <c r="N37" s="16" t="n"/>
      <c r="O37" s="17">
        <f>IF(A37="","",IFERROR(IF(N37="",'Paramètres'!$B$8,N37),0))</f>
        <v/>
      </c>
      <c r="P37" s="17">
        <f>IF(A37="","",IFERROR(ROUNDUP(K37*O37,0),0))</f>
        <v/>
      </c>
      <c r="Q37" s="17">
        <f>IF(A37="","",IFERROR(ROUNDUP((K37*M37)+P37,0),0))</f>
        <v/>
      </c>
      <c r="R37" s="16" t="n"/>
      <c r="S37" s="17">
        <f>IF(A37="","",IFERROR(IF(R37="",'Paramètres'!$B$9,R37),0))</f>
        <v/>
      </c>
      <c r="T37" s="17">
        <f>IF(A37="","",IFERROR(ROUNDUP(K37*(M37+S37),0),0))</f>
        <v/>
      </c>
      <c r="U37" s="17">
        <f>IF(A37="","",IFERROR(IF(H37&lt;=Q37,MAX(0,T37-H37-I37),0),0))</f>
        <v/>
      </c>
      <c r="V37" s="28" t="n"/>
      <c r="W37" s="29">
        <f>IF(A37="","",IFERROR(U37*V37,0))</f>
        <v/>
      </c>
      <c r="X37" s="27">
        <f>IF(A37="","",IFERROR(H37/K37,0))</f>
        <v/>
      </c>
      <c r="Y37" s="21">
        <f>IF(A37="","",IFERROR(IF(H37&lt;=0,"Rupture / à commander",IF(H37&lt;=Q37,IF(I37&gt;0,"À surveiller - commande en cours","À commander"),"OK")),"À vérifier"))</f>
        <v/>
      </c>
      <c r="Z37" s="22" t="n"/>
      <c r="AA37" s="15" t="n"/>
    </row>
    <row r="38">
      <c r="A38" s="15" t="n"/>
      <c r="B38" s="15" t="n"/>
      <c r="C38" s="15" t="n"/>
      <c r="D38" s="15" t="n"/>
      <c r="E38" s="15" t="n"/>
      <c r="F38" s="16" t="n"/>
      <c r="G38" s="16" t="n"/>
      <c r="H38" s="17">
        <f>IF(A38="","",IFERROR(MAX(0,F38-G38),0))</f>
        <v/>
      </c>
      <c r="I38" s="16" t="n"/>
      <c r="J38" s="16" t="n"/>
      <c r="K38" s="27">
        <f>IF(A38="","",IFERROR(J38/'Paramètres'!$B$6,0))</f>
        <v/>
      </c>
      <c r="L38" s="16" t="n"/>
      <c r="M38" s="17">
        <f>IF(A38="","",IFERROR(IF(L38="",'Paramètres'!$B$7,L38),0))</f>
        <v/>
      </c>
      <c r="N38" s="16" t="n"/>
      <c r="O38" s="17">
        <f>IF(A38="","",IFERROR(IF(N38="",'Paramètres'!$B$8,N38),0))</f>
        <v/>
      </c>
      <c r="P38" s="17">
        <f>IF(A38="","",IFERROR(ROUNDUP(K38*O38,0),0))</f>
        <v/>
      </c>
      <c r="Q38" s="17">
        <f>IF(A38="","",IFERROR(ROUNDUP((K38*M38)+P38,0),0))</f>
        <v/>
      </c>
      <c r="R38" s="16" t="n"/>
      <c r="S38" s="17">
        <f>IF(A38="","",IFERROR(IF(R38="",'Paramètres'!$B$9,R38),0))</f>
        <v/>
      </c>
      <c r="T38" s="17">
        <f>IF(A38="","",IFERROR(ROUNDUP(K38*(M38+S38),0),0))</f>
        <v/>
      </c>
      <c r="U38" s="17">
        <f>IF(A38="","",IFERROR(IF(H38&lt;=Q38,MAX(0,T38-H38-I38),0),0))</f>
        <v/>
      </c>
      <c r="V38" s="28" t="n"/>
      <c r="W38" s="29">
        <f>IF(A38="","",IFERROR(U38*V38,0))</f>
        <v/>
      </c>
      <c r="X38" s="27">
        <f>IF(A38="","",IFERROR(H38/K38,0))</f>
        <v/>
      </c>
      <c r="Y38" s="21">
        <f>IF(A38="","",IFERROR(IF(H38&lt;=0,"Rupture / à commander",IF(H38&lt;=Q38,IF(I38&gt;0,"À surveiller - commande en cours","À commander"),"OK")),"À vérifier"))</f>
        <v/>
      </c>
      <c r="Z38" s="22" t="n"/>
      <c r="AA38" s="15" t="n"/>
    </row>
    <row r="39">
      <c r="A39" s="15" t="n"/>
      <c r="B39" s="15" t="n"/>
      <c r="C39" s="15" t="n"/>
      <c r="D39" s="15" t="n"/>
      <c r="E39" s="15" t="n"/>
      <c r="F39" s="16" t="n"/>
      <c r="G39" s="16" t="n"/>
      <c r="H39" s="17">
        <f>IF(A39="","",IFERROR(MAX(0,F39-G39),0))</f>
        <v/>
      </c>
      <c r="I39" s="16" t="n"/>
      <c r="J39" s="16" t="n"/>
      <c r="K39" s="27">
        <f>IF(A39="","",IFERROR(J39/'Paramètres'!$B$6,0))</f>
        <v/>
      </c>
      <c r="L39" s="16" t="n"/>
      <c r="M39" s="17">
        <f>IF(A39="","",IFERROR(IF(L39="",'Paramètres'!$B$7,L39),0))</f>
        <v/>
      </c>
      <c r="N39" s="16" t="n"/>
      <c r="O39" s="17">
        <f>IF(A39="","",IFERROR(IF(N39="",'Paramètres'!$B$8,N39),0))</f>
        <v/>
      </c>
      <c r="P39" s="17">
        <f>IF(A39="","",IFERROR(ROUNDUP(K39*O39,0),0))</f>
        <v/>
      </c>
      <c r="Q39" s="17">
        <f>IF(A39="","",IFERROR(ROUNDUP((K39*M39)+P39,0),0))</f>
        <v/>
      </c>
      <c r="R39" s="16" t="n"/>
      <c r="S39" s="17">
        <f>IF(A39="","",IFERROR(IF(R39="",'Paramètres'!$B$9,R39),0))</f>
        <v/>
      </c>
      <c r="T39" s="17">
        <f>IF(A39="","",IFERROR(ROUNDUP(K39*(M39+S39),0),0))</f>
        <v/>
      </c>
      <c r="U39" s="17">
        <f>IF(A39="","",IFERROR(IF(H39&lt;=Q39,MAX(0,T39-H39-I39),0),0))</f>
        <v/>
      </c>
      <c r="V39" s="28" t="n"/>
      <c r="W39" s="29">
        <f>IF(A39="","",IFERROR(U39*V39,0))</f>
        <v/>
      </c>
      <c r="X39" s="27">
        <f>IF(A39="","",IFERROR(H39/K39,0))</f>
        <v/>
      </c>
      <c r="Y39" s="21">
        <f>IF(A39="","",IFERROR(IF(H39&lt;=0,"Rupture / à commander",IF(H39&lt;=Q39,IF(I39&gt;0,"À surveiller - commande en cours","À commander"),"OK")),"À vérifier"))</f>
        <v/>
      </c>
      <c r="Z39" s="22" t="n"/>
      <c r="AA39" s="15" t="n"/>
    </row>
    <row r="40">
      <c r="A40" s="15" t="n"/>
      <c r="B40" s="15" t="n"/>
      <c r="C40" s="15" t="n"/>
      <c r="D40" s="15" t="n"/>
      <c r="E40" s="15" t="n"/>
      <c r="F40" s="16" t="n"/>
      <c r="G40" s="16" t="n"/>
      <c r="H40" s="17">
        <f>IF(A40="","",IFERROR(MAX(0,F40-G40),0))</f>
        <v/>
      </c>
      <c r="I40" s="16" t="n"/>
      <c r="J40" s="16" t="n"/>
      <c r="K40" s="27">
        <f>IF(A40="","",IFERROR(J40/'Paramètres'!$B$6,0))</f>
        <v/>
      </c>
      <c r="L40" s="16" t="n"/>
      <c r="M40" s="17">
        <f>IF(A40="","",IFERROR(IF(L40="",'Paramètres'!$B$7,L40),0))</f>
        <v/>
      </c>
      <c r="N40" s="16" t="n"/>
      <c r="O40" s="17">
        <f>IF(A40="","",IFERROR(IF(N40="",'Paramètres'!$B$8,N40),0))</f>
        <v/>
      </c>
      <c r="P40" s="17">
        <f>IF(A40="","",IFERROR(ROUNDUP(K40*O40,0),0))</f>
        <v/>
      </c>
      <c r="Q40" s="17">
        <f>IF(A40="","",IFERROR(ROUNDUP((K40*M40)+P40,0),0))</f>
        <v/>
      </c>
      <c r="R40" s="16" t="n"/>
      <c r="S40" s="17">
        <f>IF(A40="","",IFERROR(IF(R40="",'Paramètres'!$B$9,R40),0))</f>
        <v/>
      </c>
      <c r="T40" s="17">
        <f>IF(A40="","",IFERROR(ROUNDUP(K40*(M40+S40),0),0))</f>
        <v/>
      </c>
      <c r="U40" s="17">
        <f>IF(A40="","",IFERROR(IF(H40&lt;=Q40,MAX(0,T40-H40-I40),0),0))</f>
        <v/>
      </c>
      <c r="V40" s="28" t="n"/>
      <c r="W40" s="29">
        <f>IF(A40="","",IFERROR(U40*V40,0))</f>
        <v/>
      </c>
      <c r="X40" s="27">
        <f>IF(A40="","",IFERROR(H40/K40,0))</f>
        <v/>
      </c>
      <c r="Y40" s="21">
        <f>IF(A40="","",IFERROR(IF(H40&lt;=0,"Rupture / à commander",IF(H40&lt;=Q40,IF(I40&gt;0,"À surveiller - commande en cours","À commander"),"OK")),"À vérifier"))</f>
        <v/>
      </c>
      <c r="Z40" s="22" t="n"/>
      <c r="AA40" s="15" t="n"/>
    </row>
    <row r="41">
      <c r="A41" s="15" t="n"/>
      <c r="B41" s="15" t="n"/>
      <c r="C41" s="15" t="n"/>
      <c r="D41" s="15" t="n"/>
      <c r="E41" s="15" t="n"/>
      <c r="F41" s="16" t="n"/>
      <c r="G41" s="16" t="n"/>
      <c r="H41" s="17">
        <f>IF(A41="","",IFERROR(MAX(0,F41-G41),0))</f>
        <v/>
      </c>
      <c r="I41" s="16" t="n"/>
      <c r="J41" s="16" t="n"/>
      <c r="K41" s="27">
        <f>IF(A41="","",IFERROR(J41/'Paramètres'!$B$6,0))</f>
        <v/>
      </c>
      <c r="L41" s="16" t="n"/>
      <c r="M41" s="17">
        <f>IF(A41="","",IFERROR(IF(L41="",'Paramètres'!$B$7,L41),0))</f>
        <v/>
      </c>
      <c r="N41" s="16" t="n"/>
      <c r="O41" s="17">
        <f>IF(A41="","",IFERROR(IF(N41="",'Paramètres'!$B$8,N41),0))</f>
        <v/>
      </c>
      <c r="P41" s="17">
        <f>IF(A41="","",IFERROR(ROUNDUP(K41*O41,0),0))</f>
        <v/>
      </c>
      <c r="Q41" s="17">
        <f>IF(A41="","",IFERROR(ROUNDUP((K41*M41)+P41,0),0))</f>
        <v/>
      </c>
      <c r="R41" s="16" t="n"/>
      <c r="S41" s="17">
        <f>IF(A41="","",IFERROR(IF(R41="",'Paramètres'!$B$9,R41),0))</f>
        <v/>
      </c>
      <c r="T41" s="17">
        <f>IF(A41="","",IFERROR(ROUNDUP(K41*(M41+S41),0),0))</f>
        <v/>
      </c>
      <c r="U41" s="17">
        <f>IF(A41="","",IFERROR(IF(H41&lt;=Q41,MAX(0,T41-H41-I41),0),0))</f>
        <v/>
      </c>
      <c r="V41" s="28" t="n"/>
      <c r="W41" s="29">
        <f>IF(A41="","",IFERROR(U41*V41,0))</f>
        <v/>
      </c>
      <c r="X41" s="27">
        <f>IF(A41="","",IFERROR(H41/K41,0))</f>
        <v/>
      </c>
      <c r="Y41" s="21">
        <f>IF(A41="","",IFERROR(IF(H41&lt;=0,"Rupture / à commander",IF(H41&lt;=Q41,IF(I41&gt;0,"À surveiller - commande en cours","À commander"),"OK")),"À vérifier"))</f>
        <v/>
      </c>
      <c r="Z41" s="22" t="n"/>
      <c r="AA41" s="15" t="n"/>
    </row>
    <row r="42">
      <c r="A42" s="15" t="n"/>
      <c r="B42" s="15" t="n"/>
      <c r="C42" s="15" t="n"/>
      <c r="D42" s="15" t="n"/>
      <c r="E42" s="15" t="n"/>
      <c r="F42" s="16" t="n"/>
      <c r="G42" s="16" t="n"/>
      <c r="H42" s="17">
        <f>IF(A42="","",IFERROR(MAX(0,F42-G42),0))</f>
        <v/>
      </c>
      <c r="I42" s="16" t="n"/>
      <c r="J42" s="16" t="n"/>
      <c r="K42" s="27">
        <f>IF(A42="","",IFERROR(J42/'Paramètres'!$B$6,0))</f>
        <v/>
      </c>
      <c r="L42" s="16" t="n"/>
      <c r="M42" s="17">
        <f>IF(A42="","",IFERROR(IF(L42="",'Paramètres'!$B$7,L42),0))</f>
        <v/>
      </c>
      <c r="N42" s="16" t="n"/>
      <c r="O42" s="17">
        <f>IF(A42="","",IFERROR(IF(N42="",'Paramètres'!$B$8,N42),0))</f>
        <v/>
      </c>
      <c r="P42" s="17">
        <f>IF(A42="","",IFERROR(ROUNDUP(K42*O42,0),0))</f>
        <v/>
      </c>
      <c r="Q42" s="17">
        <f>IF(A42="","",IFERROR(ROUNDUP((K42*M42)+P42,0),0))</f>
        <v/>
      </c>
      <c r="R42" s="16" t="n"/>
      <c r="S42" s="17">
        <f>IF(A42="","",IFERROR(IF(R42="",'Paramètres'!$B$9,R42),0))</f>
        <v/>
      </c>
      <c r="T42" s="17">
        <f>IF(A42="","",IFERROR(ROUNDUP(K42*(M42+S42),0),0))</f>
        <v/>
      </c>
      <c r="U42" s="17">
        <f>IF(A42="","",IFERROR(IF(H42&lt;=Q42,MAX(0,T42-H42-I42),0),0))</f>
        <v/>
      </c>
      <c r="V42" s="28" t="n"/>
      <c r="W42" s="29">
        <f>IF(A42="","",IFERROR(U42*V42,0))</f>
        <v/>
      </c>
      <c r="X42" s="27">
        <f>IF(A42="","",IFERROR(H42/K42,0))</f>
        <v/>
      </c>
      <c r="Y42" s="21">
        <f>IF(A42="","",IFERROR(IF(H42&lt;=0,"Rupture / à commander",IF(H42&lt;=Q42,IF(I42&gt;0,"À surveiller - commande en cours","À commander"),"OK")),"À vérifier"))</f>
        <v/>
      </c>
      <c r="Z42" s="22" t="n"/>
      <c r="AA42" s="15" t="n"/>
    </row>
    <row r="43">
      <c r="A43" s="15" t="n"/>
      <c r="B43" s="15" t="n"/>
      <c r="C43" s="15" t="n"/>
      <c r="D43" s="15" t="n"/>
      <c r="E43" s="15" t="n"/>
      <c r="F43" s="16" t="n"/>
      <c r="G43" s="16" t="n"/>
      <c r="H43" s="17">
        <f>IF(A43="","",IFERROR(MAX(0,F43-G43),0))</f>
        <v/>
      </c>
      <c r="I43" s="16" t="n"/>
      <c r="J43" s="16" t="n"/>
      <c r="K43" s="27">
        <f>IF(A43="","",IFERROR(J43/'Paramètres'!$B$6,0))</f>
        <v/>
      </c>
      <c r="L43" s="16" t="n"/>
      <c r="M43" s="17">
        <f>IF(A43="","",IFERROR(IF(L43="",'Paramètres'!$B$7,L43),0))</f>
        <v/>
      </c>
      <c r="N43" s="16" t="n"/>
      <c r="O43" s="17">
        <f>IF(A43="","",IFERROR(IF(N43="",'Paramètres'!$B$8,N43),0))</f>
        <v/>
      </c>
      <c r="P43" s="17">
        <f>IF(A43="","",IFERROR(ROUNDUP(K43*O43,0),0))</f>
        <v/>
      </c>
      <c r="Q43" s="17">
        <f>IF(A43="","",IFERROR(ROUNDUP((K43*M43)+P43,0),0))</f>
        <v/>
      </c>
      <c r="R43" s="16" t="n"/>
      <c r="S43" s="17">
        <f>IF(A43="","",IFERROR(IF(R43="",'Paramètres'!$B$9,R43),0))</f>
        <v/>
      </c>
      <c r="T43" s="17">
        <f>IF(A43="","",IFERROR(ROUNDUP(K43*(M43+S43),0),0))</f>
        <v/>
      </c>
      <c r="U43" s="17">
        <f>IF(A43="","",IFERROR(IF(H43&lt;=Q43,MAX(0,T43-H43-I43),0),0))</f>
        <v/>
      </c>
      <c r="V43" s="28" t="n"/>
      <c r="W43" s="29">
        <f>IF(A43="","",IFERROR(U43*V43,0))</f>
        <v/>
      </c>
      <c r="X43" s="27">
        <f>IF(A43="","",IFERROR(H43/K43,0))</f>
        <v/>
      </c>
      <c r="Y43" s="21">
        <f>IF(A43="","",IFERROR(IF(H43&lt;=0,"Rupture / à commander",IF(H43&lt;=Q43,IF(I43&gt;0,"À surveiller - commande en cours","À commander"),"OK")),"À vérifier"))</f>
        <v/>
      </c>
      <c r="Z43" s="22" t="n"/>
      <c r="AA43" s="15" t="n"/>
    </row>
    <row r="44">
      <c r="A44" s="15" t="n"/>
      <c r="B44" s="15" t="n"/>
      <c r="C44" s="15" t="n"/>
      <c r="D44" s="15" t="n"/>
      <c r="E44" s="15" t="n"/>
      <c r="F44" s="16" t="n"/>
      <c r="G44" s="16" t="n"/>
      <c r="H44" s="17">
        <f>IF(A44="","",IFERROR(MAX(0,F44-G44),0))</f>
        <v/>
      </c>
      <c r="I44" s="16" t="n"/>
      <c r="J44" s="16" t="n"/>
      <c r="K44" s="27">
        <f>IF(A44="","",IFERROR(J44/'Paramètres'!$B$6,0))</f>
        <v/>
      </c>
      <c r="L44" s="16" t="n"/>
      <c r="M44" s="17">
        <f>IF(A44="","",IFERROR(IF(L44="",'Paramètres'!$B$7,L44),0))</f>
        <v/>
      </c>
      <c r="N44" s="16" t="n"/>
      <c r="O44" s="17">
        <f>IF(A44="","",IFERROR(IF(N44="",'Paramètres'!$B$8,N44),0))</f>
        <v/>
      </c>
      <c r="P44" s="17">
        <f>IF(A44="","",IFERROR(ROUNDUP(K44*O44,0),0))</f>
        <v/>
      </c>
      <c r="Q44" s="17">
        <f>IF(A44="","",IFERROR(ROUNDUP((K44*M44)+P44,0),0))</f>
        <v/>
      </c>
      <c r="R44" s="16" t="n"/>
      <c r="S44" s="17">
        <f>IF(A44="","",IFERROR(IF(R44="",'Paramètres'!$B$9,R44),0))</f>
        <v/>
      </c>
      <c r="T44" s="17">
        <f>IF(A44="","",IFERROR(ROUNDUP(K44*(M44+S44),0),0))</f>
        <v/>
      </c>
      <c r="U44" s="17">
        <f>IF(A44="","",IFERROR(IF(H44&lt;=Q44,MAX(0,T44-H44-I44),0),0))</f>
        <v/>
      </c>
      <c r="V44" s="28" t="n"/>
      <c r="W44" s="29">
        <f>IF(A44="","",IFERROR(U44*V44,0))</f>
        <v/>
      </c>
      <c r="X44" s="27">
        <f>IF(A44="","",IFERROR(H44/K44,0))</f>
        <v/>
      </c>
      <c r="Y44" s="21">
        <f>IF(A44="","",IFERROR(IF(H44&lt;=0,"Rupture / à commander",IF(H44&lt;=Q44,IF(I44&gt;0,"À surveiller - commande en cours","À commander"),"OK")),"À vérifier"))</f>
        <v/>
      </c>
      <c r="Z44" s="22" t="n"/>
      <c r="AA44" s="15" t="n"/>
    </row>
    <row r="45">
      <c r="A45" s="15" t="n"/>
      <c r="B45" s="15" t="n"/>
      <c r="C45" s="15" t="n"/>
      <c r="D45" s="15" t="n"/>
      <c r="E45" s="15" t="n"/>
      <c r="F45" s="16" t="n"/>
      <c r="G45" s="16" t="n"/>
      <c r="H45" s="17">
        <f>IF(A45="","",IFERROR(MAX(0,F45-G45),0))</f>
        <v/>
      </c>
      <c r="I45" s="16" t="n"/>
      <c r="J45" s="16" t="n"/>
      <c r="K45" s="27">
        <f>IF(A45="","",IFERROR(J45/'Paramètres'!$B$6,0))</f>
        <v/>
      </c>
      <c r="L45" s="16" t="n"/>
      <c r="M45" s="17">
        <f>IF(A45="","",IFERROR(IF(L45="",'Paramètres'!$B$7,L45),0))</f>
        <v/>
      </c>
      <c r="N45" s="16" t="n"/>
      <c r="O45" s="17">
        <f>IF(A45="","",IFERROR(IF(N45="",'Paramètres'!$B$8,N45),0))</f>
        <v/>
      </c>
      <c r="P45" s="17">
        <f>IF(A45="","",IFERROR(ROUNDUP(K45*O45,0),0))</f>
        <v/>
      </c>
      <c r="Q45" s="17">
        <f>IF(A45="","",IFERROR(ROUNDUP((K45*M45)+P45,0),0))</f>
        <v/>
      </c>
      <c r="R45" s="16" t="n"/>
      <c r="S45" s="17">
        <f>IF(A45="","",IFERROR(IF(R45="",'Paramètres'!$B$9,R45),0))</f>
        <v/>
      </c>
      <c r="T45" s="17">
        <f>IF(A45="","",IFERROR(ROUNDUP(K45*(M45+S45),0),0))</f>
        <v/>
      </c>
      <c r="U45" s="17">
        <f>IF(A45="","",IFERROR(IF(H45&lt;=Q45,MAX(0,T45-H45-I45),0),0))</f>
        <v/>
      </c>
      <c r="V45" s="28" t="n"/>
      <c r="W45" s="29">
        <f>IF(A45="","",IFERROR(U45*V45,0))</f>
        <v/>
      </c>
      <c r="X45" s="27">
        <f>IF(A45="","",IFERROR(H45/K45,0))</f>
        <v/>
      </c>
      <c r="Y45" s="21">
        <f>IF(A45="","",IFERROR(IF(H45&lt;=0,"Rupture / à commander",IF(H45&lt;=Q45,IF(I45&gt;0,"À surveiller - commande en cours","À commander"),"OK")),"À vérifier"))</f>
        <v/>
      </c>
      <c r="Z45" s="22" t="n"/>
      <c r="AA45" s="15" t="n"/>
    </row>
    <row r="46">
      <c r="A46" s="15" t="n"/>
      <c r="B46" s="15" t="n"/>
      <c r="C46" s="15" t="n"/>
      <c r="D46" s="15" t="n"/>
      <c r="E46" s="15" t="n"/>
      <c r="F46" s="16" t="n"/>
      <c r="G46" s="16" t="n"/>
      <c r="H46" s="17">
        <f>IF(A46="","",IFERROR(MAX(0,F46-G46),0))</f>
        <v/>
      </c>
      <c r="I46" s="16" t="n"/>
      <c r="J46" s="16" t="n"/>
      <c r="K46" s="27">
        <f>IF(A46="","",IFERROR(J46/'Paramètres'!$B$6,0))</f>
        <v/>
      </c>
      <c r="L46" s="16" t="n"/>
      <c r="M46" s="17">
        <f>IF(A46="","",IFERROR(IF(L46="",'Paramètres'!$B$7,L46),0))</f>
        <v/>
      </c>
      <c r="N46" s="16" t="n"/>
      <c r="O46" s="17">
        <f>IF(A46="","",IFERROR(IF(N46="",'Paramètres'!$B$8,N46),0))</f>
        <v/>
      </c>
      <c r="P46" s="17">
        <f>IF(A46="","",IFERROR(ROUNDUP(K46*O46,0),0))</f>
        <v/>
      </c>
      <c r="Q46" s="17">
        <f>IF(A46="","",IFERROR(ROUNDUP((K46*M46)+P46,0),0))</f>
        <v/>
      </c>
      <c r="R46" s="16" t="n"/>
      <c r="S46" s="17">
        <f>IF(A46="","",IFERROR(IF(R46="",'Paramètres'!$B$9,R46),0))</f>
        <v/>
      </c>
      <c r="T46" s="17">
        <f>IF(A46="","",IFERROR(ROUNDUP(K46*(M46+S46),0),0))</f>
        <v/>
      </c>
      <c r="U46" s="17">
        <f>IF(A46="","",IFERROR(IF(H46&lt;=Q46,MAX(0,T46-H46-I46),0),0))</f>
        <v/>
      </c>
      <c r="V46" s="28" t="n"/>
      <c r="W46" s="29">
        <f>IF(A46="","",IFERROR(U46*V46,0))</f>
        <v/>
      </c>
      <c r="X46" s="27">
        <f>IF(A46="","",IFERROR(H46/K46,0))</f>
        <v/>
      </c>
      <c r="Y46" s="21">
        <f>IF(A46="","",IFERROR(IF(H46&lt;=0,"Rupture / à commander",IF(H46&lt;=Q46,IF(I46&gt;0,"À surveiller - commande en cours","À commander"),"OK")),"À vérifier"))</f>
        <v/>
      </c>
      <c r="Z46" s="22" t="n"/>
      <c r="AA46" s="15" t="n"/>
    </row>
    <row r="47">
      <c r="A47" s="15" t="n"/>
      <c r="B47" s="15" t="n"/>
      <c r="C47" s="15" t="n"/>
      <c r="D47" s="15" t="n"/>
      <c r="E47" s="15" t="n"/>
      <c r="F47" s="16" t="n"/>
      <c r="G47" s="16" t="n"/>
      <c r="H47" s="17">
        <f>IF(A47="","",IFERROR(MAX(0,F47-G47),0))</f>
        <v/>
      </c>
      <c r="I47" s="16" t="n"/>
      <c r="J47" s="16" t="n"/>
      <c r="K47" s="27">
        <f>IF(A47="","",IFERROR(J47/'Paramètres'!$B$6,0))</f>
        <v/>
      </c>
      <c r="L47" s="16" t="n"/>
      <c r="M47" s="17">
        <f>IF(A47="","",IFERROR(IF(L47="",'Paramètres'!$B$7,L47),0))</f>
        <v/>
      </c>
      <c r="N47" s="16" t="n"/>
      <c r="O47" s="17">
        <f>IF(A47="","",IFERROR(IF(N47="",'Paramètres'!$B$8,N47),0))</f>
        <v/>
      </c>
      <c r="P47" s="17">
        <f>IF(A47="","",IFERROR(ROUNDUP(K47*O47,0),0))</f>
        <v/>
      </c>
      <c r="Q47" s="17">
        <f>IF(A47="","",IFERROR(ROUNDUP((K47*M47)+P47,0),0))</f>
        <v/>
      </c>
      <c r="R47" s="16" t="n"/>
      <c r="S47" s="17">
        <f>IF(A47="","",IFERROR(IF(R47="",'Paramètres'!$B$9,R47),0))</f>
        <v/>
      </c>
      <c r="T47" s="17">
        <f>IF(A47="","",IFERROR(ROUNDUP(K47*(M47+S47),0),0))</f>
        <v/>
      </c>
      <c r="U47" s="17">
        <f>IF(A47="","",IFERROR(IF(H47&lt;=Q47,MAX(0,T47-H47-I47),0),0))</f>
        <v/>
      </c>
      <c r="V47" s="28" t="n"/>
      <c r="W47" s="29">
        <f>IF(A47="","",IFERROR(U47*V47,0))</f>
        <v/>
      </c>
      <c r="X47" s="27">
        <f>IF(A47="","",IFERROR(H47/K47,0))</f>
        <v/>
      </c>
      <c r="Y47" s="21">
        <f>IF(A47="","",IFERROR(IF(H47&lt;=0,"Rupture / à commander",IF(H47&lt;=Q47,IF(I47&gt;0,"À surveiller - commande en cours","À commander"),"OK")),"À vérifier"))</f>
        <v/>
      </c>
      <c r="Z47" s="22" t="n"/>
      <c r="AA47" s="15" t="n"/>
    </row>
    <row r="48">
      <c r="A48" s="15" t="n"/>
      <c r="B48" s="15" t="n"/>
      <c r="C48" s="15" t="n"/>
      <c r="D48" s="15" t="n"/>
      <c r="E48" s="15" t="n"/>
      <c r="F48" s="16" t="n"/>
      <c r="G48" s="16" t="n"/>
      <c r="H48" s="17">
        <f>IF(A48="","",IFERROR(MAX(0,F48-G48),0))</f>
        <v/>
      </c>
      <c r="I48" s="16" t="n"/>
      <c r="J48" s="16" t="n"/>
      <c r="K48" s="27">
        <f>IF(A48="","",IFERROR(J48/'Paramètres'!$B$6,0))</f>
        <v/>
      </c>
      <c r="L48" s="16" t="n"/>
      <c r="M48" s="17">
        <f>IF(A48="","",IFERROR(IF(L48="",'Paramètres'!$B$7,L48),0))</f>
        <v/>
      </c>
      <c r="N48" s="16" t="n"/>
      <c r="O48" s="17">
        <f>IF(A48="","",IFERROR(IF(N48="",'Paramètres'!$B$8,N48),0))</f>
        <v/>
      </c>
      <c r="P48" s="17">
        <f>IF(A48="","",IFERROR(ROUNDUP(K48*O48,0),0))</f>
        <v/>
      </c>
      <c r="Q48" s="17">
        <f>IF(A48="","",IFERROR(ROUNDUP((K48*M48)+P48,0),0))</f>
        <v/>
      </c>
      <c r="R48" s="16" t="n"/>
      <c r="S48" s="17">
        <f>IF(A48="","",IFERROR(IF(R48="",'Paramètres'!$B$9,R48),0))</f>
        <v/>
      </c>
      <c r="T48" s="17">
        <f>IF(A48="","",IFERROR(ROUNDUP(K48*(M48+S48),0),0))</f>
        <v/>
      </c>
      <c r="U48" s="17">
        <f>IF(A48="","",IFERROR(IF(H48&lt;=Q48,MAX(0,T48-H48-I48),0),0))</f>
        <v/>
      </c>
      <c r="V48" s="28" t="n"/>
      <c r="W48" s="29">
        <f>IF(A48="","",IFERROR(U48*V48,0))</f>
        <v/>
      </c>
      <c r="X48" s="27">
        <f>IF(A48="","",IFERROR(H48/K48,0))</f>
        <v/>
      </c>
      <c r="Y48" s="21">
        <f>IF(A48="","",IFERROR(IF(H48&lt;=0,"Rupture / à commander",IF(H48&lt;=Q48,IF(I48&gt;0,"À surveiller - commande en cours","À commander"),"OK")),"À vérifier"))</f>
        <v/>
      </c>
      <c r="Z48" s="22" t="n"/>
      <c r="AA48" s="15" t="n"/>
    </row>
    <row r="49">
      <c r="A49" s="15" t="n"/>
      <c r="B49" s="15" t="n"/>
      <c r="C49" s="15" t="n"/>
      <c r="D49" s="15" t="n"/>
      <c r="E49" s="15" t="n"/>
      <c r="F49" s="16" t="n"/>
      <c r="G49" s="16" t="n"/>
      <c r="H49" s="17">
        <f>IF(A49="","",IFERROR(MAX(0,F49-G49),0))</f>
        <v/>
      </c>
      <c r="I49" s="16" t="n"/>
      <c r="J49" s="16" t="n"/>
      <c r="K49" s="27">
        <f>IF(A49="","",IFERROR(J49/'Paramètres'!$B$6,0))</f>
        <v/>
      </c>
      <c r="L49" s="16" t="n"/>
      <c r="M49" s="17">
        <f>IF(A49="","",IFERROR(IF(L49="",'Paramètres'!$B$7,L49),0))</f>
        <v/>
      </c>
      <c r="N49" s="16" t="n"/>
      <c r="O49" s="17">
        <f>IF(A49="","",IFERROR(IF(N49="",'Paramètres'!$B$8,N49),0))</f>
        <v/>
      </c>
      <c r="P49" s="17">
        <f>IF(A49="","",IFERROR(ROUNDUP(K49*O49,0),0))</f>
        <v/>
      </c>
      <c r="Q49" s="17">
        <f>IF(A49="","",IFERROR(ROUNDUP((K49*M49)+P49,0),0))</f>
        <v/>
      </c>
      <c r="R49" s="16" t="n"/>
      <c r="S49" s="17">
        <f>IF(A49="","",IFERROR(IF(R49="",'Paramètres'!$B$9,R49),0))</f>
        <v/>
      </c>
      <c r="T49" s="17">
        <f>IF(A49="","",IFERROR(ROUNDUP(K49*(M49+S49),0),0))</f>
        <v/>
      </c>
      <c r="U49" s="17">
        <f>IF(A49="","",IFERROR(IF(H49&lt;=Q49,MAX(0,T49-H49-I49),0),0))</f>
        <v/>
      </c>
      <c r="V49" s="28" t="n"/>
      <c r="W49" s="29">
        <f>IF(A49="","",IFERROR(U49*V49,0))</f>
        <v/>
      </c>
      <c r="X49" s="27">
        <f>IF(A49="","",IFERROR(H49/K49,0))</f>
        <v/>
      </c>
      <c r="Y49" s="21">
        <f>IF(A49="","",IFERROR(IF(H49&lt;=0,"Rupture / à commander",IF(H49&lt;=Q49,IF(I49&gt;0,"À surveiller - commande en cours","À commander"),"OK")),"À vérifier"))</f>
        <v/>
      </c>
      <c r="Z49" s="22" t="n"/>
      <c r="AA49" s="15" t="n"/>
    </row>
    <row r="50">
      <c r="A50" s="15" t="n"/>
      <c r="B50" s="15" t="n"/>
      <c r="C50" s="15" t="n"/>
      <c r="D50" s="15" t="n"/>
      <c r="E50" s="15" t="n"/>
      <c r="F50" s="16" t="n"/>
      <c r="G50" s="16" t="n"/>
      <c r="H50" s="17">
        <f>IF(A50="","",IFERROR(MAX(0,F50-G50),0))</f>
        <v/>
      </c>
      <c r="I50" s="16" t="n"/>
      <c r="J50" s="16" t="n"/>
      <c r="K50" s="27">
        <f>IF(A50="","",IFERROR(J50/'Paramètres'!$B$6,0))</f>
        <v/>
      </c>
      <c r="L50" s="16" t="n"/>
      <c r="M50" s="17">
        <f>IF(A50="","",IFERROR(IF(L50="",'Paramètres'!$B$7,L50),0))</f>
        <v/>
      </c>
      <c r="N50" s="16" t="n"/>
      <c r="O50" s="17">
        <f>IF(A50="","",IFERROR(IF(N50="",'Paramètres'!$B$8,N50),0))</f>
        <v/>
      </c>
      <c r="P50" s="17">
        <f>IF(A50="","",IFERROR(ROUNDUP(K50*O50,0),0))</f>
        <v/>
      </c>
      <c r="Q50" s="17">
        <f>IF(A50="","",IFERROR(ROUNDUP((K50*M50)+P50,0),0))</f>
        <v/>
      </c>
      <c r="R50" s="16" t="n"/>
      <c r="S50" s="17">
        <f>IF(A50="","",IFERROR(IF(R50="",'Paramètres'!$B$9,R50),0))</f>
        <v/>
      </c>
      <c r="T50" s="17">
        <f>IF(A50="","",IFERROR(ROUNDUP(K50*(M50+S50),0),0))</f>
        <v/>
      </c>
      <c r="U50" s="17">
        <f>IF(A50="","",IFERROR(IF(H50&lt;=Q50,MAX(0,T50-H50-I50),0),0))</f>
        <v/>
      </c>
      <c r="V50" s="28" t="n"/>
      <c r="W50" s="29">
        <f>IF(A50="","",IFERROR(U50*V50,0))</f>
        <v/>
      </c>
      <c r="X50" s="27">
        <f>IF(A50="","",IFERROR(H50/K50,0))</f>
        <v/>
      </c>
      <c r="Y50" s="21">
        <f>IF(A50="","",IFERROR(IF(H50&lt;=0,"Rupture / à commander",IF(H50&lt;=Q50,IF(I50&gt;0,"À surveiller - commande en cours","À commander"),"OK")),"À vérifier"))</f>
        <v/>
      </c>
      <c r="Z50" s="22" t="n"/>
      <c r="AA50" s="15" t="n"/>
    </row>
    <row r="51">
      <c r="A51" s="15" t="n"/>
      <c r="B51" s="15" t="n"/>
      <c r="C51" s="15" t="n"/>
      <c r="D51" s="15" t="n"/>
      <c r="E51" s="15" t="n"/>
      <c r="F51" s="16" t="n"/>
      <c r="G51" s="16" t="n"/>
      <c r="H51" s="17">
        <f>IF(A51="","",IFERROR(MAX(0,F51-G51),0))</f>
        <v/>
      </c>
      <c r="I51" s="16" t="n"/>
      <c r="J51" s="16" t="n"/>
      <c r="K51" s="27">
        <f>IF(A51="","",IFERROR(J51/'Paramètres'!$B$6,0))</f>
        <v/>
      </c>
      <c r="L51" s="16" t="n"/>
      <c r="M51" s="17">
        <f>IF(A51="","",IFERROR(IF(L51="",'Paramètres'!$B$7,L51),0))</f>
        <v/>
      </c>
      <c r="N51" s="16" t="n"/>
      <c r="O51" s="17">
        <f>IF(A51="","",IFERROR(IF(N51="",'Paramètres'!$B$8,N51),0))</f>
        <v/>
      </c>
      <c r="P51" s="17">
        <f>IF(A51="","",IFERROR(ROUNDUP(K51*O51,0),0))</f>
        <v/>
      </c>
      <c r="Q51" s="17">
        <f>IF(A51="","",IFERROR(ROUNDUP((K51*M51)+P51,0),0))</f>
        <v/>
      </c>
      <c r="R51" s="16" t="n"/>
      <c r="S51" s="17">
        <f>IF(A51="","",IFERROR(IF(R51="",'Paramètres'!$B$9,R51),0))</f>
        <v/>
      </c>
      <c r="T51" s="17">
        <f>IF(A51="","",IFERROR(ROUNDUP(K51*(M51+S51),0),0))</f>
        <v/>
      </c>
      <c r="U51" s="17">
        <f>IF(A51="","",IFERROR(IF(H51&lt;=Q51,MAX(0,T51-H51-I51),0),0))</f>
        <v/>
      </c>
      <c r="V51" s="28" t="n"/>
      <c r="W51" s="29">
        <f>IF(A51="","",IFERROR(U51*V51,0))</f>
        <v/>
      </c>
      <c r="X51" s="27">
        <f>IF(A51="","",IFERROR(H51/K51,0))</f>
        <v/>
      </c>
      <c r="Y51" s="21">
        <f>IF(A51="","",IFERROR(IF(H51&lt;=0,"Rupture / à commander",IF(H51&lt;=Q51,IF(I51&gt;0,"À surveiller - commande en cours","À commander"),"OK")),"À vérifier"))</f>
        <v/>
      </c>
      <c r="Z51" s="22" t="n"/>
      <c r="AA51" s="15" t="n"/>
    </row>
    <row r="52">
      <c r="A52" s="15" t="n"/>
      <c r="B52" s="15" t="n"/>
      <c r="C52" s="15" t="n"/>
      <c r="D52" s="15" t="n"/>
      <c r="E52" s="15" t="n"/>
      <c r="F52" s="16" t="n"/>
      <c r="G52" s="16" t="n"/>
      <c r="H52" s="17">
        <f>IF(A52="","",IFERROR(MAX(0,F52-G52),0))</f>
        <v/>
      </c>
      <c r="I52" s="16" t="n"/>
      <c r="J52" s="16" t="n"/>
      <c r="K52" s="27">
        <f>IF(A52="","",IFERROR(J52/'Paramètres'!$B$6,0))</f>
        <v/>
      </c>
      <c r="L52" s="16" t="n"/>
      <c r="M52" s="17">
        <f>IF(A52="","",IFERROR(IF(L52="",'Paramètres'!$B$7,L52),0))</f>
        <v/>
      </c>
      <c r="N52" s="16" t="n"/>
      <c r="O52" s="17">
        <f>IF(A52="","",IFERROR(IF(N52="",'Paramètres'!$B$8,N52),0))</f>
        <v/>
      </c>
      <c r="P52" s="17">
        <f>IF(A52="","",IFERROR(ROUNDUP(K52*O52,0),0))</f>
        <v/>
      </c>
      <c r="Q52" s="17">
        <f>IF(A52="","",IFERROR(ROUNDUP((K52*M52)+P52,0),0))</f>
        <v/>
      </c>
      <c r="R52" s="16" t="n"/>
      <c r="S52" s="17">
        <f>IF(A52="","",IFERROR(IF(R52="",'Paramètres'!$B$9,R52),0))</f>
        <v/>
      </c>
      <c r="T52" s="17">
        <f>IF(A52="","",IFERROR(ROUNDUP(K52*(M52+S52),0),0))</f>
        <v/>
      </c>
      <c r="U52" s="17">
        <f>IF(A52="","",IFERROR(IF(H52&lt;=Q52,MAX(0,T52-H52-I52),0),0))</f>
        <v/>
      </c>
      <c r="V52" s="28" t="n"/>
      <c r="W52" s="29">
        <f>IF(A52="","",IFERROR(U52*V52,0))</f>
        <v/>
      </c>
      <c r="X52" s="27">
        <f>IF(A52="","",IFERROR(H52/K52,0))</f>
        <v/>
      </c>
      <c r="Y52" s="21">
        <f>IF(A52="","",IFERROR(IF(H52&lt;=0,"Rupture / à commander",IF(H52&lt;=Q52,IF(I52&gt;0,"À surveiller - commande en cours","À commander"),"OK")),"À vérifier"))</f>
        <v/>
      </c>
      <c r="Z52" s="22" t="n"/>
      <c r="AA52" s="15" t="n"/>
    </row>
    <row r="53">
      <c r="A53" s="15" t="n"/>
      <c r="B53" s="15" t="n"/>
      <c r="C53" s="15" t="n"/>
      <c r="D53" s="15" t="n"/>
      <c r="E53" s="15" t="n"/>
      <c r="F53" s="16" t="n"/>
      <c r="G53" s="16" t="n"/>
      <c r="H53" s="17">
        <f>IF(A53="","",IFERROR(MAX(0,F53-G53),0))</f>
        <v/>
      </c>
      <c r="I53" s="16" t="n"/>
      <c r="J53" s="16" t="n"/>
      <c r="K53" s="27">
        <f>IF(A53="","",IFERROR(J53/'Paramètres'!$B$6,0))</f>
        <v/>
      </c>
      <c r="L53" s="16" t="n"/>
      <c r="M53" s="17">
        <f>IF(A53="","",IFERROR(IF(L53="",'Paramètres'!$B$7,L53),0))</f>
        <v/>
      </c>
      <c r="N53" s="16" t="n"/>
      <c r="O53" s="17">
        <f>IF(A53="","",IFERROR(IF(N53="",'Paramètres'!$B$8,N53),0))</f>
        <v/>
      </c>
      <c r="P53" s="17">
        <f>IF(A53="","",IFERROR(ROUNDUP(K53*O53,0),0))</f>
        <v/>
      </c>
      <c r="Q53" s="17">
        <f>IF(A53="","",IFERROR(ROUNDUP((K53*M53)+P53,0),0))</f>
        <v/>
      </c>
      <c r="R53" s="16" t="n"/>
      <c r="S53" s="17">
        <f>IF(A53="","",IFERROR(IF(R53="",'Paramètres'!$B$9,R53),0))</f>
        <v/>
      </c>
      <c r="T53" s="17">
        <f>IF(A53="","",IFERROR(ROUNDUP(K53*(M53+S53),0),0))</f>
        <v/>
      </c>
      <c r="U53" s="17">
        <f>IF(A53="","",IFERROR(IF(H53&lt;=Q53,MAX(0,T53-H53-I53),0),0))</f>
        <v/>
      </c>
      <c r="V53" s="28" t="n"/>
      <c r="W53" s="29">
        <f>IF(A53="","",IFERROR(U53*V53,0))</f>
        <v/>
      </c>
      <c r="X53" s="27">
        <f>IF(A53="","",IFERROR(H53/K53,0))</f>
        <v/>
      </c>
      <c r="Y53" s="21">
        <f>IF(A53="","",IFERROR(IF(H53&lt;=0,"Rupture / à commander",IF(H53&lt;=Q53,IF(I53&gt;0,"À surveiller - commande en cours","À commander"),"OK")),"À vérifier"))</f>
        <v/>
      </c>
      <c r="Z53" s="22" t="n"/>
      <c r="AA53" s="15" t="n"/>
    </row>
    <row r="54">
      <c r="A54" s="15" t="n"/>
      <c r="B54" s="15" t="n"/>
      <c r="C54" s="15" t="n"/>
      <c r="D54" s="15" t="n"/>
      <c r="E54" s="15" t="n"/>
      <c r="F54" s="16" t="n"/>
      <c r="G54" s="16" t="n"/>
      <c r="H54" s="17">
        <f>IF(A54="","",IFERROR(MAX(0,F54-G54),0))</f>
        <v/>
      </c>
      <c r="I54" s="16" t="n"/>
      <c r="J54" s="16" t="n"/>
      <c r="K54" s="27">
        <f>IF(A54="","",IFERROR(J54/'Paramètres'!$B$6,0))</f>
        <v/>
      </c>
      <c r="L54" s="16" t="n"/>
      <c r="M54" s="17">
        <f>IF(A54="","",IFERROR(IF(L54="",'Paramètres'!$B$7,L54),0))</f>
        <v/>
      </c>
      <c r="N54" s="16" t="n"/>
      <c r="O54" s="17">
        <f>IF(A54="","",IFERROR(IF(N54="",'Paramètres'!$B$8,N54),0))</f>
        <v/>
      </c>
      <c r="P54" s="17">
        <f>IF(A54="","",IFERROR(ROUNDUP(K54*O54,0),0))</f>
        <v/>
      </c>
      <c r="Q54" s="17">
        <f>IF(A54="","",IFERROR(ROUNDUP((K54*M54)+P54,0),0))</f>
        <v/>
      </c>
      <c r="R54" s="16" t="n"/>
      <c r="S54" s="17">
        <f>IF(A54="","",IFERROR(IF(R54="",'Paramètres'!$B$9,R54),0))</f>
        <v/>
      </c>
      <c r="T54" s="17">
        <f>IF(A54="","",IFERROR(ROUNDUP(K54*(M54+S54),0),0))</f>
        <v/>
      </c>
      <c r="U54" s="17">
        <f>IF(A54="","",IFERROR(IF(H54&lt;=Q54,MAX(0,T54-H54-I54),0),0))</f>
        <v/>
      </c>
      <c r="V54" s="28" t="n"/>
      <c r="W54" s="29">
        <f>IF(A54="","",IFERROR(U54*V54,0))</f>
        <v/>
      </c>
      <c r="X54" s="27">
        <f>IF(A54="","",IFERROR(H54/K54,0))</f>
        <v/>
      </c>
      <c r="Y54" s="21">
        <f>IF(A54="","",IFERROR(IF(H54&lt;=0,"Rupture / à commander",IF(H54&lt;=Q54,IF(I54&gt;0,"À surveiller - commande en cours","À commander"),"OK")),"À vérifier"))</f>
        <v/>
      </c>
      <c r="Z54" s="22" t="n"/>
      <c r="AA54" s="15" t="n"/>
    </row>
    <row r="55">
      <c r="A55" s="15" t="n"/>
      <c r="B55" s="15" t="n"/>
      <c r="C55" s="15" t="n"/>
      <c r="D55" s="15" t="n"/>
      <c r="E55" s="15" t="n"/>
      <c r="F55" s="16" t="n"/>
      <c r="G55" s="16" t="n"/>
      <c r="H55" s="17">
        <f>IF(A55="","",IFERROR(MAX(0,F55-G55),0))</f>
        <v/>
      </c>
      <c r="I55" s="16" t="n"/>
      <c r="J55" s="16" t="n"/>
      <c r="K55" s="27">
        <f>IF(A55="","",IFERROR(J55/'Paramètres'!$B$6,0))</f>
        <v/>
      </c>
      <c r="L55" s="16" t="n"/>
      <c r="M55" s="17">
        <f>IF(A55="","",IFERROR(IF(L55="",'Paramètres'!$B$7,L55),0))</f>
        <v/>
      </c>
      <c r="N55" s="16" t="n"/>
      <c r="O55" s="17">
        <f>IF(A55="","",IFERROR(IF(N55="",'Paramètres'!$B$8,N55),0))</f>
        <v/>
      </c>
      <c r="P55" s="17">
        <f>IF(A55="","",IFERROR(ROUNDUP(K55*O55,0),0))</f>
        <v/>
      </c>
      <c r="Q55" s="17">
        <f>IF(A55="","",IFERROR(ROUNDUP((K55*M55)+P55,0),0))</f>
        <v/>
      </c>
      <c r="R55" s="16" t="n"/>
      <c r="S55" s="17">
        <f>IF(A55="","",IFERROR(IF(R55="",'Paramètres'!$B$9,R55),0))</f>
        <v/>
      </c>
      <c r="T55" s="17">
        <f>IF(A55="","",IFERROR(ROUNDUP(K55*(M55+S55),0),0))</f>
        <v/>
      </c>
      <c r="U55" s="17">
        <f>IF(A55="","",IFERROR(IF(H55&lt;=Q55,MAX(0,T55-H55-I55),0),0))</f>
        <v/>
      </c>
      <c r="V55" s="28" t="n"/>
      <c r="W55" s="29">
        <f>IF(A55="","",IFERROR(U55*V55,0))</f>
        <v/>
      </c>
      <c r="X55" s="27">
        <f>IF(A55="","",IFERROR(H55/K55,0))</f>
        <v/>
      </c>
      <c r="Y55" s="21">
        <f>IF(A55="","",IFERROR(IF(H55&lt;=0,"Rupture / à commander",IF(H55&lt;=Q55,IF(I55&gt;0,"À surveiller - commande en cours","À commander"),"OK")),"À vérifier"))</f>
        <v/>
      </c>
      <c r="Z55" s="22" t="n"/>
      <c r="AA55" s="15" t="n"/>
    </row>
    <row r="56">
      <c r="A56" s="15" t="n"/>
      <c r="B56" s="15" t="n"/>
      <c r="C56" s="15" t="n"/>
      <c r="D56" s="15" t="n"/>
      <c r="E56" s="15" t="n"/>
      <c r="F56" s="16" t="n"/>
      <c r="G56" s="16" t="n"/>
      <c r="H56" s="17">
        <f>IF(A56="","",IFERROR(MAX(0,F56-G56),0))</f>
        <v/>
      </c>
      <c r="I56" s="16" t="n"/>
      <c r="J56" s="16" t="n"/>
      <c r="K56" s="27">
        <f>IF(A56="","",IFERROR(J56/'Paramètres'!$B$6,0))</f>
        <v/>
      </c>
      <c r="L56" s="16" t="n"/>
      <c r="M56" s="17">
        <f>IF(A56="","",IFERROR(IF(L56="",'Paramètres'!$B$7,L56),0))</f>
        <v/>
      </c>
      <c r="N56" s="16" t="n"/>
      <c r="O56" s="17">
        <f>IF(A56="","",IFERROR(IF(N56="",'Paramètres'!$B$8,N56),0))</f>
        <v/>
      </c>
      <c r="P56" s="17">
        <f>IF(A56="","",IFERROR(ROUNDUP(K56*O56,0),0))</f>
        <v/>
      </c>
      <c r="Q56" s="17">
        <f>IF(A56="","",IFERROR(ROUNDUP((K56*M56)+P56,0),0))</f>
        <v/>
      </c>
      <c r="R56" s="16" t="n"/>
      <c r="S56" s="17">
        <f>IF(A56="","",IFERROR(IF(R56="",'Paramètres'!$B$9,R56),0))</f>
        <v/>
      </c>
      <c r="T56" s="17">
        <f>IF(A56="","",IFERROR(ROUNDUP(K56*(M56+S56),0),0))</f>
        <v/>
      </c>
      <c r="U56" s="17">
        <f>IF(A56="","",IFERROR(IF(H56&lt;=Q56,MAX(0,T56-H56-I56),0),0))</f>
        <v/>
      </c>
      <c r="V56" s="28" t="n"/>
      <c r="W56" s="29">
        <f>IF(A56="","",IFERROR(U56*V56,0))</f>
        <v/>
      </c>
      <c r="X56" s="27">
        <f>IF(A56="","",IFERROR(H56/K56,0))</f>
        <v/>
      </c>
      <c r="Y56" s="21">
        <f>IF(A56="","",IFERROR(IF(H56&lt;=0,"Rupture / à commander",IF(H56&lt;=Q56,IF(I56&gt;0,"À surveiller - commande en cours","À commander"),"OK")),"À vérifier"))</f>
        <v/>
      </c>
      <c r="Z56" s="22" t="n"/>
      <c r="AA56" s="15" t="n"/>
    </row>
    <row r="57">
      <c r="A57" s="15" t="n"/>
      <c r="B57" s="15" t="n"/>
      <c r="C57" s="15" t="n"/>
      <c r="D57" s="15" t="n"/>
      <c r="E57" s="15" t="n"/>
      <c r="F57" s="16" t="n"/>
      <c r="G57" s="16" t="n"/>
      <c r="H57" s="17">
        <f>IF(A57="","",IFERROR(MAX(0,F57-G57),0))</f>
        <v/>
      </c>
      <c r="I57" s="16" t="n"/>
      <c r="J57" s="16" t="n"/>
      <c r="K57" s="27">
        <f>IF(A57="","",IFERROR(J57/'Paramètres'!$B$6,0))</f>
        <v/>
      </c>
      <c r="L57" s="16" t="n"/>
      <c r="M57" s="17">
        <f>IF(A57="","",IFERROR(IF(L57="",'Paramètres'!$B$7,L57),0))</f>
        <v/>
      </c>
      <c r="N57" s="16" t="n"/>
      <c r="O57" s="17">
        <f>IF(A57="","",IFERROR(IF(N57="",'Paramètres'!$B$8,N57),0))</f>
        <v/>
      </c>
      <c r="P57" s="17">
        <f>IF(A57="","",IFERROR(ROUNDUP(K57*O57,0),0))</f>
        <v/>
      </c>
      <c r="Q57" s="17">
        <f>IF(A57="","",IFERROR(ROUNDUP((K57*M57)+P57,0),0))</f>
        <v/>
      </c>
      <c r="R57" s="16" t="n"/>
      <c r="S57" s="17">
        <f>IF(A57="","",IFERROR(IF(R57="",'Paramètres'!$B$9,R57),0))</f>
        <v/>
      </c>
      <c r="T57" s="17">
        <f>IF(A57="","",IFERROR(ROUNDUP(K57*(M57+S57),0),0))</f>
        <v/>
      </c>
      <c r="U57" s="17">
        <f>IF(A57="","",IFERROR(IF(H57&lt;=Q57,MAX(0,T57-H57-I57),0),0))</f>
        <v/>
      </c>
      <c r="V57" s="28" t="n"/>
      <c r="W57" s="29">
        <f>IF(A57="","",IFERROR(U57*V57,0))</f>
        <v/>
      </c>
      <c r="X57" s="27">
        <f>IF(A57="","",IFERROR(H57/K57,0))</f>
        <v/>
      </c>
      <c r="Y57" s="21">
        <f>IF(A57="","",IFERROR(IF(H57&lt;=0,"Rupture / à commander",IF(H57&lt;=Q57,IF(I57&gt;0,"À surveiller - commande en cours","À commander"),"OK")),"À vérifier"))</f>
        <v/>
      </c>
      <c r="Z57" s="22" t="n"/>
      <c r="AA57" s="15" t="n"/>
    </row>
    <row r="58">
      <c r="A58" s="15" t="n"/>
      <c r="B58" s="15" t="n"/>
      <c r="C58" s="15" t="n"/>
      <c r="D58" s="15" t="n"/>
      <c r="E58" s="15" t="n"/>
      <c r="F58" s="16" t="n"/>
      <c r="G58" s="16" t="n"/>
      <c r="H58" s="17">
        <f>IF(A58="","",IFERROR(MAX(0,F58-G58),0))</f>
        <v/>
      </c>
      <c r="I58" s="16" t="n"/>
      <c r="J58" s="16" t="n"/>
      <c r="K58" s="27">
        <f>IF(A58="","",IFERROR(J58/'Paramètres'!$B$6,0))</f>
        <v/>
      </c>
      <c r="L58" s="16" t="n"/>
      <c r="M58" s="17">
        <f>IF(A58="","",IFERROR(IF(L58="",'Paramètres'!$B$7,L58),0))</f>
        <v/>
      </c>
      <c r="N58" s="16" t="n"/>
      <c r="O58" s="17">
        <f>IF(A58="","",IFERROR(IF(N58="",'Paramètres'!$B$8,N58),0))</f>
        <v/>
      </c>
      <c r="P58" s="17">
        <f>IF(A58="","",IFERROR(ROUNDUP(K58*O58,0),0))</f>
        <v/>
      </c>
      <c r="Q58" s="17">
        <f>IF(A58="","",IFERROR(ROUNDUP((K58*M58)+P58,0),0))</f>
        <v/>
      </c>
      <c r="R58" s="16" t="n"/>
      <c r="S58" s="17">
        <f>IF(A58="","",IFERROR(IF(R58="",'Paramètres'!$B$9,R58),0))</f>
        <v/>
      </c>
      <c r="T58" s="17">
        <f>IF(A58="","",IFERROR(ROUNDUP(K58*(M58+S58),0),0))</f>
        <v/>
      </c>
      <c r="U58" s="17">
        <f>IF(A58="","",IFERROR(IF(H58&lt;=Q58,MAX(0,T58-H58-I58),0),0))</f>
        <v/>
      </c>
      <c r="V58" s="28" t="n"/>
      <c r="W58" s="29">
        <f>IF(A58="","",IFERROR(U58*V58,0))</f>
        <v/>
      </c>
      <c r="X58" s="27">
        <f>IF(A58="","",IFERROR(H58/K58,0))</f>
        <v/>
      </c>
      <c r="Y58" s="21">
        <f>IF(A58="","",IFERROR(IF(H58&lt;=0,"Rupture / à commander",IF(H58&lt;=Q58,IF(I58&gt;0,"À surveiller - commande en cours","À commander"),"OK")),"À vérifier"))</f>
        <v/>
      </c>
      <c r="Z58" s="22" t="n"/>
      <c r="AA58" s="15" t="n"/>
    </row>
    <row r="59">
      <c r="A59" s="15" t="n"/>
      <c r="B59" s="15" t="n"/>
      <c r="C59" s="15" t="n"/>
      <c r="D59" s="15" t="n"/>
      <c r="E59" s="15" t="n"/>
      <c r="F59" s="16" t="n"/>
      <c r="G59" s="16" t="n"/>
      <c r="H59" s="17">
        <f>IF(A59="","",IFERROR(MAX(0,F59-G59),0))</f>
        <v/>
      </c>
      <c r="I59" s="16" t="n"/>
      <c r="J59" s="16" t="n"/>
      <c r="K59" s="27">
        <f>IF(A59="","",IFERROR(J59/'Paramètres'!$B$6,0))</f>
        <v/>
      </c>
      <c r="L59" s="16" t="n"/>
      <c r="M59" s="17">
        <f>IF(A59="","",IFERROR(IF(L59="",'Paramètres'!$B$7,L59),0))</f>
        <v/>
      </c>
      <c r="N59" s="16" t="n"/>
      <c r="O59" s="17">
        <f>IF(A59="","",IFERROR(IF(N59="",'Paramètres'!$B$8,N59),0))</f>
        <v/>
      </c>
      <c r="P59" s="17">
        <f>IF(A59="","",IFERROR(ROUNDUP(K59*O59,0),0))</f>
        <v/>
      </c>
      <c r="Q59" s="17">
        <f>IF(A59="","",IFERROR(ROUNDUP((K59*M59)+P59,0),0))</f>
        <v/>
      </c>
      <c r="R59" s="16" t="n"/>
      <c r="S59" s="17">
        <f>IF(A59="","",IFERROR(IF(R59="",'Paramètres'!$B$9,R59),0))</f>
        <v/>
      </c>
      <c r="T59" s="17">
        <f>IF(A59="","",IFERROR(ROUNDUP(K59*(M59+S59),0),0))</f>
        <v/>
      </c>
      <c r="U59" s="17">
        <f>IF(A59="","",IFERROR(IF(H59&lt;=Q59,MAX(0,T59-H59-I59),0),0))</f>
        <v/>
      </c>
      <c r="V59" s="28" t="n"/>
      <c r="W59" s="29">
        <f>IF(A59="","",IFERROR(U59*V59,0))</f>
        <v/>
      </c>
      <c r="X59" s="27">
        <f>IF(A59="","",IFERROR(H59/K59,0))</f>
        <v/>
      </c>
      <c r="Y59" s="21">
        <f>IF(A59="","",IFERROR(IF(H59&lt;=0,"Rupture / à commander",IF(H59&lt;=Q59,IF(I59&gt;0,"À surveiller - commande en cours","À commander"),"OK")),"À vérifier"))</f>
        <v/>
      </c>
      <c r="Z59" s="22" t="n"/>
      <c r="AA59" s="15" t="n"/>
    </row>
    <row r="60">
      <c r="A60" s="15" t="n"/>
      <c r="B60" s="15" t="n"/>
      <c r="C60" s="15" t="n"/>
      <c r="D60" s="15" t="n"/>
      <c r="E60" s="15" t="n"/>
      <c r="F60" s="16" t="n"/>
      <c r="G60" s="16" t="n"/>
      <c r="H60" s="17">
        <f>IF(A60="","",IFERROR(MAX(0,F60-G60),0))</f>
        <v/>
      </c>
      <c r="I60" s="16" t="n"/>
      <c r="J60" s="16" t="n"/>
      <c r="K60" s="27">
        <f>IF(A60="","",IFERROR(J60/'Paramètres'!$B$6,0))</f>
        <v/>
      </c>
      <c r="L60" s="16" t="n"/>
      <c r="M60" s="17">
        <f>IF(A60="","",IFERROR(IF(L60="",'Paramètres'!$B$7,L60),0))</f>
        <v/>
      </c>
      <c r="N60" s="16" t="n"/>
      <c r="O60" s="17">
        <f>IF(A60="","",IFERROR(IF(N60="",'Paramètres'!$B$8,N60),0))</f>
        <v/>
      </c>
      <c r="P60" s="17">
        <f>IF(A60="","",IFERROR(ROUNDUP(K60*O60,0),0))</f>
        <v/>
      </c>
      <c r="Q60" s="17">
        <f>IF(A60="","",IFERROR(ROUNDUP((K60*M60)+P60,0),0))</f>
        <v/>
      </c>
      <c r="R60" s="16" t="n"/>
      <c r="S60" s="17">
        <f>IF(A60="","",IFERROR(IF(R60="",'Paramètres'!$B$9,R60),0))</f>
        <v/>
      </c>
      <c r="T60" s="17">
        <f>IF(A60="","",IFERROR(ROUNDUP(K60*(M60+S60),0),0))</f>
        <v/>
      </c>
      <c r="U60" s="17">
        <f>IF(A60="","",IFERROR(IF(H60&lt;=Q60,MAX(0,T60-H60-I60),0),0))</f>
        <v/>
      </c>
      <c r="V60" s="28" t="n"/>
      <c r="W60" s="29">
        <f>IF(A60="","",IFERROR(U60*V60,0))</f>
        <v/>
      </c>
      <c r="X60" s="27">
        <f>IF(A60="","",IFERROR(H60/K60,0))</f>
        <v/>
      </c>
      <c r="Y60" s="21">
        <f>IF(A60="","",IFERROR(IF(H60&lt;=0,"Rupture / à commander",IF(H60&lt;=Q60,IF(I60&gt;0,"À surveiller - commande en cours","À commander"),"OK")),"À vérifier"))</f>
        <v/>
      </c>
      <c r="Z60" s="22" t="n"/>
      <c r="AA60" s="15" t="n"/>
    </row>
    <row r="61">
      <c r="A61" s="15" t="n"/>
      <c r="B61" s="15" t="n"/>
      <c r="C61" s="15" t="n"/>
      <c r="D61" s="15" t="n"/>
      <c r="E61" s="15" t="n"/>
      <c r="F61" s="16" t="n"/>
      <c r="G61" s="16" t="n"/>
      <c r="H61" s="17">
        <f>IF(A61="","",IFERROR(MAX(0,F61-G61),0))</f>
        <v/>
      </c>
      <c r="I61" s="16" t="n"/>
      <c r="J61" s="16" t="n"/>
      <c r="K61" s="27">
        <f>IF(A61="","",IFERROR(J61/'Paramètres'!$B$6,0))</f>
        <v/>
      </c>
      <c r="L61" s="16" t="n"/>
      <c r="M61" s="17">
        <f>IF(A61="","",IFERROR(IF(L61="",'Paramètres'!$B$7,L61),0))</f>
        <v/>
      </c>
      <c r="N61" s="16" t="n"/>
      <c r="O61" s="17">
        <f>IF(A61="","",IFERROR(IF(N61="",'Paramètres'!$B$8,N61),0))</f>
        <v/>
      </c>
      <c r="P61" s="17">
        <f>IF(A61="","",IFERROR(ROUNDUP(K61*O61,0),0))</f>
        <v/>
      </c>
      <c r="Q61" s="17">
        <f>IF(A61="","",IFERROR(ROUNDUP((K61*M61)+P61,0),0))</f>
        <v/>
      </c>
      <c r="R61" s="16" t="n"/>
      <c r="S61" s="17">
        <f>IF(A61="","",IFERROR(IF(R61="",'Paramètres'!$B$9,R61),0))</f>
        <v/>
      </c>
      <c r="T61" s="17">
        <f>IF(A61="","",IFERROR(ROUNDUP(K61*(M61+S61),0),0))</f>
        <v/>
      </c>
      <c r="U61" s="17">
        <f>IF(A61="","",IFERROR(IF(H61&lt;=Q61,MAX(0,T61-H61-I61),0),0))</f>
        <v/>
      </c>
      <c r="V61" s="28" t="n"/>
      <c r="W61" s="29">
        <f>IF(A61="","",IFERROR(U61*V61,0))</f>
        <v/>
      </c>
      <c r="X61" s="27">
        <f>IF(A61="","",IFERROR(H61/K61,0))</f>
        <v/>
      </c>
      <c r="Y61" s="21">
        <f>IF(A61="","",IFERROR(IF(H61&lt;=0,"Rupture / à commander",IF(H61&lt;=Q61,IF(I61&gt;0,"À surveiller - commande en cours","À commander"),"OK")),"À vérifier"))</f>
        <v/>
      </c>
      <c r="Z61" s="22" t="n"/>
      <c r="AA61" s="15" t="n"/>
    </row>
    <row r="62">
      <c r="A62" s="15" t="n"/>
      <c r="B62" s="15" t="n"/>
      <c r="C62" s="15" t="n"/>
      <c r="D62" s="15" t="n"/>
      <c r="E62" s="15" t="n"/>
      <c r="F62" s="16" t="n"/>
      <c r="G62" s="16" t="n"/>
      <c r="H62" s="17">
        <f>IF(A62="","",IFERROR(MAX(0,F62-G62),0))</f>
        <v/>
      </c>
      <c r="I62" s="16" t="n"/>
      <c r="J62" s="16" t="n"/>
      <c r="K62" s="27">
        <f>IF(A62="","",IFERROR(J62/'Paramètres'!$B$6,0))</f>
        <v/>
      </c>
      <c r="L62" s="16" t="n"/>
      <c r="M62" s="17">
        <f>IF(A62="","",IFERROR(IF(L62="",'Paramètres'!$B$7,L62),0))</f>
        <v/>
      </c>
      <c r="N62" s="16" t="n"/>
      <c r="O62" s="17">
        <f>IF(A62="","",IFERROR(IF(N62="",'Paramètres'!$B$8,N62),0))</f>
        <v/>
      </c>
      <c r="P62" s="17">
        <f>IF(A62="","",IFERROR(ROUNDUP(K62*O62,0),0))</f>
        <v/>
      </c>
      <c r="Q62" s="17">
        <f>IF(A62="","",IFERROR(ROUNDUP((K62*M62)+P62,0),0))</f>
        <v/>
      </c>
      <c r="R62" s="16" t="n"/>
      <c r="S62" s="17">
        <f>IF(A62="","",IFERROR(IF(R62="",'Paramètres'!$B$9,R62),0))</f>
        <v/>
      </c>
      <c r="T62" s="17">
        <f>IF(A62="","",IFERROR(ROUNDUP(K62*(M62+S62),0),0))</f>
        <v/>
      </c>
      <c r="U62" s="17">
        <f>IF(A62="","",IFERROR(IF(H62&lt;=Q62,MAX(0,T62-H62-I62),0),0))</f>
        <v/>
      </c>
      <c r="V62" s="28" t="n"/>
      <c r="W62" s="29">
        <f>IF(A62="","",IFERROR(U62*V62,0))</f>
        <v/>
      </c>
      <c r="X62" s="27">
        <f>IF(A62="","",IFERROR(H62/K62,0))</f>
        <v/>
      </c>
      <c r="Y62" s="21">
        <f>IF(A62="","",IFERROR(IF(H62&lt;=0,"Rupture / à commander",IF(H62&lt;=Q62,IF(I62&gt;0,"À surveiller - commande en cours","À commander"),"OK")),"À vérifier"))</f>
        <v/>
      </c>
      <c r="Z62" s="22" t="n"/>
      <c r="AA62" s="15" t="n"/>
    </row>
    <row r="63">
      <c r="A63" s="15" t="n"/>
      <c r="B63" s="15" t="n"/>
      <c r="C63" s="15" t="n"/>
      <c r="D63" s="15" t="n"/>
      <c r="E63" s="15" t="n"/>
      <c r="F63" s="16" t="n"/>
      <c r="G63" s="16" t="n"/>
      <c r="H63" s="17">
        <f>IF(A63="","",IFERROR(MAX(0,F63-G63),0))</f>
        <v/>
      </c>
      <c r="I63" s="16" t="n"/>
      <c r="J63" s="16" t="n"/>
      <c r="K63" s="27">
        <f>IF(A63="","",IFERROR(J63/'Paramètres'!$B$6,0))</f>
        <v/>
      </c>
      <c r="L63" s="16" t="n"/>
      <c r="M63" s="17">
        <f>IF(A63="","",IFERROR(IF(L63="",'Paramètres'!$B$7,L63),0))</f>
        <v/>
      </c>
      <c r="N63" s="16" t="n"/>
      <c r="O63" s="17">
        <f>IF(A63="","",IFERROR(IF(N63="",'Paramètres'!$B$8,N63),0))</f>
        <v/>
      </c>
      <c r="P63" s="17">
        <f>IF(A63="","",IFERROR(ROUNDUP(K63*O63,0),0))</f>
        <v/>
      </c>
      <c r="Q63" s="17">
        <f>IF(A63="","",IFERROR(ROUNDUP((K63*M63)+P63,0),0))</f>
        <v/>
      </c>
      <c r="R63" s="16" t="n"/>
      <c r="S63" s="17">
        <f>IF(A63="","",IFERROR(IF(R63="",'Paramètres'!$B$9,R63),0))</f>
        <v/>
      </c>
      <c r="T63" s="17">
        <f>IF(A63="","",IFERROR(ROUNDUP(K63*(M63+S63),0),0))</f>
        <v/>
      </c>
      <c r="U63" s="17">
        <f>IF(A63="","",IFERROR(IF(H63&lt;=Q63,MAX(0,T63-H63-I63),0),0))</f>
        <v/>
      </c>
      <c r="V63" s="28" t="n"/>
      <c r="W63" s="29">
        <f>IF(A63="","",IFERROR(U63*V63,0))</f>
        <v/>
      </c>
      <c r="X63" s="27">
        <f>IF(A63="","",IFERROR(H63/K63,0))</f>
        <v/>
      </c>
      <c r="Y63" s="21">
        <f>IF(A63="","",IFERROR(IF(H63&lt;=0,"Rupture / à commander",IF(H63&lt;=Q63,IF(I63&gt;0,"À surveiller - commande en cours","À commander"),"OK")),"À vérifier"))</f>
        <v/>
      </c>
      <c r="Z63" s="22" t="n"/>
      <c r="AA63" s="15" t="n"/>
    </row>
    <row r="64">
      <c r="A64" s="15" t="n"/>
      <c r="B64" s="15" t="n"/>
      <c r="C64" s="15" t="n"/>
      <c r="D64" s="15" t="n"/>
      <c r="E64" s="15" t="n"/>
      <c r="F64" s="16" t="n"/>
      <c r="G64" s="16" t="n"/>
      <c r="H64" s="17">
        <f>IF(A64="","",IFERROR(MAX(0,F64-G64),0))</f>
        <v/>
      </c>
      <c r="I64" s="16" t="n"/>
      <c r="J64" s="16" t="n"/>
      <c r="K64" s="27">
        <f>IF(A64="","",IFERROR(J64/'Paramètres'!$B$6,0))</f>
        <v/>
      </c>
      <c r="L64" s="16" t="n"/>
      <c r="M64" s="17">
        <f>IF(A64="","",IFERROR(IF(L64="",'Paramètres'!$B$7,L64),0))</f>
        <v/>
      </c>
      <c r="N64" s="16" t="n"/>
      <c r="O64" s="17">
        <f>IF(A64="","",IFERROR(IF(N64="",'Paramètres'!$B$8,N64),0))</f>
        <v/>
      </c>
      <c r="P64" s="17">
        <f>IF(A64="","",IFERROR(ROUNDUP(K64*O64,0),0))</f>
        <v/>
      </c>
      <c r="Q64" s="17">
        <f>IF(A64="","",IFERROR(ROUNDUP((K64*M64)+P64,0),0))</f>
        <v/>
      </c>
      <c r="R64" s="16" t="n"/>
      <c r="S64" s="17">
        <f>IF(A64="","",IFERROR(IF(R64="",'Paramètres'!$B$9,R64),0))</f>
        <v/>
      </c>
      <c r="T64" s="17">
        <f>IF(A64="","",IFERROR(ROUNDUP(K64*(M64+S64),0),0))</f>
        <v/>
      </c>
      <c r="U64" s="17">
        <f>IF(A64="","",IFERROR(IF(H64&lt;=Q64,MAX(0,T64-H64-I64),0),0))</f>
        <v/>
      </c>
      <c r="V64" s="28" t="n"/>
      <c r="W64" s="29">
        <f>IF(A64="","",IFERROR(U64*V64,0))</f>
        <v/>
      </c>
      <c r="X64" s="27">
        <f>IF(A64="","",IFERROR(H64/K64,0))</f>
        <v/>
      </c>
      <c r="Y64" s="21">
        <f>IF(A64="","",IFERROR(IF(H64&lt;=0,"Rupture / à commander",IF(H64&lt;=Q64,IF(I64&gt;0,"À surveiller - commande en cours","À commander"),"OK")),"À vérifier"))</f>
        <v/>
      </c>
      <c r="Z64" s="22" t="n"/>
      <c r="AA64" s="15" t="n"/>
    </row>
    <row r="65">
      <c r="A65" s="15" t="n"/>
      <c r="B65" s="15" t="n"/>
      <c r="C65" s="15" t="n"/>
      <c r="D65" s="15" t="n"/>
      <c r="E65" s="15" t="n"/>
      <c r="F65" s="16" t="n"/>
      <c r="G65" s="16" t="n"/>
      <c r="H65" s="17">
        <f>IF(A65="","",IFERROR(MAX(0,F65-G65),0))</f>
        <v/>
      </c>
      <c r="I65" s="16" t="n"/>
      <c r="J65" s="16" t="n"/>
      <c r="K65" s="27">
        <f>IF(A65="","",IFERROR(J65/'Paramètres'!$B$6,0))</f>
        <v/>
      </c>
      <c r="L65" s="16" t="n"/>
      <c r="M65" s="17">
        <f>IF(A65="","",IFERROR(IF(L65="",'Paramètres'!$B$7,L65),0))</f>
        <v/>
      </c>
      <c r="N65" s="16" t="n"/>
      <c r="O65" s="17">
        <f>IF(A65="","",IFERROR(IF(N65="",'Paramètres'!$B$8,N65),0))</f>
        <v/>
      </c>
      <c r="P65" s="17">
        <f>IF(A65="","",IFERROR(ROUNDUP(K65*O65,0),0))</f>
        <v/>
      </c>
      <c r="Q65" s="17">
        <f>IF(A65="","",IFERROR(ROUNDUP((K65*M65)+P65,0),0))</f>
        <v/>
      </c>
      <c r="R65" s="16" t="n"/>
      <c r="S65" s="17">
        <f>IF(A65="","",IFERROR(IF(R65="",'Paramètres'!$B$9,R65),0))</f>
        <v/>
      </c>
      <c r="T65" s="17">
        <f>IF(A65="","",IFERROR(ROUNDUP(K65*(M65+S65),0),0))</f>
        <v/>
      </c>
      <c r="U65" s="17">
        <f>IF(A65="","",IFERROR(IF(H65&lt;=Q65,MAX(0,T65-H65-I65),0),0))</f>
        <v/>
      </c>
      <c r="V65" s="28" t="n"/>
      <c r="W65" s="29">
        <f>IF(A65="","",IFERROR(U65*V65,0))</f>
        <v/>
      </c>
      <c r="X65" s="27">
        <f>IF(A65="","",IFERROR(H65/K65,0))</f>
        <v/>
      </c>
      <c r="Y65" s="21">
        <f>IF(A65="","",IFERROR(IF(H65&lt;=0,"Rupture / à commander",IF(H65&lt;=Q65,IF(I65&gt;0,"À surveiller - commande en cours","À commander"),"OK")),"À vérifier"))</f>
        <v/>
      </c>
      <c r="Z65" s="22" t="n"/>
      <c r="AA65" s="15" t="n"/>
    </row>
    <row r="66">
      <c r="A66" s="15" t="n"/>
      <c r="B66" s="15" t="n"/>
      <c r="C66" s="15" t="n"/>
      <c r="D66" s="15" t="n"/>
      <c r="E66" s="15" t="n"/>
      <c r="F66" s="16" t="n"/>
      <c r="G66" s="16" t="n"/>
      <c r="H66" s="17">
        <f>IF(A66="","",IFERROR(MAX(0,F66-G66),0))</f>
        <v/>
      </c>
      <c r="I66" s="16" t="n"/>
      <c r="J66" s="16" t="n"/>
      <c r="K66" s="27">
        <f>IF(A66="","",IFERROR(J66/'Paramètres'!$B$6,0))</f>
        <v/>
      </c>
      <c r="L66" s="16" t="n"/>
      <c r="M66" s="17">
        <f>IF(A66="","",IFERROR(IF(L66="",'Paramètres'!$B$7,L66),0))</f>
        <v/>
      </c>
      <c r="N66" s="16" t="n"/>
      <c r="O66" s="17">
        <f>IF(A66="","",IFERROR(IF(N66="",'Paramètres'!$B$8,N66),0))</f>
        <v/>
      </c>
      <c r="P66" s="17">
        <f>IF(A66="","",IFERROR(ROUNDUP(K66*O66,0),0))</f>
        <v/>
      </c>
      <c r="Q66" s="17">
        <f>IF(A66="","",IFERROR(ROUNDUP((K66*M66)+P66,0),0))</f>
        <v/>
      </c>
      <c r="R66" s="16" t="n"/>
      <c r="S66" s="17">
        <f>IF(A66="","",IFERROR(IF(R66="",'Paramètres'!$B$9,R66),0))</f>
        <v/>
      </c>
      <c r="T66" s="17">
        <f>IF(A66="","",IFERROR(ROUNDUP(K66*(M66+S66),0),0))</f>
        <v/>
      </c>
      <c r="U66" s="17">
        <f>IF(A66="","",IFERROR(IF(H66&lt;=Q66,MAX(0,T66-H66-I66),0),0))</f>
        <v/>
      </c>
      <c r="V66" s="28" t="n"/>
      <c r="W66" s="29">
        <f>IF(A66="","",IFERROR(U66*V66,0))</f>
        <v/>
      </c>
      <c r="X66" s="27">
        <f>IF(A66="","",IFERROR(H66/K66,0))</f>
        <v/>
      </c>
      <c r="Y66" s="21">
        <f>IF(A66="","",IFERROR(IF(H66&lt;=0,"Rupture / à commander",IF(H66&lt;=Q66,IF(I66&gt;0,"À surveiller - commande en cours","À commander"),"OK")),"À vérifier"))</f>
        <v/>
      </c>
      <c r="Z66" s="22" t="n"/>
      <c r="AA66" s="15" t="n"/>
    </row>
    <row r="67">
      <c r="A67" s="15" t="n"/>
      <c r="B67" s="15" t="n"/>
      <c r="C67" s="15" t="n"/>
      <c r="D67" s="15" t="n"/>
      <c r="E67" s="15" t="n"/>
      <c r="F67" s="16" t="n"/>
      <c r="G67" s="16" t="n"/>
      <c r="H67" s="17">
        <f>IF(A67="","",IFERROR(MAX(0,F67-G67),0))</f>
        <v/>
      </c>
      <c r="I67" s="16" t="n"/>
      <c r="J67" s="16" t="n"/>
      <c r="K67" s="27">
        <f>IF(A67="","",IFERROR(J67/'Paramètres'!$B$6,0))</f>
        <v/>
      </c>
      <c r="L67" s="16" t="n"/>
      <c r="M67" s="17">
        <f>IF(A67="","",IFERROR(IF(L67="",'Paramètres'!$B$7,L67),0))</f>
        <v/>
      </c>
      <c r="N67" s="16" t="n"/>
      <c r="O67" s="17">
        <f>IF(A67="","",IFERROR(IF(N67="",'Paramètres'!$B$8,N67),0))</f>
        <v/>
      </c>
      <c r="P67" s="17">
        <f>IF(A67="","",IFERROR(ROUNDUP(K67*O67,0),0))</f>
        <v/>
      </c>
      <c r="Q67" s="17">
        <f>IF(A67="","",IFERROR(ROUNDUP((K67*M67)+P67,0),0))</f>
        <v/>
      </c>
      <c r="R67" s="16" t="n"/>
      <c r="S67" s="17">
        <f>IF(A67="","",IFERROR(IF(R67="",'Paramètres'!$B$9,R67),0))</f>
        <v/>
      </c>
      <c r="T67" s="17">
        <f>IF(A67="","",IFERROR(ROUNDUP(K67*(M67+S67),0),0))</f>
        <v/>
      </c>
      <c r="U67" s="17">
        <f>IF(A67="","",IFERROR(IF(H67&lt;=Q67,MAX(0,T67-H67-I67),0),0))</f>
        <v/>
      </c>
      <c r="V67" s="28" t="n"/>
      <c r="W67" s="29">
        <f>IF(A67="","",IFERROR(U67*V67,0))</f>
        <v/>
      </c>
      <c r="X67" s="27">
        <f>IF(A67="","",IFERROR(H67/K67,0))</f>
        <v/>
      </c>
      <c r="Y67" s="21">
        <f>IF(A67="","",IFERROR(IF(H67&lt;=0,"Rupture / à commander",IF(H67&lt;=Q67,IF(I67&gt;0,"À surveiller - commande en cours","À commander"),"OK")),"À vérifier"))</f>
        <v/>
      </c>
      <c r="Z67" s="22" t="n"/>
      <c r="AA67" s="15" t="n"/>
    </row>
    <row r="68">
      <c r="A68" s="15" t="n"/>
      <c r="B68" s="15" t="n"/>
      <c r="C68" s="15" t="n"/>
      <c r="D68" s="15" t="n"/>
      <c r="E68" s="15" t="n"/>
      <c r="F68" s="16" t="n"/>
      <c r="G68" s="16" t="n"/>
      <c r="H68" s="17">
        <f>IF(A68="","",IFERROR(MAX(0,F68-G68),0))</f>
        <v/>
      </c>
      <c r="I68" s="16" t="n"/>
      <c r="J68" s="16" t="n"/>
      <c r="K68" s="27">
        <f>IF(A68="","",IFERROR(J68/'Paramètres'!$B$6,0))</f>
        <v/>
      </c>
      <c r="L68" s="16" t="n"/>
      <c r="M68" s="17">
        <f>IF(A68="","",IFERROR(IF(L68="",'Paramètres'!$B$7,L68),0))</f>
        <v/>
      </c>
      <c r="N68" s="16" t="n"/>
      <c r="O68" s="17">
        <f>IF(A68="","",IFERROR(IF(N68="",'Paramètres'!$B$8,N68),0))</f>
        <v/>
      </c>
      <c r="P68" s="17">
        <f>IF(A68="","",IFERROR(ROUNDUP(K68*O68,0),0))</f>
        <v/>
      </c>
      <c r="Q68" s="17">
        <f>IF(A68="","",IFERROR(ROUNDUP((K68*M68)+P68,0),0))</f>
        <v/>
      </c>
      <c r="R68" s="16" t="n"/>
      <c r="S68" s="17">
        <f>IF(A68="","",IFERROR(IF(R68="",'Paramètres'!$B$9,R68),0))</f>
        <v/>
      </c>
      <c r="T68" s="17">
        <f>IF(A68="","",IFERROR(ROUNDUP(K68*(M68+S68),0),0))</f>
        <v/>
      </c>
      <c r="U68" s="17">
        <f>IF(A68="","",IFERROR(IF(H68&lt;=Q68,MAX(0,T68-H68-I68),0),0))</f>
        <v/>
      </c>
      <c r="V68" s="28" t="n"/>
      <c r="W68" s="29">
        <f>IF(A68="","",IFERROR(U68*V68,0))</f>
        <v/>
      </c>
      <c r="X68" s="27">
        <f>IF(A68="","",IFERROR(H68/K68,0))</f>
        <v/>
      </c>
      <c r="Y68" s="21">
        <f>IF(A68="","",IFERROR(IF(H68&lt;=0,"Rupture / à commander",IF(H68&lt;=Q68,IF(I68&gt;0,"À surveiller - commande en cours","À commander"),"OK")),"À vérifier"))</f>
        <v/>
      </c>
      <c r="Z68" s="22" t="n"/>
      <c r="AA68" s="15" t="n"/>
    </row>
    <row r="69">
      <c r="A69" s="15" t="n"/>
      <c r="B69" s="15" t="n"/>
      <c r="C69" s="15" t="n"/>
      <c r="D69" s="15" t="n"/>
      <c r="E69" s="15" t="n"/>
      <c r="F69" s="16" t="n"/>
      <c r="G69" s="16" t="n"/>
      <c r="H69" s="17">
        <f>IF(A69="","",IFERROR(MAX(0,F69-G69),0))</f>
        <v/>
      </c>
      <c r="I69" s="16" t="n"/>
      <c r="J69" s="16" t="n"/>
      <c r="K69" s="27">
        <f>IF(A69="","",IFERROR(J69/'Paramètres'!$B$6,0))</f>
        <v/>
      </c>
      <c r="L69" s="16" t="n"/>
      <c r="M69" s="17">
        <f>IF(A69="","",IFERROR(IF(L69="",'Paramètres'!$B$7,L69),0))</f>
        <v/>
      </c>
      <c r="N69" s="16" t="n"/>
      <c r="O69" s="17">
        <f>IF(A69="","",IFERROR(IF(N69="",'Paramètres'!$B$8,N69),0))</f>
        <v/>
      </c>
      <c r="P69" s="17">
        <f>IF(A69="","",IFERROR(ROUNDUP(K69*O69,0),0))</f>
        <v/>
      </c>
      <c r="Q69" s="17">
        <f>IF(A69="","",IFERROR(ROUNDUP((K69*M69)+P69,0),0))</f>
        <v/>
      </c>
      <c r="R69" s="16" t="n"/>
      <c r="S69" s="17">
        <f>IF(A69="","",IFERROR(IF(R69="",'Paramètres'!$B$9,R69),0))</f>
        <v/>
      </c>
      <c r="T69" s="17">
        <f>IF(A69="","",IFERROR(ROUNDUP(K69*(M69+S69),0),0))</f>
        <v/>
      </c>
      <c r="U69" s="17">
        <f>IF(A69="","",IFERROR(IF(H69&lt;=Q69,MAX(0,T69-H69-I69),0),0))</f>
        <v/>
      </c>
      <c r="V69" s="28" t="n"/>
      <c r="W69" s="29">
        <f>IF(A69="","",IFERROR(U69*V69,0))</f>
        <v/>
      </c>
      <c r="X69" s="27">
        <f>IF(A69="","",IFERROR(H69/K69,0))</f>
        <v/>
      </c>
      <c r="Y69" s="21">
        <f>IF(A69="","",IFERROR(IF(H69&lt;=0,"Rupture / à commander",IF(H69&lt;=Q69,IF(I69&gt;0,"À surveiller - commande en cours","À commander"),"OK")),"À vérifier"))</f>
        <v/>
      </c>
      <c r="Z69" s="22" t="n"/>
      <c r="AA69" s="15" t="n"/>
    </row>
    <row r="70">
      <c r="A70" s="15" t="n"/>
      <c r="B70" s="15" t="n"/>
      <c r="C70" s="15" t="n"/>
      <c r="D70" s="15" t="n"/>
      <c r="E70" s="15" t="n"/>
      <c r="F70" s="16" t="n"/>
      <c r="G70" s="16" t="n"/>
      <c r="H70" s="17">
        <f>IF(A70="","",IFERROR(MAX(0,F70-G70),0))</f>
        <v/>
      </c>
      <c r="I70" s="16" t="n"/>
      <c r="J70" s="16" t="n"/>
      <c r="K70" s="27">
        <f>IF(A70="","",IFERROR(J70/'Paramètres'!$B$6,0))</f>
        <v/>
      </c>
      <c r="L70" s="16" t="n"/>
      <c r="M70" s="17">
        <f>IF(A70="","",IFERROR(IF(L70="",'Paramètres'!$B$7,L70),0))</f>
        <v/>
      </c>
      <c r="N70" s="16" t="n"/>
      <c r="O70" s="17">
        <f>IF(A70="","",IFERROR(IF(N70="",'Paramètres'!$B$8,N70),0))</f>
        <v/>
      </c>
      <c r="P70" s="17">
        <f>IF(A70="","",IFERROR(ROUNDUP(K70*O70,0),0))</f>
        <v/>
      </c>
      <c r="Q70" s="17">
        <f>IF(A70="","",IFERROR(ROUNDUP((K70*M70)+P70,0),0))</f>
        <v/>
      </c>
      <c r="R70" s="16" t="n"/>
      <c r="S70" s="17">
        <f>IF(A70="","",IFERROR(IF(R70="",'Paramètres'!$B$9,R70),0))</f>
        <v/>
      </c>
      <c r="T70" s="17">
        <f>IF(A70="","",IFERROR(ROUNDUP(K70*(M70+S70),0),0))</f>
        <v/>
      </c>
      <c r="U70" s="17">
        <f>IF(A70="","",IFERROR(IF(H70&lt;=Q70,MAX(0,T70-H70-I70),0),0))</f>
        <v/>
      </c>
      <c r="V70" s="28" t="n"/>
      <c r="W70" s="29">
        <f>IF(A70="","",IFERROR(U70*V70,0))</f>
        <v/>
      </c>
      <c r="X70" s="27">
        <f>IF(A70="","",IFERROR(H70/K70,0))</f>
        <v/>
      </c>
      <c r="Y70" s="21">
        <f>IF(A70="","",IFERROR(IF(H70&lt;=0,"Rupture / à commander",IF(H70&lt;=Q70,IF(I70&gt;0,"À surveiller - commande en cours","À commander"),"OK")),"À vérifier"))</f>
        <v/>
      </c>
      <c r="Z70" s="22" t="n"/>
      <c r="AA70" s="15" t="n"/>
    </row>
    <row r="71">
      <c r="A71" s="15" t="n"/>
      <c r="B71" s="15" t="n"/>
      <c r="C71" s="15" t="n"/>
      <c r="D71" s="15" t="n"/>
      <c r="E71" s="15" t="n"/>
      <c r="F71" s="16" t="n"/>
      <c r="G71" s="16" t="n"/>
      <c r="H71" s="17">
        <f>IF(A71="","",IFERROR(MAX(0,F71-G71),0))</f>
        <v/>
      </c>
      <c r="I71" s="16" t="n"/>
      <c r="J71" s="16" t="n"/>
      <c r="K71" s="27">
        <f>IF(A71="","",IFERROR(J71/'Paramètres'!$B$6,0))</f>
        <v/>
      </c>
      <c r="L71" s="16" t="n"/>
      <c r="M71" s="17">
        <f>IF(A71="","",IFERROR(IF(L71="",'Paramètres'!$B$7,L71),0))</f>
        <v/>
      </c>
      <c r="N71" s="16" t="n"/>
      <c r="O71" s="17">
        <f>IF(A71="","",IFERROR(IF(N71="",'Paramètres'!$B$8,N71),0))</f>
        <v/>
      </c>
      <c r="P71" s="17">
        <f>IF(A71="","",IFERROR(ROUNDUP(K71*O71,0),0))</f>
        <v/>
      </c>
      <c r="Q71" s="17">
        <f>IF(A71="","",IFERROR(ROUNDUP((K71*M71)+P71,0),0))</f>
        <v/>
      </c>
      <c r="R71" s="16" t="n"/>
      <c r="S71" s="17">
        <f>IF(A71="","",IFERROR(IF(R71="",'Paramètres'!$B$9,R71),0))</f>
        <v/>
      </c>
      <c r="T71" s="17">
        <f>IF(A71="","",IFERROR(ROUNDUP(K71*(M71+S71),0),0))</f>
        <v/>
      </c>
      <c r="U71" s="17">
        <f>IF(A71="","",IFERROR(IF(H71&lt;=Q71,MAX(0,T71-H71-I71),0),0))</f>
        <v/>
      </c>
      <c r="V71" s="28" t="n"/>
      <c r="W71" s="29">
        <f>IF(A71="","",IFERROR(U71*V71,0))</f>
        <v/>
      </c>
      <c r="X71" s="27">
        <f>IF(A71="","",IFERROR(H71/K71,0))</f>
        <v/>
      </c>
      <c r="Y71" s="21">
        <f>IF(A71="","",IFERROR(IF(H71&lt;=0,"Rupture / à commander",IF(H71&lt;=Q71,IF(I71&gt;0,"À surveiller - commande en cours","À commander"),"OK")),"À vérifier"))</f>
        <v/>
      </c>
      <c r="Z71" s="22" t="n"/>
      <c r="AA71" s="15" t="n"/>
    </row>
    <row r="72">
      <c r="A72" s="15" t="n"/>
      <c r="B72" s="15" t="n"/>
      <c r="C72" s="15" t="n"/>
      <c r="D72" s="15" t="n"/>
      <c r="E72" s="15" t="n"/>
      <c r="F72" s="16" t="n"/>
      <c r="G72" s="16" t="n"/>
      <c r="H72" s="17">
        <f>IF(A72="","",IFERROR(MAX(0,F72-G72),0))</f>
        <v/>
      </c>
      <c r="I72" s="16" t="n"/>
      <c r="J72" s="16" t="n"/>
      <c r="K72" s="27">
        <f>IF(A72="","",IFERROR(J72/'Paramètres'!$B$6,0))</f>
        <v/>
      </c>
      <c r="L72" s="16" t="n"/>
      <c r="M72" s="17">
        <f>IF(A72="","",IFERROR(IF(L72="",'Paramètres'!$B$7,L72),0))</f>
        <v/>
      </c>
      <c r="N72" s="16" t="n"/>
      <c r="O72" s="17">
        <f>IF(A72="","",IFERROR(IF(N72="",'Paramètres'!$B$8,N72),0))</f>
        <v/>
      </c>
      <c r="P72" s="17">
        <f>IF(A72="","",IFERROR(ROUNDUP(K72*O72,0),0))</f>
        <v/>
      </c>
      <c r="Q72" s="17">
        <f>IF(A72="","",IFERROR(ROUNDUP((K72*M72)+P72,0),0))</f>
        <v/>
      </c>
      <c r="R72" s="16" t="n"/>
      <c r="S72" s="17">
        <f>IF(A72="","",IFERROR(IF(R72="",'Paramètres'!$B$9,R72),0))</f>
        <v/>
      </c>
      <c r="T72" s="17">
        <f>IF(A72="","",IFERROR(ROUNDUP(K72*(M72+S72),0),0))</f>
        <v/>
      </c>
      <c r="U72" s="17">
        <f>IF(A72="","",IFERROR(IF(H72&lt;=Q72,MAX(0,T72-H72-I72),0),0))</f>
        <v/>
      </c>
      <c r="V72" s="28" t="n"/>
      <c r="W72" s="29">
        <f>IF(A72="","",IFERROR(U72*V72,0))</f>
        <v/>
      </c>
      <c r="X72" s="27">
        <f>IF(A72="","",IFERROR(H72/K72,0))</f>
        <v/>
      </c>
      <c r="Y72" s="21">
        <f>IF(A72="","",IFERROR(IF(H72&lt;=0,"Rupture / à commander",IF(H72&lt;=Q72,IF(I72&gt;0,"À surveiller - commande en cours","À commander"),"OK")),"À vérifier"))</f>
        <v/>
      </c>
      <c r="Z72" s="22" t="n"/>
      <c r="AA72" s="15" t="n"/>
    </row>
    <row r="73">
      <c r="A73" s="15" t="n"/>
      <c r="B73" s="15" t="n"/>
      <c r="C73" s="15" t="n"/>
      <c r="D73" s="15" t="n"/>
      <c r="E73" s="15" t="n"/>
      <c r="F73" s="16" t="n"/>
      <c r="G73" s="16" t="n"/>
      <c r="H73" s="17">
        <f>IF(A73="","",IFERROR(MAX(0,F73-G73),0))</f>
        <v/>
      </c>
      <c r="I73" s="16" t="n"/>
      <c r="J73" s="16" t="n"/>
      <c r="K73" s="27">
        <f>IF(A73="","",IFERROR(J73/'Paramètres'!$B$6,0))</f>
        <v/>
      </c>
      <c r="L73" s="16" t="n"/>
      <c r="M73" s="17">
        <f>IF(A73="","",IFERROR(IF(L73="",'Paramètres'!$B$7,L73),0))</f>
        <v/>
      </c>
      <c r="N73" s="16" t="n"/>
      <c r="O73" s="17">
        <f>IF(A73="","",IFERROR(IF(N73="",'Paramètres'!$B$8,N73),0))</f>
        <v/>
      </c>
      <c r="P73" s="17">
        <f>IF(A73="","",IFERROR(ROUNDUP(K73*O73,0),0))</f>
        <v/>
      </c>
      <c r="Q73" s="17">
        <f>IF(A73="","",IFERROR(ROUNDUP((K73*M73)+P73,0),0))</f>
        <v/>
      </c>
      <c r="R73" s="16" t="n"/>
      <c r="S73" s="17">
        <f>IF(A73="","",IFERROR(IF(R73="",'Paramètres'!$B$9,R73),0))</f>
        <v/>
      </c>
      <c r="T73" s="17">
        <f>IF(A73="","",IFERROR(ROUNDUP(K73*(M73+S73),0),0))</f>
        <v/>
      </c>
      <c r="U73" s="17">
        <f>IF(A73="","",IFERROR(IF(H73&lt;=Q73,MAX(0,T73-H73-I73),0),0))</f>
        <v/>
      </c>
      <c r="V73" s="28" t="n"/>
      <c r="W73" s="29">
        <f>IF(A73="","",IFERROR(U73*V73,0))</f>
        <v/>
      </c>
      <c r="X73" s="27">
        <f>IF(A73="","",IFERROR(H73/K73,0))</f>
        <v/>
      </c>
      <c r="Y73" s="21">
        <f>IF(A73="","",IFERROR(IF(H73&lt;=0,"Rupture / à commander",IF(H73&lt;=Q73,IF(I73&gt;0,"À surveiller - commande en cours","À commander"),"OK")),"À vérifier"))</f>
        <v/>
      </c>
      <c r="Z73" s="22" t="n"/>
      <c r="AA73" s="15" t="n"/>
    </row>
    <row r="74">
      <c r="A74" s="15" t="n"/>
      <c r="B74" s="15" t="n"/>
      <c r="C74" s="15" t="n"/>
      <c r="D74" s="15" t="n"/>
      <c r="E74" s="15" t="n"/>
      <c r="F74" s="16" t="n"/>
      <c r="G74" s="16" t="n"/>
      <c r="H74" s="17">
        <f>IF(A74="","",IFERROR(MAX(0,F74-G74),0))</f>
        <v/>
      </c>
      <c r="I74" s="16" t="n"/>
      <c r="J74" s="16" t="n"/>
      <c r="K74" s="27">
        <f>IF(A74="","",IFERROR(J74/'Paramètres'!$B$6,0))</f>
        <v/>
      </c>
      <c r="L74" s="16" t="n"/>
      <c r="M74" s="17">
        <f>IF(A74="","",IFERROR(IF(L74="",'Paramètres'!$B$7,L74),0))</f>
        <v/>
      </c>
      <c r="N74" s="16" t="n"/>
      <c r="O74" s="17">
        <f>IF(A74="","",IFERROR(IF(N74="",'Paramètres'!$B$8,N74),0))</f>
        <v/>
      </c>
      <c r="P74" s="17">
        <f>IF(A74="","",IFERROR(ROUNDUP(K74*O74,0),0))</f>
        <v/>
      </c>
      <c r="Q74" s="17">
        <f>IF(A74="","",IFERROR(ROUNDUP((K74*M74)+P74,0),0))</f>
        <v/>
      </c>
      <c r="R74" s="16" t="n"/>
      <c r="S74" s="17">
        <f>IF(A74="","",IFERROR(IF(R74="",'Paramètres'!$B$9,R74),0))</f>
        <v/>
      </c>
      <c r="T74" s="17">
        <f>IF(A74="","",IFERROR(ROUNDUP(K74*(M74+S74),0),0))</f>
        <v/>
      </c>
      <c r="U74" s="17">
        <f>IF(A74="","",IFERROR(IF(H74&lt;=Q74,MAX(0,T74-H74-I74),0),0))</f>
        <v/>
      </c>
      <c r="V74" s="28" t="n"/>
      <c r="W74" s="29">
        <f>IF(A74="","",IFERROR(U74*V74,0))</f>
        <v/>
      </c>
      <c r="X74" s="27">
        <f>IF(A74="","",IFERROR(H74/K74,0))</f>
        <v/>
      </c>
      <c r="Y74" s="21">
        <f>IF(A74="","",IFERROR(IF(H74&lt;=0,"Rupture / à commander",IF(H74&lt;=Q74,IF(I74&gt;0,"À surveiller - commande en cours","À commander"),"OK")),"À vérifier"))</f>
        <v/>
      </c>
      <c r="Z74" s="22" t="n"/>
      <c r="AA74" s="15" t="n"/>
    </row>
    <row r="75">
      <c r="A75" s="15" t="n"/>
      <c r="B75" s="15" t="n"/>
      <c r="C75" s="15" t="n"/>
      <c r="D75" s="15" t="n"/>
      <c r="E75" s="15" t="n"/>
      <c r="F75" s="16" t="n"/>
      <c r="G75" s="16" t="n"/>
      <c r="H75" s="17">
        <f>IF(A75="","",IFERROR(MAX(0,F75-G75),0))</f>
        <v/>
      </c>
      <c r="I75" s="16" t="n"/>
      <c r="J75" s="16" t="n"/>
      <c r="K75" s="27">
        <f>IF(A75="","",IFERROR(J75/'Paramètres'!$B$6,0))</f>
        <v/>
      </c>
      <c r="L75" s="16" t="n"/>
      <c r="M75" s="17">
        <f>IF(A75="","",IFERROR(IF(L75="",'Paramètres'!$B$7,L75),0))</f>
        <v/>
      </c>
      <c r="N75" s="16" t="n"/>
      <c r="O75" s="17">
        <f>IF(A75="","",IFERROR(IF(N75="",'Paramètres'!$B$8,N75),0))</f>
        <v/>
      </c>
      <c r="P75" s="17">
        <f>IF(A75="","",IFERROR(ROUNDUP(K75*O75,0),0))</f>
        <v/>
      </c>
      <c r="Q75" s="17">
        <f>IF(A75="","",IFERROR(ROUNDUP((K75*M75)+P75,0),0))</f>
        <v/>
      </c>
      <c r="R75" s="16" t="n"/>
      <c r="S75" s="17">
        <f>IF(A75="","",IFERROR(IF(R75="",'Paramètres'!$B$9,R75),0))</f>
        <v/>
      </c>
      <c r="T75" s="17">
        <f>IF(A75="","",IFERROR(ROUNDUP(K75*(M75+S75),0),0))</f>
        <v/>
      </c>
      <c r="U75" s="17">
        <f>IF(A75="","",IFERROR(IF(H75&lt;=Q75,MAX(0,T75-H75-I75),0),0))</f>
        <v/>
      </c>
      <c r="V75" s="28" t="n"/>
      <c r="W75" s="29">
        <f>IF(A75="","",IFERROR(U75*V75,0))</f>
        <v/>
      </c>
      <c r="X75" s="27">
        <f>IF(A75="","",IFERROR(H75/K75,0))</f>
        <v/>
      </c>
      <c r="Y75" s="21">
        <f>IF(A75="","",IFERROR(IF(H75&lt;=0,"Rupture / à commander",IF(H75&lt;=Q75,IF(I75&gt;0,"À surveiller - commande en cours","À commander"),"OK")),"À vérifier"))</f>
        <v/>
      </c>
      <c r="Z75" s="22" t="n"/>
      <c r="AA75" s="15" t="n"/>
    </row>
    <row r="76">
      <c r="A76" s="15" t="n"/>
      <c r="B76" s="15" t="n"/>
      <c r="C76" s="15" t="n"/>
      <c r="D76" s="15" t="n"/>
      <c r="E76" s="15" t="n"/>
      <c r="F76" s="16" t="n"/>
      <c r="G76" s="16" t="n"/>
      <c r="H76" s="17">
        <f>IF(A76="","",IFERROR(MAX(0,F76-G76),0))</f>
        <v/>
      </c>
      <c r="I76" s="16" t="n"/>
      <c r="J76" s="16" t="n"/>
      <c r="K76" s="27">
        <f>IF(A76="","",IFERROR(J76/'Paramètres'!$B$6,0))</f>
        <v/>
      </c>
      <c r="L76" s="16" t="n"/>
      <c r="M76" s="17">
        <f>IF(A76="","",IFERROR(IF(L76="",'Paramètres'!$B$7,L76),0))</f>
        <v/>
      </c>
      <c r="N76" s="16" t="n"/>
      <c r="O76" s="17">
        <f>IF(A76="","",IFERROR(IF(N76="",'Paramètres'!$B$8,N76),0))</f>
        <v/>
      </c>
      <c r="P76" s="17">
        <f>IF(A76="","",IFERROR(ROUNDUP(K76*O76,0),0))</f>
        <v/>
      </c>
      <c r="Q76" s="17">
        <f>IF(A76="","",IFERROR(ROUNDUP((K76*M76)+P76,0),0))</f>
        <v/>
      </c>
      <c r="R76" s="16" t="n"/>
      <c r="S76" s="17">
        <f>IF(A76="","",IFERROR(IF(R76="",'Paramètres'!$B$9,R76),0))</f>
        <v/>
      </c>
      <c r="T76" s="17">
        <f>IF(A76="","",IFERROR(ROUNDUP(K76*(M76+S76),0),0))</f>
        <v/>
      </c>
      <c r="U76" s="17">
        <f>IF(A76="","",IFERROR(IF(H76&lt;=Q76,MAX(0,T76-H76-I76),0),0))</f>
        <v/>
      </c>
      <c r="V76" s="28" t="n"/>
      <c r="W76" s="29">
        <f>IF(A76="","",IFERROR(U76*V76,0))</f>
        <v/>
      </c>
      <c r="X76" s="27">
        <f>IF(A76="","",IFERROR(H76/K76,0))</f>
        <v/>
      </c>
      <c r="Y76" s="21">
        <f>IF(A76="","",IFERROR(IF(H76&lt;=0,"Rupture / à commander",IF(H76&lt;=Q76,IF(I76&gt;0,"À surveiller - commande en cours","À commander"),"OK")),"À vérifier"))</f>
        <v/>
      </c>
      <c r="Z76" s="22" t="n"/>
      <c r="AA76" s="15" t="n"/>
    </row>
    <row r="77">
      <c r="A77" s="15" t="n"/>
      <c r="B77" s="15" t="n"/>
      <c r="C77" s="15" t="n"/>
      <c r="D77" s="15" t="n"/>
      <c r="E77" s="15" t="n"/>
      <c r="F77" s="16" t="n"/>
      <c r="G77" s="16" t="n"/>
      <c r="H77" s="17">
        <f>IF(A77="","",IFERROR(MAX(0,F77-G77),0))</f>
        <v/>
      </c>
      <c r="I77" s="16" t="n"/>
      <c r="J77" s="16" t="n"/>
      <c r="K77" s="27">
        <f>IF(A77="","",IFERROR(J77/'Paramètres'!$B$6,0))</f>
        <v/>
      </c>
      <c r="L77" s="16" t="n"/>
      <c r="M77" s="17">
        <f>IF(A77="","",IFERROR(IF(L77="",'Paramètres'!$B$7,L77),0))</f>
        <v/>
      </c>
      <c r="N77" s="16" t="n"/>
      <c r="O77" s="17">
        <f>IF(A77="","",IFERROR(IF(N77="",'Paramètres'!$B$8,N77),0))</f>
        <v/>
      </c>
      <c r="P77" s="17">
        <f>IF(A77="","",IFERROR(ROUNDUP(K77*O77,0),0))</f>
        <v/>
      </c>
      <c r="Q77" s="17">
        <f>IF(A77="","",IFERROR(ROUNDUP((K77*M77)+P77,0),0))</f>
        <v/>
      </c>
      <c r="R77" s="16" t="n"/>
      <c r="S77" s="17">
        <f>IF(A77="","",IFERROR(IF(R77="",'Paramètres'!$B$9,R77),0))</f>
        <v/>
      </c>
      <c r="T77" s="17">
        <f>IF(A77="","",IFERROR(ROUNDUP(K77*(M77+S77),0),0))</f>
        <v/>
      </c>
      <c r="U77" s="17">
        <f>IF(A77="","",IFERROR(IF(H77&lt;=Q77,MAX(0,T77-H77-I77),0),0))</f>
        <v/>
      </c>
      <c r="V77" s="28" t="n"/>
      <c r="W77" s="29">
        <f>IF(A77="","",IFERROR(U77*V77,0))</f>
        <v/>
      </c>
      <c r="X77" s="27">
        <f>IF(A77="","",IFERROR(H77/K77,0))</f>
        <v/>
      </c>
      <c r="Y77" s="21">
        <f>IF(A77="","",IFERROR(IF(H77&lt;=0,"Rupture / à commander",IF(H77&lt;=Q77,IF(I77&gt;0,"À surveiller - commande en cours","À commander"),"OK")),"À vérifier"))</f>
        <v/>
      </c>
      <c r="Z77" s="22" t="n"/>
      <c r="AA77" s="15" t="n"/>
    </row>
    <row r="78">
      <c r="A78" s="15" t="n"/>
      <c r="B78" s="15" t="n"/>
      <c r="C78" s="15" t="n"/>
      <c r="D78" s="15" t="n"/>
      <c r="E78" s="15" t="n"/>
      <c r="F78" s="16" t="n"/>
      <c r="G78" s="16" t="n"/>
      <c r="H78" s="17">
        <f>IF(A78="","",IFERROR(MAX(0,F78-G78),0))</f>
        <v/>
      </c>
      <c r="I78" s="16" t="n"/>
      <c r="J78" s="16" t="n"/>
      <c r="K78" s="27">
        <f>IF(A78="","",IFERROR(J78/'Paramètres'!$B$6,0))</f>
        <v/>
      </c>
      <c r="L78" s="16" t="n"/>
      <c r="M78" s="17">
        <f>IF(A78="","",IFERROR(IF(L78="",'Paramètres'!$B$7,L78),0))</f>
        <v/>
      </c>
      <c r="N78" s="16" t="n"/>
      <c r="O78" s="17">
        <f>IF(A78="","",IFERROR(IF(N78="",'Paramètres'!$B$8,N78),0))</f>
        <v/>
      </c>
      <c r="P78" s="17">
        <f>IF(A78="","",IFERROR(ROUNDUP(K78*O78,0),0))</f>
        <v/>
      </c>
      <c r="Q78" s="17">
        <f>IF(A78="","",IFERROR(ROUNDUP((K78*M78)+P78,0),0))</f>
        <v/>
      </c>
      <c r="R78" s="16" t="n"/>
      <c r="S78" s="17">
        <f>IF(A78="","",IFERROR(IF(R78="",'Paramètres'!$B$9,R78),0))</f>
        <v/>
      </c>
      <c r="T78" s="17">
        <f>IF(A78="","",IFERROR(ROUNDUP(K78*(M78+S78),0),0))</f>
        <v/>
      </c>
      <c r="U78" s="17">
        <f>IF(A78="","",IFERROR(IF(H78&lt;=Q78,MAX(0,T78-H78-I78),0),0))</f>
        <v/>
      </c>
      <c r="V78" s="28" t="n"/>
      <c r="W78" s="29">
        <f>IF(A78="","",IFERROR(U78*V78,0))</f>
        <v/>
      </c>
      <c r="X78" s="27">
        <f>IF(A78="","",IFERROR(H78/K78,0))</f>
        <v/>
      </c>
      <c r="Y78" s="21">
        <f>IF(A78="","",IFERROR(IF(H78&lt;=0,"Rupture / à commander",IF(H78&lt;=Q78,IF(I78&gt;0,"À surveiller - commande en cours","À commander"),"OK")),"À vérifier"))</f>
        <v/>
      </c>
      <c r="Z78" s="22" t="n"/>
      <c r="AA78" s="15" t="n"/>
    </row>
    <row r="79">
      <c r="A79" s="15" t="n"/>
      <c r="B79" s="15" t="n"/>
      <c r="C79" s="15" t="n"/>
      <c r="D79" s="15" t="n"/>
      <c r="E79" s="15" t="n"/>
      <c r="F79" s="16" t="n"/>
      <c r="G79" s="16" t="n"/>
      <c r="H79" s="17">
        <f>IF(A79="","",IFERROR(MAX(0,F79-G79),0))</f>
        <v/>
      </c>
      <c r="I79" s="16" t="n"/>
      <c r="J79" s="16" t="n"/>
      <c r="K79" s="27">
        <f>IF(A79="","",IFERROR(J79/'Paramètres'!$B$6,0))</f>
        <v/>
      </c>
      <c r="L79" s="16" t="n"/>
      <c r="M79" s="17">
        <f>IF(A79="","",IFERROR(IF(L79="",'Paramètres'!$B$7,L79),0))</f>
        <v/>
      </c>
      <c r="N79" s="16" t="n"/>
      <c r="O79" s="17">
        <f>IF(A79="","",IFERROR(IF(N79="",'Paramètres'!$B$8,N79),0))</f>
        <v/>
      </c>
      <c r="P79" s="17">
        <f>IF(A79="","",IFERROR(ROUNDUP(K79*O79,0),0))</f>
        <v/>
      </c>
      <c r="Q79" s="17">
        <f>IF(A79="","",IFERROR(ROUNDUP((K79*M79)+P79,0),0))</f>
        <v/>
      </c>
      <c r="R79" s="16" t="n"/>
      <c r="S79" s="17">
        <f>IF(A79="","",IFERROR(IF(R79="",'Paramètres'!$B$9,R79),0))</f>
        <v/>
      </c>
      <c r="T79" s="17">
        <f>IF(A79="","",IFERROR(ROUNDUP(K79*(M79+S79),0),0))</f>
        <v/>
      </c>
      <c r="U79" s="17">
        <f>IF(A79="","",IFERROR(IF(H79&lt;=Q79,MAX(0,T79-H79-I79),0),0))</f>
        <v/>
      </c>
      <c r="V79" s="28" t="n"/>
      <c r="W79" s="29">
        <f>IF(A79="","",IFERROR(U79*V79,0))</f>
        <v/>
      </c>
      <c r="X79" s="27">
        <f>IF(A79="","",IFERROR(H79/K79,0))</f>
        <v/>
      </c>
      <c r="Y79" s="21">
        <f>IF(A79="","",IFERROR(IF(H79&lt;=0,"Rupture / à commander",IF(H79&lt;=Q79,IF(I79&gt;0,"À surveiller - commande en cours","À commander"),"OK")),"À vérifier"))</f>
        <v/>
      </c>
      <c r="Z79" s="22" t="n"/>
      <c r="AA79" s="15" t="n"/>
    </row>
    <row r="80">
      <c r="A80" s="15" t="n"/>
      <c r="B80" s="15" t="n"/>
      <c r="C80" s="15" t="n"/>
      <c r="D80" s="15" t="n"/>
      <c r="E80" s="15" t="n"/>
      <c r="F80" s="16" t="n"/>
      <c r="G80" s="16" t="n"/>
      <c r="H80" s="17">
        <f>IF(A80="","",IFERROR(MAX(0,F80-G80),0))</f>
        <v/>
      </c>
      <c r="I80" s="16" t="n"/>
      <c r="J80" s="16" t="n"/>
      <c r="K80" s="27">
        <f>IF(A80="","",IFERROR(J80/'Paramètres'!$B$6,0))</f>
        <v/>
      </c>
      <c r="L80" s="16" t="n"/>
      <c r="M80" s="17">
        <f>IF(A80="","",IFERROR(IF(L80="",'Paramètres'!$B$7,L80),0))</f>
        <v/>
      </c>
      <c r="N80" s="16" t="n"/>
      <c r="O80" s="17">
        <f>IF(A80="","",IFERROR(IF(N80="",'Paramètres'!$B$8,N80),0))</f>
        <v/>
      </c>
      <c r="P80" s="17">
        <f>IF(A80="","",IFERROR(ROUNDUP(K80*O80,0),0))</f>
        <v/>
      </c>
      <c r="Q80" s="17">
        <f>IF(A80="","",IFERROR(ROUNDUP((K80*M80)+P80,0),0))</f>
        <v/>
      </c>
      <c r="R80" s="16" t="n"/>
      <c r="S80" s="17">
        <f>IF(A80="","",IFERROR(IF(R80="",'Paramètres'!$B$9,R80),0))</f>
        <v/>
      </c>
      <c r="T80" s="17">
        <f>IF(A80="","",IFERROR(ROUNDUP(K80*(M80+S80),0),0))</f>
        <v/>
      </c>
      <c r="U80" s="17">
        <f>IF(A80="","",IFERROR(IF(H80&lt;=Q80,MAX(0,T80-H80-I80),0),0))</f>
        <v/>
      </c>
      <c r="V80" s="28" t="n"/>
      <c r="W80" s="29">
        <f>IF(A80="","",IFERROR(U80*V80,0))</f>
        <v/>
      </c>
      <c r="X80" s="27">
        <f>IF(A80="","",IFERROR(H80/K80,0))</f>
        <v/>
      </c>
      <c r="Y80" s="21">
        <f>IF(A80="","",IFERROR(IF(H80&lt;=0,"Rupture / à commander",IF(H80&lt;=Q80,IF(I80&gt;0,"À surveiller - commande en cours","À commander"),"OK")),"À vérifier"))</f>
        <v/>
      </c>
      <c r="Z80" s="22" t="n"/>
      <c r="AA80" s="15" t="n"/>
    </row>
    <row r="81">
      <c r="A81" s="15" t="n"/>
      <c r="B81" s="15" t="n"/>
      <c r="C81" s="15" t="n"/>
      <c r="D81" s="15" t="n"/>
      <c r="E81" s="15" t="n"/>
      <c r="F81" s="16" t="n"/>
      <c r="G81" s="16" t="n"/>
      <c r="H81" s="17">
        <f>IF(A81="","",IFERROR(MAX(0,F81-G81),0))</f>
        <v/>
      </c>
      <c r="I81" s="16" t="n"/>
      <c r="J81" s="16" t="n"/>
      <c r="K81" s="27">
        <f>IF(A81="","",IFERROR(J81/'Paramètres'!$B$6,0))</f>
        <v/>
      </c>
      <c r="L81" s="16" t="n"/>
      <c r="M81" s="17">
        <f>IF(A81="","",IFERROR(IF(L81="",'Paramètres'!$B$7,L81),0))</f>
        <v/>
      </c>
      <c r="N81" s="16" t="n"/>
      <c r="O81" s="17">
        <f>IF(A81="","",IFERROR(IF(N81="",'Paramètres'!$B$8,N81),0))</f>
        <v/>
      </c>
      <c r="P81" s="17">
        <f>IF(A81="","",IFERROR(ROUNDUP(K81*O81,0),0))</f>
        <v/>
      </c>
      <c r="Q81" s="17">
        <f>IF(A81="","",IFERROR(ROUNDUP((K81*M81)+P81,0),0))</f>
        <v/>
      </c>
      <c r="R81" s="16" t="n"/>
      <c r="S81" s="17">
        <f>IF(A81="","",IFERROR(IF(R81="",'Paramètres'!$B$9,R81),0))</f>
        <v/>
      </c>
      <c r="T81" s="17">
        <f>IF(A81="","",IFERROR(ROUNDUP(K81*(M81+S81),0),0))</f>
        <v/>
      </c>
      <c r="U81" s="17">
        <f>IF(A81="","",IFERROR(IF(H81&lt;=Q81,MAX(0,T81-H81-I81),0),0))</f>
        <v/>
      </c>
      <c r="V81" s="28" t="n"/>
      <c r="W81" s="29">
        <f>IF(A81="","",IFERROR(U81*V81,0))</f>
        <v/>
      </c>
      <c r="X81" s="27">
        <f>IF(A81="","",IFERROR(H81/K81,0))</f>
        <v/>
      </c>
      <c r="Y81" s="21">
        <f>IF(A81="","",IFERROR(IF(H81&lt;=0,"Rupture / à commander",IF(H81&lt;=Q81,IF(I81&gt;0,"À surveiller - commande en cours","À commander"),"OK")),"À vérifier"))</f>
        <v/>
      </c>
      <c r="Z81" s="22" t="n"/>
      <c r="AA81" s="15" t="n"/>
    </row>
    <row r="82">
      <c r="A82" s="15" t="n"/>
      <c r="B82" s="15" t="n"/>
      <c r="C82" s="15" t="n"/>
      <c r="D82" s="15" t="n"/>
      <c r="E82" s="15" t="n"/>
      <c r="F82" s="16" t="n"/>
      <c r="G82" s="16" t="n"/>
      <c r="H82" s="17">
        <f>IF(A82="","",IFERROR(MAX(0,F82-G82),0))</f>
        <v/>
      </c>
      <c r="I82" s="16" t="n"/>
      <c r="J82" s="16" t="n"/>
      <c r="K82" s="27">
        <f>IF(A82="","",IFERROR(J82/'Paramètres'!$B$6,0))</f>
        <v/>
      </c>
      <c r="L82" s="16" t="n"/>
      <c r="M82" s="17">
        <f>IF(A82="","",IFERROR(IF(L82="",'Paramètres'!$B$7,L82),0))</f>
        <v/>
      </c>
      <c r="N82" s="16" t="n"/>
      <c r="O82" s="17">
        <f>IF(A82="","",IFERROR(IF(N82="",'Paramètres'!$B$8,N82),0))</f>
        <v/>
      </c>
      <c r="P82" s="17">
        <f>IF(A82="","",IFERROR(ROUNDUP(K82*O82,0),0))</f>
        <v/>
      </c>
      <c r="Q82" s="17">
        <f>IF(A82="","",IFERROR(ROUNDUP((K82*M82)+P82,0),0))</f>
        <v/>
      </c>
      <c r="R82" s="16" t="n"/>
      <c r="S82" s="17">
        <f>IF(A82="","",IFERROR(IF(R82="",'Paramètres'!$B$9,R82),0))</f>
        <v/>
      </c>
      <c r="T82" s="17">
        <f>IF(A82="","",IFERROR(ROUNDUP(K82*(M82+S82),0),0))</f>
        <v/>
      </c>
      <c r="U82" s="17">
        <f>IF(A82="","",IFERROR(IF(H82&lt;=Q82,MAX(0,T82-H82-I82),0),0))</f>
        <v/>
      </c>
      <c r="V82" s="28" t="n"/>
      <c r="W82" s="29">
        <f>IF(A82="","",IFERROR(U82*V82,0))</f>
        <v/>
      </c>
      <c r="X82" s="27">
        <f>IF(A82="","",IFERROR(H82/K82,0))</f>
        <v/>
      </c>
      <c r="Y82" s="21">
        <f>IF(A82="","",IFERROR(IF(H82&lt;=0,"Rupture / à commander",IF(H82&lt;=Q82,IF(I82&gt;0,"À surveiller - commande en cours","À commander"),"OK")),"À vérifier"))</f>
        <v/>
      </c>
      <c r="Z82" s="22" t="n"/>
      <c r="AA82" s="15" t="n"/>
    </row>
    <row r="83">
      <c r="A83" s="15" t="n"/>
      <c r="B83" s="15" t="n"/>
      <c r="C83" s="15" t="n"/>
      <c r="D83" s="15" t="n"/>
      <c r="E83" s="15" t="n"/>
      <c r="F83" s="16" t="n"/>
      <c r="G83" s="16" t="n"/>
      <c r="H83" s="17">
        <f>IF(A83="","",IFERROR(MAX(0,F83-G83),0))</f>
        <v/>
      </c>
      <c r="I83" s="16" t="n"/>
      <c r="J83" s="16" t="n"/>
      <c r="K83" s="27">
        <f>IF(A83="","",IFERROR(J83/'Paramètres'!$B$6,0))</f>
        <v/>
      </c>
      <c r="L83" s="16" t="n"/>
      <c r="M83" s="17">
        <f>IF(A83="","",IFERROR(IF(L83="",'Paramètres'!$B$7,L83),0))</f>
        <v/>
      </c>
      <c r="N83" s="16" t="n"/>
      <c r="O83" s="17">
        <f>IF(A83="","",IFERROR(IF(N83="",'Paramètres'!$B$8,N83),0))</f>
        <v/>
      </c>
      <c r="P83" s="17">
        <f>IF(A83="","",IFERROR(ROUNDUP(K83*O83,0),0))</f>
        <v/>
      </c>
      <c r="Q83" s="17">
        <f>IF(A83="","",IFERROR(ROUNDUP((K83*M83)+P83,0),0))</f>
        <v/>
      </c>
      <c r="R83" s="16" t="n"/>
      <c r="S83" s="17">
        <f>IF(A83="","",IFERROR(IF(R83="",'Paramètres'!$B$9,R83),0))</f>
        <v/>
      </c>
      <c r="T83" s="17">
        <f>IF(A83="","",IFERROR(ROUNDUP(K83*(M83+S83),0),0))</f>
        <v/>
      </c>
      <c r="U83" s="17">
        <f>IF(A83="","",IFERROR(IF(H83&lt;=Q83,MAX(0,T83-H83-I83),0),0))</f>
        <v/>
      </c>
      <c r="V83" s="28" t="n"/>
      <c r="W83" s="29">
        <f>IF(A83="","",IFERROR(U83*V83,0))</f>
        <v/>
      </c>
      <c r="X83" s="27">
        <f>IF(A83="","",IFERROR(H83/K83,0))</f>
        <v/>
      </c>
      <c r="Y83" s="21">
        <f>IF(A83="","",IFERROR(IF(H83&lt;=0,"Rupture / à commander",IF(H83&lt;=Q83,IF(I83&gt;0,"À surveiller - commande en cours","À commander"),"OK")),"À vérifier"))</f>
        <v/>
      </c>
      <c r="Z83" s="22" t="n"/>
      <c r="AA83" s="15" t="n"/>
    </row>
    <row r="84">
      <c r="A84" s="15" t="n"/>
      <c r="B84" s="15" t="n"/>
      <c r="C84" s="15" t="n"/>
      <c r="D84" s="15" t="n"/>
      <c r="E84" s="15" t="n"/>
      <c r="F84" s="16" t="n"/>
      <c r="G84" s="16" t="n"/>
      <c r="H84" s="17">
        <f>IF(A84="","",IFERROR(MAX(0,F84-G84),0))</f>
        <v/>
      </c>
      <c r="I84" s="16" t="n"/>
      <c r="J84" s="16" t="n"/>
      <c r="K84" s="27">
        <f>IF(A84="","",IFERROR(J84/'Paramètres'!$B$6,0))</f>
        <v/>
      </c>
      <c r="L84" s="16" t="n"/>
      <c r="M84" s="17">
        <f>IF(A84="","",IFERROR(IF(L84="",'Paramètres'!$B$7,L84),0))</f>
        <v/>
      </c>
      <c r="N84" s="16" t="n"/>
      <c r="O84" s="17">
        <f>IF(A84="","",IFERROR(IF(N84="",'Paramètres'!$B$8,N84),0))</f>
        <v/>
      </c>
      <c r="P84" s="17">
        <f>IF(A84="","",IFERROR(ROUNDUP(K84*O84,0),0))</f>
        <v/>
      </c>
      <c r="Q84" s="17">
        <f>IF(A84="","",IFERROR(ROUNDUP((K84*M84)+P84,0),0))</f>
        <v/>
      </c>
      <c r="R84" s="16" t="n"/>
      <c r="S84" s="17">
        <f>IF(A84="","",IFERROR(IF(R84="",'Paramètres'!$B$9,R84),0))</f>
        <v/>
      </c>
      <c r="T84" s="17">
        <f>IF(A84="","",IFERROR(ROUNDUP(K84*(M84+S84),0),0))</f>
        <v/>
      </c>
      <c r="U84" s="17">
        <f>IF(A84="","",IFERROR(IF(H84&lt;=Q84,MAX(0,T84-H84-I84),0),0))</f>
        <v/>
      </c>
      <c r="V84" s="28" t="n"/>
      <c r="W84" s="29">
        <f>IF(A84="","",IFERROR(U84*V84,0))</f>
        <v/>
      </c>
      <c r="X84" s="27">
        <f>IF(A84="","",IFERROR(H84/K84,0))</f>
        <v/>
      </c>
      <c r="Y84" s="21">
        <f>IF(A84="","",IFERROR(IF(H84&lt;=0,"Rupture / à commander",IF(H84&lt;=Q84,IF(I84&gt;0,"À surveiller - commande en cours","À commander"),"OK")),"À vérifier"))</f>
        <v/>
      </c>
      <c r="Z84" s="22" t="n"/>
      <c r="AA84" s="15" t="n"/>
    </row>
    <row r="85">
      <c r="A85" s="15" t="n"/>
      <c r="B85" s="15" t="n"/>
      <c r="C85" s="15" t="n"/>
      <c r="D85" s="15" t="n"/>
      <c r="E85" s="15" t="n"/>
      <c r="F85" s="16" t="n"/>
      <c r="G85" s="16" t="n"/>
      <c r="H85" s="17">
        <f>IF(A85="","",IFERROR(MAX(0,F85-G85),0))</f>
        <v/>
      </c>
      <c r="I85" s="16" t="n"/>
      <c r="J85" s="16" t="n"/>
      <c r="K85" s="27">
        <f>IF(A85="","",IFERROR(J85/'Paramètres'!$B$6,0))</f>
        <v/>
      </c>
      <c r="L85" s="16" t="n"/>
      <c r="M85" s="17">
        <f>IF(A85="","",IFERROR(IF(L85="",'Paramètres'!$B$7,L85),0))</f>
        <v/>
      </c>
      <c r="N85" s="16" t="n"/>
      <c r="O85" s="17">
        <f>IF(A85="","",IFERROR(IF(N85="",'Paramètres'!$B$8,N85),0))</f>
        <v/>
      </c>
      <c r="P85" s="17">
        <f>IF(A85="","",IFERROR(ROUNDUP(K85*O85,0),0))</f>
        <v/>
      </c>
      <c r="Q85" s="17">
        <f>IF(A85="","",IFERROR(ROUNDUP((K85*M85)+P85,0),0))</f>
        <v/>
      </c>
      <c r="R85" s="16" t="n"/>
      <c r="S85" s="17">
        <f>IF(A85="","",IFERROR(IF(R85="",'Paramètres'!$B$9,R85),0))</f>
        <v/>
      </c>
      <c r="T85" s="17">
        <f>IF(A85="","",IFERROR(ROUNDUP(K85*(M85+S85),0),0))</f>
        <v/>
      </c>
      <c r="U85" s="17">
        <f>IF(A85="","",IFERROR(IF(H85&lt;=Q85,MAX(0,T85-H85-I85),0),0))</f>
        <v/>
      </c>
      <c r="V85" s="28" t="n"/>
      <c r="W85" s="29">
        <f>IF(A85="","",IFERROR(U85*V85,0))</f>
        <v/>
      </c>
      <c r="X85" s="27">
        <f>IF(A85="","",IFERROR(H85/K85,0))</f>
        <v/>
      </c>
      <c r="Y85" s="21">
        <f>IF(A85="","",IFERROR(IF(H85&lt;=0,"Rupture / à commander",IF(H85&lt;=Q85,IF(I85&gt;0,"À surveiller - commande en cours","À commander"),"OK")),"À vérifier"))</f>
        <v/>
      </c>
      <c r="Z85" s="22" t="n"/>
      <c r="AA85" s="15" t="n"/>
    </row>
    <row r="86">
      <c r="A86" s="15" t="n"/>
      <c r="B86" s="15" t="n"/>
      <c r="C86" s="15" t="n"/>
      <c r="D86" s="15" t="n"/>
      <c r="E86" s="15" t="n"/>
      <c r="F86" s="16" t="n"/>
      <c r="G86" s="16" t="n"/>
      <c r="H86" s="17">
        <f>IF(A86="","",IFERROR(MAX(0,F86-G86),0))</f>
        <v/>
      </c>
      <c r="I86" s="16" t="n"/>
      <c r="J86" s="16" t="n"/>
      <c r="K86" s="27">
        <f>IF(A86="","",IFERROR(J86/'Paramètres'!$B$6,0))</f>
        <v/>
      </c>
      <c r="L86" s="16" t="n"/>
      <c r="M86" s="17">
        <f>IF(A86="","",IFERROR(IF(L86="",'Paramètres'!$B$7,L86),0))</f>
        <v/>
      </c>
      <c r="N86" s="16" t="n"/>
      <c r="O86" s="17">
        <f>IF(A86="","",IFERROR(IF(N86="",'Paramètres'!$B$8,N86),0))</f>
        <v/>
      </c>
      <c r="P86" s="17">
        <f>IF(A86="","",IFERROR(ROUNDUP(K86*O86,0),0))</f>
        <v/>
      </c>
      <c r="Q86" s="17">
        <f>IF(A86="","",IFERROR(ROUNDUP((K86*M86)+P86,0),0))</f>
        <v/>
      </c>
      <c r="R86" s="16" t="n"/>
      <c r="S86" s="17">
        <f>IF(A86="","",IFERROR(IF(R86="",'Paramètres'!$B$9,R86),0))</f>
        <v/>
      </c>
      <c r="T86" s="17">
        <f>IF(A86="","",IFERROR(ROUNDUP(K86*(M86+S86),0),0))</f>
        <v/>
      </c>
      <c r="U86" s="17">
        <f>IF(A86="","",IFERROR(IF(H86&lt;=Q86,MAX(0,T86-H86-I86),0),0))</f>
        <v/>
      </c>
      <c r="V86" s="28" t="n"/>
      <c r="W86" s="29">
        <f>IF(A86="","",IFERROR(U86*V86,0))</f>
        <v/>
      </c>
      <c r="X86" s="27">
        <f>IF(A86="","",IFERROR(H86/K86,0))</f>
        <v/>
      </c>
      <c r="Y86" s="21">
        <f>IF(A86="","",IFERROR(IF(H86&lt;=0,"Rupture / à commander",IF(H86&lt;=Q86,IF(I86&gt;0,"À surveiller - commande en cours","À commander"),"OK")),"À vérifier"))</f>
        <v/>
      </c>
      <c r="Z86" s="22" t="n"/>
      <c r="AA86" s="15" t="n"/>
    </row>
    <row r="87">
      <c r="A87" s="15" t="n"/>
      <c r="B87" s="15" t="n"/>
      <c r="C87" s="15" t="n"/>
      <c r="D87" s="15" t="n"/>
      <c r="E87" s="15" t="n"/>
      <c r="F87" s="16" t="n"/>
      <c r="G87" s="16" t="n"/>
      <c r="H87" s="17">
        <f>IF(A87="","",IFERROR(MAX(0,F87-G87),0))</f>
        <v/>
      </c>
      <c r="I87" s="16" t="n"/>
      <c r="J87" s="16" t="n"/>
      <c r="K87" s="27">
        <f>IF(A87="","",IFERROR(J87/'Paramètres'!$B$6,0))</f>
        <v/>
      </c>
      <c r="L87" s="16" t="n"/>
      <c r="M87" s="17">
        <f>IF(A87="","",IFERROR(IF(L87="",'Paramètres'!$B$7,L87),0))</f>
        <v/>
      </c>
      <c r="N87" s="16" t="n"/>
      <c r="O87" s="17">
        <f>IF(A87="","",IFERROR(IF(N87="",'Paramètres'!$B$8,N87),0))</f>
        <v/>
      </c>
      <c r="P87" s="17">
        <f>IF(A87="","",IFERROR(ROUNDUP(K87*O87,0),0))</f>
        <v/>
      </c>
      <c r="Q87" s="17">
        <f>IF(A87="","",IFERROR(ROUNDUP((K87*M87)+P87,0),0))</f>
        <v/>
      </c>
      <c r="R87" s="16" t="n"/>
      <c r="S87" s="17">
        <f>IF(A87="","",IFERROR(IF(R87="",'Paramètres'!$B$9,R87),0))</f>
        <v/>
      </c>
      <c r="T87" s="17">
        <f>IF(A87="","",IFERROR(ROUNDUP(K87*(M87+S87),0),0))</f>
        <v/>
      </c>
      <c r="U87" s="17">
        <f>IF(A87="","",IFERROR(IF(H87&lt;=Q87,MAX(0,T87-H87-I87),0),0))</f>
        <v/>
      </c>
      <c r="V87" s="28" t="n"/>
      <c r="W87" s="29">
        <f>IF(A87="","",IFERROR(U87*V87,0))</f>
        <v/>
      </c>
      <c r="X87" s="27">
        <f>IF(A87="","",IFERROR(H87/K87,0))</f>
        <v/>
      </c>
      <c r="Y87" s="21">
        <f>IF(A87="","",IFERROR(IF(H87&lt;=0,"Rupture / à commander",IF(H87&lt;=Q87,IF(I87&gt;0,"À surveiller - commande en cours","À commander"),"OK")),"À vérifier"))</f>
        <v/>
      </c>
      <c r="Z87" s="22" t="n"/>
      <c r="AA87" s="15" t="n"/>
    </row>
    <row r="88">
      <c r="A88" s="15" t="n"/>
      <c r="B88" s="15" t="n"/>
      <c r="C88" s="15" t="n"/>
      <c r="D88" s="15" t="n"/>
      <c r="E88" s="15" t="n"/>
      <c r="F88" s="16" t="n"/>
      <c r="G88" s="16" t="n"/>
      <c r="H88" s="17">
        <f>IF(A88="","",IFERROR(MAX(0,F88-G88),0))</f>
        <v/>
      </c>
      <c r="I88" s="16" t="n"/>
      <c r="J88" s="16" t="n"/>
      <c r="K88" s="27">
        <f>IF(A88="","",IFERROR(J88/'Paramètres'!$B$6,0))</f>
        <v/>
      </c>
      <c r="L88" s="16" t="n"/>
      <c r="M88" s="17">
        <f>IF(A88="","",IFERROR(IF(L88="",'Paramètres'!$B$7,L88),0))</f>
        <v/>
      </c>
      <c r="N88" s="16" t="n"/>
      <c r="O88" s="17">
        <f>IF(A88="","",IFERROR(IF(N88="",'Paramètres'!$B$8,N88),0))</f>
        <v/>
      </c>
      <c r="P88" s="17">
        <f>IF(A88="","",IFERROR(ROUNDUP(K88*O88,0),0))</f>
        <v/>
      </c>
      <c r="Q88" s="17">
        <f>IF(A88="","",IFERROR(ROUNDUP((K88*M88)+P88,0),0))</f>
        <v/>
      </c>
      <c r="R88" s="16" t="n"/>
      <c r="S88" s="17">
        <f>IF(A88="","",IFERROR(IF(R88="",'Paramètres'!$B$9,R88),0))</f>
        <v/>
      </c>
      <c r="T88" s="17">
        <f>IF(A88="","",IFERROR(ROUNDUP(K88*(M88+S88),0),0))</f>
        <v/>
      </c>
      <c r="U88" s="17">
        <f>IF(A88="","",IFERROR(IF(H88&lt;=Q88,MAX(0,T88-H88-I88),0),0))</f>
        <v/>
      </c>
      <c r="V88" s="28" t="n"/>
      <c r="W88" s="29">
        <f>IF(A88="","",IFERROR(U88*V88,0))</f>
        <v/>
      </c>
      <c r="X88" s="27">
        <f>IF(A88="","",IFERROR(H88/K88,0))</f>
        <v/>
      </c>
      <c r="Y88" s="21">
        <f>IF(A88="","",IFERROR(IF(H88&lt;=0,"Rupture / à commander",IF(H88&lt;=Q88,IF(I88&gt;0,"À surveiller - commande en cours","À commander"),"OK")),"À vérifier"))</f>
        <v/>
      </c>
      <c r="Z88" s="22" t="n"/>
      <c r="AA88" s="15" t="n"/>
    </row>
    <row r="89">
      <c r="A89" s="15" t="n"/>
      <c r="B89" s="15" t="n"/>
      <c r="C89" s="15" t="n"/>
      <c r="D89" s="15" t="n"/>
      <c r="E89" s="15" t="n"/>
      <c r="F89" s="16" t="n"/>
      <c r="G89" s="16" t="n"/>
      <c r="H89" s="17">
        <f>IF(A89="","",IFERROR(MAX(0,F89-G89),0))</f>
        <v/>
      </c>
      <c r="I89" s="16" t="n"/>
      <c r="J89" s="16" t="n"/>
      <c r="K89" s="27">
        <f>IF(A89="","",IFERROR(J89/'Paramètres'!$B$6,0))</f>
        <v/>
      </c>
      <c r="L89" s="16" t="n"/>
      <c r="M89" s="17">
        <f>IF(A89="","",IFERROR(IF(L89="",'Paramètres'!$B$7,L89),0))</f>
        <v/>
      </c>
      <c r="N89" s="16" t="n"/>
      <c r="O89" s="17">
        <f>IF(A89="","",IFERROR(IF(N89="",'Paramètres'!$B$8,N89),0))</f>
        <v/>
      </c>
      <c r="P89" s="17">
        <f>IF(A89="","",IFERROR(ROUNDUP(K89*O89,0),0))</f>
        <v/>
      </c>
      <c r="Q89" s="17">
        <f>IF(A89="","",IFERROR(ROUNDUP((K89*M89)+P89,0),0))</f>
        <v/>
      </c>
      <c r="R89" s="16" t="n"/>
      <c r="S89" s="17">
        <f>IF(A89="","",IFERROR(IF(R89="",'Paramètres'!$B$9,R89),0))</f>
        <v/>
      </c>
      <c r="T89" s="17">
        <f>IF(A89="","",IFERROR(ROUNDUP(K89*(M89+S89),0),0))</f>
        <v/>
      </c>
      <c r="U89" s="17">
        <f>IF(A89="","",IFERROR(IF(H89&lt;=Q89,MAX(0,T89-H89-I89),0),0))</f>
        <v/>
      </c>
      <c r="V89" s="28" t="n"/>
      <c r="W89" s="29">
        <f>IF(A89="","",IFERROR(U89*V89,0))</f>
        <v/>
      </c>
      <c r="X89" s="27">
        <f>IF(A89="","",IFERROR(H89/K89,0))</f>
        <v/>
      </c>
      <c r="Y89" s="21">
        <f>IF(A89="","",IFERROR(IF(H89&lt;=0,"Rupture / à commander",IF(H89&lt;=Q89,IF(I89&gt;0,"À surveiller - commande en cours","À commander"),"OK")),"À vérifier"))</f>
        <v/>
      </c>
      <c r="Z89" s="22" t="n"/>
      <c r="AA89" s="15" t="n"/>
    </row>
    <row r="90">
      <c r="A90" s="15" t="n"/>
      <c r="B90" s="15" t="n"/>
      <c r="C90" s="15" t="n"/>
      <c r="D90" s="15" t="n"/>
      <c r="E90" s="15" t="n"/>
      <c r="F90" s="16" t="n"/>
      <c r="G90" s="16" t="n"/>
      <c r="H90" s="17">
        <f>IF(A90="","",IFERROR(MAX(0,F90-G90),0))</f>
        <v/>
      </c>
      <c r="I90" s="16" t="n"/>
      <c r="J90" s="16" t="n"/>
      <c r="K90" s="27">
        <f>IF(A90="","",IFERROR(J90/'Paramètres'!$B$6,0))</f>
        <v/>
      </c>
      <c r="L90" s="16" t="n"/>
      <c r="M90" s="17">
        <f>IF(A90="","",IFERROR(IF(L90="",'Paramètres'!$B$7,L90),0))</f>
        <v/>
      </c>
      <c r="N90" s="16" t="n"/>
      <c r="O90" s="17">
        <f>IF(A90="","",IFERROR(IF(N90="",'Paramètres'!$B$8,N90),0))</f>
        <v/>
      </c>
      <c r="P90" s="17">
        <f>IF(A90="","",IFERROR(ROUNDUP(K90*O90,0),0))</f>
        <v/>
      </c>
      <c r="Q90" s="17">
        <f>IF(A90="","",IFERROR(ROUNDUP((K90*M90)+P90,0),0))</f>
        <v/>
      </c>
      <c r="R90" s="16" t="n"/>
      <c r="S90" s="17">
        <f>IF(A90="","",IFERROR(IF(R90="",'Paramètres'!$B$9,R90),0))</f>
        <v/>
      </c>
      <c r="T90" s="17">
        <f>IF(A90="","",IFERROR(ROUNDUP(K90*(M90+S90),0),0))</f>
        <v/>
      </c>
      <c r="U90" s="17">
        <f>IF(A90="","",IFERROR(IF(H90&lt;=Q90,MAX(0,T90-H90-I90),0),0))</f>
        <v/>
      </c>
      <c r="V90" s="28" t="n"/>
      <c r="W90" s="29">
        <f>IF(A90="","",IFERROR(U90*V90,0))</f>
        <v/>
      </c>
      <c r="X90" s="27">
        <f>IF(A90="","",IFERROR(H90/K90,0))</f>
        <v/>
      </c>
      <c r="Y90" s="21">
        <f>IF(A90="","",IFERROR(IF(H90&lt;=0,"Rupture / à commander",IF(H90&lt;=Q90,IF(I90&gt;0,"À surveiller - commande en cours","À commander"),"OK")),"À vérifier"))</f>
        <v/>
      </c>
      <c r="Z90" s="22" t="n"/>
      <c r="AA90" s="15" t="n"/>
    </row>
    <row r="91">
      <c r="A91" s="15" t="n"/>
      <c r="B91" s="15" t="n"/>
      <c r="C91" s="15" t="n"/>
      <c r="D91" s="15" t="n"/>
      <c r="E91" s="15" t="n"/>
      <c r="F91" s="16" t="n"/>
      <c r="G91" s="16" t="n"/>
      <c r="H91" s="17">
        <f>IF(A91="","",IFERROR(MAX(0,F91-G91),0))</f>
        <v/>
      </c>
      <c r="I91" s="16" t="n"/>
      <c r="J91" s="16" t="n"/>
      <c r="K91" s="27">
        <f>IF(A91="","",IFERROR(J91/'Paramètres'!$B$6,0))</f>
        <v/>
      </c>
      <c r="L91" s="16" t="n"/>
      <c r="M91" s="17">
        <f>IF(A91="","",IFERROR(IF(L91="",'Paramètres'!$B$7,L91),0))</f>
        <v/>
      </c>
      <c r="N91" s="16" t="n"/>
      <c r="O91" s="17">
        <f>IF(A91="","",IFERROR(IF(N91="",'Paramètres'!$B$8,N91),0))</f>
        <v/>
      </c>
      <c r="P91" s="17">
        <f>IF(A91="","",IFERROR(ROUNDUP(K91*O91,0),0))</f>
        <v/>
      </c>
      <c r="Q91" s="17">
        <f>IF(A91="","",IFERROR(ROUNDUP((K91*M91)+P91,0),0))</f>
        <v/>
      </c>
      <c r="R91" s="16" t="n"/>
      <c r="S91" s="17">
        <f>IF(A91="","",IFERROR(IF(R91="",'Paramètres'!$B$9,R91),0))</f>
        <v/>
      </c>
      <c r="T91" s="17">
        <f>IF(A91="","",IFERROR(ROUNDUP(K91*(M91+S91),0),0))</f>
        <v/>
      </c>
      <c r="U91" s="17">
        <f>IF(A91="","",IFERROR(IF(H91&lt;=Q91,MAX(0,T91-H91-I91),0),0))</f>
        <v/>
      </c>
      <c r="V91" s="28" t="n"/>
      <c r="W91" s="29">
        <f>IF(A91="","",IFERROR(U91*V91,0))</f>
        <v/>
      </c>
      <c r="X91" s="27">
        <f>IF(A91="","",IFERROR(H91/K91,0))</f>
        <v/>
      </c>
      <c r="Y91" s="21">
        <f>IF(A91="","",IFERROR(IF(H91&lt;=0,"Rupture / à commander",IF(H91&lt;=Q91,IF(I91&gt;0,"À surveiller - commande en cours","À commander"),"OK")),"À vérifier"))</f>
        <v/>
      </c>
      <c r="Z91" s="22" t="n"/>
      <c r="AA91" s="15" t="n"/>
    </row>
    <row r="92">
      <c r="A92" s="15" t="n"/>
      <c r="B92" s="15" t="n"/>
      <c r="C92" s="15" t="n"/>
      <c r="D92" s="15" t="n"/>
      <c r="E92" s="15" t="n"/>
      <c r="F92" s="16" t="n"/>
      <c r="G92" s="16" t="n"/>
      <c r="H92" s="17">
        <f>IF(A92="","",IFERROR(MAX(0,F92-G92),0))</f>
        <v/>
      </c>
      <c r="I92" s="16" t="n"/>
      <c r="J92" s="16" t="n"/>
      <c r="K92" s="27">
        <f>IF(A92="","",IFERROR(J92/'Paramètres'!$B$6,0))</f>
        <v/>
      </c>
      <c r="L92" s="16" t="n"/>
      <c r="M92" s="17">
        <f>IF(A92="","",IFERROR(IF(L92="",'Paramètres'!$B$7,L92),0))</f>
        <v/>
      </c>
      <c r="N92" s="16" t="n"/>
      <c r="O92" s="17">
        <f>IF(A92="","",IFERROR(IF(N92="",'Paramètres'!$B$8,N92),0))</f>
        <v/>
      </c>
      <c r="P92" s="17">
        <f>IF(A92="","",IFERROR(ROUNDUP(K92*O92,0),0))</f>
        <v/>
      </c>
      <c r="Q92" s="17">
        <f>IF(A92="","",IFERROR(ROUNDUP((K92*M92)+P92,0),0))</f>
        <v/>
      </c>
      <c r="R92" s="16" t="n"/>
      <c r="S92" s="17">
        <f>IF(A92="","",IFERROR(IF(R92="",'Paramètres'!$B$9,R92),0))</f>
        <v/>
      </c>
      <c r="T92" s="17">
        <f>IF(A92="","",IFERROR(ROUNDUP(K92*(M92+S92),0),0))</f>
        <v/>
      </c>
      <c r="U92" s="17">
        <f>IF(A92="","",IFERROR(IF(H92&lt;=Q92,MAX(0,T92-H92-I92),0),0))</f>
        <v/>
      </c>
      <c r="V92" s="28" t="n"/>
      <c r="W92" s="29">
        <f>IF(A92="","",IFERROR(U92*V92,0))</f>
        <v/>
      </c>
      <c r="X92" s="27">
        <f>IF(A92="","",IFERROR(H92/K92,0))</f>
        <v/>
      </c>
      <c r="Y92" s="21">
        <f>IF(A92="","",IFERROR(IF(H92&lt;=0,"Rupture / à commander",IF(H92&lt;=Q92,IF(I92&gt;0,"À surveiller - commande en cours","À commander"),"OK")),"À vérifier"))</f>
        <v/>
      </c>
      <c r="Z92" s="22" t="n"/>
      <c r="AA92" s="15" t="n"/>
    </row>
    <row r="93">
      <c r="A93" s="15" t="n"/>
      <c r="B93" s="15" t="n"/>
      <c r="C93" s="15" t="n"/>
      <c r="D93" s="15" t="n"/>
      <c r="E93" s="15" t="n"/>
      <c r="F93" s="16" t="n"/>
      <c r="G93" s="16" t="n"/>
      <c r="H93" s="17">
        <f>IF(A93="","",IFERROR(MAX(0,F93-G93),0))</f>
        <v/>
      </c>
      <c r="I93" s="16" t="n"/>
      <c r="J93" s="16" t="n"/>
      <c r="K93" s="27">
        <f>IF(A93="","",IFERROR(J93/'Paramètres'!$B$6,0))</f>
        <v/>
      </c>
      <c r="L93" s="16" t="n"/>
      <c r="M93" s="17">
        <f>IF(A93="","",IFERROR(IF(L93="",'Paramètres'!$B$7,L93),0))</f>
        <v/>
      </c>
      <c r="N93" s="16" t="n"/>
      <c r="O93" s="17">
        <f>IF(A93="","",IFERROR(IF(N93="",'Paramètres'!$B$8,N93),0))</f>
        <v/>
      </c>
      <c r="P93" s="17">
        <f>IF(A93="","",IFERROR(ROUNDUP(K93*O93,0),0))</f>
        <v/>
      </c>
      <c r="Q93" s="17">
        <f>IF(A93="","",IFERROR(ROUNDUP((K93*M93)+P93,0),0))</f>
        <v/>
      </c>
      <c r="R93" s="16" t="n"/>
      <c r="S93" s="17">
        <f>IF(A93="","",IFERROR(IF(R93="",'Paramètres'!$B$9,R93),0))</f>
        <v/>
      </c>
      <c r="T93" s="17">
        <f>IF(A93="","",IFERROR(ROUNDUP(K93*(M93+S93),0),0))</f>
        <v/>
      </c>
      <c r="U93" s="17">
        <f>IF(A93="","",IFERROR(IF(H93&lt;=Q93,MAX(0,T93-H93-I93),0),0))</f>
        <v/>
      </c>
      <c r="V93" s="28" t="n"/>
      <c r="W93" s="29">
        <f>IF(A93="","",IFERROR(U93*V93,0))</f>
        <v/>
      </c>
      <c r="X93" s="27">
        <f>IF(A93="","",IFERROR(H93/K93,0))</f>
        <v/>
      </c>
      <c r="Y93" s="21">
        <f>IF(A93="","",IFERROR(IF(H93&lt;=0,"Rupture / à commander",IF(H93&lt;=Q93,IF(I93&gt;0,"À surveiller - commande en cours","À commander"),"OK")),"À vérifier"))</f>
        <v/>
      </c>
      <c r="Z93" s="22" t="n"/>
      <c r="AA93" s="15" t="n"/>
    </row>
    <row r="94">
      <c r="A94" s="15" t="n"/>
      <c r="B94" s="15" t="n"/>
      <c r="C94" s="15" t="n"/>
      <c r="D94" s="15" t="n"/>
      <c r="E94" s="15" t="n"/>
      <c r="F94" s="16" t="n"/>
      <c r="G94" s="16" t="n"/>
      <c r="H94" s="17">
        <f>IF(A94="","",IFERROR(MAX(0,F94-G94),0))</f>
        <v/>
      </c>
      <c r="I94" s="16" t="n"/>
      <c r="J94" s="16" t="n"/>
      <c r="K94" s="27">
        <f>IF(A94="","",IFERROR(J94/'Paramètres'!$B$6,0))</f>
        <v/>
      </c>
      <c r="L94" s="16" t="n"/>
      <c r="M94" s="17">
        <f>IF(A94="","",IFERROR(IF(L94="",'Paramètres'!$B$7,L94),0))</f>
        <v/>
      </c>
      <c r="N94" s="16" t="n"/>
      <c r="O94" s="17">
        <f>IF(A94="","",IFERROR(IF(N94="",'Paramètres'!$B$8,N94),0))</f>
        <v/>
      </c>
      <c r="P94" s="17">
        <f>IF(A94="","",IFERROR(ROUNDUP(K94*O94,0),0))</f>
        <v/>
      </c>
      <c r="Q94" s="17">
        <f>IF(A94="","",IFERROR(ROUNDUP((K94*M94)+P94,0),0))</f>
        <v/>
      </c>
      <c r="R94" s="16" t="n"/>
      <c r="S94" s="17">
        <f>IF(A94="","",IFERROR(IF(R94="",'Paramètres'!$B$9,R94),0))</f>
        <v/>
      </c>
      <c r="T94" s="17">
        <f>IF(A94="","",IFERROR(ROUNDUP(K94*(M94+S94),0),0))</f>
        <v/>
      </c>
      <c r="U94" s="17">
        <f>IF(A94="","",IFERROR(IF(H94&lt;=Q94,MAX(0,T94-H94-I94),0),0))</f>
        <v/>
      </c>
      <c r="V94" s="28" t="n"/>
      <c r="W94" s="29">
        <f>IF(A94="","",IFERROR(U94*V94,0))</f>
        <v/>
      </c>
      <c r="X94" s="27">
        <f>IF(A94="","",IFERROR(H94/K94,0))</f>
        <v/>
      </c>
      <c r="Y94" s="21">
        <f>IF(A94="","",IFERROR(IF(H94&lt;=0,"Rupture / à commander",IF(H94&lt;=Q94,IF(I94&gt;0,"À surveiller - commande en cours","À commander"),"OK")),"À vérifier"))</f>
        <v/>
      </c>
      <c r="Z94" s="22" t="n"/>
      <c r="AA94" s="15" t="n"/>
    </row>
    <row r="95">
      <c r="A95" s="15" t="n"/>
      <c r="B95" s="15" t="n"/>
      <c r="C95" s="15" t="n"/>
      <c r="D95" s="15" t="n"/>
      <c r="E95" s="15" t="n"/>
      <c r="F95" s="16" t="n"/>
      <c r="G95" s="16" t="n"/>
      <c r="H95" s="17">
        <f>IF(A95="","",IFERROR(MAX(0,F95-G95),0))</f>
        <v/>
      </c>
      <c r="I95" s="16" t="n"/>
      <c r="J95" s="16" t="n"/>
      <c r="K95" s="27">
        <f>IF(A95="","",IFERROR(J95/'Paramètres'!$B$6,0))</f>
        <v/>
      </c>
      <c r="L95" s="16" t="n"/>
      <c r="M95" s="17">
        <f>IF(A95="","",IFERROR(IF(L95="",'Paramètres'!$B$7,L95),0))</f>
        <v/>
      </c>
      <c r="N95" s="16" t="n"/>
      <c r="O95" s="17">
        <f>IF(A95="","",IFERROR(IF(N95="",'Paramètres'!$B$8,N95),0))</f>
        <v/>
      </c>
      <c r="P95" s="17">
        <f>IF(A95="","",IFERROR(ROUNDUP(K95*O95,0),0))</f>
        <v/>
      </c>
      <c r="Q95" s="17">
        <f>IF(A95="","",IFERROR(ROUNDUP((K95*M95)+P95,0),0))</f>
        <v/>
      </c>
      <c r="R95" s="16" t="n"/>
      <c r="S95" s="17">
        <f>IF(A95="","",IFERROR(IF(R95="",'Paramètres'!$B$9,R95),0))</f>
        <v/>
      </c>
      <c r="T95" s="17">
        <f>IF(A95="","",IFERROR(ROUNDUP(K95*(M95+S95),0),0))</f>
        <v/>
      </c>
      <c r="U95" s="17">
        <f>IF(A95="","",IFERROR(IF(H95&lt;=Q95,MAX(0,T95-H95-I95),0),0))</f>
        <v/>
      </c>
      <c r="V95" s="28" t="n"/>
      <c r="W95" s="29">
        <f>IF(A95="","",IFERROR(U95*V95,0))</f>
        <v/>
      </c>
      <c r="X95" s="27">
        <f>IF(A95="","",IFERROR(H95/K95,0))</f>
        <v/>
      </c>
      <c r="Y95" s="21">
        <f>IF(A95="","",IFERROR(IF(H95&lt;=0,"Rupture / à commander",IF(H95&lt;=Q95,IF(I95&gt;0,"À surveiller - commande en cours","À commander"),"OK")),"À vérifier"))</f>
        <v/>
      </c>
      <c r="Z95" s="22" t="n"/>
      <c r="AA95" s="15" t="n"/>
    </row>
    <row r="96">
      <c r="A96" s="15" t="n"/>
      <c r="B96" s="15" t="n"/>
      <c r="C96" s="15" t="n"/>
      <c r="D96" s="15" t="n"/>
      <c r="E96" s="15" t="n"/>
      <c r="F96" s="16" t="n"/>
      <c r="G96" s="16" t="n"/>
      <c r="H96" s="17">
        <f>IF(A96="","",IFERROR(MAX(0,F96-G96),0))</f>
        <v/>
      </c>
      <c r="I96" s="16" t="n"/>
      <c r="J96" s="16" t="n"/>
      <c r="K96" s="27">
        <f>IF(A96="","",IFERROR(J96/'Paramètres'!$B$6,0))</f>
        <v/>
      </c>
      <c r="L96" s="16" t="n"/>
      <c r="M96" s="17">
        <f>IF(A96="","",IFERROR(IF(L96="",'Paramètres'!$B$7,L96),0))</f>
        <v/>
      </c>
      <c r="N96" s="16" t="n"/>
      <c r="O96" s="17">
        <f>IF(A96="","",IFERROR(IF(N96="",'Paramètres'!$B$8,N96),0))</f>
        <v/>
      </c>
      <c r="P96" s="17">
        <f>IF(A96="","",IFERROR(ROUNDUP(K96*O96,0),0))</f>
        <v/>
      </c>
      <c r="Q96" s="17">
        <f>IF(A96="","",IFERROR(ROUNDUP((K96*M96)+P96,0),0))</f>
        <v/>
      </c>
      <c r="R96" s="16" t="n"/>
      <c r="S96" s="17">
        <f>IF(A96="","",IFERROR(IF(R96="",'Paramètres'!$B$9,R96),0))</f>
        <v/>
      </c>
      <c r="T96" s="17">
        <f>IF(A96="","",IFERROR(ROUNDUP(K96*(M96+S96),0),0))</f>
        <v/>
      </c>
      <c r="U96" s="17">
        <f>IF(A96="","",IFERROR(IF(H96&lt;=Q96,MAX(0,T96-H96-I96),0),0))</f>
        <v/>
      </c>
      <c r="V96" s="28" t="n"/>
      <c r="W96" s="29">
        <f>IF(A96="","",IFERROR(U96*V96,0))</f>
        <v/>
      </c>
      <c r="X96" s="27">
        <f>IF(A96="","",IFERROR(H96/K96,0))</f>
        <v/>
      </c>
      <c r="Y96" s="21">
        <f>IF(A96="","",IFERROR(IF(H96&lt;=0,"Rupture / à commander",IF(H96&lt;=Q96,IF(I96&gt;0,"À surveiller - commande en cours","À commander"),"OK")),"À vérifier"))</f>
        <v/>
      </c>
      <c r="Z96" s="22" t="n"/>
      <c r="AA96" s="15" t="n"/>
    </row>
    <row r="97">
      <c r="A97" s="15" t="n"/>
      <c r="B97" s="15" t="n"/>
      <c r="C97" s="15" t="n"/>
      <c r="D97" s="15" t="n"/>
      <c r="E97" s="15" t="n"/>
      <c r="F97" s="16" t="n"/>
      <c r="G97" s="16" t="n"/>
      <c r="H97" s="17">
        <f>IF(A97="","",IFERROR(MAX(0,F97-G97),0))</f>
        <v/>
      </c>
      <c r="I97" s="16" t="n"/>
      <c r="J97" s="16" t="n"/>
      <c r="K97" s="27">
        <f>IF(A97="","",IFERROR(J97/'Paramètres'!$B$6,0))</f>
        <v/>
      </c>
      <c r="L97" s="16" t="n"/>
      <c r="M97" s="17">
        <f>IF(A97="","",IFERROR(IF(L97="",'Paramètres'!$B$7,L97),0))</f>
        <v/>
      </c>
      <c r="N97" s="16" t="n"/>
      <c r="O97" s="17">
        <f>IF(A97="","",IFERROR(IF(N97="",'Paramètres'!$B$8,N97),0))</f>
        <v/>
      </c>
      <c r="P97" s="17">
        <f>IF(A97="","",IFERROR(ROUNDUP(K97*O97,0),0))</f>
        <v/>
      </c>
      <c r="Q97" s="17">
        <f>IF(A97="","",IFERROR(ROUNDUP((K97*M97)+P97,0),0))</f>
        <v/>
      </c>
      <c r="R97" s="16" t="n"/>
      <c r="S97" s="17">
        <f>IF(A97="","",IFERROR(IF(R97="",'Paramètres'!$B$9,R97),0))</f>
        <v/>
      </c>
      <c r="T97" s="17">
        <f>IF(A97="","",IFERROR(ROUNDUP(K97*(M97+S97),0),0))</f>
        <v/>
      </c>
      <c r="U97" s="17">
        <f>IF(A97="","",IFERROR(IF(H97&lt;=Q97,MAX(0,T97-H97-I97),0),0))</f>
        <v/>
      </c>
      <c r="V97" s="28" t="n"/>
      <c r="W97" s="29">
        <f>IF(A97="","",IFERROR(U97*V97,0))</f>
        <v/>
      </c>
      <c r="X97" s="27">
        <f>IF(A97="","",IFERROR(H97/K97,0))</f>
        <v/>
      </c>
      <c r="Y97" s="21">
        <f>IF(A97="","",IFERROR(IF(H97&lt;=0,"Rupture / à commander",IF(H97&lt;=Q97,IF(I97&gt;0,"À surveiller - commande en cours","À commander"),"OK")),"À vérifier"))</f>
        <v/>
      </c>
      <c r="Z97" s="22" t="n"/>
      <c r="AA97" s="15" t="n"/>
    </row>
    <row r="98">
      <c r="A98" s="15" t="n"/>
      <c r="B98" s="15" t="n"/>
      <c r="C98" s="15" t="n"/>
      <c r="D98" s="15" t="n"/>
      <c r="E98" s="15" t="n"/>
      <c r="F98" s="16" t="n"/>
      <c r="G98" s="16" t="n"/>
      <c r="H98" s="17">
        <f>IF(A98="","",IFERROR(MAX(0,F98-G98),0))</f>
        <v/>
      </c>
      <c r="I98" s="16" t="n"/>
      <c r="J98" s="16" t="n"/>
      <c r="K98" s="27">
        <f>IF(A98="","",IFERROR(J98/'Paramètres'!$B$6,0))</f>
        <v/>
      </c>
      <c r="L98" s="16" t="n"/>
      <c r="M98" s="17">
        <f>IF(A98="","",IFERROR(IF(L98="",'Paramètres'!$B$7,L98),0))</f>
        <v/>
      </c>
      <c r="N98" s="16" t="n"/>
      <c r="O98" s="17">
        <f>IF(A98="","",IFERROR(IF(N98="",'Paramètres'!$B$8,N98),0))</f>
        <v/>
      </c>
      <c r="P98" s="17">
        <f>IF(A98="","",IFERROR(ROUNDUP(K98*O98,0),0))</f>
        <v/>
      </c>
      <c r="Q98" s="17">
        <f>IF(A98="","",IFERROR(ROUNDUP((K98*M98)+P98,0),0))</f>
        <v/>
      </c>
      <c r="R98" s="16" t="n"/>
      <c r="S98" s="17">
        <f>IF(A98="","",IFERROR(IF(R98="",'Paramètres'!$B$9,R98),0))</f>
        <v/>
      </c>
      <c r="T98" s="17">
        <f>IF(A98="","",IFERROR(ROUNDUP(K98*(M98+S98),0),0))</f>
        <v/>
      </c>
      <c r="U98" s="17">
        <f>IF(A98="","",IFERROR(IF(H98&lt;=Q98,MAX(0,T98-H98-I98),0),0))</f>
        <v/>
      </c>
      <c r="V98" s="28" t="n"/>
      <c r="W98" s="29">
        <f>IF(A98="","",IFERROR(U98*V98,0))</f>
        <v/>
      </c>
      <c r="X98" s="27">
        <f>IF(A98="","",IFERROR(H98/K98,0))</f>
        <v/>
      </c>
      <c r="Y98" s="21">
        <f>IF(A98="","",IFERROR(IF(H98&lt;=0,"Rupture / à commander",IF(H98&lt;=Q98,IF(I98&gt;0,"À surveiller - commande en cours","À commander"),"OK")),"À vérifier"))</f>
        <v/>
      </c>
      <c r="Z98" s="22" t="n"/>
      <c r="AA98" s="15" t="n"/>
    </row>
    <row r="99">
      <c r="A99" s="15" t="n"/>
      <c r="B99" s="15" t="n"/>
      <c r="C99" s="15" t="n"/>
      <c r="D99" s="15" t="n"/>
      <c r="E99" s="15" t="n"/>
      <c r="F99" s="16" t="n"/>
      <c r="G99" s="16" t="n"/>
      <c r="H99" s="17">
        <f>IF(A99="","",IFERROR(MAX(0,F99-G99),0))</f>
        <v/>
      </c>
      <c r="I99" s="16" t="n"/>
      <c r="J99" s="16" t="n"/>
      <c r="K99" s="27">
        <f>IF(A99="","",IFERROR(J99/'Paramètres'!$B$6,0))</f>
        <v/>
      </c>
      <c r="L99" s="16" t="n"/>
      <c r="M99" s="17">
        <f>IF(A99="","",IFERROR(IF(L99="",'Paramètres'!$B$7,L99),0))</f>
        <v/>
      </c>
      <c r="N99" s="16" t="n"/>
      <c r="O99" s="17">
        <f>IF(A99="","",IFERROR(IF(N99="",'Paramètres'!$B$8,N99),0))</f>
        <v/>
      </c>
      <c r="P99" s="17">
        <f>IF(A99="","",IFERROR(ROUNDUP(K99*O99,0),0))</f>
        <v/>
      </c>
      <c r="Q99" s="17">
        <f>IF(A99="","",IFERROR(ROUNDUP((K99*M99)+P99,0),0))</f>
        <v/>
      </c>
      <c r="R99" s="16" t="n"/>
      <c r="S99" s="17">
        <f>IF(A99="","",IFERROR(IF(R99="",'Paramètres'!$B$9,R99),0))</f>
        <v/>
      </c>
      <c r="T99" s="17">
        <f>IF(A99="","",IFERROR(ROUNDUP(K99*(M99+S99),0),0))</f>
        <v/>
      </c>
      <c r="U99" s="17">
        <f>IF(A99="","",IFERROR(IF(H99&lt;=Q99,MAX(0,T99-H99-I99),0),0))</f>
        <v/>
      </c>
      <c r="V99" s="28" t="n"/>
      <c r="W99" s="29">
        <f>IF(A99="","",IFERROR(U99*V99,0))</f>
        <v/>
      </c>
      <c r="X99" s="27">
        <f>IF(A99="","",IFERROR(H99/K99,0))</f>
        <v/>
      </c>
      <c r="Y99" s="21">
        <f>IF(A99="","",IFERROR(IF(H99&lt;=0,"Rupture / à commander",IF(H99&lt;=Q99,IF(I99&gt;0,"À surveiller - commande en cours","À commander"),"OK")),"À vérifier"))</f>
        <v/>
      </c>
      <c r="Z99" s="22" t="n"/>
      <c r="AA99" s="15" t="n"/>
    </row>
    <row r="100">
      <c r="A100" s="15" t="n"/>
      <c r="B100" s="15" t="n"/>
      <c r="C100" s="15" t="n"/>
      <c r="D100" s="15" t="n"/>
      <c r="E100" s="15" t="n"/>
      <c r="F100" s="16" t="n"/>
      <c r="G100" s="16" t="n"/>
      <c r="H100" s="17">
        <f>IF(A100="","",IFERROR(MAX(0,F100-G100),0))</f>
        <v/>
      </c>
      <c r="I100" s="16" t="n"/>
      <c r="J100" s="16" t="n"/>
      <c r="K100" s="27">
        <f>IF(A100="","",IFERROR(J100/'Paramètres'!$B$6,0))</f>
        <v/>
      </c>
      <c r="L100" s="16" t="n"/>
      <c r="M100" s="17">
        <f>IF(A100="","",IFERROR(IF(L100="",'Paramètres'!$B$7,L100),0))</f>
        <v/>
      </c>
      <c r="N100" s="16" t="n"/>
      <c r="O100" s="17">
        <f>IF(A100="","",IFERROR(IF(N100="",'Paramètres'!$B$8,N100),0))</f>
        <v/>
      </c>
      <c r="P100" s="17">
        <f>IF(A100="","",IFERROR(ROUNDUP(K100*O100,0),0))</f>
        <v/>
      </c>
      <c r="Q100" s="17">
        <f>IF(A100="","",IFERROR(ROUNDUP((K100*M100)+P100,0),0))</f>
        <v/>
      </c>
      <c r="R100" s="16" t="n"/>
      <c r="S100" s="17">
        <f>IF(A100="","",IFERROR(IF(R100="",'Paramètres'!$B$9,R100),0))</f>
        <v/>
      </c>
      <c r="T100" s="17">
        <f>IF(A100="","",IFERROR(ROUNDUP(K100*(M100+S100),0),0))</f>
        <v/>
      </c>
      <c r="U100" s="17">
        <f>IF(A100="","",IFERROR(IF(H100&lt;=Q100,MAX(0,T100-H100-I100),0),0))</f>
        <v/>
      </c>
      <c r="V100" s="28" t="n"/>
      <c r="W100" s="29">
        <f>IF(A100="","",IFERROR(U100*V100,0))</f>
        <v/>
      </c>
      <c r="X100" s="27">
        <f>IF(A100="","",IFERROR(H100/K100,0))</f>
        <v/>
      </c>
      <c r="Y100" s="21">
        <f>IF(A100="","",IFERROR(IF(H100&lt;=0,"Rupture / à commander",IF(H100&lt;=Q100,IF(I100&gt;0,"À surveiller - commande en cours","À commander"),"OK")),"À vérifier"))</f>
        <v/>
      </c>
      <c r="Z100" s="22" t="n"/>
      <c r="AA100" s="15" t="n"/>
    </row>
    <row r="101">
      <c r="A101" s="15" t="n"/>
      <c r="B101" s="15" t="n"/>
      <c r="C101" s="15" t="n"/>
      <c r="D101" s="15" t="n"/>
      <c r="E101" s="15" t="n"/>
      <c r="F101" s="16" t="n"/>
      <c r="G101" s="16" t="n"/>
      <c r="H101" s="17">
        <f>IF(A101="","",IFERROR(MAX(0,F101-G101),0))</f>
        <v/>
      </c>
      <c r="I101" s="16" t="n"/>
      <c r="J101" s="16" t="n"/>
      <c r="K101" s="27">
        <f>IF(A101="","",IFERROR(J101/'Paramètres'!$B$6,0))</f>
        <v/>
      </c>
      <c r="L101" s="16" t="n"/>
      <c r="M101" s="17">
        <f>IF(A101="","",IFERROR(IF(L101="",'Paramètres'!$B$7,L101),0))</f>
        <v/>
      </c>
      <c r="N101" s="16" t="n"/>
      <c r="O101" s="17">
        <f>IF(A101="","",IFERROR(IF(N101="",'Paramètres'!$B$8,N101),0))</f>
        <v/>
      </c>
      <c r="P101" s="17">
        <f>IF(A101="","",IFERROR(ROUNDUP(K101*O101,0),0))</f>
        <v/>
      </c>
      <c r="Q101" s="17">
        <f>IF(A101="","",IFERROR(ROUNDUP((K101*M101)+P101,0),0))</f>
        <v/>
      </c>
      <c r="R101" s="16" t="n"/>
      <c r="S101" s="17">
        <f>IF(A101="","",IFERROR(IF(R101="",'Paramètres'!$B$9,R101),0))</f>
        <v/>
      </c>
      <c r="T101" s="17">
        <f>IF(A101="","",IFERROR(ROUNDUP(K101*(M101+S101),0),0))</f>
        <v/>
      </c>
      <c r="U101" s="17">
        <f>IF(A101="","",IFERROR(IF(H101&lt;=Q101,MAX(0,T101-H101-I101),0),0))</f>
        <v/>
      </c>
      <c r="V101" s="28" t="n"/>
      <c r="W101" s="29">
        <f>IF(A101="","",IFERROR(U101*V101,0))</f>
        <v/>
      </c>
      <c r="X101" s="27">
        <f>IF(A101="","",IFERROR(H101/K101,0))</f>
        <v/>
      </c>
      <c r="Y101" s="21">
        <f>IF(A101="","",IFERROR(IF(H101&lt;=0,"Rupture / à commander",IF(H101&lt;=Q101,IF(I101&gt;0,"À surveiller - commande en cours","À commander"),"OK")),"À vérifier"))</f>
        <v/>
      </c>
      <c r="Z101" s="22" t="n"/>
      <c r="AA101" s="15" t="n"/>
    </row>
    <row r="102">
      <c r="A102" s="15" t="n"/>
      <c r="B102" s="15" t="n"/>
      <c r="C102" s="15" t="n"/>
      <c r="D102" s="15" t="n"/>
      <c r="E102" s="15" t="n"/>
      <c r="F102" s="16" t="n"/>
      <c r="G102" s="16" t="n"/>
      <c r="H102" s="17">
        <f>IF(A102="","",IFERROR(MAX(0,F102-G102),0))</f>
        <v/>
      </c>
      <c r="I102" s="16" t="n"/>
      <c r="J102" s="16" t="n"/>
      <c r="K102" s="27">
        <f>IF(A102="","",IFERROR(J102/'Paramètres'!$B$6,0))</f>
        <v/>
      </c>
      <c r="L102" s="16" t="n"/>
      <c r="M102" s="17">
        <f>IF(A102="","",IFERROR(IF(L102="",'Paramètres'!$B$7,L102),0))</f>
        <v/>
      </c>
      <c r="N102" s="16" t="n"/>
      <c r="O102" s="17">
        <f>IF(A102="","",IFERROR(IF(N102="",'Paramètres'!$B$8,N102),0))</f>
        <v/>
      </c>
      <c r="P102" s="17">
        <f>IF(A102="","",IFERROR(ROUNDUP(K102*O102,0),0))</f>
        <v/>
      </c>
      <c r="Q102" s="17">
        <f>IF(A102="","",IFERROR(ROUNDUP((K102*M102)+P102,0),0))</f>
        <v/>
      </c>
      <c r="R102" s="16" t="n"/>
      <c r="S102" s="17">
        <f>IF(A102="","",IFERROR(IF(R102="",'Paramètres'!$B$9,R102),0))</f>
        <v/>
      </c>
      <c r="T102" s="17">
        <f>IF(A102="","",IFERROR(ROUNDUP(K102*(M102+S102),0),0))</f>
        <v/>
      </c>
      <c r="U102" s="17">
        <f>IF(A102="","",IFERROR(IF(H102&lt;=Q102,MAX(0,T102-H102-I102),0),0))</f>
        <v/>
      </c>
      <c r="V102" s="28" t="n"/>
      <c r="W102" s="29">
        <f>IF(A102="","",IFERROR(U102*V102,0))</f>
        <v/>
      </c>
      <c r="X102" s="27">
        <f>IF(A102="","",IFERROR(H102/K102,0))</f>
        <v/>
      </c>
      <c r="Y102" s="21">
        <f>IF(A102="","",IFERROR(IF(H102&lt;=0,"Rupture / à commander",IF(H102&lt;=Q102,IF(I102&gt;0,"À surveiller - commande en cours","À commander"),"OK")),"À vérifier"))</f>
        <v/>
      </c>
      <c r="Z102" s="22" t="n"/>
      <c r="AA102" s="15" t="n"/>
    </row>
    <row r="103">
      <c r="A103" s="15" t="n"/>
      <c r="B103" s="15" t="n"/>
      <c r="C103" s="15" t="n"/>
      <c r="D103" s="15" t="n"/>
      <c r="E103" s="15" t="n"/>
      <c r="F103" s="16" t="n"/>
      <c r="G103" s="16" t="n"/>
      <c r="H103" s="17">
        <f>IF(A103="","",IFERROR(MAX(0,F103-G103),0))</f>
        <v/>
      </c>
      <c r="I103" s="16" t="n"/>
      <c r="J103" s="16" t="n"/>
      <c r="K103" s="27">
        <f>IF(A103="","",IFERROR(J103/'Paramètres'!$B$6,0))</f>
        <v/>
      </c>
      <c r="L103" s="16" t="n"/>
      <c r="M103" s="17">
        <f>IF(A103="","",IFERROR(IF(L103="",'Paramètres'!$B$7,L103),0))</f>
        <v/>
      </c>
      <c r="N103" s="16" t="n"/>
      <c r="O103" s="17">
        <f>IF(A103="","",IFERROR(IF(N103="",'Paramètres'!$B$8,N103),0))</f>
        <v/>
      </c>
      <c r="P103" s="17">
        <f>IF(A103="","",IFERROR(ROUNDUP(K103*O103,0),0))</f>
        <v/>
      </c>
      <c r="Q103" s="17">
        <f>IF(A103="","",IFERROR(ROUNDUP((K103*M103)+P103,0),0))</f>
        <v/>
      </c>
      <c r="R103" s="16" t="n"/>
      <c r="S103" s="17">
        <f>IF(A103="","",IFERROR(IF(R103="",'Paramètres'!$B$9,R103),0))</f>
        <v/>
      </c>
      <c r="T103" s="17">
        <f>IF(A103="","",IFERROR(ROUNDUP(K103*(M103+S103),0),0))</f>
        <v/>
      </c>
      <c r="U103" s="17">
        <f>IF(A103="","",IFERROR(IF(H103&lt;=Q103,MAX(0,T103-H103-I103),0),0))</f>
        <v/>
      </c>
      <c r="V103" s="28" t="n"/>
      <c r="W103" s="29">
        <f>IF(A103="","",IFERROR(U103*V103,0))</f>
        <v/>
      </c>
      <c r="X103" s="27">
        <f>IF(A103="","",IFERROR(H103/K103,0))</f>
        <v/>
      </c>
      <c r="Y103" s="21">
        <f>IF(A103="","",IFERROR(IF(H103&lt;=0,"Rupture / à commander",IF(H103&lt;=Q103,IF(I103&gt;0,"À surveiller - commande en cours","À commander"),"OK")),"À vérifier"))</f>
        <v/>
      </c>
      <c r="Z103" s="22" t="n"/>
      <c r="AA103" s="15" t="n"/>
    </row>
    <row r="104">
      <c r="A104" s="15" t="n"/>
      <c r="B104" s="15" t="n"/>
      <c r="C104" s="15" t="n"/>
      <c r="D104" s="15" t="n"/>
      <c r="E104" s="15" t="n"/>
      <c r="F104" s="16" t="n"/>
      <c r="G104" s="16" t="n"/>
      <c r="H104" s="17">
        <f>IF(A104="","",IFERROR(MAX(0,F104-G104),0))</f>
        <v/>
      </c>
      <c r="I104" s="16" t="n"/>
      <c r="J104" s="16" t="n"/>
      <c r="K104" s="27">
        <f>IF(A104="","",IFERROR(J104/'Paramètres'!$B$6,0))</f>
        <v/>
      </c>
      <c r="L104" s="16" t="n"/>
      <c r="M104" s="17">
        <f>IF(A104="","",IFERROR(IF(L104="",'Paramètres'!$B$7,L104),0))</f>
        <v/>
      </c>
      <c r="N104" s="16" t="n"/>
      <c r="O104" s="17">
        <f>IF(A104="","",IFERROR(IF(N104="",'Paramètres'!$B$8,N104),0))</f>
        <v/>
      </c>
      <c r="P104" s="17">
        <f>IF(A104="","",IFERROR(ROUNDUP(K104*O104,0),0))</f>
        <v/>
      </c>
      <c r="Q104" s="17">
        <f>IF(A104="","",IFERROR(ROUNDUP((K104*M104)+P104,0),0))</f>
        <v/>
      </c>
      <c r="R104" s="16" t="n"/>
      <c r="S104" s="17">
        <f>IF(A104="","",IFERROR(IF(R104="",'Paramètres'!$B$9,R104),0))</f>
        <v/>
      </c>
      <c r="T104" s="17">
        <f>IF(A104="","",IFERROR(ROUNDUP(K104*(M104+S104),0),0))</f>
        <v/>
      </c>
      <c r="U104" s="17">
        <f>IF(A104="","",IFERROR(IF(H104&lt;=Q104,MAX(0,T104-H104-I104),0),0))</f>
        <v/>
      </c>
      <c r="V104" s="28" t="n"/>
      <c r="W104" s="29">
        <f>IF(A104="","",IFERROR(U104*V104,0))</f>
        <v/>
      </c>
      <c r="X104" s="27">
        <f>IF(A104="","",IFERROR(H104/K104,0))</f>
        <v/>
      </c>
      <c r="Y104" s="21">
        <f>IF(A104="","",IFERROR(IF(H104&lt;=0,"Rupture / à commander",IF(H104&lt;=Q104,IF(I104&gt;0,"À surveiller - commande en cours","À commander"),"OK")),"À vérifier"))</f>
        <v/>
      </c>
      <c r="Z104" s="22" t="n"/>
      <c r="AA104" s="15" t="n"/>
    </row>
    <row r="105">
      <c r="A105" s="15" t="n"/>
      <c r="B105" s="15" t="n"/>
      <c r="C105" s="15" t="n"/>
      <c r="D105" s="15" t="n"/>
      <c r="E105" s="15" t="n"/>
      <c r="F105" s="16" t="n"/>
      <c r="G105" s="16" t="n"/>
      <c r="H105" s="17">
        <f>IF(A105="","",IFERROR(MAX(0,F105-G105),0))</f>
        <v/>
      </c>
      <c r="I105" s="16" t="n"/>
      <c r="J105" s="16" t="n"/>
      <c r="K105" s="27">
        <f>IF(A105="","",IFERROR(J105/'Paramètres'!$B$6,0))</f>
        <v/>
      </c>
      <c r="L105" s="16" t="n"/>
      <c r="M105" s="17">
        <f>IF(A105="","",IFERROR(IF(L105="",'Paramètres'!$B$7,L105),0))</f>
        <v/>
      </c>
      <c r="N105" s="16" t="n"/>
      <c r="O105" s="17">
        <f>IF(A105="","",IFERROR(IF(N105="",'Paramètres'!$B$8,N105),0))</f>
        <v/>
      </c>
      <c r="P105" s="17">
        <f>IF(A105="","",IFERROR(ROUNDUP(K105*O105,0),0))</f>
        <v/>
      </c>
      <c r="Q105" s="17">
        <f>IF(A105="","",IFERROR(ROUNDUP((K105*M105)+P105,0),0))</f>
        <v/>
      </c>
      <c r="R105" s="16" t="n"/>
      <c r="S105" s="17">
        <f>IF(A105="","",IFERROR(IF(R105="",'Paramètres'!$B$9,R105),0))</f>
        <v/>
      </c>
      <c r="T105" s="17">
        <f>IF(A105="","",IFERROR(ROUNDUP(K105*(M105+S105),0),0))</f>
        <v/>
      </c>
      <c r="U105" s="17">
        <f>IF(A105="","",IFERROR(IF(H105&lt;=Q105,MAX(0,T105-H105-I105),0),0))</f>
        <v/>
      </c>
      <c r="V105" s="28" t="n"/>
      <c r="W105" s="29">
        <f>IF(A105="","",IFERROR(U105*V105,0))</f>
        <v/>
      </c>
      <c r="X105" s="27">
        <f>IF(A105="","",IFERROR(H105/K105,0))</f>
        <v/>
      </c>
      <c r="Y105" s="21">
        <f>IF(A105="","",IFERROR(IF(H105&lt;=0,"Rupture / à commander",IF(H105&lt;=Q105,IF(I105&gt;0,"À surveiller - commande en cours","À commander"),"OK")),"À vérifier"))</f>
        <v/>
      </c>
      <c r="Z105" s="22" t="n"/>
      <c r="AA105" s="15" t="n"/>
    </row>
    <row r="106">
      <c r="A106" s="15" t="n"/>
      <c r="B106" s="15" t="n"/>
      <c r="C106" s="15" t="n"/>
      <c r="D106" s="15" t="n"/>
      <c r="E106" s="15" t="n"/>
      <c r="F106" s="16" t="n"/>
      <c r="G106" s="16" t="n"/>
      <c r="H106" s="17">
        <f>IF(A106="","",IFERROR(MAX(0,F106-G106),0))</f>
        <v/>
      </c>
      <c r="I106" s="16" t="n"/>
      <c r="J106" s="16" t="n"/>
      <c r="K106" s="27">
        <f>IF(A106="","",IFERROR(J106/'Paramètres'!$B$6,0))</f>
        <v/>
      </c>
      <c r="L106" s="16" t="n"/>
      <c r="M106" s="17">
        <f>IF(A106="","",IFERROR(IF(L106="",'Paramètres'!$B$7,L106),0))</f>
        <v/>
      </c>
      <c r="N106" s="16" t="n"/>
      <c r="O106" s="17">
        <f>IF(A106="","",IFERROR(IF(N106="",'Paramètres'!$B$8,N106),0))</f>
        <v/>
      </c>
      <c r="P106" s="17">
        <f>IF(A106="","",IFERROR(ROUNDUP(K106*O106,0),0))</f>
        <v/>
      </c>
      <c r="Q106" s="17">
        <f>IF(A106="","",IFERROR(ROUNDUP((K106*M106)+P106,0),0))</f>
        <v/>
      </c>
      <c r="R106" s="16" t="n"/>
      <c r="S106" s="17">
        <f>IF(A106="","",IFERROR(IF(R106="",'Paramètres'!$B$9,R106),0))</f>
        <v/>
      </c>
      <c r="T106" s="17">
        <f>IF(A106="","",IFERROR(ROUNDUP(K106*(M106+S106),0),0))</f>
        <v/>
      </c>
      <c r="U106" s="17">
        <f>IF(A106="","",IFERROR(IF(H106&lt;=Q106,MAX(0,T106-H106-I106),0),0))</f>
        <v/>
      </c>
      <c r="V106" s="28" t="n"/>
      <c r="W106" s="29">
        <f>IF(A106="","",IFERROR(U106*V106,0))</f>
        <v/>
      </c>
      <c r="X106" s="27">
        <f>IF(A106="","",IFERROR(H106/K106,0))</f>
        <v/>
      </c>
      <c r="Y106" s="21">
        <f>IF(A106="","",IFERROR(IF(H106&lt;=0,"Rupture / à commander",IF(H106&lt;=Q106,IF(I106&gt;0,"À surveiller - commande en cours","À commander"),"OK")),"À vérifier"))</f>
        <v/>
      </c>
      <c r="Z106" s="22" t="n"/>
      <c r="AA106" s="15" t="n"/>
    </row>
    <row r="107">
      <c r="A107" s="15" t="n"/>
      <c r="B107" s="15" t="n"/>
      <c r="C107" s="15" t="n"/>
      <c r="D107" s="15" t="n"/>
      <c r="E107" s="15" t="n"/>
      <c r="F107" s="16" t="n"/>
      <c r="G107" s="16" t="n"/>
      <c r="H107" s="17">
        <f>IF(A107="","",IFERROR(MAX(0,F107-G107),0))</f>
        <v/>
      </c>
      <c r="I107" s="16" t="n"/>
      <c r="J107" s="16" t="n"/>
      <c r="K107" s="27">
        <f>IF(A107="","",IFERROR(J107/'Paramètres'!$B$6,0))</f>
        <v/>
      </c>
      <c r="L107" s="16" t="n"/>
      <c r="M107" s="17">
        <f>IF(A107="","",IFERROR(IF(L107="",'Paramètres'!$B$7,L107),0))</f>
        <v/>
      </c>
      <c r="N107" s="16" t="n"/>
      <c r="O107" s="17">
        <f>IF(A107="","",IFERROR(IF(N107="",'Paramètres'!$B$8,N107),0))</f>
        <v/>
      </c>
      <c r="P107" s="17">
        <f>IF(A107="","",IFERROR(ROUNDUP(K107*O107,0),0))</f>
        <v/>
      </c>
      <c r="Q107" s="17">
        <f>IF(A107="","",IFERROR(ROUNDUP((K107*M107)+P107,0),0))</f>
        <v/>
      </c>
      <c r="R107" s="16" t="n"/>
      <c r="S107" s="17">
        <f>IF(A107="","",IFERROR(IF(R107="",'Paramètres'!$B$9,R107),0))</f>
        <v/>
      </c>
      <c r="T107" s="17">
        <f>IF(A107="","",IFERROR(ROUNDUP(K107*(M107+S107),0),0))</f>
        <v/>
      </c>
      <c r="U107" s="17">
        <f>IF(A107="","",IFERROR(IF(H107&lt;=Q107,MAX(0,T107-H107-I107),0),0))</f>
        <v/>
      </c>
      <c r="V107" s="28" t="n"/>
      <c r="W107" s="29">
        <f>IF(A107="","",IFERROR(U107*V107,0))</f>
        <v/>
      </c>
      <c r="X107" s="27">
        <f>IF(A107="","",IFERROR(H107/K107,0))</f>
        <v/>
      </c>
      <c r="Y107" s="21">
        <f>IF(A107="","",IFERROR(IF(H107&lt;=0,"Rupture / à commander",IF(H107&lt;=Q107,IF(I107&gt;0,"À surveiller - commande en cours","À commander"),"OK")),"À vérifier"))</f>
        <v/>
      </c>
      <c r="Z107" s="22" t="n"/>
      <c r="AA107" s="15" t="n"/>
    </row>
    <row r="108">
      <c r="A108" s="15" t="n"/>
      <c r="B108" s="15" t="n"/>
      <c r="C108" s="15" t="n"/>
      <c r="D108" s="15" t="n"/>
      <c r="E108" s="15" t="n"/>
      <c r="F108" s="16" t="n"/>
      <c r="G108" s="16" t="n"/>
      <c r="H108" s="17">
        <f>IF(A108="","",IFERROR(MAX(0,F108-G108),0))</f>
        <v/>
      </c>
      <c r="I108" s="16" t="n"/>
      <c r="J108" s="16" t="n"/>
      <c r="K108" s="27">
        <f>IF(A108="","",IFERROR(J108/'Paramètres'!$B$6,0))</f>
        <v/>
      </c>
      <c r="L108" s="16" t="n"/>
      <c r="M108" s="17">
        <f>IF(A108="","",IFERROR(IF(L108="",'Paramètres'!$B$7,L108),0))</f>
        <v/>
      </c>
      <c r="N108" s="16" t="n"/>
      <c r="O108" s="17">
        <f>IF(A108="","",IFERROR(IF(N108="",'Paramètres'!$B$8,N108),0))</f>
        <v/>
      </c>
      <c r="P108" s="17">
        <f>IF(A108="","",IFERROR(ROUNDUP(K108*O108,0),0))</f>
        <v/>
      </c>
      <c r="Q108" s="17">
        <f>IF(A108="","",IFERROR(ROUNDUP((K108*M108)+P108,0),0))</f>
        <v/>
      </c>
      <c r="R108" s="16" t="n"/>
      <c r="S108" s="17">
        <f>IF(A108="","",IFERROR(IF(R108="",'Paramètres'!$B$9,R108),0))</f>
        <v/>
      </c>
      <c r="T108" s="17">
        <f>IF(A108="","",IFERROR(ROUNDUP(K108*(M108+S108),0),0))</f>
        <v/>
      </c>
      <c r="U108" s="17">
        <f>IF(A108="","",IFERROR(IF(H108&lt;=Q108,MAX(0,T108-H108-I108),0),0))</f>
        <v/>
      </c>
      <c r="V108" s="28" t="n"/>
      <c r="W108" s="29">
        <f>IF(A108="","",IFERROR(U108*V108,0))</f>
        <v/>
      </c>
      <c r="X108" s="27">
        <f>IF(A108="","",IFERROR(H108/K108,0))</f>
        <v/>
      </c>
      <c r="Y108" s="21">
        <f>IF(A108="","",IFERROR(IF(H108&lt;=0,"Rupture / à commander",IF(H108&lt;=Q108,IF(I108&gt;0,"À surveiller - commande en cours","À commander"),"OK")),"À vérifier"))</f>
        <v/>
      </c>
      <c r="Z108" s="22" t="n"/>
      <c r="AA108" s="15" t="n"/>
    </row>
    <row r="109">
      <c r="A109" s="15" t="n"/>
      <c r="B109" s="15" t="n"/>
      <c r="C109" s="15" t="n"/>
      <c r="D109" s="15" t="n"/>
      <c r="E109" s="15" t="n"/>
      <c r="F109" s="16" t="n"/>
      <c r="G109" s="16" t="n"/>
      <c r="H109" s="17">
        <f>IF(A109="","",IFERROR(MAX(0,F109-G109),0))</f>
        <v/>
      </c>
      <c r="I109" s="16" t="n"/>
      <c r="J109" s="16" t="n"/>
      <c r="K109" s="27">
        <f>IF(A109="","",IFERROR(J109/'Paramètres'!$B$6,0))</f>
        <v/>
      </c>
      <c r="L109" s="16" t="n"/>
      <c r="M109" s="17">
        <f>IF(A109="","",IFERROR(IF(L109="",'Paramètres'!$B$7,L109),0))</f>
        <v/>
      </c>
      <c r="N109" s="16" t="n"/>
      <c r="O109" s="17">
        <f>IF(A109="","",IFERROR(IF(N109="",'Paramètres'!$B$8,N109),0))</f>
        <v/>
      </c>
      <c r="P109" s="17">
        <f>IF(A109="","",IFERROR(ROUNDUP(K109*O109,0),0))</f>
        <v/>
      </c>
      <c r="Q109" s="17">
        <f>IF(A109="","",IFERROR(ROUNDUP((K109*M109)+P109,0),0))</f>
        <v/>
      </c>
      <c r="R109" s="16" t="n"/>
      <c r="S109" s="17">
        <f>IF(A109="","",IFERROR(IF(R109="",'Paramètres'!$B$9,R109),0))</f>
        <v/>
      </c>
      <c r="T109" s="17">
        <f>IF(A109="","",IFERROR(ROUNDUP(K109*(M109+S109),0),0))</f>
        <v/>
      </c>
      <c r="U109" s="17">
        <f>IF(A109="","",IFERROR(IF(H109&lt;=Q109,MAX(0,T109-H109-I109),0),0))</f>
        <v/>
      </c>
      <c r="V109" s="28" t="n"/>
      <c r="W109" s="29">
        <f>IF(A109="","",IFERROR(U109*V109,0))</f>
        <v/>
      </c>
      <c r="X109" s="27">
        <f>IF(A109="","",IFERROR(H109/K109,0))</f>
        <v/>
      </c>
      <c r="Y109" s="21">
        <f>IF(A109="","",IFERROR(IF(H109&lt;=0,"Rupture / à commander",IF(H109&lt;=Q109,IF(I109&gt;0,"À surveiller - commande en cours","À commander"),"OK")),"À vérifier"))</f>
        <v/>
      </c>
      <c r="Z109" s="22" t="n"/>
      <c r="AA109" s="15" t="n"/>
    </row>
    <row r="110">
      <c r="A110" s="15" t="n"/>
      <c r="B110" s="15" t="n"/>
      <c r="C110" s="15" t="n"/>
      <c r="D110" s="15" t="n"/>
      <c r="E110" s="15" t="n"/>
      <c r="F110" s="16" t="n"/>
      <c r="G110" s="16" t="n"/>
      <c r="H110" s="17">
        <f>IF(A110="","",IFERROR(MAX(0,F110-G110),0))</f>
        <v/>
      </c>
      <c r="I110" s="16" t="n"/>
      <c r="J110" s="16" t="n"/>
      <c r="K110" s="27">
        <f>IF(A110="","",IFERROR(J110/'Paramètres'!$B$6,0))</f>
        <v/>
      </c>
      <c r="L110" s="16" t="n"/>
      <c r="M110" s="17">
        <f>IF(A110="","",IFERROR(IF(L110="",'Paramètres'!$B$7,L110),0))</f>
        <v/>
      </c>
      <c r="N110" s="16" t="n"/>
      <c r="O110" s="17">
        <f>IF(A110="","",IFERROR(IF(N110="",'Paramètres'!$B$8,N110),0))</f>
        <v/>
      </c>
      <c r="P110" s="17">
        <f>IF(A110="","",IFERROR(ROUNDUP(K110*O110,0),0))</f>
        <v/>
      </c>
      <c r="Q110" s="17">
        <f>IF(A110="","",IFERROR(ROUNDUP((K110*M110)+P110,0),0))</f>
        <v/>
      </c>
      <c r="R110" s="16" t="n"/>
      <c r="S110" s="17">
        <f>IF(A110="","",IFERROR(IF(R110="",'Paramètres'!$B$9,R110),0))</f>
        <v/>
      </c>
      <c r="T110" s="17">
        <f>IF(A110="","",IFERROR(ROUNDUP(K110*(M110+S110),0),0))</f>
        <v/>
      </c>
      <c r="U110" s="17">
        <f>IF(A110="","",IFERROR(IF(H110&lt;=Q110,MAX(0,T110-H110-I110),0),0))</f>
        <v/>
      </c>
      <c r="V110" s="28" t="n"/>
      <c r="W110" s="29">
        <f>IF(A110="","",IFERROR(U110*V110,0))</f>
        <v/>
      </c>
      <c r="X110" s="27">
        <f>IF(A110="","",IFERROR(H110/K110,0))</f>
        <v/>
      </c>
      <c r="Y110" s="21">
        <f>IF(A110="","",IFERROR(IF(H110&lt;=0,"Rupture / à commander",IF(H110&lt;=Q110,IF(I110&gt;0,"À surveiller - commande en cours","À commander"),"OK")),"À vérifier"))</f>
        <v/>
      </c>
      <c r="Z110" s="22" t="n"/>
      <c r="AA110" s="15" t="n"/>
    </row>
    <row r="111">
      <c r="A111" s="15" t="n"/>
      <c r="B111" s="15" t="n"/>
      <c r="C111" s="15" t="n"/>
      <c r="D111" s="15" t="n"/>
      <c r="E111" s="15" t="n"/>
      <c r="F111" s="16" t="n"/>
      <c r="G111" s="16" t="n"/>
      <c r="H111" s="17">
        <f>IF(A111="","",IFERROR(MAX(0,F111-G111),0))</f>
        <v/>
      </c>
      <c r="I111" s="16" t="n"/>
      <c r="J111" s="16" t="n"/>
      <c r="K111" s="27">
        <f>IF(A111="","",IFERROR(J111/'Paramètres'!$B$6,0))</f>
        <v/>
      </c>
      <c r="L111" s="16" t="n"/>
      <c r="M111" s="17">
        <f>IF(A111="","",IFERROR(IF(L111="",'Paramètres'!$B$7,L111),0))</f>
        <v/>
      </c>
      <c r="N111" s="16" t="n"/>
      <c r="O111" s="17">
        <f>IF(A111="","",IFERROR(IF(N111="",'Paramètres'!$B$8,N111),0))</f>
        <v/>
      </c>
      <c r="P111" s="17">
        <f>IF(A111="","",IFERROR(ROUNDUP(K111*O111,0),0))</f>
        <v/>
      </c>
      <c r="Q111" s="17">
        <f>IF(A111="","",IFERROR(ROUNDUP((K111*M111)+P111,0),0))</f>
        <v/>
      </c>
      <c r="R111" s="16" t="n"/>
      <c r="S111" s="17">
        <f>IF(A111="","",IFERROR(IF(R111="",'Paramètres'!$B$9,R111),0))</f>
        <v/>
      </c>
      <c r="T111" s="17">
        <f>IF(A111="","",IFERROR(ROUNDUP(K111*(M111+S111),0),0))</f>
        <v/>
      </c>
      <c r="U111" s="17">
        <f>IF(A111="","",IFERROR(IF(H111&lt;=Q111,MAX(0,T111-H111-I111),0),0))</f>
        <v/>
      </c>
      <c r="V111" s="28" t="n"/>
      <c r="W111" s="29">
        <f>IF(A111="","",IFERROR(U111*V111,0))</f>
        <v/>
      </c>
      <c r="X111" s="27">
        <f>IF(A111="","",IFERROR(H111/K111,0))</f>
        <v/>
      </c>
      <c r="Y111" s="21">
        <f>IF(A111="","",IFERROR(IF(H111&lt;=0,"Rupture / à commander",IF(H111&lt;=Q111,IF(I111&gt;0,"À surveiller - commande en cours","À commander"),"OK")),"À vérifier"))</f>
        <v/>
      </c>
      <c r="Z111" s="22" t="n"/>
      <c r="AA111" s="15" t="n"/>
    </row>
    <row r="112">
      <c r="A112" s="15" t="n"/>
      <c r="B112" s="15" t="n"/>
      <c r="C112" s="15" t="n"/>
      <c r="D112" s="15" t="n"/>
      <c r="E112" s="15" t="n"/>
      <c r="F112" s="16" t="n"/>
      <c r="G112" s="16" t="n"/>
      <c r="H112" s="17">
        <f>IF(A112="","",IFERROR(MAX(0,F112-G112),0))</f>
        <v/>
      </c>
      <c r="I112" s="16" t="n"/>
      <c r="J112" s="16" t="n"/>
      <c r="K112" s="27">
        <f>IF(A112="","",IFERROR(J112/'Paramètres'!$B$6,0))</f>
        <v/>
      </c>
      <c r="L112" s="16" t="n"/>
      <c r="M112" s="17">
        <f>IF(A112="","",IFERROR(IF(L112="",'Paramètres'!$B$7,L112),0))</f>
        <v/>
      </c>
      <c r="N112" s="16" t="n"/>
      <c r="O112" s="17">
        <f>IF(A112="","",IFERROR(IF(N112="",'Paramètres'!$B$8,N112),0))</f>
        <v/>
      </c>
      <c r="P112" s="17">
        <f>IF(A112="","",IFERROR(ROUNDUP(K112*O112,0),0))</f>
        <v/>
      </c>
      <c r="Q112" s="17">
        <f>IF(A112="","",IFERROR(ROUNDUP((K112*M112)+P112,0),0))</f>
        <v/>
      </c>
      <c r="R112" s="16" t="n"/>
      <c r="S112" s="17">
        <f>IF(A112="","",IFERROR(IF(R112="",'Paramètres'!$B$9,R112),0))</f>
        <v/>
      </c>
      <c r="T112" s="17">
        <f>IF(A112="","",IFERROR(ROUNDUP(K112*(M112+S112),0),0))</f>
        <v/>
      </c>
      <c r="U112" s="17">
        <f>IF(A112="","",IFERROR(IF(H112&lt;=Q112,MAX(0,T112-H112-I112),0),0))</f>
        <v/>
      </c>
      <c r="V112" s="28" t="n"/>
      <c r="W112" s="29">
        <f>IF(A112="","",IFERROR(U112*V112,0))</f>
        <v/>
      </c>
      <c r="X112" s="27">
        <f>IF(A112="","",IFERROR(H112/K112,0))</f>
        <v/>
      </c>
      <c r="Y112" s="21">
        <f>IF(A112="","",IFERROR(IF(H112&lt;=0,"Rupture / à commander",IF(H112&lt;=Q112,IF(I112&gt;0,"À surveiller - commande en cours","À commander"),"OK")),"À vérifier"))</f>
        <v/>
      </c>
      <c r="Z112" s="22" t="n"/>
      <c r="AA112" s="15" t="n"/>
    </row>
    <row r="113">
      <c r="A113" s="15" t="n"/>
      <c r="B113" s="15" t="n"/>
      <c r="C113" s="15" t="n"/>
      <c r="D113" s="15" t="n"/>
      <c r="E113" s="15" t="n"/>
      <c r="F113" s="16" t="n"/>
      <c r="G113" s="16" t="n"/>
      <c r="H113" s="17">
        <f>IF(A113="","",IFERROR(MAX(0,F113-G113),0))</f>
        <v/>
      </c>
      <c r="I113" s="16" t="n"/>
      <c r="J113" s="16" t="n"/>
      <c r="K113" s="27">
        <f>IF(A113="","",IFERROR(J113/'Paramètres'!$B$6,0))</f>
        <v/>
      </c>
      <c r="L113" s="16" t="n"/>
      <c r="M113" s="17">
        <f>IF(A113="","",IFERROR(IF(L113="",'Paramètres'!$B$7,L113),0))</f>
        <v/>
      </c>
      <c r="N113" s="16" t="n"/>
      <c r="O113" s="17">
        <f>IF(A113="","",IFERROR(IF(N113="",'Paramètres'!$B$8,N113),0))</f>
        <v/>
      </c>
      <c r="P113" s="17">
        <f>IF(A113="","",IFERROR(ROUNDUP(K113*O113,0),0))</f>
        <v/>
      </c>
      <c r="Q113" s="17">
        <f>IF(A113="","",IFERROR(ROUNDUP((K113*M113)+P113,0),0))</f>
        <v/>
      </c>
      <c r="R113" s="16" t="n"/>
      <c r="S113" s="17">
        <f>IF(A113="","",IFERROR(IF(R113="",'Paramètres'!$B$9,R113),0))</f>
        <v/>
      </c>
      <c r="T113" s="17">
        <f>IF(A113="","",IFERROR(ROUNDUP(K113*(M113+S113),0),0))</f>
        <v/>
      </c>
      <c r="U113" s="17">
        <f>IF(A113="","",IFERROR(IF(H113&lt;=Q113,MAX(0,T113-H113-I113),0),0))</f>
        <v/>
      </c>
      <c r="V113" s="28" t="n"/>
      <c r="W113" s="29">
        <f>IF(A113="","",IFERROR(U113*V113,0))</f>
        <v/>
      </c>
      <c r="X113" s="27">
        <f>IF(A113="","",IFERROR(H113/K113,0))</f>
        <v/>
      </c>
      <c r="Y113" s="21">
        <f>IF(A113="","",IFERROR(IF(H113&lt;=0,"Rupture / à commander",IF(H113&lt;=Q113,IF(I113&gt;0,"À surveiller - commande en cours","À commander"),"OK")),"À vérifier"))</f>
        <v/>
      </c>
      <c r="Z113" s="22" t="n"/>
      <c r="AA113" s="15" t="n"/>
    </row>
    <row r="114">
      <c r="A114" s="15" t="n"/>
      <c r="B114" s="15" t="n"/>
      <c r="C114" s="15" t="n"/>
      <c r="D114" s="15" t="n"/>
      <c r="E114" s="15" t="n"/>
      <c r="F114" s="16" t="n"/>
      <c r="G114" s="16" t="n"/>
      <c r="H114" s="17">
        <f>IF(A114="","",IFERROR(MAX(0,F114-G114),0))</f>
        <v/>
      </c>
      <c r="I114" s="16" t="n"/>
      <c r="J114" s="16" t="n"/>
      <c r="K114" s="27">
        <f>IF(A114="","",IFERROR(J114/'Paramètres'!$B$6,0))</f>
        <v/>
      </c>
      <c r="L114" s="16" t="n"/>
      <c r="M114" s="17">
        <f>IF(A114="","",IFERROR(IF(L114="",'Paramètres'!$B$7,L114),0))</f>
        <v/>
      </c>
      <c r="N114" s="16" t="n"/>
      <c r="O114" s="17">
        <f>IF(A114="","",IFERROR(IF(N114="",'Paramètres'!$B$8,N114),0))</f>
        <v/>
      </c>
      <c r="P114" s="17">
        <f>IF(A114="","",IFERROR(ROUNDUP(K114*O114,0),0))</f>
        <v/>
      </c>
      <c r="Q114" s="17">
        <f>IF(A114="","",IFERROR(ROUNDUP((K114*M114)+P114,0),0))</f>
        <v/>
      </c>
      <c r="R114" s="16" t="n"/>
      <c r="S114" s="17">
        <f>IF(A114="","",IFERROR(IF(R114="",'Paramètres'!$B$9,R114),0))</f>
        <v/>
      </c>
      <c r="T114" s="17">
        <f>IF(A114="","",IFERROR(ROUNDUP(K114*(M114+S114),0),0))</f>
        <v/>
      </c>
      <c r="U114" s="17">
        <f>IF(A114="","",IFERROR(IF(H114&lt;=Q114,MAX(0,T114-H114-I114),0),0))</f>
        <v/>
      </c>
      <c r="V114" s="28" t="n"/>
      <c r="W114" s="29">
        <f>IF(A114="","",IFERROR(U114*V114,0))</f>
        <v/>
      </c>
      <c r="X114" s="27">
        <f>IF(A114="","",IFERROR(H114/K114,0))</f>
        <v/>
      </c>
      <c r="Y114" s="21">
        <f>IF(A114="","",IFERROR(IF(H114&lt;=0,"Rupture / à commander",IF(H114&lt;=Q114,IF(I114&gt;0,"À surveiller - commande en cours","À commander"),"OK")),"À vérifier"))</f>
        <v/>
      </c>
      <c r="Z114" s="22" t="n"/>
      <c r="AA114" s="15" t="n"/>
    </row>
    <row r="115">
      <c r="A115" s="15" t="n"/>
      <c r="B115" s="15" t="n"/>
      <c r="C115" s="15" t="n"/>
      <c r="D115" s="15" t="n"/>
      <c r="E115" s="15" t="n"/>
      <c r="F115" s="16" t="n"/>
      <c r="G115" s="16" t="n"/>
      <c r="H115" s="17">
        <f>IF(A115="","",IFERROR(MAX(0,F115-G115),0))</f>
        <v/>
      </c>
      <c r="I115" s="16" t="n"/>
      <c r="J115" s="16" t="n"/>
      <c r="K115" s="27">
        <f>IF(A115="","",IFERROR(J115/'Paramètres'!$B$6,0))</f>
        <v/>
      </c>
      <c r="L115" s="16" t="n"/>
      <c r="M115" s="17">
        <f>IF(A115="","",IFERROR(IF(L115="",'Paramètres'!$B$7,L115),0))</f>
        <v/>
      </c>
      <c r="N115" s="16" t="n"/>
      <c r="O115" s="17">
        <f>IF(A115="","",IFERROR(IF(N115="",'Paramètres'!$B$8,N115),0))</f>
        <v/>
      </c>
      <c r="P115" s="17">
        <f>IF(A115="","",IFERROR(ROUNDUP(K115*O115,0),0))</f>
        <v/>
      </c>
      <c r="Q115" s="17">
        <f>IF(A115="","",IFERROR(ROUNDUP((K115*M115)+P115,0),0))</f>
        <v/>
      </c>
      <c r="R115" s="16" t="n"/>
      <c r="S115" s="17">
        <f>IF(A115="","",IFERROR(IF(R115="",'Paramètres'!$B$9,R115),0))</f>
        <v/>
      </c>
      <c r="T115" s="17">
        <f>IF(A115="","",IFERROR(ROUNDUP(K115*(M115+S115),0),0))</f>
        <v/>
      </c>
      <c r="U115" s="17">
        <f>IF(A115="","",IFERROR(IF(H115&lt;=Q115,MAX(0,T115-H115-I115),0),0))</f>
        <v/>
      </c>
      <c r="V115" s="28" t="n"/>
      <c r="W115" s="29">
        <f>IF(A115="","",IFERROR(U115*V115,0))</f>
        <v/>
      </c>
      <c r="X115" s="27">
        <f>IF(A115="","",IFERROR(H115/K115,0))</f>
        <v/>
      </c>
      <c r="Y115" s="21">
        <f>IF(A115="","",IFERROR(IF(H115&lt;=0,"Rupture / à commander",IF(H115&lt;=Q115,IF(I115&gt;0,"À surveiller - commande en cours","À commander"),"OK")),"À vérifier"))</f>
        <v/>
      </c>
      <c r="Z115" s="22" t="n"/>
      <c r="AA115" s="15" t="n"/>
    </row>
    <row r="116">
      <c r="A116" s="15" t="n"/>
      <c r="B116" s="15" t="n"/>
      <c r="C116" s="15" t="n"/>
      <c r="D116" s="15" t="n"/>
      <c r="E116" s="15" t="n"/>
      <c r="F116" s="16" t="n"/>
      <c r="G116" s="16" t="n"/>
      <c r="H116" s="17">
        <f>IF(A116="","",IFERROR(MAX(0,F116-G116),0))</f>
        <v/>
      </c>
      <c r="I116" s="16" t="n"/>
      <c r="J116" s="16" t="n"/>
      <c r="K116" s="27">
        <f>IF(A116="","",IFERROR(J116/'Paramètres'!$B$6,0))</f>
        <v/>
      </c>
      <c r="L116" s="16" t="n"/>
      <c r="M116" s="17">
        <f>IF(A116="","",IFERROR(IF(L116="",'Paramètres'!$B$7,L116),0))</f>
        <v/>
      </c>
      <c r="N116" s="16" t="n"/>
      <c r="O116" s="17">
        <f>IF(A116="","",IFERROR(IF(N116="",'Paramètres'!$B$8,N116),0))</f>
        <v/>
      </c>
      <c r="P116" s="17">
        <f>IF(A116="","",IFERROR(ROUNDUP(K116*O116,0),0))</f>
        <v/>
      </c>
      <c r="Q116" s="17">
        <f>IF(A116="","",IFERROR(ROUNDUP((K116*M116)+P116,0),0))</f>
        <v/>
      </c>
      <c r="R116" s="16" t="n"/>
      <c r="S116" s="17">
        <f>IF(A116="","",IFERROR(IF(R116="",'Paramètres'!$B$9,R116),0))</f>
        <v/>
      </c>
      <c r="T116" s="17">
        <f>IF(A116="","",IFERROR(ROUNDUP(K116*(M116+S116),0),0))</f>
        <v/>
      </c>
      <c r="U116" s="17">
        <f>IF(A116="","",IFERROR(IF(H116&lt;=Q116,MAX(0,T116-H116-I116),0),0))</f>
        <v/>
      </c>
      <c r="V116" s="28" t="n"/>
      <c r="W116" s="29">
        <f>IF(A116="","",IFERROR(U116*V116,0))</f>
        <v/>
      </c>
      <c r="X116" s="27">
        <f>IF(A116="","",IFERROR(H116/K116,0))</f>
        <v/>
      </c>
      <c r="Y116" s="21">
        <f>IF(A116="","",IFERROR(IF(H116&lt;=0,"Rupture / à commander",IF(H116&lt;=Q116,IF(I116&gt;0,"À surveiller - commande en cours","À commander"),"OK")),"À vérifier"))</f>
        <v/>
      </c>
      <c r="Z116" s="22" t="n"/>
      <c r="AA116" s="15" t="n"/>
    </row>
    <row r="117">
      <c r="A117" s="15" t="n"/>
      <c r="B117" s="15" t="n"/>
      <c r="C117" s="15" t="n"/>
      <c r="D117" s="15" t="n"/>
      <c r="E117" s="15" t="n"/>
      <c r="F117" s="16" t="n"/>
      <c r="G117" s="16" t="n"/>
      <c r="H117" s="17">
        <f>IF(A117="","",IFERROR(MAX(0,F117-G117),0))</f>
        <v/>
      </c>
      <c r="I117" s="16" t="n"/>
      <c r="J117" s="16" t="n"/>
      <c r="K117" s="27">
        <f>IF(A117="","",IFERROR(J117/'Paramètres'!$B$6,0))</f>
        <v/>
      </c>
      <c r="L117" s="16" t="n"/>
      <c r="M117" s="17">
        <f>IF(A117="","",IFERROR(IF(L117="",'Paramètres'!$B$7,L117),0))</f>
        <v/>
      </c>
      <c r="N117" s="16" t="n"/>
      <c r="O117" s="17">
        <f>IF(A117="","",IFERROR(IF(N117="",'Paramètres'!$B$8,N117),0))</f>
        <v/>
      </c>
      <c r="P117" s="17">
        <f>IF(A117="","",IFERROR(ROUNDUP(K117*O117,0),0))</f>
        <v/>
      </c>
      <c r="Q117" s="17">
        <f>IF(A117="","",IFERROR(ROUNDUP((K117*M117)+P117,0),0))</f>
        <v/>
      </c>
      <c r="R117" s="16" t="n"/>
      <c r="S117" s="17">
        <f>IF(A117="","",IFERROR(IF(R117="",'Paramètres'!$B$9,R117),0))</f>
        <v/>
      </c>
      <c r="T117" s="17">
        <f>IF(A117="","",IFERROR(ROUNDUP(K117*(M117+S117),0),0))</f>
        <v/>
      </c>
      <c r="U117" s="17">
        <f>IF(A117="","",IFERROR(IF(H117&lt;=Q117,MAX(0,T117-H117-I117),0),0))</f>
        <v/>
      </c>
      <c r="V117" s="28" t="n"/>
      <c r="W117" s="29">
        <f>IF(A117="","",IFERROR(U117*V117,0))</f>
        <v/>
      </c>
      <c r="X117" s="27">
        <f>IF(A117="","",IFERROR(H117/K117,0))</f>
        <v/>
      </c>
      <c r="Y117" s="21">
        <f>IF(A117="","",IFERROR(IF(H117&lt;=0,"Rupture / à commander",IF(H117&lt;=Q117,IF(I117&gt;0,"À surveiller - commande en cours","À commander"),"OK")),"À vérifier"))</f>
        <v/>
      </c>
      <c r="Z117" s="22" t="n"/>
      <c r="AA117" s="15" t="n"/>
    </row>
    <row r="118">
      <c r="A118" s="15" t="n"/>
      <c r="B118" s="15" t="n"/>
      <c r="C118" s="15" t="n"/>
      <c r="D118" s="15" t="n"/>
      <c r="E118" s="15" t="n"/>
      <c r="F118" s="16" t="n"/>
      <c r="G118" s="16" t="n"/>
      <c r="H118" s="17">
        <f>IF(A118="","",IFERROR(MAX(0,F118-G118),0))</f>
        <v/>
      </c>
      <c r="I118" s="16" t="n"/>
      <c r="J118" s="16" t="n"/>
      <c r="K118" s="27">
        <f>IF(A118="","",IFERROR(J118/'Paramètres'!$B$6,0))</f>
        <v/>
      </c>
      <c r="L118" s="16" t="n"/>
      <c r="M118" s="17">
        <f>IF(A118="","",IFERROR(IF(L118="",'Paramètres'!$B$7,L118),0))</f>
        <v/>
      </c>
      <c r="N118" s="16" t="n"/>
      <c r="O118" s="17">
        <f>IF(A118="","",IFERROR(IF(N118="",'Paramètres'!$B$8,N118),0))</f>
        <v/>
      </c>
      <c r="P118" s="17">
        <f>IF(A118="","",IFERROR(ROUNDUP(K118*O118,0),0))</f>
        <v/>
      </c>
      <c r="Q118" s="17">
        <f>IF(A118="","",IFERROR(ROUNDUP((K118*M118)+P118,0),0))</f>
        <v/>
      </c>
      <c r="R118" s="16" t="n"/>
      <c r="S118" s="17">
        <f>IF(A118="","",IFERROR(IF(R118="",'Paramètres'!$B$9,R118),0))</f>
        <v/>
      </c>
      <c r="T118" s="17">
        <f>IF(A118="","",IFERROR(ROUNDUP(K118*(M118+S118),0),0))</f>
        <v/>
      </c>
      <c r="U118" s="17">
        <f>IF(A118="","",IFERROR(IF(H118&lt;=Q118,MAX(0,T118-H118-I118),0),0))</f>
        <v/>
      </c>
      <c r="V118" s="28" t="n"/>
      <c r="W118" s="29">
        <f>IF(A118="","",IFERROR(U118*V118,0))</f>
        <v/>
      </c>
      <c r="X118" s="27">
        <f>IF(A118="","",IFERROR(H118/K118,0))</f>
        <v/>
      </c>
      <c r="Y118" s="21">
        <f>IF(A118="","",IFERROR(IF(H118&lt;=0,"Rupture / à commander",IF(H118&lt;=Q118,IF(I118&gt;0,"À surveiller - commande en cours","À commander"),"OK")),"À vérifier"))</f>
        <v/>
      </c>
      <c r="Z118" s="22" t="n"/>
      <c r="AA118" s="15" t="n"/>
    </row>
    <row r="119">
      <c r="A119" s="15" t="n"/>
      <c r="B119" s="15" t="n"/>
      <c r="C119" s="15" t="n"/>
      <c r="D119" s="15" t="n"/>
      <c r="E119" s="15" t="n"/>
      <c r="F119" s="16" t="n"/>
      <c r="G119" s="16" t="n"/>
      <c r="H119" s="17">
        <f>IF(A119="","",IFERROR(MAX(0,F119-G119),0))</f>
        <v/>
      </c>
      <c r="I119" s="16" t="n"/>
      <c r="J119" s="16" t="n"/>
      <c r="K119" s="27">
        <f>IF(A119="","",IFERROR(J119/'Paramètres'!$B$6,0))</f>
        <v/>
      </c>
      <c r="L119" s="16" t="n"/>
      <c r="M119" s="17">
        <f>IF(A119="","",IFERROR(IF(L119="",'Paramètres'!$B$7,L119),0))</f>
        <v/>
      </c>
      <c r="N119" s="16" t="n"/>
      <c r="O119" s="17">
        <f>IF(A119="","",IFERROR(IF(N119="",'Paramètres'!$B$8,N119),0))</f>
        <v/>
      </c>
      <c r="P119" s="17">
        <f>IF(A119="","",IFERROR(ROUNDUP(K119*O119,0),0))</f>
        <v/>
      </c>
      <c r="Q119" s="17">
        <f>IF(A119="","",IFERROR(ROUNDUP((K119*M119)+P119,0),0))</f>
        <v/>
      </c>
      <c r="R119" s="16" t="n"/>
      <c r="S119" s="17">
        <f>IF(A119="","",IFERROR(IF(R119="",'Paramètres'!$B$9,R119),0))</f>
        <v/>
      </c>
      <c r="T119" s="17">
        <f>IF(A119="","",IFERROR(ROUNDUP(K119*(M119+S119),0),0))</f>
        <v/>
      </c>
      <c r="U119" s="17">
        <f>IF(A119="","",IFERROR(IF(H119&lt;=Q119,MAX(0,T119-H119-I119),0),0))</f>
        <v/>
      </c>
      <c r="V119" s="28" t="n"/>
      <c r="W119" s="29">
        <f>IF(A119="","",IFERROR(U119*V119,0))</f>
        <v/>
      </c>
      <c r="X119" s="27">
        <f>IF(A119="","",IFERROR(H119/K119,0))</f>
        <v/>
      </c>
      <c r="Y119" s="21">
        <f>IF(A119="","",IFERROR(IF(H119&lt;=0,"Rupture / à commander",IF(H119&lt;=Q119,IF(I119&gt;0,"À surveiller - commande en cours","À commander"),"OK")),"À vérifier"))</f>
        <v/>
      </c>
      <c r="Z119" s="22" t="n"/>
      <c r="AA119" s="15" t="n"/>
    </row>
    <row r="120">
      <c r="A120" s="15" t="n"/>
      <c r="B120" s="15" t="n"/>
      <c r="C120" s="15" t="n"/>
      <c r="D120" s="15" t="n"/>
      <c r="E120" s="15" t="n"/>
      <c r="F120" s="16" t="n"/>
      <c r="G120" s="16" t="n"/>
      <c r="H120" s="17">
        <f>IF(A120="","",IFERROR(MAX(0,F120-G120),0))</f>
        <v/>
      </c>
      <c r="I120" s="16" t="n"/>
      <c r="J120" s="16" t="n"/>
      <c r="K120" s="27">
        <f>IF(A120="","",IFERROR(J120/'Paramètres'!$B$6,0))</f>
        <v/>
      </c>
      <c r="L120" s="16" t="n"/>
      <c r="M120" s="17">
        <f>IF(A120="","",IFERROR(IF(L120="",'Paramètres'!$B$7,L120),0))</f>
        <v/>
      </c>
      <c r="N120" s="16" t="n"/>
      <c r="O120" s="17">
        <f>IF(A120="","",IFERROR(IF(N120="",'Paramètres'!$B$8,N120),0))</f>
        <v/>
      </c>
      <c r="P120" s="17">
        <f>IF(A120="","",IFERROR(ROUNDUP(K120*O120,0),0))</f>
        <v/>
      </c>
      <c r="Q120" s="17">
        <f>IF(A120="","",IFERROR(ROUNDUP((K120*M120)+P120,0),0))</f>
        <v/>
      </c>
      <c r="R120" s="16" t="n"/>
      <c r="S120" s="17">
        <f>IF(A120="","",IFERROR(IF(R120="",'Paramètres'!$B$9,R120),0))</f>
        <v/>
      </c>
      <c r="T120" s="17">
        <f>IF(A120="","",IFERROR(ROUNDUP(K120*(M120+S120),0),0))</f>
        <v/>
      </c>
      <c r="U120" s="17">
        <f>IF(A120="","",IFERROR(IF(H120&lt;=Q120,MAX(0,T120-H120-I120),0),0))</f>
        <v/>
      </c>
      <c r="V120" s="28" t="n"/>
      <c r="W120" s="29">
        <f>IF(A120="","",IFERROR(U120*V120,0))</f>
        <v/>
      </c>
      <c r="X120" s="27">
        <f>IF(A120="","",IFERROR(H120/K120,0))</f>
        <v/>
      </c>
      <c r="Y120" s="21">
        <f>IF(A120="","",IFERROR(IF(H120&lt;=0,"Rupture / à commander",IF(H120&lt;=Q120,IF(I120&gt;0,"À surveiller - commande en cours","À commander"),"OK")),"À vérifier"))</f>
        <v/>
      </c>
      <c r="Z120" s="22" t="n"/>
      <c r="AA120" s="15" t="n"/>
    </row>
    <row r="121">
      <c r="A121" s="15" t="n"/>
      <c r="B121" s="15" t="n"/>
      <c r="C121" s="15" t="n"/>
      <c r="D121" s="15" t="n"/>
      <c r="E121" s="15" t="n"/>
      <c r="F121" s="16" t="n"/>
      <c r="G121" s="16" t="n"/>
      <c r="H121" s="17">
        <f>IF(A121="","",IFERROR(MAX(0,F121-G121),0))</f>
        <v/>
      </c>
      <c r="I121" s="16" t="n"/>
      <c r="J121" s="16" t="n"/>
      <c r="K121" s="27">
        <f>IF(A121="","",IFERROR(J121/'Paramètres'!$B$6,0))</f>
        <v/>
      </c>
      <c r="L121" s="16" t="n"/>
      <c r="M121" s="17">
        <f>IF(A121="","",IFERROR(IF(L121="",'Paramètres'!$B$7,L121),0))</f>
        <v/>
      </c>
      <c r="N121" s="16" t="n"/>
      <c r="O121" s="17">
        <f>IF(A121="","",IFERROR(IF(N121="",'Paramètres'!$B$8,N121),0))</f>
        <v/>
      </c>
      <c r="P121" s="17">
        <f>IF(A121="","",IFERROR(ROUNDUP(K121*O121,0),0))</f>
        <v/>
      </c>
      <c r="Q121" s="17">
        <f>IF(A121="","",IFERROR(ROUNDUP((K121*M121)+P121,0),0))</f>
        <v/>
      </c>
      <c r="R121" s="16" t="n"/>
      <c r="S121" s="17">
        <f>IF(A121="","",IFERROR(IF(R121="",'Paramètres'!$B$9,R121),0))</f>
        <v/>
      </c>
      <c r="T121" s="17">
        <f>IF(A121="","",IFERROR(ROUNDUP(K121*(M121+S121),0),0))</f>
        <v/>
      </c>
      <c r="U121" s="17">
        <f>IF(A121="","",IFERROR(IF(H121&lt;=Q121,MAX(0,T121-H121-I121),0),0))</f>
        <v/>
      </c>
      <c r="V121" s="28" t="n"/>
      <c r="W121" s="29">
        <f>IF(A121="","",IFERROR(U121*V121,0))</f>
        <v/>
      </c>
      <c r="X121" s="27">
        <f>IF(A121="","",IFERROR(H121/K121,0))</f>
        <v/>
      </c>
      <c r="Y121" s="21">
        <f>IF(A121="","",IFERROR(IF(H121&lt;=0,"Rupture / à commander",IF(H121&lt;=Q121,IF(I121&gt;0,"À surveiller - commande en cours","À commander"),"OK")),"À vérifier"))</f>
        <v/>
      </c>
      <c r="Z121" s="22" t="n"/>
      <c r="AA121" s="15" t="n"/>
    </row>
    <row r="122">
      <c r="A122" s="15" t="n"/>
      <c r="B122" s="15" t="n"/>
      <c r="C122" s="15" t="n"/>
      <c r="D122" s="15" t="n"/>
      <c r="E122" s="15" t="n"/>
      <c r="F122" s="16" t="n"/>
      <c r="G122" s="16" t="n"/>
      <c r="H122" s="17">
        <f>IF(A122="","",IFERROR(MAX(0,F122-G122),0))</f>
        <v/>
      </c>
      <c r="I122" s="16" t="n"/>
      <c r="J122" s="16" t="n"/>
      <c r="K122" s="27">
        <f>IF(A122="","",IFERROR(J122/'Paramètres'!$B$6,0))</f>
        <v/>
      </c>
      <c r="L122" s="16" t="n"/>
      <c r="M122" s="17">
        <f>IF(A122="","",IFERROR(IF(L122="",'Paramètres'!$B$7,L122),0))</f>
        <v/>
      </c>
      <c r="N122" s="16" t="n"/>
      <c r="O122" s="17">
        <f>IF(A122="","",IFERROR(IF(N122="",'Paramètres'!$B$8,N122),0))</f>
        <v/>
      </c>
      <c r="P122" s="17">
        <f>IF(A122="","",IFERROR(ROUNDUP(K122*O122,0),0))</f>
        <v/>
      </c>
      <c r="Q122" s="17">
        <f>IF(A122="","",IFERROR(ROUNDUP((K122*M122)+P122,0),0))</f>
        <v/>
      </c>
      <c r="R122" s="16" t="n"/>
      <c r="S122" s="17">
        <f>IF(A122="","",IFERROR(IF(R122="",'Paramètres'!$B$9,R122),0))</f>
        <v/>
      </c>
      <c r="T122" s="17">
        <f>IF(A122="","",IFERROR(ROUNDUP(K122*(M122+S122),0),0))</f>
        <v/>
      </c>
      <c r="U122" s="17">
        <f>IF(A122="","",IFERROR(IF(H122&lt;=Q122,MAX(0,T122-H122-I122),0),0))</f>
        <v/>
      </c>
      <c r="V122" s="28" t="n"/>
      <c r="W122" s="29">
        <f>IF(A122="","",IFERROR(U122*V122,0))</f>
        <v/>
      </c>
      <c r="X122" s="27">
        <f>IF(A122="","",IFERROR(H122/K122,0))</f>
        <v/>
      </c>
      <c r="Y122" s="21">
        <f>IF(A122="","",IFERROR(IF(H122&lt;=0,"Rupture / à commander",IF(H122&lt;=Q122,IF(I122&gt;0,"À surveiller - commande en cours","À commander"),"OK")),"À vérifier"))</f>
        <v/>
      </c>
      <c r="Z122" s="22" t="n"/>
      <c r="AA122" s="15" t="n"/>
    </row>
    <row r="123">
      <c r="A123" s="15" t="n"/>
      <c r="B123" s="15" t="n"/>
      <c r="C123" s="15" t="n"/>
      <c r="D123" s="15" t="n"/>
      <c r="E123" s="15" t="n"/>
      <c r="F123" s="16" t="n"/>
      <c r="G123" s="16" t="n"/>
      <c r="H123" s="17">
        <f>IF(A123="","",IFERROR(MAX(0,F123-G123),0))</f>
        <v/>
      </c>
      <c r="I123" s="16" t="n"/>
      <c r="J123" s="16" t="n"/>
      <c r="K123" s="27">
        <f>IF(A123="","",IFERROR(J123/'Paramètres'!$B$6,0))</f>
        <v/>
      </c>
      <c r="L123" s="16" t="n"/>
      <c r="M123" s="17">
        <f>IF(A123="","",IFERROR(IF(L123="",'Paramètres'!$B$7,L123),0))</f>
        <v/>
      </c>
      <c r="N123" s="16" t="n"/>
      <c r="O123" s="17">
        <f>IF(A123="","",IFERROR(IF(N123="",'Paramètres'!$B$8,N123),0))</f>
        <v/>
      </c>
      <c r="P123" s="17">
        <f>IF(A123="","",IFERROR(ROUNDUP(K123*O123,0),0))</f>
        <v/>
      </c>
      <c r="Q123" s="17">
        <f>IF(A123="","",IFERROR(ROUNDUP((K123*M123)+P123,0),0))</f>
        <v/>
      </c>
      <c r="R123" s="16" t="n"/>
      <c r="S123" s="17">
        <f>IF(A123="","",IFERROR(IF(R123="",'Paramètres'!$B$9,R123),0))</f>
        <v/>
      </c>
      <c r="T123" s="17">
        <f>IF(A123="","",IFERROR(ROUNDUP(K123*(M123+S123),0),0))</f>
        <v/>
      </c>
      <c r="U123" s="17">
        <f>IF(A123="","",IFERROR(IF(H123&lt;=Q123,MAX(0,T123-H123-I123),0),0))</f>
        <v/>
      </c>
      <c r="V123" s="28" t="n"/>
      <c r="W123" s="29">
        <f>IF(A123="","",IFERROR(U123*V123,0))</f>
        <v/>
      </c>
      <c r="X123" s="27">
        <f>IF(A123="","",IFERROR(H123/K123,0))</f>
        <v/>
      </c>
      <c r="Y123" s="21">
        <f>IF(A123="","",IFERROR(IF(H123&lt;=0,"Rupture / à commander",IF(H123&lt;=Q123,IF(I123&gt;0,"À surveiller - commande en cours","À commander"),"OK")),"À vérifier"))</f>
        <v/>
      </c>
      <c r="Z123" s="22" t="n"/>
      <c r="AA123" s="15" t="n"/>
    </row>
    <row r="124">
      <c r="A124" s="15" t="n"/>
      <c r="B124" s="15" t="n"/>
      <c r="C124" s="15" t="n"/>
      <c r="D124" s="15" t="n"/>
      <c r="E124" s="15" t="n"/>
      <c r="F124" s="16" t="n"/>
      <c r="G124" s="16" t="n"/>
      <c r="H124" s="17">
        <f>IF(A124="","",IFERROR(MAX(0,F124-G124),0))</f>
        <v/>
      </c>
      <c r="I124" s="16" t="n"/>
      <c r="J124" s="16" t="n"/>
      <c r="K124" s="27">
        <f>IF(A124="","",IFERROR(J124/'Paramètres'!$B$6,0))</f>
        <v/>
      </c>
      <c r="L124" s="16" t="n"/>
      <c r="M124" s="17">
        <f>IF(A124="","",IFERROR(IF(L124="",'Paramètres'!$B$7,L124),0))</f>
        <v/>
      </c>
      <c r="N124" s="16" t="n"/>
      <c r="O124" s="17">
        <f>IF(A124="","",IFERROR(IF(N124="",'Paramètres'!$B$8,N124),0))</f>
        <v/>
      </c>
      <c r="P124" s="17">
        <f>IF(A124="","",IFERROR(ROUNDUP(K124*O124,0),0))</f>
        <v/>
      </c>
      <c r="Q124" s="17">
        <f>IF(A124="","",IFERROR(ROUNDUP((K124*M124)+P124,0),0))</f>
        <v/>
      </c>
      <c r="R124" s="16" t="n"/>
      <c r="S124" s="17">
        <f>IF(A124="","",IFERROR(IF(R124="",'Paramètres'!$B$9,R124),0))</f>
        <v/>
      </c>
      <c r="T124" s="17">
        <f>IF(A124="","",IFERROR(ROUNDUP(K124*(M124+S124),0),0))</f>
        <v/>
      </c>
      <c r="U124" s="17">
        <f>IF(A124="","",IFERROR(IF(H124&lt;=Q124,MAX(0,T124-H124-I124),0),0))</f>
        <v/>
      </c>
      <c r="V124" s="28" t="n"/>
      <c r="W124" s="29">
        <f>IF(A124="","",IFERROR(U124*V124,0))</f>
        <v/>
      </c>
      <c r="X124" s="27">
        <f>IF(A124="","",IFERROR(H124/K124,0))</f>
        <v/>
      </c>
      <c r="Y124" s="21">
        <f>IF(A124="","",IFERROR(IF(H124&lt;=0,"Rupture / à commander",IF(H124&lt;=Q124,IF(I124&gt;0,"À surveiller - commande en cours","À commander"),"OK")),"À vérifier"))</f>
        <v/>
      </c>
      <c r="Z124" s="22" t="n"/>
      <c r="AA124" s="15" t="n"/>
    </row>
    <row r="125">
      <c r="A125" s="15" t="n"/>
      <c r="B125" s="15" t="n"/>
      <c r="C125" s="15" t="n"/>
      <c r="D125" s="15" t="n"/>
      <c r="E125" s="15" t="n"/>
      <c r="F125" s="16" t="n"/>
      <c r="G125" s="16" t="n"/>
      <c r="H125" s="17">
        <f>IF(A125="","",IFERROR(MAX(0,F125-G125),0))</f>
        <v/>
      </c>
      <c r="I125" s="16" t="n"/>
      <c r="J125" s="16" t="n"/>
      <c r="K125" s="27">
        <f>IF(A125="","",IFERROR(J125/'Paramètres'!$B$6,0))</f>
        <v/>
      </c>
      <c r="L125" s="16" t="n"/>
      <c r="M125" s="17">
        <f>IF(A125="","",IFERROR(IF(L125="",'Paramètres'!$B$7,L125),0))</f>
        <v/>
      </c>
      <c r="N125" s="16" t="n"/>
      <c r="O125" s="17">
        <f>IF(A125="","",IFERROR(IF(N125="",'Paramètres'!$B$8,N125),0))</f>
        <v/>
      </c>
      <c r="P125" s="17">
        <f>IF(A125="","",IFERROR(ROUNDUP(K125*O125,0),0))</f>
        <v/>
      </c>
      <c r="Q125" s="17">
        <f>IF(A125="","",IFERROR(ROUNDUP((K125*M125)+P125,0),0))</f>
        <v/>
      </c>
      <c r="R125" s="16" t="n"/>
      <c r="S125" s="17">
        <f>IF(A125="","",IFERROR(IF(R125="",'Paramètres'!$B$9,R125),0))</f>
        <v/>
      </c>
      <c r="T125" s="17">
        <f>IF(A125="","",IFERROR(ROUNDUP(K125*(M125+S125),0),0))</f>
        <v/>
      </c>
      <c r="U125" s="17">
        <f>IF(A125="","",IFERROR(IF(H125&lt;=Q125,MAX(0,T125-H125-I125),0),0))</f>
        <v/>
      </c>
      <c r="V125" s="28" t="n"/>
      <c r="W125" s="29">
        <f>IF(A125="","",IFERROR(U125*V125,0))</f>
        <v/>
      </c>
      <c r="X125" s="27">
        <f>IF(A125="","",IFERROR(H125/K125,0))</f>
        <v/>
      </c>
      <c r="Y125" s="21">
        <f>IF(A125="","",IFERROR(IF(H125&lt;=0,"Rupture / à commander",IF(H125&lt;=Q125,IF(I125&gt;0,"À surveiller - commande en cours","À commander"),"OK")),"À vérifier"))</f>
        <v/>
      </c>
      <c r="Z125" s="22" t="n"/>
      <c r="AA125" s="15" t="n"/>
    </row>
    <row r="126">
      <c r="A126" s="15" t="n"/>
      <c r="B126" s="15" t="n"/>
      <c r="C126" s="15" t="n"/>
      <c r="D126" s="15" t="n"/>
      <c r="E126" s="15" t="n"/>
      <c r="F126" s="16" t="n"/>
      <c r="G126" s="16" t="n"/>
      <c r="H126" s="17">
        <f>IF(A126="","",IFERROR(MAX(0,F126-G126),0))</f>
        <v/>
      </c>
      <c r="I126" s="16" t="n"/>
      <c r="J126" s="16" t="n"/>
      <c r="K126" s="27">
        <f>IF(A126="","",IFERROR(J126/'Paramètres'!$B$6,0))</f>
        <v/>
      </c>
      <c r="L126" s="16" t="n"/>
      <c r="M126" s="17">
        <f>IF(A126="","",IFERROR(IF(L126="",'Paramètres'!$B$7,L126),0))</f>
        <v/>
      </c>
      <c r="N126" s="16" t="n"/>
      <c r="O126" s="17">
        <f>IF(A126="","",IFERROR(IF(N126="",'Paramètres'!$B$8,N126),0))</f>
        <v/>
      </c>
      <c r="P126" s="17">
        <f>IF(A126="","",IFERROR(ROUNDUP(K126*O126,0),0))</f>
        <v/>
      </c>
      <c r="Q126" s="17">
        <f>IF(A126="","",IFERROR(ROUNDUP((K126*M126)+P126,0),0))</f>
        <v/>
      </c>
      <c r="R126" s="16" t="n"/>
      <c r="S126" s="17">
        <f>IF(A126="","",IFERROR(IF(R126="",'Paramètres'!$B$9,R126),0))</f>
        <v/>
      </c>
      <c r="T126" s="17">
        <f>IF(A126="","",IFERROR(ROUNDUP(K126*(M126+S126),0),0))</f>
        <v/>
      </c>
      <c r="U126" s="17">
        <f>IF(A126="","",IFERROR(IF(H126&lt;=Q126,MAX(0,T126-H126-I126),0),0))</f>
        <v/>
      </c>
      <c r="V126" s="28" t="n"/>
      <c r="W126" s="29">
        <f>IF(A126="","",IFERROR(U126*V126,0))</f>
        <v/>
      </c>
      <c r="X126" s="27">
        <f>IF(A126="","",IFERROR(H126/K126,0))</f>
        <v/>
      </c>
      <c r="Y126" s="21">
        <f>IF(A126="","",IFERROR(IF(H126&lt;=0,"Rupture / à commander",IF(H126&lt;=Q126,IF(I126&gt;0,"À surveiller - commande en cours","À commander"),"OK")),"À vérifier"))</f>
        <v/>
      </c>
      <c r="Z126" s="22" t="n"/>
      <c r="AA126" s="15" t="n"/>
    </row>
    <row r="127">
      <c r="A127" s="15" t="n"/>
      <c r="B127" s="15" t="n"/>
      <c r="C127" s="15" t="n"/>
      <c r="D127" s="15" t="n"/>
      <c r="E127" s="15" t="n"/>
      <c r="F127" s="16" t="n"/>
      <c r="G127" s="16" t="n"/>
      <c r="H127" s="17">
        <f>IF(A127="","",IFERROR(MAX(0,F127-G127),0))</f>
        <v/>
      </c>
      <c r="I127" s="16" t="n"/>
      <c r="J127" s="16" t="n"/>
      <c r="K127" s="27">
        <f>IF(A127="","",IFERROR(J127/'Paramètres'!$B$6,0))</f>
        <v/>
      </c>
      <c r="L127" s="16" t="n"/>
      <c r="M127" s="17">
        <f>IF(A127="","",IFERROR(IF(L127="",'Paramètres'!$B$7,L127),0))</f>
        <v/>
      </c>
      <c r="N127" s="16" t="n"/>
      <c r="O127" s="17">
        <f>IF(A127="","",IFERROR(IF(N127="",'Paramètres'!$B$8,N127),0))</f>
        <v/>
      </c>
      <c r="P127" s="17">
        <f>IF(A127="","",IFERROR(ROUNDUP(K127*O127,0),0))</f>
        <v/>
      </c>
      <c r="Q127" s="17">
        <f>IF(A127="","",IFERROR(ROUNDUP((K127*M127)+P127,0),0))</f>
        <v/>
      </c>
      <c r="R127" s="16" t="n"/>
      <c r="S127" s="17">
        <f>IF(A127="","",IFERROR(IF(R127="",'Paramètres'!$B$9,R127),0))</f>
        <v/>
      </c>
      <c r="T127" s="17">
        <f>IF(A127="","",IFERROR(ROUNDUP(K127*(M127+S127),0),0))</f>
        <v/>
      </c>
      <c r="U127" s="17">
        <f>IF(A127="","",IFERROR(IF(H127&lt;=Q127,MAX(0,T127-H127-I127),0),0))</f>
        <v/>
      </c>
      <c r="V127" s="28" t="n"/>
      <c r="W127" s="29">
        <f>IF(A127="","",IFERROR(U127*V127,0))</f>
        <v/>
      </c>
      <c r="X127" s="27">
        <f>IF(A127="","",IFERROR(H127/K127,0))</f>
        <v/>
      </c>
      <c r="Y127" s="21">
        <f>IF(A127="","",IFERROR(IF(H127&lt;=0,"Rupture / à commander",IF(H127&lt;=Q127,IF(I127&gt;0,"À surveiller - commande en cours","À commander"),"OK")),"À vérifier"))</f>
        <v/>
      </c>
      <c r="Z127" s="22" t="n"/>
      <c r="AA127" s="15" t="n"/>
    </row>
    <row r="128">
      <c r="A128" s="15" t="n"/>
      <c r="B128" s="15" t="n"/>
      <c r="C128" s="15" t="n"/>
      <c r="D128" s="15" t="n"/>
      <c r="E128" s="15" t="n"/>
      <c r="F128" s="16" t="n"/>
      <c r="G128" s="16" t="n"/>
      <c r="H128" s="17">
        <f>IF(A128="","",IFERROR(MAX(0,F128-G128),0))</f>
        <v/>
      </c>
      <c r="I128" s="16" t="n"/>
      <c r="J128" s="16" t="n"/>
      <c r="K128" s="27">
        <f>IF(A128="","",IFERROR(J128/'Paramètres'!$B$6,0))</f>
        <v/>
      </c>
      <c r="L128" s="16" t="n"/>
      <c r="M128" s="17">
        <f>IF(A128="","",IFERROR(IF(L128="",'Paramètres'!$B$7,L128),0))</f>
        <v/>
      </c>
      <c r="N128" s="16" t="n"/>
      <c r="O128" s="17">
        <f>IF(A128="","",IFERROR(IF(N128="",'Paramètres'!$B$8,N128),0))</f>
        <v/>
      </c>
      <c r="P128" s="17">
        <f>IF(A128="","",IFERROR(ROUNDUP(K128*O128,0),0))</f>
        <v/>
      </c>
      <c r="Q128" s="17">
        <f>IF(A128="","",IFERROR(ROUNDUP((K128*M128)+P128,0),0))</f>
        <v/>
      </c>
      <c r="R128" s="16" t="n"/>
      <c r="S128" s="17">
        <f>IF(A128="","",IFERROR(IF(R128="",'Paramètres'!$B$9,R128),0))</f>
        <v/>
      </c>
      <c r="T128" s="17">
        <f>IF(A128="","",IFERROR(ROUNDUP(K128*(M128+S128),0),0))</f>
        <v/>
      </c>
      <c r="U128" s="17">
        <f>IF(A128="","",IFERROR(IF(H128&lt;=Q128,MAX(0,T128-H128-I128),0),0))</f>
        <v/>
      </c>
      <c r="V128" s="28" t="n"/>
      <c r="W128" s="29">
        <f>IF(A128="","",IFERROR(U128*V128,0))</f>
        <v/>
      </c>
      <c r="X128" s="27">
        <f>IF(A128="","",IFERROR(H128/K128,0))</f>
        <v/>
      </c>
      <c r="Y128" s="21">
        <f>IF(A128="","",IFERROR(IF(H128&lt;=0,"Rupture / à commander",IF(H128&lt;=Q128,IF(I128&gt;0,"À surveiller - commande en cours","À commander"),"OK")),"À vérifier"))</f>
        <v/>
      </c>
      <c r="Z128" s="22" t="n"/>
      <c r="AA128" s="15" t="n"/>
    </row>
    <row r="129">
      <c r="A129" s="15" t="n"/>
      <c r="B129" s="15" t="n"/>
      <c r="C129" s="15" t="n"/>
      <c r="D129" s="15" t="n"/>
      <c r="E129" s="15" t="n"/>
      <c r="F129" s="16" t="n"/>
      <c r="G129" s="16" t="n"/>
      <c r="H129" s="17">
        <f>IF(A129="","",IFERROR(MAX(0,F129-G129),0))</f>
        <v/>
      </c>
      <c r="I129" s="16" t="n"/>
      <c r="J129" s="16" t="n"/>
      <c r="K129" s="27">
        <f>IF(A129="","",IFERROR(J129/'Paramètres'!$B$6,0))</f>
        <v/>
      </c>
      <c r="L129" s="16" t="n"/>
      <c r="M129" s="17">
        <f>IF(A129="","",IFERROR(IF(L129="",'Paramètres'!$B$7,L129),0))</f>
        <v/>
      </c>
      <c r="N129" s="16" t="n"/>
      <c r="O129" s="17">
        <f>IF(A129="","",IFERROR(IF(N129="",'Paramètres'!$B$8,N129),0))</f>
        <v/>
      </c>
      <c r="P129" s="17">
        <f>IF(A129="","",IFERROR(ROUNDUP(K129*O129,0),0))</f>
        <v/>
      </c>
      <c r="Q129" s="17">
        <f>IF(A129="","",IFERROR(ROUNDUP((K129*M129)+P129,0),0))</f>
        <v/>
      </c>
      <c r="R129" s="16" t="n"/>
      <c r="S129" s="17">
        <f>IF(A129="","",IFERROR(IF(R129="",'Paramètres'!$B$9,R129),0))</f>
        <v/>
      </c>
      <c r="T129" s="17">
        <f>IF(A129="","",IFERROR(ROUNDUP(K129*(M129+S129),0),0))</f>
        <v/>
      </c>
      <c r="U129" s="17">
        <f>IF(A129="","",IFERROR(IF(H129&lt;=Q129,MAX(0,T129-H129-I129),0),0))</f>
        <v/>
      </c>
      <c r="V129" s="28" t="n"/>
      <c r="W129" s="29">
        <f>IF(A129="","",IFERROR(U129*V129,0))</f>
        <v/>
      </c>
      <c r="X129" s="27">
        <f>IF(A129="","",IFERROR(H129/K129,0))</f>
        <v/>
      </c>
      <c r="Y129" s="21">
        <f>IF(A129="","",IFERROR(IF(H129&lt;=0,"Rupture / à commander",IF(H129&lt;=Q129,IF(I129&gt;0,"À surveiller - commande en cours","À commander"),"OK")),"À vérifier"))</f>
        <v/>
      </c>
      <c r="Z129" s="22" t="n"/>
      <c r="AA129" s="15" t="n"/>
    </row>
    <row r="130">
      <c r="A130" s="15" t="n"/>
      <c r="B130" s="15" t="n"/>
      <c r="C130" s="15" t="n"/>
      <c r="D130" s="15" t="n"/>
      <c r="E130" s="15" t="n"/>
      <c r="F130" s="16" t="n"/>
      <c r="G130" s="16" t="n"/>
      <c r="H130" s="17">
        <f>IF(A130="","",IFERROR(MAX(0,F130-G130),0))</f>
        <v/>
      </c>
      <c r="I130" s="16" t="n"/>
      <c r="J130" s="16" t="n"/>
      <c r="K130" s="27">
        <f>IF(A130="","",IFERROR(J130/'Paramètres'!$B$6,0))</f>
        <v/>
      </c>
      <c r="L130" s="16" t="n"/>
      <c r="M130" s="17">
        <f>IF(A130="","",IFERROR(IF(L130="",'Paramètres'!$B$7,L130),0))</f>
        <v/>
      </c>
      <c r="N130" s="16" t="n"/>
      <c r="O130" s="17">
        <f>IF(A130="","",IFERROR(IF(N130="",'Paramètres'!$B$8,N130),0))</f>
        <v/>
      </c>
      <c r="P130" s="17">
        <f>IF(A130="","",IFERROR(ROUNDUP(K130*O130,0),0))</f>
        <v/>
      </c>
      <c r="Q130" s="17">
        <f>IF(A130="","",IFERROR(ROUNDUP((K130*M130)+P130,0),0))</f>
        <v/>
      </c>
      <c r="R130" s="16" t="n"/>
      <c r="S130" s="17">
        <f>IF(A130="","",IFERROR(IF(R130="",'Paramètres'!$B$9,R130),0))</f>
        <v/>
      </c>
      <c r="T130" s="17">
        <f>IF(A130="","",IFERROR(ROUNDUP(K130*(M130+S130),0),0))</f>
        <v/>
      </c>
      <c r="U130" s="17">
        <f>IF(A130="","",IFERROR(IF(H130&lt;=Q130,MAX(0,T130-H130-I130),0),0))</f>
        <v/>
      </c>
      <c r="V130" s="28" t="n"/>
      <c r="W130" s="29">
        <f>IF(A130="","",IFERROR(U130*V130,0))</f>
        <v/>
      </c>
      <c r="X130" s="27">
        <f>IF(A130="","",IFERROR(H130/K130,0))</f>
        <v/>
      </c>
      <c r="Y130" s="21">
        <f>IF(A130="","",IFERROR(IF(H130&lt;=0,"Rupture / à commander",IF(H130&lt;=Q130,IF(I130&gt;0,"À surveiller - commande en cours","À commander"),"OK")),"À vérifier"))</f>
        <v/>
      </c>
      <c r="Z130" s="22" t="n"/>
      <c r="AA130" s="15" t="n"/>
    </row>
    <row r="131">
      <c r="A131" s="15" t="n"/>
      <c r="B131" s="15" t="n"/>
      <c r="C131" s="15" t="n"/>
      <c r="D131" s="15" t="n"/>
      <c r="E131" s="15" t="n"/>
      <c r="F131" s="16" t="n"/>
      <c r="G131" s="16" t="n"/>
      <c r="H131" s="17">
        <f>IF(A131="","",IFERROR(MAX(0,F131-G131),0))</f>
        <v/>
      </c>
      <c r="I131" s="16" t="n"/>
      <c r="J131" s="16" t="n"/>
      <c r="K131" s="27">
        <f>IF(A131="","",IFERROR(J131/'Paramètres'!$B$6,0))</f>
        <v/>
      </c>
      <c r="L131" s="16" t="n"/>
      <c r="M131" s="17">
        <f>IF(A131="","",IFERROR(IF(L131="",'Paramètres'!$B$7,L131),0))</f>
        <v/>
      </c>
      <c r="N131" s="16" t="n"/>
      <c r="O131" s="17">
        <f>IF(A131="","",IFERROR(IF(N131="",'Paramètres'!$B$8,N131),0))</f>
        <v/>
      </c>
      <c r="P131" s="17">
        <f>IF(A131="","",IFERROR(ROUNDUP(K131*O131,0),0))</f>
        <v/>
      </c>
      <c r="Q131" s="17">
        <f>IF(A131="","",IFERROR(ROUNDUP((K131*M131)+P131,0),0))</f>
        <v/>
      </c>
      <c r="R131" s="16" t="n"/>
      <c r="S131" s="17">
        <f>IF(A131="","",IFERROR(IF(R131="",'Paramètres'!$B$9,R131),0))</f>
        <v/>
      </c>
      <c r="T131" s="17">
        <f>IF(A131="","",IFERROR(ROUNDUP(K131*(M131+S131),0),0))</f>
        <v/>
      </c>
      <c r="U131" s="17">
        <f>IF(A131="","",IFERROR(IF(H131&lt;=Q131,MAX(0,T131-H131-I131),0),0))</f>
        <v/>
      </c>
      <c r="V131" s="28" t="n"/>
      <c r="W131" s="29">
        <f>IF(A131="","",IFERROR(U131*V131,0))</f>
        <v/>
      </c>
      <c r="X131" s="27">
        <f>IF(A131="","",IFERROR(H131/K131,0))</f>
        <v/>
      </c>
      <c r="Y131" s="21">
        <f>IF(A131="","",IFERROR(IF(H131&lt;=0,"Rupture / à commander",IF(H131&lt;=Q131,IF(I131&gt;0,"À surveiller - commande en cours","À commander"),"OK")),"À vérifier"))</f>
        <v/>
      </c>
      <c r="Z131" s="22" t="n"/>
      <c r="AA131" s="15" t="n"/>
    </row>
    <row r="132">
      <c r="A132" s="15" t="n"/>
      <c r="B132" s="15" t="n"/>
      <c r="C132" s="15" t="n"/>
      <c r="D132" s="15" t="n"/>
      <c r="E132" s="15" t="n"/>
      <c r="F132" s="16" t="n"/>
      <c r="G132" s="16" t="n"/>
      <c r="H132" s="17">
        <f>IF(A132="","",IFERROR(MAX(0,F132-G132),0))</f>
        <v/>
      </c>
      <c r="I132" s="16" t="n"/>
      <c r="J132" s="16" t="n"/>
      <c r="K132" s="27">
        <f>IF(A132="","",IFERROR(J132/'Paramètres'!$B$6,0))</f>
        <v/>
      </c>
      <c r="L132" s="16" t="n"/>
      <c r="M132" s="17">
        <f>IF(A132="","",IFERROR(IF(L132="",'Paramètres'!$B$7,L132),0))</f>
        <v/>
      </c>
      <c r="N132" s="16" t="n"/>
      <c r="O132" s="17">
        <f>IF(A132="","",IFERROR(IF(N132="",'Paramètres'!$B$8,N132),0))</f>
        <v/>
      </c>
      <c r="P132" s="17">
        <f>IF(A132="","",IFERROR(ROUNDUP(K132*O132,0),0))</f>
        <v/>
      </c>
      <c r="Q132" s="17">
        <f>IF(A132="","",IFERROR(ROUNDUP((K132*M132)+P132,0),0))</f>
        <v/>
      </c>
      <c r="R132" s="16" t="n"/>
      <c r="S132" s="17">
        <f>IF(A132="","",IFERROR(IF(R132="",'Paramètres'!$B$9,R132),0))</f>
        <v/>
      </c>
      <c r="T132" s="17">
        <f>IF(A132="","",IFERROR(ROUNDUP(K132*(M132+S132),0),0))</f>
        <v/>
      </c>
      <c r="U132" s="17">
        <f>IF(A132="","",IFERROR(IF(H132&lt;=Q132,MAX(0,T132-H132-I132),0),0))</f>
        <v/>
      </c>
      <c r="V132" s="28" t="n"/>
      <c r="W132" s="29">
        <f>IF(A132="","",IFERROR(U132*V132,0))</f>
        <v/>
      </c>
      <c r="X132" s="27">
        <f>IF(A132="","",IFERROR(H132/K132,0))</f>
        <v/>
      </c>
      <c r="Y132" s="21">
        <f>IF(A132="","",IFERROR(IF(H132&lt;=0,"Rupture / à commander",IF(H132&lt;=Q132,IF(I132&gt;0,"À surveiller - commande en cours","À commander"),"OK")),"À vérifier"))</f>
        <v/>
      </c>
      <c r="Z132" s="22" t="n"/>
      <c r="AA132" s="15" t="n"/>
    </row>
    <row r="133">
      <c r="A133" s="15" t="n"/>
      <c r="B133" s="15" t="n"/>
      <c r="C133" s="15" t="n"/>
      <c r="D133" s="15" t="n"/>
      <c r="E133" s="15" t="n"/>
      <c r="F133" s="16" t="n"/>
      <c r="G133" s="16" t="n"/>
      <c r="H133" s="17">
        <f>IF(A133="","",IFERROR(MAX(0,F133-G133),0))</f>
        <v/>
      </c>
      <c r="I133" s="16" t="n"/>
      <c r="J133" s="16" t="n"/>
      <c r="K133" s="27">
        <f>IF(A133="","",IFERROR(J133/'Paramètres'!$B$6,0))</f>
        <v/>
      </c>
      <c r="L133" s="16" t="n"/>
      <c r="M133" s="17">
        <f>IF(A133="","",IFERROR(IF(L133="",'Paramètres'!$B$7,L133),0))</f>
        <v/>
      </c>
      <c r="N133" s="16" t="n"/>
      <c r="O133" s="17">
        <f>IF(A133="","",IFERROR(IF(N133="",'Paramètres'!$B$8,N133),0))</f>
        <v/>
      </c>
      <c r="P133" s="17">
        <f>IF(A133="","",IFERROR(ROUNDUP(K133*O133,0),0))</f>
        <v/>
      </c>
      <c r="Q133" s="17">
        <f>IF(A133="","",IFERROR(ROUNDUP((K133*M133)+P133,0),0))</f>
        <v/>
      </c>
      <c r="R133" s="16" t="n"/>
      <c r="S133" s="17">
        <f>IF(A133="","",IFERROR(IF(R133="",'Paramètres'!$B$9,R133),0))</f>
        <v/>
      </c>
      <c r="T133" s="17">
        <f>IF(A133="","",IFERROR(ROUNDUP(K133*(M133+S133),0),0))</f>
        <v/>
      </c>
      <c r="U133" s="17">
        <f>IF(A133="","",IFERROR(IF(H133&lt;=Q133,MAX(0,T133-H133-I133),0),0))</f>
        <v/>
      </c>
      <c r="V133" s="28" t="n"/>
      <c r="W133" s="29">
        <f>IF(A133="","",IFERROR(U133*V133,0))</f>
        <v/>
      </c>
      <c r="X133" s="27">
        <f>IF(A133="","",IFERROR(H133/K133,0))</f>
        <v/>
      </c>
      <c r="Y133" s="21">
        <f>IF(A133="","",IFERROR(IF(H133&lt;=0,"Rupture / à commander",IF(H133&lt;=Q133,IF(I133&gt;0,"À surveiller - commande en cours","À commander"),"OK")),"À vérifier"))</f>
        <v/>
      </c>
      <c r="Z133" s="22" t="n"/>
      <c r="AA133" s="15" t="n"/>
    </row>
    <row r="134">
      <c r="A134" s="15" t="n"/>
      <c r="B134" s="15" t="n"/>
      <c r="C134" s="15" t="n"/>
      <c r="D134" s="15" t="n"/>
      <c r="E134" s="15" t="n"/>
      <c r="F134" s="16" t="n"/>
      <c r="G134" s="16" t="n"/>
      <c r="H134" s="17">
        <f>IF(A134="","",IFERROR(MAX(0,F134-G134),0))</f>
        <v/>
      </c>
      <c r="I134" s="16" t="n"/>
      <c r="J134" s="16" t="n"/>
      <c r="K134" s="27">
        <f>IF(A134="","",IFERROR(J134/'Paramètres'!$B$6,0))</f>
        <v/>
      </c>
      <c r="L134" s="16" t="n"/>
      <c r="M134" s="17">
        <f>IF(A134="","",IFERROR(IF(L134="",'Paramètres'!$B$7,L134),0))</f>
        <v/>
      </c>
      <c r="N134" s="16" t="n"/>
      <c r="O134" s="17">
        <f>IF(A134="","",IFERROR(IF(N134="",'Paramètres'!$B$8,N134),0))</f>
        <v/>
      </c>
      <c r="P134" s="17">
        <f>IF(A134="","",IFERROR(ROUNDUP(K134*O134,0),0))</f>
        <v/>
      </c>
      <c r="Q134" s="17">
        <f>IF(A134="","",IFERROR(ROUNDUP((K134*M134)+P134,0),0))</f>
        <v/>
      </c>
      <c r="R134" s="16" t="n"/>
      <c r="S134" s="17">
        <f>IF(A134="","",IFERROR(IF(R134="",'Paramètres'!$B$9,R134),0))</f>
        <v/>
      </c>
      <c r="T134" s="17">
        <f>IF(A134="","",IFERROR(ROUNDUP(K134*(M134+S134),0),0))</f>
        <v/>
      </c>
      <c r="U134" s="17">
        <f>IF(A134="","",IFERROR(IF(H134&lt;=Q134,MAX(0,T134-H134-I134),0),0))</f>
        <v/>
      </c>
      <c r="V134" s="28" t="n"/>
      <c r="W134" s="29">
        <f>IF(A134="","",IFERROR(U134*V134,0))</f>
        <v/>
      </c>
      <c r="X134" s="27">
        <f>IF(A134="","",IFERROR(H134/K134,0))</f>
        <v/>
      </c>
      <c r="Y134" s="21">
        <f>IF(A134="","",IFERROR(IF(H134&lt;=0,"Rupture / à commander",IF(H134&lt;=Q134,IF(I134&gt;0,"À surveiller - commande en cours","À commander"),"OK")),"À vérifier"))</f>
        <v/>
      </c>
      <c r="Z134" s="22" t="n"/>
      <c r="AA134" s="15" t="n"/>
    </row>
    <row r="135">
      <c r="A135" s="15" t="n"/>
      <c r="B135" s="15" t="n"/>
      <c r="C135" s="15" t="n"/>
      <c r="D135" s="15" t="n"/>
      <c r="E135" s="15" t="n"/>
      <c r="F135" s="16" t="n"/>
      <c r="G135" s="16" t="n"/>
      <c r="H135" s="17">
        <f>IF(A135="","",IFERROR(MAX(0,F135-G135),0))</f>
        <v/>
      </c>
      <c r="I135" s="16" t="n"/>
      <c r="J135" s="16" t="n"/>
      <c r="K135" s="27">
        <f>IF(A135="","",IFERROR(J135/'Paramètres'!$B$6,0))</f>
        <v/>
      </c>
      <c r="L135" s="16" t="n"/>
      <c r="M135" s="17">
        <f>IF(A135="","",IFERROR(IF(L135="",'Paramètres'!$B$7,L135),0))</f>
        <v/>
      </c>
      <c r="N135" s="16" t="n"/>
      <c r="O135" s="17">
        <f>IF(A135="","",IFERROR(IF(N135="",'Paramètres'!$B$8,N135),0))</f>
        <v/>
      </c>
      <c r="P135" s="17">
        <f>IF(A135="","",IFERROR(ROUNDUP(K135*O135,0),0))</f>
        <v/>
      </c>
      <c r="Q135" s="17">
        <f>IF(A135="","",IFERROR(ROUNDUP((K135*M135)+P135,0),0))</f>
        <v/>
      </c>
      <c r="R135" s="16" t="n"/>
      <c r="S135" s="17">
        <f>IF(A135="","",IFERROR(IF(R135="",'Paramètres'!$B$9,R135),0))</f>
        <v/>
      </c>
      <c r="T135" s="17">
        <f>IF(A135="","",IFERROR(ROUNDUP(K135*(M135+S135),0),0))</f>
        <v/>
      </c>
      <c r="U135" s="17">
        <f>IF(A135="","",IFERROR(IF(H135&lt;=Q135,MAX(0,T135-H135-I135),0),0))</f>
        <v/>
      </c>
      <c r="V135" s="28" t="n"/>
      <c r="W135" s="29">
        <f>IF(A135="","",IFERROR(U135*V135,0))</f>
        <v/>
      </c>
      <c r="X135" s="27">
        <f>IF(A135="","",IFERROR(H135/K135,0))</f>
        <v/>
      </c>
      <c r="Y135" s="21">
        <f>IF(A135="","",IFERROR(IF(H135&lt;=0,"Rupture / à commander",IF(H135&lt;=Q135,IF(I135&gt;0,"À surveiller - commande en cours","À commander"),"OK")),"À vérifier"))</f>
        <v/>
      </c>
      <c r="Z135" s="22" t="n"/>
      <c r="AA135" s="15" t="n"/>
    </row>
    <row r="136">
      <c r="A136" s="15" t="n"/>
      <c r="B136" s="15" t="n"/>
      <c r="C136" s="15" t="n"/>
      <c r="D136" s="15" t="n"/>
      <c r="E136" s="15" t="n"/>
      <c r="F136" s="16" t="n"/>
      <c r="G136" s="16" t="n"/>
      <c r="H136" s="17">
        <f>IF(A136="","",IFERROR(MAX(0,F136-G136),0))</f>
        <v/>
      </c>
      <c r="I136" s="16" t="n"/>
      <c r="J136" s="16" t="n"/>
      <c r="K136" s="27">
        <f>IF(A136="","",IFERROR(J136/'Paramètres'!$B$6,0))</f>
        <v/>
      </c>
      <c r="L136" s="16" t="n"/>
      <c r="M136" s="17">
        <f>IF(A136="","",IFERROR(IF(L136="",'Paramètres'!$B$7,L136),0))</f>
        <v/>
      </c>
      <c r="N136" s="16" t="n"/>
      <c r="O136" s="17">
        <f>IF(A136="","",IFERROR(IF(N136="",'Paramètres'!$B$8,N136),0))</f>
        <v/>
      </c>
      <c r="P136" s="17">
        <f>IF(A136="","",IFERROR(ROUNDUP(K136*O136,0),0))</f>
        <v/>
      </c>
      <c r="Q136" s="17">
        <f>IF(A136="","",IFERROR(ROUNDUP((K136*M136)+P136,0),0))</f>
        <v/>
      </c>
      <c r="R136" s="16" t="n"/>
      <c r="S136" s="17">
        <f>IF(A136="","",IFERROR(IF(R136="",'Paramètres'!$B$9,R136),0))</f>
        <v/>
      </c>
      <c r="T136" s="17">
        <f>IF(A136="","",IFERROR(ROUNDUP(K136*(M136+S136),0),0))</f>
        <v/>
      </c>
      <c r="U136" s="17">
        <f>IF(A136="","",IFERROR(IF(H136&lt;=Q136,MAX(0,T136-H136-I136),0),0))</f>
        <v/>
      </c>
      <c r="V136" s="28" t="n"/>
      <c r="W136" s="29">
        <f>IF(A136="","",IFERROR(U136*V136,0))</f>
        <v/>
      </c>
      <c r="X136" s="27">
        <f>IF(A136="","",IFERROR(H136/K136,0))</f>
        <v/>
      </c>
      <c r="Y136" s="21">
        <f>IF(A136="","",IFERROR(IF(H136&lt;=0,"Rupture / à commander",IF(H136&lt;=Q136,IF(I136&gt;0,"À surveiller - commande en cours","À commander"),"OK")),"À vérifier"))</f>
        <v/>
      </c>
      <c r="Z136" s="22" t="n"/>
      <c r="AA136" s="15" t="n"/>
    </row>
    <row r="137">
      <c r="A137" s="15" t="n"/>
      <c r="B137" s="15" t="n"/>
      <c r="C137" s="15" t="n"/>
      <c r="D137" s="15" t="n"/>
      <c r="E137" s="15" t="n"/>
      <c r="F137" s="16" t="n"/>
      <c r="G137" s="16" t="n"/>
      <c r="H137" s="17">
        <f>IF(A137="","",IFERROR(MAX(0,F137-G137),0))</f>
        <v/>
      </c>
      <c r="I137" s="16" t="n"/>
      <c r="J137" s="16" t="n"/>
      <c r="K137" s="27">
        <f>IF(A137="","",IFERROR(J137/'Paramètres'!$B$6,0))</f>
        <v/>
      </c>
      <c r="L137" s="16" t="n"/>
      <c r="M137" s="17">
        <f>IF(A137="","",IFERROR(IF(L137="",'Paramètres'!$B$7,L137),0))</f>
        <v/>
      </c>
      <c r="N137" s="16" t="n"/>
      <c r="O137" s="17">
        <f>IF(A137="","",IFERROR(IF(N137="",'Paramètres'!$B$8,N137),0))</f>
        <v/>
      </c>
      <c r="P137" s="17">
        <f>IF(A137="","",IFERROR(ROUNDUP(K137*O137,0),0))</f>
        <v/>
      </c>
      <c r="Q137" s="17">
        <f>IF(A137="","",IFERROR(ROUNDUP((K137*M137)+P137,0),0))</f>
        <v/>
      </c>
      <c r="R137" s="16" t="n"/>
      <c r="S137" s="17">
        <f>IF(A137="","",IFERROR(IF(R137="",'Paramètres'!$B$9,R137),0))</f>
        <v/>
      </c>
      <c r="T137" s="17">
        <f>IF(A137="","",IFERROR(ROUNDUP(K137*(M137+S137),0),0))</f>
        <v/>
      </c>
      <c r="U137" s="17">
        <f>IF(A137="","",IFERROR(IF(H137&lt;=Q137,MAX(0,T137-H137-I137),0),0))</f>
        <v/>
      </c>
      <c r="V137" s="28" t="n"/>
      <c r="W137" s="29">
        <f>IF(A137="","",IFERROR(U137*V137,0))</f>
        <v/>
      </c>
      <c r="X137" s="27">
        <f>IF(A137="","",IFERROR(H137/K137,0))</f>
        <v/>
      </c>
      <c r="Y137" s="21">
        <f>IF(A137="","",IFERROR(IF(H137&lt;=0,"Rupture / à commander",IF(H137&lt;=Q137,IF(I137&gt;0,"À surveiller - commande en cours","À commander"),"OK")),"À vérifier"))</f>
        <v/>
      </c>
      <c r="Z137" s="22" t="n"/>
      <c r="AA137" s="15" t="n"/>
    </row>
    <row r="138">
      <c r="A138" s="15" t="n"/>
      <c r="B138" s="15" t="n"/>
      <c r="C138" s="15" t="n"/>
      <c r="D138" s="15" t="n"/>
      <c r="E138" s="15" t="n"/>
      <c r="F138" s="16" t="n"/>
      <c r="G138" s="16" t="n"/>
      <c r="H138" s="17">
        <f>IF(A138="","",IFERROR(MAX(0,F138-G138),0))</f>
        <v/>
      </c>
      <c r="I138" s="16" t="n"/>
      <c r="J138" s="16" t="n"/>
      <c r="K138" s="27">
        <f>IF(A138="","",IFERROR(J138/'Paramètres'!$B$6,0))</f>
        <v/>
      </c>
      <c r="L138" s="16" t="n"/>
      <c r="M138" s="17">
        <f>IF(A138="","",IFERROR(IF(L138="",'Paramètres'!$B$7,L138),0))</f>
        <v/>
      </c>
      <c r="N138" s="16" t="n"/>
      <c r="O138" s="17">
        <f>IF(A138="","",IFERROR(IF(N138="",'Paramètres'!$B$8,N138),0))</f>
        <v/>
      </c>
      <c r="P138" s="17">
        <f>IF(A138="","",IFERROR(ROUNDUP(K138*O138,0),0))</f>
        <v/>
      </c>
      <c r="Q138" s="17">
        <f>IF(A138="","",IFERROR(ROUNDUP((K138*M138)+P138,0),0))</f>
        <v/>
      </c>
      <c r="R138" s="16" t="n"/>
      <c r="S138" s="17">
        <f>IF(A138="","",IFERROR(IF(R138="",'Paramètres'!$B$9,R138),0))</f>
        <v/>
      </c>
      <c r="T138" s="17">
        <f>IF(A138="","",IFERROR(ROUNDUP(K138*(M138+S138),0),0))</f>
        <v/>
      </c>
      <c r="U138" s="17">
        <f>IF(A138="","",IFERROR(IF(H138&lt;=Q138,MAX(0,T138-H138-I138),0),0))</f>
        <v/>
      </c>
      <c r="V138" s="28" t="n"/>
      <c r="W138" s="29">
        <f>IF(A138="","",IFERROR(U138*V138,0))</f>
        <v/>
      </c>
      <c r="X138" s="27">
        <f>IF(A138="","",IFERROR(H138/K138,0))</f>
        <v/>
      </c>
      <c r="Y138" s="21">
        <f>IF(A138="","",IFERROR(IF(H138&lt;=0,"Rupture / à commander",IF(H138&lt;=Q138,IF(I138&gt;0,"À surveiller - commande en cours","À commander"),"OK")),"À vérifier"))</f>
        <v/>
      </c>
      <c r="Z138" s="22" t="n"/>
      <c r="AA138" s="15" t="n"/>
    </row>
    <row r="139">
      <c r="A139" s="15" t="n"/>
      <c r="B139" s="15" t="n"/>
      <c r="C139" s="15" t="n"/>
      <c r="D139" s="15" t="n"/>
      <c r="E139" s="15" t="n"/>
      <c r="F139" s="16" t="n"/>
      <c r="G139" s="16" t="n"/>
      <c r="H139" s="17">
        <f>IF(A139="","",IFERROR(MAX(0,F139-G139),0))</f>
        <v/>
      </c>
      <c r="I139" s="16" t="n"/>
      <c r="J139" s="16" t="n"/>
      <c r="K139" s="27">
        <f>IF(A139="","",IFERROR(J139/'Paramètres'!$B$6,0))</f>
        <v/>
      </c>
      <c r="L139" s="16" t="n"/>
      <c r="M139" s="17">
        <f>IF(A139="","",IFERROR(IF(L139="",'Paramètres'!$B$7,L139),0))</f>
        <v/>
      </c>
      <c r="N139" s="16" t="n"/>
      <c r="O139" s="17">
        <f>IF(A139="","",IFERROR(IF(N139="",'Paramètres'!$B$8,N139),0))</f>
        <v/>
      </c>
      <c r="P139" s="17">
        <f>IF(A139="","",IFERROR(ROUNDUP(K139*O139,0),0))</f>
        <v/>
      </c>
      <c r="Q139" s="17">
        <f>IF(A139="","",IFERROR(ROUNDUP((K139*M139)+P139,0),0))</f>
        <v/>
      </c>
      <c r="R139" s="16" t="n"/>
      <c r="S139" s="17">
        <f>IF(A139="","",IFERROR(IF(R139="",'Paramètres'!$B$9,R139),0))</f>
        <v/>
      </c>
      <c r="T139" s="17">
        <f>IF(A139="","",IFERROR(ROUNDUP(K139*(M139+S139),0),0))</f>
        <v/>
      </c>
      <c r="U139" s="17">
        <f>IF(A139="","",IFERROR(IF(H139&lt;=Q139,MAX(0,T139-H139-I139),0),0))</f>
        <v/>
      </c>
      <c r="V139" s="28" t="n"/>
      <c r="W139" s="29">
        <f>IF(A139="","",IFERROR(U139*V139,0))</f>
        <v/>
      </c>
      <c r="X139" s="27">
        <f>IF(A139="","",IFERROR(H139/K139,0))</f>
        <v/>
      </c>
      <c r="Y139" s="21">
        <f>IF(A139="","",IFERROR(IF(H139&lt;=0,"Rupture / à commander",IF(H139&lt;=Q139,IF(I139&gt;0,"À surveiller - commande en cours","À commander"),"OK")),"À vérifier"))</f>
        <v/>
      </c>
      <c r="Z139" s="22" t="n"/>
      <c r="AA139" s="15" t="n"/>
    </row>
    <row r="140">
      <c r="A140" s="15" t="n"/>
      <c r="B140" s="15" t="n"/>
      <c r="C140" s="15" t="n"/>
      <c r="D140" s="15" t="n"/>
      <c r="E140" s="15" t="n"/>
      <c r="F140" s="16" t="n"/>
      <c r="G140" s="16" t="n"/>
      <c r="H140" s="17">
        <f>IF(A140="","",IFERROR(MAX(0,F140-G140),0))</f>
        <v/>
      </c>
      <c r="I140" s="16" t="n"/>
      <c r="J140" s="16" t="n"/>
      <c r="K140" s="27">
        <f>IF(A140="","",IFERROR(J140/'Paramètres'!$B$6,0))</f>
        <v/>
      </c>
      <c r="L140" s="16" t="n"/>
      <c r="M140" s="17">
        <f>IF(A140="","",IFERROR(IF(L140="",'Paramètres'!$B$7,L140),0))</f>
        <v/>
      </c>
      <c r="N140" s="16" t="n"/>
      <c r="O140" s="17">
        <f>IF(A140="","",IFERROR(IF(N140="",'Paramètres'!$B$8,N140),0))</f>
        <v/>
      </c>
      <c r="P140" s="17">
        <f>IF(A140="","",IFERROR(ROUNDUP(K140*O140,0),0))</f>
        <v/>
      </c>
      <c r="Q140" s="17">
        <f>IF(A140="","",IFERROR(ROUNDUP((K140*M140)+P140,0),0))</f>
        <v/>
      </c>
      <c r="R140" s="16" t="n"/>
      <c r="S140" s="17">
        <f>IF(A140="","",IFERROR(IF(R140="",'Paramètres'!$B$9,R140),0))</f>
        <v/>
      </c>
      <c r="T140" s="17">
        <f>IF(A140="","",IFERROR(ROUNDUP(K140*(M140+S140),0),0))</f>
        <v/>
      </c>
      <c r="U140" s="17">
        <f>IF(A140="","",IFERROR(IF(H140&lt;=Q140,MAX(0,T140-H140-I140),0),0))</f>
        <v/>
      </c>
      <c r="V140" s="28" t="n"/>
      <c r="W140" s="29">
        <f>IF(A140="","",IFERROR(U140*V140,0))</f>
        <v/>
      </c>
      <c r="X140" s="27">
        <f>IF(A140="","",IFERROR(H140/K140,0))</f>
        <v/>
      </c>
      <c r="Y140" s="21">
        <f>IF(A140="","",IFERROR(IF(H140&lt;=0,"Rupture / à commander",IF(H140&lt;=Q140,IF(I140&gt;0,"À surveiller - commande en cours","À commander"),"OK")),"À vérifier"))</f>
        <v/>
      </c>
      <c r="Z140" s="22" t="n"/>
      <c r="AA140" s="15" t="n"/>
    </row>
    <row r="141">
      <c r="A141" s="15" t="n"/>
      <c r="B141" s="15" t="n"/>
      <c r="C141" s="15" t="n"/>
      <c r="D141" s="15" t="n"/>
      <c r="E141" s="15" t="n"/>
      <c r="F141" s="16" t="n"/>
      <c r="G141" s="16" t="n"/>
      <c r="H141" s="17">
        <f>IF(A141="","",IFERROR(MAX(0,F141-G141),0))</f>
        <v/>
      </c>
      <c r="I141" s="16" t="n"/>
      <c r="J141" s="16" t="n"/>
      <c r="K141" s="27">
        <f>IF(A141="","",IFERROR(J141/'Paramètres'!$B$6,0))</f>
        <v/>
      </c>
      <c r="L141" s="16" t="n"/>
      <c r="M141" s="17">
        <f>IF(A141="","",IFERROR(IF(L141="",'Paramètres'!$B$7,L141),0))</f>
        <v/>
      </c>
      <c r="N141" s="16" t="n"/>
      <c r="O141" s="17">
        <f>IF(A141="","",IFERROR(IF(N141="",'Paramètres'!$B$8,N141),0))</f>
        <v/>
      </c>
      <c r="P141" s="17">
        <f>IF(A141="","",IFERROR(ROUNDUP(K141*O141,0),0))</f>
        <v/>
      </c>
      <c r="Q141" s="17">
        <f>IF(A141="","",IFERROR(ROUNDUP((K141*M141)+P141,0),0))</f>
        <v/>
      </c>
      <c r="R141" s="16" t="n"/>
      <c r="S141" s="17">
        <f>IF(A141="","",IFERROR(IF(R141="",'Paramètres'!$B$9,R141),0))</f>
        <v/>
      </c>
      <c r="T141" s="17">
        <f>IF(A141="","",IFERROR(ROUNDUP(K141*(M141+S141),0),0))</f>
        <v/>
      </c>
      <c r="U141" s="17">
        <f>IF(A141="","",IFERROR(IF(H141&lt;=Q141,MAX(0,T141-H141-I141),0),0))</f>
        <v/>
      </c>
      <c r="V141" s="28" t="n"/>
      <c r="W141" s="29">
        <f>IF(A141="","",IFERROR(U141*V141,0))</f>
        <v/>
      </c>
      <c r="X141" s="27">
        <f>IF(A141="","",IFERROR(H141/K141,0))</f>
        <v/>
      </c>
      <c r="Y141" s="21">
        <f>IF(A141="","",IFERROR(IF(H141&lt;=0,"Rupture / à commander",IF(H141&lt;=Q141,IF(I141&gt;0,"À surveiller - commande en cours","À commander"),"OK")),"À vérifier"))</f>
        <v/>
      </c>
      <c r="Z141" s="22" t="n"/>
      <c r="AA141" s="15" t="n"/>
    </row>
    <row r="142">
      <c r="A142" s="15" t="n"/>
      <c r="B142" s="15" t="n"/>
      <c r="C142" s="15" t="n"/>
      <c r="D142" s="15" t="n"/>
      <c r="E142" s="15" t="n"/>
      <c r="F142" s="16" t="n"/>
      <c r="G142" s="16" t="n"/>
      <c r="H142" s="17">
        <f>IF(A142="","",IFERROR(MAX(0,F142-G142),0))</f>
        <v/>
      </c>
      <c r="I142" s="16" t="n"/>
      <c r="J142" s="16" t="n"/>
      <c r="K142" s="27">
        <f>IF(A142="","",IFERROR(J142/'Paramètres'!$B$6,0))</f>
        <v/>
      </c>
      <c r="L142" s="16" t="n"/>
      <c r="M142" s="17">
        <f>IF(A142="","",IFERROR(IF(L142="",'Paramètres'!$B$7,L142),0))</f>
        <v/>
      </c>
      <c r="N142" s="16" t="n"/>
      <c r="O142" s="17">
        <f>IF(A142="","",IFERROR(IF(N142="",'Paramètres'!$B$8,N142),0))</f>
        <v/>
      </c>
      <c r="P142" s="17">
        <f>IF(A142="","",IFERROR(ROUNDUP(K142*O142,0),0))</f>
        <v/>
      </c>
      <c r="Q142" s="17">
        <f>IF(A142="","",IFERROR(ROUNDUP((K142*M142)+P142,0),0))</f>
        <v/>
      </c>
      <c r="R142" s="16" t="n"/>
      <c r="S142" s="17">
        <f>IF(A142="","",IFERROR(IF(R142="",'Paramètres'!$B$9,R142),0))</f>
        <v/>
      </c>
      <c r="T142" s="17">
        <f>IF(A142="","",IFERROR(ROUNDUP(K142*(M142+S142),0),0))</f>
        <v/>
      </c>
      <c r="U142" s="17">
        <f>IF(A142="","",IFERROR(IF(H142&lt;=Q142,MAX(0,T142-H142-I142),0),0))</f>
        <v/>
      </c>
      <c r="V142" s="28" t="n"/>
      <c r="W142" s="29">
        <f>IF(A142="","",IFERROR(U142*V142,0))</f>
        <v/>
      </c>
      <c r="X142" s="27">
        <f>IF(A142="","",IFERROR(H142/K142,0))</f>
        <v/>
      </c>
      <c r="Y142" s="21">
        <f>IF(A142="","",IFERROR(IF(H142&lt;=0,"Rupture / à commander",IF(H142&lt;=Q142,IF(I142&gt;0,"À surveiller - commande en cours","À commander"),"OK")),"À vérifier"))</f>
        <v/>
      </c>
      <c r="Z142" s="22" t="n"/>
      <c r="AA142" s="15" t="n"/>
    </row>
    <row r="143">
      <c r="A143" s="15" t="n"/>
      <c r="B143" s="15" t="n"/>
      <c r="C143" s="15" t="n"/>
      <c r="D143" s="15" t="n"/>
      <c r="E143" s="15" t="n"/>
      <c r="F143" s="16" t="n"/>
      <c r="G143" s="16" t="n"/>
      <c r="H143" s="17">
        <f>IF(A143="","",IFERROR(MAX(0,F143-G143),0))</f>
        <v/>
      </c>
      <c r="I143" s="16" t="n"/>
      <c r="J143" s="16" t="n"/>
      <c r="K143" s="27">
        <f>IF(A143="","",IFERROR(J143/'Paramètres'!$B$6,0))</f>
        <v/>
      </c>
      <c r="L143" s="16" t="n"/>
      <c r="M143" s="17">
        <f>IF(A143="","",IFERROR(IF(L143="",'Paramètres'!$B$7,L143),0))</f>
        <v/>
      </c>
      <c r="N143" s="16" t="n"/>
      <c r="O143" s="17">
        <f>IF(A143="","",IFERROR(IF(N143="",'Paramètres'!$B$8,N143),0))</f>
        <v/>
      </c>
      <c r="P143" s="17">
        <f>IF(A143="","",IFERROR(ROUNDUP(K143*O143,0),0))</f>
        <v/>
      </c>
      <c r="Q143" s="17">
        <f>IF(A143="","",IFERROR(ROUNDUP((K143*M143)+P143,0),0))</f>
        <v/>
      </c>
      <c r="R143" s="16" t="n"/>
      <c r="S143" s="17">
        <f>IF(A143="","",IFERROR(IF(R143="",'Paramètres'!$B$9,R143),0))</f>
        <v/>
      </c>
      <c r="T143" s="17">
        <f>IF(A143="","",IFERROR(ROUNDUP(K143*(M143+S143),0),0))</f>
        <v/>
      </c>
      <c r="U143" s="17">
        <f>IF(A143="","",IFERROR(IF(H143&lt;=Q143,MAX(0,T143-H143-I143),0),0))</f>
        <v/>
      </c>
      <c r="V143" s="28" t="n"/>
      <c r="W143" s="29">
        <f>IF(A143="","",IFERROR(U143*V143,0))</f>
        <v/>
      </c>
      <c r="X143" s="27">
        <f>IF(A143="","",IFERROR(H143/K143,0))</f>
        <v/>
      </c>
      <c r="Y143" s="21">
        <f>IF(A143="","",IFERROR(IF(H143&lt;=0,"Rupture / à commander",IF(H143&lt;=Q143,IF(I143&gt;0,"À surveiller - commande en cours","À commander"),"OK")),"À vérifier"))</f>
        <v/>
      </c>
      <c r="Z143" s="22" t="n"/>
      <c r="AA143" s="15" t="n"/>
    </row>
    <row r="144">
      <c r="A144" s="15" t="n"/>
      <c r="B144" s="15" t="n"/>
      <c r="C144" s="15" t="n"/>
      <c r="D144" s="15" t="n"/>
      <c r="E144" s="15" t="n"/>
      <c r="F144" s="16" t="n"/>
      <c r="G144" s="16" t="n"/>
      <c r="H144" s="17">
        <f>IF(A144="","",IFERROR(MAX(0,F144-G144),0))</f>
        <v/>
      </c>
      <c r="I144" s="16" t="n"/>
      <c r="J144" s="16" t="n"/>
      <c r="K144" s="27">
        <f>IF(A144="","",IFERROR(J144/'Paramètres'!$B$6,0))</f>
        <v/>
      </c>
      <c r="L144" s="16" t="n"/>
      <c r="M144" s="17">
        <f>IF(A144="","",IFERROR(IF(L144="",'Paramètres'!$B$7,L144),0))</f>
        <v/>
      </c>
      <c r="N144" s="16" t="n"/>
      <c r="O144" s="17">
        <f>IF(A144="","",IFERROR(IF(N144="",'Paramètres'!$B$8,N144),0))</f>
        <v/>
      </c>
      <c r="P144" s="17">
        <f>IF(A144="","",IFERROR(ROUNDUP(K144*O144,0),0))</f>
        <v/>
      </c>
      <c r="Q144" s="17">
        <f>IF(A144="","",IFERROR(ROUNDUP((K144*M144)+P144,0),0))</f>
        <v/>
      </c>
      <c r="R144" s="16" t="n"/>
      <c r="S144" s="17">
        <f>IF(A144="","",IFERROR(IF(R144="",'Paramètres'!$B$9,R144),0))</f>
        <v/>
      </c>
      <c r="T144" s="17">
        <f>IF(A144="","",IFERROR(ROUNDUP(K144*(M144+S144),0),0))</f>
        <v/>
      </c>
      <c r="U144" s="17">
        <f>IF(A144="","",IFERROR(IF(H144&lt;=Q144,MAX(0,T144-H144-I144),0),0))</f>
        <v/>
      </c>
      <c r="V144" s="28" t="n"/>
      <c r="W144" s="29">
        <f>IF(A144="","",IFERROR(U144*V144,0))</f>
        <v/>
      </c>
      <c r="X144" s="27">
        <f>IF(A144="","",IFERROR(H144/K144,0))</f>
        <v/>
      </c>
      <c r="Y144" s="21">
        <f>IF(A144="","",IFERROR(IF(H144&lt;=0,"Rupture / à commander",IF(H144&lt;=Q144,IF(I144&gt;0,"À surveiller - commande en cours","À commander"),"OK")),"À vérifier"))</f>
        <v/>
      </c>
      <c r="Z144" s="22" t="n"/>
      <c r="AA144" s="15" t="n"/>
    </row>
    <row r="145">
      <c r="A145" s="15" t="n"/>
      <c r="B145" s="15" t="n"/>
      <c r="C145" s="15" t="n"/>
      <c r="D145" s="15" t="n"/>
      <c r="E145" s="15" t="n"/>
      <c r="F145" s="16" t="n"/>
      <c r="G145" s="16" t="n"/>
      <c r="H145" s="17">
        <f>IF(A145="","",IFERROR(MAX(0,F145-G145),0))</f>
        <v/>
      </c>
      <c r="I145" s="16" t="n"/>
      <c r="J145" s="16" t="n"/>
      <c r="K145" s="27">
        <f>IF(A145="","",IFERROR(J145/'Paramètres'!$B$6,0))</f>
        <v/>
      </c>
      <c r="L145" s="16" t="n"/>
      <c r="M145" s="17">
        <f>IF(A145="","",IFERROR(IF(L145="",'Paramètres'!$B$7,L145),0))</f>
        <v/>
      </c>
      <c r="N145" s="16" t="n"/>
      <c r="O145" s="17">
        <f>IF(A145="","",IFERROR(IF(N145="",'Paramètres'!$B$8,N145),0))</f>
        <v/>
      </c>
      <c r="P145" s="17">
        <f>IF(A145="","",IFERROR(ROUNDUP(K145*O145,0),0))</f>
        <v/>
      </c>
      <c r="Q145" s="17">
        <f>IF(A145="","",IFERROR(ROUNDUP((K145*M145)+P145,0),0))</f>
        <v/>
      </c>
      <c r="R145" s="16" t="n"/>
      <c r="S145" s="17">
        <f>IF(A145="","",IFERROR(IF(R145="",'Paramètres'!$B$9,R145),0))</f>
        <v/>
      </c>
      <c r="T145" s="17">
        <f>IF(A145="","",IFERROR(ROUNDUP(K145*(M145+S145),0),0))</f>
        <v/>
      </c>
      <c r="U145" s="17">
        <f>IF(A145="","",IFERROR(IF(H145&lt;=Q145,MAX(0,T145-H145-I145),0),0))</f>
        <v/>
      </c>
      <c r="V145" s="28" t="n"/>
      <c r="W145" s="29">
        <f>IF(A145="","",IFERROR(U145*V145,0))</f>
        <v/>
      </c>
      <c r="X145" s="27">
        <f>IF(A145="","",IFERROR(H145/K145,0))</f>
        <v/>
      </c>
      <c r="Y145" s="21">
        <f>IF(A145="","",IFERROR(IF(H145&lt;=0,"Rupture / à commander",IF(H145&lt;=Q145,IF(I145&gt;0,"À surveiller - commande en cours","À commander"),"OK")),"À vérifier"))</f>
        <v/>
      </c>
      <c r="Z145" s="22" t="n"/>
      <c r="AA145" s="15" t="n"/>
    </row>
    <row r="146">
      <c r="A146" s="15" t="n"/>
      <c r="B146" s="15" t="n"/>
      <c r="C146" s="15" t="n"/>
      <c r="D146" s="15" t="n"/>
      <c r="E146" s="15" t="n"/>
      <c r="F146" s="16" t="n"/>
      <c r="G146" s="16" t="n"/>
      <c r="H146" s="17">
        <f>IF(A146="","",IFERROR(MAX(0,F146-G146),0))</f>
        <v/>
      </c>
      <c r="I146" s="16" t="n"/>
      <c r="J146" s="16" t="n"/>
      <c r="K146" s="27">
        <f>IF(A146="","",IFERROR(J146/'Paramètres'!$B$6,0))</f>
        <v/>
      </c>
      <c r="L146" s="16" t="n"/>
      <c r="M146" s="17">
        <f>IF(A146="","",IFERROR(IF(L146="",'Paramètres'!$B$7,L146),0))</f>
        <v/>
      </c>
      <c r="N146" s="16" t="n"/>
      <c r="O146" s="17">
        <f>IF(A146="","",IFERROR(IF(N146="",'Paramètres'!$B$8,N146),0))</f>
        <v/>
      </c>
      <c r="P146" s="17">
        <f>IF(A146="","",IFERROR(ROUNDUP(K146*O146,0),0))</f>
        <v/>
      </c>
      <c r="Q146" s="17">
        <f>IF(A146="","",IFERROR(ROUNDUP((K146*M146)+P146,0),0))</f>
        <v/>
      </c>
      <c r="R146" s="16" t="n"/>
      <c r="S146" s="17">
        <f>IF(A146="","",IFERROR(IF(R146="",'Paramètres'!$B$9,R146),0))</f>
        <v/>
      </c>
      <c r="T146" s="17">
        <f>IF(A146="","",IFERROR(ROUNDUP(K146*(M146+S146),0),0))</f>
        <v/>
      </c>
      <c r="U146" s="17">
        <f>IF(A146="","",IFERROR(IF(H146&lt;=Q146,MAX(0,T146-H146-I146),0),0))</f>
        <v/>
      </c>
      <c r="V146" s="28" t="n"/>
      <c r="W146" s="29">
        <f>IF(A146="","",IFERROR(U146*V146,0))</f>
        <v/>
      </c>
      <c r="X146" s="27">
        <f>IF(A146="","",IFERROR(H146/K146,0))</f>
        <v/>
      </c>
      <c r="Y146" s="21">
        <f>IF(A146="","",IFERROR(IF(H146&lt;=0,"Rupture / à commander",IF(H146&lt;=Q146,IF(I146&gt;0,"À surveiller - commande en cours","À commander"),"OK")),"À vérifier"))</f>
        <v/>
      </c>
      <c r="Z146" s="22" t="n"/>
      <c r="AA146" s="15" t="n"/>
    </row>
    <row r="147">
      <c r="A147" s="15" t="n"/>
      <c r="B147" s="15" t="n"/>
      <c r="C147" s="15" t="n"/>
      <c r="D147" s="15" t="n"/>
      <c r="E147" s="15" t="n"/>
      <c r="F147" s="16" t="n"/>
      <c r="G147" s="16" t="n"/>
      <c r="H147" s="17">
        <f>IF(A147="","",IFERROR(MAX(0,F147-G147),0))</f>
        <v/>
      </c>
      <c r="I147" s="16" t="n"/>
      <c r="J147" s="16" t="n"/>
      <c r="K147" s="27">
        <f>IF(A147="","",IFERROR(J147/'Paramètres'!$B$6,0))</f>
        <v/>
      </c>
      <c r="L147" s="16" t="n"/>
      <c r="M147" s="17">
        <f>IF(A147="","",IFERROR(IF(L147="",'Paramètres'!$B$7,L147),0))</f>
        <v/>
      </c>
      <c r="N147" s="16" t="n"/>
      <c r="O147" s="17">
        <f>IF(A147="","",IFERROR(IF(N147="",'Paramètres'!$B$8,N147),0))</f>
        <v/>
      </c>
      <c r="P147" s="17">
        <f>IF(A147="","",IFERROR(ROUNDUP(K147*O147,0),0))</f>
        <v/>
      </c>
      <c r="Q147" s="17">
        <f>IF(A147="","",IFERROR(ROUNDUP((K147*M147)+P147,0),0))</f>
        <v/>
      </c>
      <c r="R147" s="16" t="n"/>
      <c r="S147" s="17">
        <f>IF(A147="","",IFERROR(IF(R147="",'Paramètres'!$B$9,R147),0))</f>
        <v/>
      </c>
      <c r="T147" s="17">
        <f>IF(A147="","",IFERROR(ROUNDUP(K147*(M147+S147),0),0))</f>
        <v/>
      </c>
      <c r="U147" s="17">
        <f>IF(A147="","",IFERROR(IF(H147&lt;=Q147,MAX(0,T147-H147-I147),0),0))</f>
        <v/>
      </c>
      <c r="V147" s="28" t="n"/>
      <c r="W147" s="29">
        <f>IF(A147="","",IFERROR(U147*V147,0))</f>
        <v/>
      </c>
      <c r="X147" s="27">
        <f>IF(A147="","",IFERROR(H147/K147,0))</f>
        <v/>
      </c>
      <c r="Y147" s="21">
        <f>IF(A147="","",IFERROR(IF(H147&lt;=0,"Rupture / à commander",IF(H147&lt;=Q147,IF(I147&gt;0,"À surveiller - commande en cours","À commander"),"OK")),"À vérifier"))</f>
        <v/>
      </c>
      <c r="Z147" s="22" t="n"/>
      <c r="AA147" s="15" t="n"/>
    </row>
    <row r="148">
      <c r="A148" s="15" t="n"/>
      <c r="B148" s="15" t="n"/>
      <c r="C148" s="15" t="n"/>
      <c r="D148" s="15" t="n"/>
      <c r="E148" s="15" t="n"/>
      <c r="F148" s="16" t="n"/>
      <c r="G148" s="16" t="n"/>
      <c r="H148" s="17">
        <f>IF(A148="","",IFERROR(MAX(0,F148-G148),0))</f>
        <v/>
      </c>
      <c r="I148" s="16" t="n"/>
      <c r="J148" s="16" t="n"/>
      <c r="K148" s="27">
        <f>IF(A148="","",IFERROR(J148/'Paramètres'!$B$6,0))</f>
        <v/>
      </c>
      <c r="L148" s="16" t="n"/>
      <c r="M148" s="17">
        <f>IF(A148="","",IFERROR(IF(L148="",'Paramètres'!$B$7,L148),0))</f>
        <v/>
      </c>
      <c r="N148" s="16" t="n"/>
      <c r="O148" s="17">
        <f>IF(A148="","",IFERROR(IF(N148="",'Paramètres'!$B$8,N148),0))</f>
        <v/>
      </c>
      <c r="P148" s="17">
        <f>IF(A148="","",IFERROR(ROUNDUP(K148*O148,0),0))</f>
        <v/>
      </c>
      <c r="Q148" s="17">
        <f>IF(A148="","",IFERROR(ROUNDUP((K148*M148)+P148,0),0))</f>
        <v/>
      </c>
      <c r="R148" s="16" t="n"/>
      <c r="S148" s="17">
        <f>IF(A148="","",IFERROR(IF(R148="",'Paramètres'!$B$9,R148),0))</f>
        <v/>
      </c>
      <c r="T148" s="17">
        <f>IF(A148="","",IFERROR(ROUNDUP(K148*(M148+S148),0),0))</f>
        <v/>
      </c>
      <c r="U148" s="17">
        <f>IF(A148="","",IFERROR(IF(H148&lt;=Q148,MAX(0,T148-H148-I148),0),0))</f>
        <v/>
      </c>
      <c r="V148" s="28" t="n"/>
      <c r="W148" s="29">
        <f>IF(A148="","",IFERROR(U148*V148,0))</f>
        <v/>
      </c>
      <c r="X148" s="27">
        <f>IF(A148="","",IFERROR(H148/K148,0))</f>
        <v/>
      </c>
      <c r="Y148" s="21">
        <f>IF(A148="","",IFERROR(IF(H148&lt;=0,"Rupture / à commander",IF(H148&lt;=Q148,IF(I148&gt;0,"À surveiller - commande en cours","À commander"),"OK")),"À vérifier"))</f>
        <v/>
      </c>
      <c r="Z148" s="22" t="n"/>
      <c r="AA148" s="15" t="n"/>
    </row>
    <row r="149">
      <c r="A149" s="15" t="n"/>
      <c r="B149" s="15" t="n"/>
      <c r="C149" s="15" t="n"/>
      <c r="D149" s="15" t="n"/>
      <c r="E149" s="15" t="n"/>
      <c r="F149" s="16" t="n"/>
      <c r="G149" s="16" t="n"/>
      <c r="H149" s="17">
        <f>IF(A149="","",IFERROR(MAX(0,F149-G149),0))</f>
        <v/>
      </c>
      <c r="I149" s="16" t="n"/>
      <c r="J149" s="16" t="n"/>
      <c r="K149" s="27">
        <f>IF(A149="","",IFERROR(J149/'Paramètres'!$B$6,0))</f>
        <v/>
      </c>
      <c r="L149" s="16" t="n"/>
      <c r="M149" s="17">
        <f>IF(A149="","",IFERROR(IF(L149="",'Paramètres'!$B$7,L149),0))</f>
        <v/>
      </c>
      <c r="N149" s="16" t="n"/>
      <c r="O149" s="17">
        <f>IF(A149="","",IFERROR(IF(N149="",'Paramètres'!$B$8,N149),0))</f>
        <v/>
      </c>
      <c r="P149" s="17">
        <f>IF(A149="","",IFERROR(ROUNDUP(K149*O149,0),0))</f>
        <v/>
      </c>
      <c r="Q149" s="17">
        <f>IF(A149="","",IFERROR(ROUNDUP((K149*M149)+P149,0),0))</f>
        <v/>
      </c>
      <c r="R149" s="16" t="n"/>
      <c r="S149" s="17">
        <f>IF(A149="","",IFERROR(IF(R149="",'Paramètres'!$B$9,R149),0))</f>
        <v/>
      </c>
      <c r="T149" s="17">
        <f>IF(A149="","",IFERROR(ROUNDUP(K149*(M149+S149),0),0))</f>
        <v/>
      </c>
      <c r="U149" s="17">
        <f>IF(A149="","",IFERROR(IF(H149&lt;=Q149,MAX(0,T149-H149-I149),0),0))</f>
        <v/>
      </c>
      <c r="V149" s="28" t="n"/>
      <c r="W149" s="29">
        <f>IF(A149="","",IFERROR(U149*V149,0))</f>
        <v/>
      </c>
      <c r="X149" s="27">
        <f>IF(A149="","",IFERROR(H149/K149,0))</f>
        <v/>
      </c>
      <c r="Y149" s="21">
        <f>IF(A149="","",IFERROR(IF(H149&lt;=0,"Rupture / à commander",IF(H149&lt;=Q149,IF(I149&gt;0,"À surveiller - commande en cours","À commander"),"OK")),"À vérifier"))</f>
        <v/>
      </c>
      <c r="Z149" s="22" t="n"/>
      <c r="AA149" s="15" t="n"/>
    </row>
    <row r="150">
      <c r="A150" s="15" t="n"/>
      <c r="B150" s="15" t="n"/>
      <c r="C150" s="15" t="n"/>
      <c r="D150" s="15" t="n"/>
      <c r="E150" s="15" t="n"/>
      <c r="F150" s="16" t="n"/>
      <c r="G150" s="16" t="n"/>
      <c r="H150" s="17">
        <f>IF(A150="","",IFERROR(MAX(0,F150-G150),0))</f>
        <v/>
      </c>
      <c r="I150" s="16" t="n"/>
      <c r="J150" s="16" t="n"/>
      <c r="K150" s="27">
        <f>IF(A150="","",IFERROR(J150/'Paramètres'!$B$6,0))</f>
        <v/>
      </c>
      <c r="L150" s="16" t="n"/>
      <c r="M150" s="17">
        <f>IF(A150="","",IFERROR(IF(L150="",'Paramètres'!$B$7,L150),0))</f>
        <v/>
      </c>
      <c r="N150" s="16" t="n"/>
      <c r="O150" s="17">
        <f>IF(A150="","",IFERROR(IF(N150="",'Paramètres'!$B$8,N150),0))</f>
        <v/>
      </c>
      <c r="P150" s="17">
        <f>IF(A150="","",IFERROR(ROUNDUP(K150*O150,0),0))</f>
        <v/>
      </c>
      <c r="Q150" s="17">
        <f>IF(A150="","",IFERROR(ROUNDUP((K150*M150)+P150,0),0))</f>
        <v/>
      </c>
      <c r="R150" s="16" t="n"/>
      <c r="S150" s="17">
        <f>IF(A150="","",IFERROR(IF(R150="",'Paramètres'!$B$9,R150),0))</f>
        <v/>
      </c>
      <c r="T150" s="17">
        <f>IF(A150="","",IFERROR(ROUNDUP(K150*(M150+S150),0),0))</f>
        <v/>
      </c>
      <c r="U150" s="17">
        <f>IF(A150="","",IFERROR(IF(H150&lt;=Q150,MAX(0,T150-H150-I150),0),0))</f>
        <v/>
      </c>
      <c r="V150" s="28" t="n"/>
      <c r="W150" s="29">
        <f>IF(A150="","",IFERROR(U150*V150,0))</f>
        <v/>
      </c>
      <c r="X150" s="27">
        <f>IF(A150="","",IFERROR(H150/K150,0))</f>
        <v/>
      </c>
      <c r="Y150" s="21">
        <f>IF(A150="","",IFERROR(IF(H150&lt;=0,"Rupture / à commander",IF(H150&lt;=Q150,IF(I150&gt;0,"À surveiller - commande en cours","À commander"),"OK")),"À vérifier"))</f>
        <v/>
      </c>
      <c r="Z150" s="22" t="n"/>
      <c r="AA150" s="15" t="n"/>
    </row>
    <row r="151">
      <c r="A151" s="15" t="n"/>
      <c r="B151" s="15" t="n"/>
      <c r="C151" s="15" t="n"/>
      <c r="D151" s="15" t="n"/>
      <c r="E151" s="15" t="n"/>
      <c r="F151" s="16" t="n"/>
      <c r="G151" s="16" t="n"/>
      <c r="H151" s="17">
        <f>IF(A151="","",IFERROR(MAX(0,F151-G151),0))</f>
        <v/>
      </c>
      <c r="I151" s="16" t="n"/>
      <c r="J151" s="16" t="n"/>
      <c r="K151" s="27">
        <f>IF(A151="","",IFERROR(J151/'Paramètres'!$B$6,0))</f>
        <v/>
      </c>
      <c r="L151" s="16" t="n"/>
      <c r="M151" s="17">
        <f>IF(A151="","",IFERROR(IF(L151="",'Paramètres'!$B$7,L151),0))</f>
        <v/>
      </c>
      <c r="N151" s="16" t="n"/>
      <c r="O151" s="17">
        <f>IF(A151="","",IFERROR(IF(N151="",'Paramètres'!$B$8,N151),0))</f>
        <v/>
      </c>
      <c r="P151" s="17">
        <f>IF(A151="","",IFERROR(ROUNDUP(K151*O151,0),0))</f>
        <v/>
      </c>
      <c r="Q151" s="17">
        <f>IF(A151="","",IFERROR(ROUNDUP((K151*M151)+P151,0),0))</f>
        <v/>
      </c>
      <c r="R151" s="16" t="n"/>
      <c r="S151" s="17">
        <f>IF(A151="","",IFERROR(IF(R151="",'Paramètres'!$B$9,R151),0))</f>
        <v/>
      </c>
      <c r="T151" s="17">
        <f>IF(A151="","",IFERROR(ROUNDUP(K151*(M151+S151),0),0))</f>
        <v/>
      </c>
      <c r="U151" s="17">
        <f>IF(A151="","",IFERROR(IF(H151&lt;=Q151,MAX(0,T151-H151-I151),0),0))</f>
        <v/>
      </c>
      <c r="V151" s="28" t="n"/>
      <c r="W151" s="29">
        <f>IF(A151="","",IFERROR(U151*V151,0))</f>
        <v/>
      </c>
      <c r="X151" s="27">
        <f>IF(A151="","",IFERROR(H151/K151,0))</f>
        <v/>
      </c>
      <c r="Y151" s="21">
        <f>IF(A151="","",IFERROR(IF(H151&lt;=0,"Rupture / à commander",IF(H151&lt;=Q151,IF(I151&gt;0,"À surveiller - commande en cours","À commander"),"OK")),"À vérifier"))</f>
        <v/>
      </c>
      <c r="Z151" s="22" t="n"/>
      <c r="AA151" s="15" t="n"/>
    </row>
    <row r="152">
      <c r="A152" s="15" t="n"/>
      <c r="B152" s="15" t="n"/>
      <c r="C152" s="15" t="n"/>
      <c r="D152" s="15" t="n"/>
      <c r="E152" s="15" t="n"/>
      <c r="F152" s="16" t="n"/>
      <c r="G152" s="16" t="n"/>
      <c r="H152" s="17">
        <f>IF(A152="","",IFERROR(MAX(0,F152-G152),0))</f>
        <v/>
      </c>
      <c r="I152" s="16" t="n"/>
      <c r="J152" s="16" t="n"/>
      <c r="K152" s="27">
        <f>IF(A152="","",IFERROR(J152/'Paramètres'!$B$6,0))</f>
        <v/>
      </c>
      <c r="L152" s="16" t="n"/>
      <c r="M152" s="17">
        <f>IF(A152="","",IFERROR(IF(L152="",'Paramètres'!$B$7,L152),0))</f>
        <v/>
      </c>
      <c r="N152" s="16" t="n"/>
      <c r="O152" s="17">
        <f>IF(A152="","",IFERROR(IF(N152="",'Paramètres'!$B$8,N152),0))</f>
        <v/>
      </c>
      <c r="P152" s="17">
        <f>IF(A152="","",IFERROR(ROUNDUP(K152*O152,0),0))</f>
        <v/>
      </c>
      <c r="Q152" s="17">
        <f>IF(A152="","",IFERROR(ROUNDUP((K152*M152)+P152,0),0))</f>
        <v/>
      </c>
      <c r="R152" s="16" t="n"/>
      <c r="S152" s="17">
        <f>IF(A152="","",IFERROR(IF(R152="",'Paramètres'!$B$9,R152),0))</f>
        <v/>
      </c>
      <c r="T152" s="17">
        <f>IF(A152="","",IFERROR(ROUNDUP(K152*(M152+S152),0),0))</f>
        <v/>
      </c>
      <c r="U152" s="17">
        <f>IF(A152="","",IFERROR(IF(H152&lt;=Q152,MAX(0,T152-H152-I152),0),0))</f>
        <v/>
      </c>
      <c r="V152" s="28" t="n"/>
      <c r="W152" s="29">
        <f>IF(A152="","",IFERROR(U152*V152,0))</f>
        <v/>
      </c>
      <c r="X152" s="27">
        <f>IF(A152="","",IFERROR(H152/K152,0))</f>
        <v/>
      </c>
      <c r="Y152" s="21">
        <f>IF(A152="","",IFERROR(IF(H152&lt;=0,"Rupture / à commander",IF(H152&lt;=Q152,IF(I152&gt;0,"À surveiller - commande en cours","À commander"),"OK")),"À vérifier"))</f>
        <v/>
      </c>
      <c r="Z152" s="22" t="n"/>
      <c r="AA152" s="15" t="n"/>
    </row>
    <row r="153">
      <c r="A153" s="15" t="n"/>
      <c r="B153" s="15" t="n"/>
      <c r="C153" s="15" t="n"/>
      <c r="D153" s="15" t="n"/>
      <c r="E153" s="15" t="n"/>
      <c r="F153" s="16" t="n"/>
      <c r="G153" s="16" t="n"/>
      <c r="H153" s="17">
        <f>IF(A153="","",IFERROR(MAX(0,F153-G153),0))</f>
        <v/>
      </c>
      <c r="I153" s="16" t="n"/>
      <c r="J153" s="16" t="n"/>
      <c r="K153" s="27">
        <f>IF(A153="","",IFERROR(J153/'Paramètres'!$B$6,0))</f>
        <v/>
      </c>
      <c r="L153" s="16" t="n"/>
      <c r="M153" s="17">
        <f>IF(A153="","",IFERROR(IF(L153="",'Paramètres'!$B$7,L153),0))</f>
        <v/>
      </c>
      <c r="N153" s="16" t="n"/>
      <c r="O153" s="17">
        <f>IF(A153="","",IFERROR(IF(N153="",'Paramètres'!$B$8,N153),0))</f>
        <v/>
      </c>
      <c r="P153" s="17">
        <f>IF(A153="","",IFERROR(ROUNDUP(K153*O153,0),0))</f>
        <v/>
      </c>
      <c r="Q153" s="17">
        <f>IF(A153="","",IFERROR(ROUNDUP((K153*M153)+P153,0),0))</f>
        <v/>
      </c>
      <c r="R153" s="16" t="n"/>
      <c r="S153" s="17">
        <f>IF(A153="","",IFERROR(IF(R153="",'Paramètres'!$B$9,R153),0))</f>
        <v/>
      </c>
      <c r="T153" s="17">
        <f>IF(A153="","",IFERROR(ROUNDUP(K153*(M153+S153),0),0))</f>
        <v/>
      </c>
      <c r="U153" s="17">
        <f>IF(A153="","",IFERROR(IF(H153&lt;=Q153,MAX(0,T153-H153-I153),0),0))</f>
        <v/>
      </c>
      <c r="V153" s="28" t="n"/>
      <c r="W153" s="29">
        <f>IF(A153="","",IFERROR(U153*V153,0))</f>
        <v/>
      </c>
      <c r="X153" s="27">
        <f>IF(A153="","",IFERROR(H153/K153,0))</f>
        <v/>
      </c>
      <c r="Y153" s="21">
        <f>IF(A153="","",IFERROR(IF(H153&lt;=0,"Rupture / à commander",IF(H153&lt;=Q153,IF(I153&gt;0,"À surveiller - commande en cours","À commander"),"OK")),"À vérifier"))</f>
        <v/>
      </c>
      <c r="Z153" s="22" t="n"/>
      <c r="AA153" s="15" t="n"/>
    </row>
    <row r="154">
      <c r="A154" s="15" t="n"/>
      <c r="B154" s="15" t="n"/>
      <c r="C154" s="15" t="n"/>
      <c r="D154" s="15" t="n"/>
      <c r="E154" s="15" t="n"/>
      <c r="F154" s="16" t="n"/>
      <c r="G154" s="16" t="n"/>
      <c r="H154" s="17">
        <f>IF(A154="","",IFERROR(MAX(0,F154-G154),0))</f>
        <v/>
      </c>
      <c r="I154" s="16" t="n"/>
      <c r="J154" s="16" t="n"/>
      <c r="K154" s="27">
        <f>IF(A154="","",IFERROR(J154/'Paramètres'!$B$6,0))</f>
        <v/>
      </c>
      <c r="L154" s="16" t="n"/>
      <c r="M154" s="17">
        <f>IF(A154="","",IFERROR(IF(L154="",'Paramètres'!$B$7,L154),0))</f>
        <v/>
      </c>
      <c r="N154" s="16" t="n"/>
      <c r="O154" s="17">
        <f>IF(A154="","",IFERROR(IF(N154="",'Paramètres'!$B$8,N154),0))</f>
        <v/>
      </c>
      <c r="P154" s="17">
        <f>IF(A154="","",IFERROR(ROUNDUP(K154*O154,0),0))</f>
        <v/>
      </c>
      <c r="Q154" s="17">
        <f>IF(A154="","",IFERROR(ROUNDUP((K154*M154)+P154,0),0))</f>
        <v/>
      </c>
      <c r="R154" s="16" t="n"/>
      <c r="S154" s="17">
        <f>IF(A154="","",IFERROR(IF(R154="",'Paramètres'!$B$9,R154),0))</f>
        <v/>
      </c>
      <c r="T154" s="17">
        <f>IF(A154="","",IFERROR(ROUNDUP(K154*(M154+S154),0),0))</f>
        <v/>
      </c>
      <c r="U154" s="17">
        <f>IF(A154="","",IFERROR(IF(H154&lt;=Q154,MAX(0,T154-H154-I154),0),0))</f>
        <v/>
      </c>
      <c r="V154" s="28" t="n"/>
      <c r="W154" s="29">
        <f>IF(A154="","",IFERROR(U154*V154,0))</f>
        <v/>
      </c>
      <c r="X154" s="27">
        <f>IF(A154="","",IFERROR(H154/K154,0))</f>
        <v/>
      </c>
      <c r="Y154" s="21">
        <f>IF(A154="","",IFERROR(IF(H154&lt;=0,"Rupture / à commander",IF(H154&lt;=Q154,IF(I154&gt;0,"À surveiller - commande en cours","À commander"),"OK")),"À vérifier"))</f>
        <v/>
      </c>
      <c r="Z154" s="22" t="n"/>
      <c r="AA154" s="15" t="n"/>
    </row>
    <row r="155">
      <c r="A155" s="15" t="n"/>
      <c r="B155" s="15" t="n"/>
      <c r="C155" s="15" t="n"/>
      <c r="D155" s="15" t="n"/>
      <c r="E155" s="15" t="n"/>
      <c r="F155" s="16" t="n"/>
      <c r="G155" s="16" t="n"/>
      <c r="H155" s="17">
        <f>IF(A155="","",IFERROR(MAX(0,F155-G155),0))</f>
        <v/>
      </c>
      <c r="I155" s="16" t="n"/>
      <c r="J155" s="16" t="n"/>
      <c r="K155" s="27">
        <f>IF(A155="","",IFERROR(J155/'Paramètres'!$B$6,0))</f>
        <v/>
      </c>
      <c r="L155" s="16" t="n"/>
      <c r="M155" s="17">
        <f>IF(A155="","",IFERROR(IF(L155="",'Paramètres'!$B$7,L155),0))</f>
        <v/>
      </c>
      <c r="N155" s="16" t="n"/>
      <c r="O155" s="17">
        <f>IF(A155="","",IFERROR(IF(N155="",'Paramètres'!$B$8,N155),0))</f>
        <v/>
      </c>
      <c r="P155" s="17">
        <f>IF(A155="","",IFERROR(ROUNDUP(K155*O155,0),0))</f>
        <v/>
      </c>
      <c r="Q155" s="17">
        <f>IF(A155="","",IFERROR(ROUNDUP((K155*M155)+P155,0),0))</f>
        <v/>
      </c>
      <c r="R155" s="16" t="n"/>
      <c r="S155" s="17">
        <f>IF(A155="","",IFERROR(IF(R155="",'Paramètres'!$B$9,R155),0))</f>
        <v/>
      </c>
      <c r="T155" s="17">
        <f>IF(A155="","",IFERROR(ROUNDUP(K155*(M155+S155),0),0))</f>
        <v/>
      </c>
      <c r="U155" s="17">
        <f>IF(A155="","",IFERROR(IF(H155&lt;=Q155,MAX(0,T155-H155-I155),0),0))</f>
        <v/>
      </c>
      <c r="V155" s="28" t="n"/>
      <c r="W155" s="29">
        <f>IF(A155="","",IFERROR(U155*V155,0))</f>
        <v/>
      </c>
      <c r="X155" s="27">
        <f>IF(A155="","",IFERROR(H155/K155,0))</f>
        <v/>
      </c>
      <c r="Y155" s="21">
        <f>IF(A155="","",IFERROR(IF(H155&lt;=0,"Rupture / à commander",IF(H155&lt;=Q155,IF(I155&gt;0,"À surveiller - commande en cours","À commander"),"OK")),"À vérifier"))</f>
        <v/>
      </c>
      <c r="Z155" s="22" t="n"/>
      <c r="AA155" s="15" t="n"/>
    </row>
    <row r="156">
      <c r="A156" s="15" t="n"/>
      <c r="B156" s="15" t="n"/>
      <c r="C156" s="15" t="n"/>
      <c r="D156" s="15" t="n"/>
      <c r="E156" s="15" t="n"/>
      <c r="F156" s="16" t="n"/>
      <c r="G156" s="16" t="n"/>
      <c r="H156" s="17">
        <f>IF(A156="","",IFERROR(MAX(0,F156-G156),0))</f>
        <v/>
      </c>
      <c r="I156" s="16" t="n"/>
      <c r="J156" s="16" t="n"/>
      <c r="K156" s="27">
        <f>IF(A156="","",IFERROR(J156/'Paramètres'!$B$6,0))</f>
        <v/>
      </c>
      <c r="L156" s="16" t="n"/>
      <c r="M156" s="17">
        <f>IF(A156="","",IFERROR(IF(L156="",'Paramètres'!$B$7,L156),0))</f>
        <v/>
      </c>
      <c r="N156" s="16" t="n"/>
      <c r="O156" s="17">
        <f>IF(A156="","",IFERROR(IF(N156="",'Paramètres'!$B$8,N156),0))</f>
        <v/>
      </c>
      <c r="P156" s="17">
        <f>IF(A156="","",IFERROR(ROUNDUP(K156*O156,0),0))</f>
        <v/>
      </c>
      <c r="Q156" s="17">
        <f>IF(A156="","",IFERROR(ROUNDUP((K156*M156)+P156,0),0))</f>
        <v/>
      </c>
      <c r="R156" s="16" t="n"/>
      <c r="S156" s="17">
        <f>IF(A156="","",IFERROR(IF(R156="",'Paramètres'!$B$9,R156),0))</f>
        <v/>
      </c>
      <c r="T156" s="17">
        <f>IF(A156="","",IFERROR(ROUNDUP(K156*(M156+S156),0),0))</f>
        <v/>
      </c>
      <c r="U156" s="17">
        <f>IF(A156="","",IFERROR(IF(H156&lt;=Q156,MAX(0,T156-H156-I156),0),0))</f>
        <v/>
      </c>
      <c r="V156" s="28" t="n"/>
      <c r="W156" s="29">
        <f>IF(A156="","",IFERROR(U156*V156,0))</f>
        <v/>
      </c>
      <c r="X156" s="27">
        <f>IF(A156="","",IFERROR(H156/K156,0))</f>
        <v/>
      </c>
      <c r="Y156" s="21">
        <f>IF(A156="","",IFERROR(IF(H156&lt;=0,"Rupture / à commander",IF(H156&lt;=Q156,IF(I156&gt;0,"À surveiller - commande en cours","À commander"),"OK")),"À vérifier"))</f>
        <v/>
      </c>
      <c r="Z156" s="22" t="n"/>
      <c r="AA156" s="15" t="n"/>
    </row>
    <row r="157">
      <c r="A157" s="15" t="n"/>
      <c r="B157" s="15" t="n"/>
      <c r="C157" s="15" t="n"/>
      <c r="D157" s="15" t="n"/>
      <c r="E157" s="15" t="n"/>
      <c r="F157" s="16" t="n"/>
      <c r="G157" s="16" t="n"/>
      <c r="H157" s="17">
        <f>IF(A157="","",IFERROR(MAX(0,F157-G157),0))</f>
        <v/>
      </c>
      <c r="I157" s="16" t="n"/>
      <c r="J157" s="16" t="n"/>
      <c r="K157" s="27">
        <f>IF(A157="","",IFERROR(J157/'Paramètres'!$B$6,0))</f>
        <v/>
      </c>
      <c r="L157" s="16" t="n"/>
      <c r="M157" s="17">
        <f>IF(A157="","",IFERROR(IF(L157="",'Paramètres'!$B$7,L157),0))</f>
        <v/>
      </c>
      <c r="N157" s="16" t="n"/>
      <c r="O157" s="17">
        <f>IF(A157="","",IFERROR(IF(N157="",'Paramètres'!$B$8,N157),0))</f>
        <v/>
      </c>
      <c r="P157" s="17">
        <f>IF(A157="","",IFERROR(ROUNDUP(K157*O157,0),0))</f>
        <v/>
      </c>
      <c r="Q157" s="17">
        <f>IF(A157="","",IFERROR(ROUNDUP((K157*M157)+P157,0),0))</f>
        <v/>
      </c>
      <c r="R157" s="16" t="n"/>
      <c r="S157" s="17">
        <f>IF(A157="","",IFERROR(IF(R157="",'Paramètres'!$B$9,R157),0))</f>
        <v/>
      </c>
      <c r="T157" s="17">
        <f>IF(A157="","",IFERROR(ROUNDUP(K157*(M157+S157),0),0))</f>
        <v/>
      </c>
      <c r="U157" s="17">
        <f>IF(A157="","",IFERROR(IF(H157&lt;=Q157,MAX(0,T157-H157-I157),0),0))</f>
        <v/>
      </c>
      <c r="V157" s="28" t="n"/>
      <c r="W157" s="29">
        <f>IF(A157="","",IFERROR(U157*V157,0))</f>
        <v/>
      </c>
      <c r="X157" s="27">
        <f>IF(A157="","",IFERROR(H157/K157,0))</f>
        <v/>
      </c>
      <c r="Y157" s="21">
        <f>IF(A157="","",IFERROR(IF(H157&lt;=0,"Rupture / à commander",IF(H157&lt;=Q157,IF(I157&gt;0,"À surveiller - commande en cours","À commander"),"OK")),"À vérifier"))</f>
        <v/>
      </c>
      <c r="Z157" s="22" t="n"/>
      <c r="AA157" s="15" t="n"/>
    </row>
    <row r="158">
      <c r="A158" s="15" t="n"/>
      <c r="B158" s="15" t="n"/>
      <c r="C158" s="15" t="n"/>
      <c r="D158" s="15" t="n"/>
      <c r="E158" s="15" t="n"/>
      <c r="F158" s="16" t="n"/>
      <c r="G158" s="16" t="n"/>
      <c r="H158" s="17">
        <f>IF(A158="","",IFERROR(MAX(0,F158-G158),0))</f>
        <v/>
      </c>
      <c r="I158" s="16" t="n"/>
      <c r="J158" s="16" t="n"/>
      <c r="K158" s="27">
        <f>IF(A158="","",IFERROR(J158/'Paramètres'!$B$6,0))</f>
        <v/>
      </c>
      <c r="L158" s="16" t="n"/>
      <c r="M158" s="17">
        <f>IF(A158="","",IFERROR(IF(L158="",'Paramètres'!$B$7,L158),0))</f>
        <v/>
      </c>
      <c r="N158" s="16" t="n"/>
      <c r="O158" s="17">
        <f>IF(A158="","",IFERROR(IF(N158="",'Paramètres'!$B$8,N158),0))</f>
        <v/>
      </c>
      <c r="P158" s="17">
        <f>IF(A158="","",IFERROR(ROUNDUP(K158*O158,0),0))</f>
        <v/>
      </c>
      <c r="Q158" s="17">
        <f>IF(A158="","",IFERROR(ROUNDUP((K158*M158)+P158,0),0))</f>
        <v/>
      </c>
      <c r="R158" s="16" t="n"/>
      <c r="S158" s="17">
        <f>IF(A158="","",IFERROR(IF(R158="",'Paramètres'!$B$9,R158),0))</f>
        <v/>
      </c>
      <c r="T158" s="17">
        <f>IF(A158="","",IFERROR(ROUNDUP(K158*(M158+S158),0),0))</f>
        <v/>
      </c>
      <c r="U158" s="17">
        <f>IF(A158="","",IFERROR(IF(H158&lt;=Q158,MAX(0,T158-H158-I158),0),0))</f>
        <v/>
      </c>
      <c r="V158" s="28" t="n"/>
      <c r="W158" s="29">
        <f>IF(A158="","",IFERROR(U158*V158,0))</f>
        <v/>
      </c>
      <c r="X158" s="27">
        <f>IF(A158="","",IFERROR(H158/K158,0))</f>
        <v/>
      </c>
      <c r="Y158" s="21">
        <f>IF(A158="","",IFERROR(IF(H158&lt;=0,"Rupture / à commander",IF(H158&lt;=Q158,IF(I158&gt;0,"À surveiller - commande en cours","À commander"),"OK")),"À vérifier"))</f>
        <v/>
      </c>
      <c r="Z158" s="22" t="n"/>
      <c r="AA158" s="15" t="n"/>
    </row>
    <row r="159">
      <c r="A159" s="15" t="n"/>
      <c r="B159" s="15" t="n"/>
      <c r="C159" s="15" t="n"/>
      <c r="D159" s="15" t="n"/>
      <c r="E159" s="15" t="n"/>
      <c r="F159" s="16" t="n"/>
      <c r="G159" s="16" t="n"/>
      <c r="H159" s="17">
        <f>IF(A159="","",IFERROR(MAX(0,F159-G159),0))</f>
        <v/>
      </c>
      <c r="I159" s="16" t="n"/>
      <c r="J159" s="16" t="n"/>
      <c r="K159" s="27">
        <f>IF(A159="","",IFERROR(J159/'Paramètres'!$B$6,0))</f>
        <v/>
      </c>
      <c r="L159" s="16" t="n"/>
      <c r="M159" s="17">
        <f>IF(A159="","",IFERROR(IF(L159="",'Paramètres'!$B$7,L159),0))</f>
        <v/>
      </c>
      <c r="N159" s="16" t="n"/>
      <c r="O159" s="17">
        <f>IF(A159="","",IFERROR(IF(N159="",'Paramètres'!$B$8,N159),0))</f>
        <v/>
      </c>
      <c r="P159" s="17">
        <f>IF(A159="","",IFERROR(ROUNDUP(K159*O159,0),0))</f>
        <v/>
      </c>
      <c r="Q159" s="17">
        <f>IF(A159="","",IFERROR(ROUNDUP((K159*M159)+P159,0),0))</f>
        <v/>
      </c>
      <c r="R159" s="16" t="n"/>
      <c r="S159" s="17">
        <f>IF(A159="","",IFERROR(IF(R159="",'Paramètres'!$B$9,R159),0))</f>
        <v/>
      </c>
      <c r="T159" s="17">
        <f>IF(A159="","",IFERROR(ROUNDUP(K159*(M159+S159),0),0))</f>
        <v/>
      </c>
      <c r="U159" s="17">
        <f>IF(A159="","",IFERROR(IF(H159&lt;=Q159,MAX(0,T159-H159-I159),0),0))</f>
        <v/>
      </c>
      <c r="V159" s="28" t="n"/>
      <c r="W159" s="29">
        <f>IF(A159="","",IFERROR(U159*V159,0))</f>
        <v/>
      </c>
      <c r="X159" s="27">
        <f>IF(A159="","",IFERROR(H159/K159,0))</f>
        <v/>
      </c>
      <c r="Y159" s="21">
        <f>IF(A159="","",IFERROR(IF(H159&lt;=0,"Rupture / à commander",IF(H159&lt;=Q159,IF(I159&gt;0,"À surveiller - commande en cours","À commander"),"OK")),"À vérifier"))</f>
        <v/>
      </c>
      <c r="Z159" s="22" t="n"/>
      <c r="AA159" s="15" t="n"/>
    </row>
    <row r="160">
      <c r="A160" s="15" t="n"/>
      <c r="B160" s="15" t="n"/>
      <c r="C160" s="15" t="n"/>
      <c r="D160" s="15" t="n"/>
      <c r="E160" s="15" t="n"/>
      <c r="F160" s="16" t="n"/>
      <c r="G160" s="16" t="n"/>
      <c r="H160" s="17">
        <f>IF(A160="","",IFERROR(MAX(0,F160-G160),0))</f>
        <v/>
      </c>
      <c r="I160" s="16" t="n"/>
      <c r="J160" s="16" t="n"/>
      <c r="K160" s="27">
        <f>IF(A160="","",IFERROR(J160/'Paramètres'!$B$6,0))</f>
        <v/>
      </c>
      <c r="L160" s="16" t="n"/>
      <c r="M160" s="17">
        <f>IF(A160="","",IFERROR(IF(L160="",'Paramètres'!$B$7,L160),0))</f>
        <v/>
      </c>
      <c r="N160" s="16" t="n"/>
      <c r="O160" s="17">
        <f>IF(A160="","",IFERROR(IF(N160="",'Paramètres'!$B$8,N160),0))</f>
        <v/>
      </c>
      <c r="P160" s="17">
        <f>IF(A160="","",IFERROR(ROUNDUP(K160*O160,0),0))</f>
        <v/>
      </c>
      <c r="Q160" s="17">
        <f>IF(A160="","",IFERROR(ROUNDUP((K160*M160)+P160,0),0))</f>
        <v/>
      </c>
      <c r="R160" s="16" t="n"/>
      <c r="S160" s="17">
        <f>IF(A160="","",IFERROR(IF(R160="",'Paramètres'!$B$9,R160),0))</f>
        <v/>
      </c>
      <c r="T160" s="17">
        <f>IF(A160="","",IFERROR(ROUNDUP(K160*(M160+S160),0),0))</f>
        <v/>
      </c>
      <c r="U160" s="17">
        <f>IF(A160="","",IFERROR(IF(H160&lt;=Q160,MAX(0,T160-H160-I160),0),0))</f>
        <v/>
      </c>
      <c r="V160" s="28" t="n"/>
      <c r="W160" s="29">
        <f>IF(A160="","",IFERROR(U160*V160,0))</f>
        <v/>
      </c>
      <c r="X160" s="27">
        <f>IF(A160="","",IFERROR(H160/K160,0))</f>
        <v/>
      </c>
      <c r="Y160" s="21">
        <f>IF(A160="","",IFERROR(IF(H160&lt;=0,"Rupture / à commander",IF(H160&lt;=Q160,IF(I160&gt;0,"À surveiller - commande en cours","À commander"),"OK")),"À vérifier"))</f>
        <v/>
      </c>
      <c r="Z160" s="22" t="n"/>
      <c r="AA160" s="15" t="n"/>
    </row>
    <row r="161">
      <c r="A161" s="15" t="n"/>
      <c r="B161" s="15" t="n"/>
      <c r="C161" s="15" t="n"/>
      <c r="D161" s="15" t="n"/>
      <c r="E161" s="15" t="n"/>
      <c r="F161" s="16" t="n"/>
      <c r="G161" s="16" t="n"/>
      <c r="H161" s="17">
        <f>IF(A161="","",IFERROR(MAX(0,F161-G161),0))</f>
        <v/>
      </c>
      <c r="I161" s="16" t="n"/>
      <c r="J161" s="16" t="n"/>
      <c r="K161" s="27">
        <f>IF(A161="","",IFERROR(J161/'Paramètres'!$B$6,0))</f>
        <v/>
      </c>
      <c r="L161" s="16" t="n"/>
      <c r="M161" s="17">
        <f>IF(A161="","",IFERROR(IF(L161="",'Paramètres'!$B$7,L161),0))</f>
        <v/>
      </c>
      <c r="N161" s="16" t="n"/>
      <c r="O161" s="17">
        <f>IF(A161="","",IFERROR(IF(N161="",'Paramètres'!$B$8,N161),0))</f>
        <v/>
      </c>
      <c r="P161" s="17">
        <f>IF(A161="","",IFERROR(ROUNDUP(K161*O161,0),0))</f>
        <v/>
      </c>
      <c r="Q161" s="17">
        <f>IF(A161="","",IFERROR(ROUNDUP((K161*M161)+P161,0),0))</f>
        <v/>
      </c>
      <c r="R161" s="16" t="n"/>
      <c r="S161" s="17">
        <f>IF(A161="","",IFERROR(IF(R161="",'Paramètres'!$B$9,R161),0))</f>
        <v/>
      </c>
      <c r="T161" s="17">
        <f>IF(A161="","",IFERROR(ROUNDUP(K161*(M161+S161),0),0))</f>
        <v/>
      </c>
      <c r="U161" s="17">
        <f>IF(A161="","",IFERROR(IF(H161&lt;=Q161,MAX(0,T161-H161-I161),0),0))</f>
        <v/>
      </c>
      <c r="V161" s="28" t="n"/>
      <c r="W161" s="29">
        <f>IF(A161="","",IFERROR(U161*V161,0))</f>
        <v/>
      </c>
      <c r="X161" s="27">
        <f>IF(A161="","",IFERROR(H161/K161,0))</f>
        <v/>
      </c>
      <c r="Y161" s="21">
        <f>IF(A161="","",IFERROR(IF(H161&lt;=0,"Rupture / à commander",IF(H161&lt;=Q161,IF(I161&gt;0,"À surveiller - commande en cours","À commander"),"OK")),"À vérifier"))</f>
        <v/>
      </c>
      <c r="Z161" s="22" t="n"/>
      <c r="AA161" s="15" t="n"/>
    </row>
    <row r="162">
      <c r="A162" s="15" t="n"/>
      <c r="B162" s="15" t="n"/>
      <c r="C162" s="15" t="n"/>
      <c r="D162" s="15" t="n"/>
      <c r="E162" s="15" t="n"/>
      <c r="F162" s="16" t="n"/>
      <c r="G162" s="16" t="n"/>
      <c r="H162" s="17">
        <f>IF(A162="","",IFERROR(MAX(0,F162-G162),0))</f>
        <v/>
      </c>
      <c r="I162" s="16" t="n"/>
      <c r="J162" s="16" t="n"/>
      <c r="K162" s="27">
        <f>IF(A162="","",IFERROR(J162/'Paramètres'!$B$6,0))</f>
        <v/>
      </c>
      <c r="L162" s="16" t="n"/>
      <c r="M162" s="17">
        <f>IF(A162="","",IFERROR(IF(L162="",'Paramètres'!$B$7,L162),0))</f>
        <v/>
      </c>
      <c r="N162" s="16" t="n"/>
      <c r="O162" s="17">
        <f>IF(A162="","",IFERROR(IF(N162="",'Paramètres'!$B$8,N162),0))</f>
        <v/>
      </c>
      <c r="P162" s="17">
        <f>IF(A162="","",IFERROR(ROUNDUP(K162*O162,0),0))</f>
        <v/>
      </c>
      <c r="Q162" s="17">
        <f>IF(A162="","",IFERROR(ROUNDUP((K162*M162)+P162,0),0))</f>
        <v/>
      </c>
      <c r="R162" s="16" t="n"/>
      <c r="S162" s="17">
        <f>IF(A162="","",IFERROR(IF(R162="",'Paramètres'!$B$9,R162),0))</f>
        <v/>
      </c>
      <c r="T162" s="17">
        <f>IF(A162="","",IFERROR(ROUNDUP(K162*(M162+S162),0),0))</f>
        <v/>
      </c>
      <c r="U162" s="17">
        <f>IF(A162="","",IFERROR(IF(H162&lt;=Q162,MAX(0,T162-H162-I162),0),0))</f>
        <v/>
      </c>
      <c r="V162" s="28" t="n"/>
      <c r="W162" s="29">
        <f>IF(A162="","",IFERROR(U162*V162,0))</f>
        <v/>
      </c>
      <c r="X162" s="27">
        <f>IF(A162="","",IFERROR(H162/K162,0))</f>
        <v/>
      </c>
      <c r="Y162" s="21">
        <f>IF(A162="","",IFERROR(IF(H162&lt;=0,"Rupture / à commander",IF(H162&lt;=Q162,IF(I162&gt;0,"À surveiller - commande en cours","À commander"),"OK")),"À vérifier"))</f>
        <v/>
      </c>
      <c r="Z162" s="22" t="n"/>
      <c r="AA162" s="15" t="n"/>
    </row>
    <row r="163">
      <c r="A163" s="15" t="n"/>
      <c r="B163" s="15" t="n"/>
      <c r="C163" s="15" t="n"/>
      <c r="D163" s="15" t="n"/>
      <c r="E163" s="15" t="n"/>
      <c r="F163" s="16" t="n"/>
      <c r="G163" s="16" t="n"/>
      <c r="H163" s="17">
        <f>IF(A163="","",IFERROR(MAX(0,F163-G163),0))</f>
        <v/>
      </c>
      <c r="I163" s="16" t="n"/>
      <c r="J163" s="16" t="n"/>
      <c r="K163" s="27">
        <f>IF(A163="","",IFERROR(J163/'Paramètres'!$B$6,0))</f>
        <v/>
      </c>
      <c r="L163" s="16" t="n"/>
      <c r="M163" s="17">
        <f>IF(A163="","",IFERROR(IF(L163="",'Paramètres'!$B$7,L163),0))</f>
        <v/>
      </c>
      <c r="N163" s="16" t="n"/>
      <c r="O163" s="17">
        <f>IF(A163="","",IFERROR(IF(N163="",'Paramètres'!$B$8,N163),0))</f>
        <v/>
      </c>
      <c r="P163" s="17">
        <f>IF(A163="","",IFERROR(ROUNDUP(K163*O163,0),0))</f>
        <v/>
      </c>
      <c r="Q163" s="17">
        <f>IF(A163="","",IFERROR(ROUNDUP((K163*M163)+P163,0),0))</f>
        <v/>
      </c>
      <c r="R163" s="16" t="n"/>
      <c r="S163" s="17">
        <f>IF(A163="","",IFERROR(IF(R163="",'Paramètres'!$B$9,R163),0))</f>
        <v/>
      </c>
      <c r="T163" s="17">
        <f>IF(A163="","",IFERROR(ROUNDUP(K163*(M163+S163),0),0))</f>
        <v/>
      </c>
      <c r="U163" s="17">
        <f>IF(A163="","",IFERROR(IF(H163&lt;=Q163,MAX(0,T163-H163-I163),0),0))</f>
        <v/>
      </c>
      <c r="V163" s="28" t="n"/>
      <c r="W163" s="29">
        <f>IF(A163="","",IFERROR(U163*V163,0))</f>
        <v/>
      </c>
      <c r="X163" s="27">
        <f>IF(A163="","",IFERROR(H163/K163,0))</f>
        <v/>
      </c>
      <c r="Y163" s="21">
        <f>IF(A163="","",IFERROR(IF(H163&lt;=0,"Rupture / à commander",IF(H163&lt;=Q163,IF(I163&gt;0,"À surveiller - commande en cours","À commander"),"OK")),"À vérifier"))</f>
        <v/>
      </c>
      <c r="Z163" s="22" t="n"/>
      <c r="AA163" s="15" t="n"/>
    </row>
    <row r="164">
      <c r="A164" s="15" t="n"/>
      <c r="B164" s="15" t="n"/>
      <c r="C164" s="15" t="n"/>
      <c r="D164" s="15" t="n"/>
      <c r="E164" s="15" t="n"/>
      <c r="F164" s="16" t="n"/>
      <c r="G164" s="16" t="n"/>
      <c r="H164" s="17">
        <f>IF(A164="","",IFERROR(MAX(0,F164-G164),0))</f>
        <v/>
      </c>
      <c r="I164" s="16" t="n"/>
      <c r="J164" s="16" t="n"/>
      <c r="K164" s="27">
        <f>IF(A164="","",IFERROR(J164/'Paramètres'!$B$6,0))</f>
        <v/>
      </c>
      <c r="L164" s="16" t="n"/>
      <c r="M164" s="17">
        <f>IF(A164="","",IFERROR(IF(L164="",'Paramètres'!$B$7,L164),0))</f>
        <v/>
      </c>
      <c r="N164" s="16" t="n"/>
      <c r="O164" s="17">
        <f>IF(A164="","",IFERROR(IF(N164="",'Paramètres'!$B$8,N164),0))</f>
        <v/>
      </c>
      <c r="P164" s="17">
        <f>IF(A164="","",IFERROR(ROUNDUP(K164*O164,0),0))</f>
        <v/>
      </c>
      <c r="Q164" s="17">
        <f>IF(A164="","",IFERROR(ROUNDUP((K164*M164)+P164,0),0))</f>
        <v/>
      </c>
      <c r="R164" s="16" t="n"/>
      <c r="S164" s="17">
        <f>IF(A164="","",IFERROR(IF(R164="",'Paramètres'!$B$9,R164),0))</f>
        <v/>
      </c>
      <c r="T164" s="17">
        <f>IF(A164="","",IFERROR(ROUNDUP(K164*(M164+S164),0),0))</f>
        <v/>
      </c>
      <c r="U164" s="17">
        <f>IF(A164="","",IFERROR(IF(H164&lt;=Q164,MAX(0,T164-H164-I164),0),0))</f>
        <v/>
      </c>
      <c r="V164" s="28" t="n"/>
      <c r="W164" s="29">
        <f>IF(A164="","",IFERROR(U164*V164,0))</f>
        <v/>
      </c>
      <c r="X164" s="27">
        <f>IF(A164="","",IFERROR(H164/K164,0))</f>
        <v/>
      </c>
      <c r="Y164" s="21">
        <f>IF(A164="","",IFERROR(IF(H164&lt;=0,"Rupture / à commander",IF(H164&lt;=Q164,IF(I164&gt;0,"À surveiller - commande en cours","À commander"),"OK")),"À vérifier"))</f>
        <v/>
      </c>
      <c r="Z164" s="22" t="n"/>
      <c r="AA164" s="15" t="n"/>
    </row>
    <row r="165">
      <c r="A165" s="15" t="n"/>
      <c r="B165" s="15" t="n"/>
      <c r="C165" s="15" t="n"/>
      <c r="D165" s="15" t="n"/>
      <c r="E165" s="15" t="n"/>
      <c r="F165" s="16" t="n"/>
      <c r="G165" s="16" t="n"/>
      <c r="H165" s="17">
        <f>IF(A165="","",IFERROR(MAX(0,F165-G165),0))</f>
        <v/>
      </c>
      <c r="I165" s="16" t="n"/>
      <c r="J165" s="16" t="n"/>
      <c r="K165" s="27">
        <f>IF(A165="","",IFERROR(J165/'Paramètres'!$B$6,0))</f>
        <v/>
      </c>
      <c r="L165" s="16" t="n"/>
      <c r="M165" s="17">
        <f>IF(A165="","",IFERROR(IF(L165="",'Paramètres'!$B$7,L165),0))</f>
        <v/>
      </c>
      <c r="N165" s="16" t="n"/>
      <c r="O165" s="17">
        <f>IF(A165="","",IFERROR(IF(N165="",'Paramètres'!$B$8,N165),0))</f>
        <v/>
      </c>
      <c r="P165" s="17">
        <f>IF(A165="","",IFERROR(ROUNDUP(K165*O165,0),0))</f>
        <v/>
      </c>
      <c r="Q165" s="17">
        <f>IF(A165="","",IFERROR(ROUNDUP((K165*M165)+P165,0),0))</f>
        <v/>
      </c>
      <c r="R165" s="16" t="n"/>
      <c r="S165" s="17">
        <f>IF(A165="","",IFERROR(IF(R165="",'Paramètres'!$B$9,R165),0))</f>
        <v/>
      </c>
      <c r="T165" s="17">
        <f>IF(A165="","",IFERROR(ROUNDUP(K165*(M165+S165),0),0))</f>
        <v/>
      </c>
      <c r="U165" s="17">
        <f>IF(A165="","",IFERROR(IF(H165&lt;=Q165,MAX(0,T165-H165-I165),0),0))</f>
        <v/>
      </c>
      <c r="V165" s="28" t="n"/>
      <c r="W165" s="29">
        <f>IF(A165="","",IFERROR(U165*V165,0))</f>
        <v/>
      </c>
      <c r="X165" s="27">
        <f>IF(A165="","",IFERROR(H165/K165,0))</f>
        <v/>
      </c>
      <c r="Y165" s="21">
        <f>IF(A165="","",IFERROR(IF(H165&lt;=0,"Rupture / à commander",IF(H165&lt;=Q165,IF(I165&gt;0,"À surveiller - commande en cours","À commander"),"OK")),"À vérifier"))</f>
        <v/>
      </c>
      <c r="Z165" s="22" t="n"/>
      <c r="AA165" s="15" t="n"/>
    </row>
    <row r="166">
      <c r="A166" s="15" t="n"/>
      <c r="B166" s="15" t="n"/>
      <c r="C166" s="15" t="n"/>
      <c r="D166" s="15" t="n"/>
      <c r="E166" s="15" t="n"/>
      <c r="F166" s="16" t="n"/>
      <c r="G166" s="16" t="n"/>
      <c r="H166" s="17">
        <f>IF(A166="","",IFERROR(MAX(0,F166-G166),0))</f>
        <v/>
      </c>
      <c r="I166" s="16" t="n"/>
      <c r="J166" s="16" t="n"/>
      <c r="K166" s="27">
        <f>IF(A166="","",IFERROR(J166/'Paramètres'!$B$6,0))</f>
        <v/>
      </c>
      <c r="L166" s="16" t="n"/>
      <c r="M166" s="17">
        <f>IF(A166="","",IFERROR(IF(L166="",'Paramètres'!$B$7,L166),0))</f>
        <v/>
      </c>
      <c r="N166" s="16" t="n"/>
      <c r="O166" s="17">
        <f>IF(A166="","",IFERROR(IF(N166="",'Paramètres'!$B$8,N166),0))</f>
        <v/>
      </c>
      <c r="P166" s="17">
        <f>IF(A166="","",IFERROR(ROUNDUP(K166*O166,0),0))</f>
        <v/>
      </c>
      <c r="Q166" s="17">
        <f>IF(A166="","",IFERROR(ROUNDUP((K166*M166)+P166,0),0))</f>
        <v/>
      </c>
      <c r="R166" s="16" t="n"/>
      <c r="S166" s="17">
        <f>IF(A166="","",IFERROR(IF(R166="",'Paramètres'!$B$9,R166),0))</f>
        <v/>
      </c>
      <c r="T166" s="17">
        <f>IF(A166="","",IFERROR(ROUNDUP(K166*(M166+S166),0),0))</f>
        <v/>
      </c>
      <c r="U166" s="17">
        <f>IF(A166="","",IFERROR(IF(H166&lt;=Q166,MAX(0,T166-H166-I166),0),0))</f>
        <v/>
      </c>
      <c r="V166" s="28" t="n"/>
      <c r="W166" s="29">
        <f>IF(A166="","",IFERROR(U166*V166,0))</f>
        <v/>
      </c>
      <c r="X166" s="27">
        <f>IF(A166="","",IFERROR(H166/K166,0))</f>
        <v/>
      </c>
      <c r="Y166" s="21">
        <f>IF(A166="","",IFERROR(IF(H166&lt;=0,"Rupture / à commander",IF(H166&lt;=Q166,IF(I166&gt;0,"À surveiller - commande en cours","À commander"),"OK")),"À vérifier"))</f>
        <v/>
      </c>
      <c r="Z166" s="22" t="n"/>
      <c r="AA166" s="15" t="n"/>
    </row>
    <row r="167">
      <c r="A167" s="15" t="n"/>
      <c r="B167" s="15" t="n"/>
      <c r="C167" s="15" t="n"/>
      <c r="D167" s="15" t="n"/>
      <c r="E167" s="15" t="n"/>
      <c r="F167" s="16" t="n"/>
      <c r="G167" s="16" t="n"/>
      <c r="H167" s="17">
        <f>IF(A167="","",IFERROR(MAX(0,F167-G167),0))</f>
        <v/>
      </c>
      <c r="I167" s="16" t="n"/>
      <c r="J167" s="16" t="n"/>
      <c r="K167" s="27">
        <f>IF(A167="","",IFERROR(J167/'Paramètres'!$B$6,0))</f>
        <v/>
      </c>
      <c r="L167" s="16" t="n"/>
      <c r="M167" s="17">
        <f>IF(A167="","",IFERROR(IF(L167="",'Paramètres'!$B$7,L167),0))</f>
        <v/>
      </c>
      <c r="N167" s="16" t="n"/>
      <c r="O167" s="17">
        <f>IF(A167="","",IFERROR(IF(N167="",'Paramètres'!$B$8,N167),0))</f>
        <v/>
      </c>
      <c r="P167" s="17">
        <f>IF(A167="","",IFERROR(ROUNDUP(K167*O167,0),0))</f>
        <v/>
      </c>
      <c r="Q167" s="17">
        <f>IF(A167="","",IFERROR(ROUNDUP((K167*M167)+P167,0),0))</f>
        <v/>
      </c>
      <c r="R167" s="16" t="n"/>
      <c r="S167" s="17">
        <f>IF(A167="","",IFERROR(IF(R167="",'Paramètres'!$B$9,R167),0))</f>
        <v/>
      </c>
      <c r="T167" s="17">
        <f>IF(A167="","",IFERROR(ROUNDUP(K167*(M167+S167),0),0))</f>
        <v/>
      </c>
      <c r="U167" s="17">
        <f>IF(A167="","",IFERROR(IF(H167&lt;=Q167,MAX(0,T167-H167-I167),0),0))</f>
        <v/>
      </c>
      <c r="V167" s="28" t="n"/>
      <c r="W167" s="29">
        <f>IF(A167="","",IFERROR(U167*V167,0))</f>
        <v/>
      </c>
      <c r="X167" s="27">
        <f>IF(A167="","",IFERROR(H167/K167,0))</f>
        <v/>
      </c>
      <c r="Y167" s="21">
        <f>IF(A167="","",IFERROR(IF(H167&lt;=0,"Rupture / à commander",IF(H167&lt;=Q167,IF(I167&gt;0,"À surveiller - commande en cours","À commander"),"OK")),"À vérifier"))</f>
        <v/>
      </c>
      <c r="Z167" s="22" t="n"/>
      <c r="AA167" s="15" t="n"/>
    </row>
    <row r="168">
      <c r="A168" s="15" t="n"/>
      <c r="B168" s="15" t="n"/>
      <c r="C168" s="15" t="n"/>
      <c r="D168" s="15" t="n"/>
      <c r="E168" s="15" t="n"/>
      <c r="F168" s="16" t="n"/>
      <c r="G168" s="16" t="n"/>
      <c r="H168" s="17">
        <f>IF(A168="","",IFERROR(MAX(0,F168-G168),0))</f>
        <v/>
      </c>
      <c r="I168" s="16" t="n"/>
      <c r="J168" s="16" t="n"/>
      <c r="K168" s="27">
        <f>IF(A168="","",IFERROR(J168/'Paramètres'!$B$6,0))</f>
        <v/>
      </c>
      <c r="L168" s="16" t="n"/>
      <c r="M168" s="17">
        <f>IF(A168="","",IFERROR(IF(L168="",'Paramètres'!$B$7,L168),0))</f>
        <v/>
      </c>
      <c r="N168" s="16" t="n"/>
      <c r="O168" s="17">
        <f>IF(A168="","",IFERROR(IF(N168="",'Paramètres'!$B$8,N168),0))</f>
        <v/>
      </c>
      <c r="P168" s="17">
        <f>IF(A168="","",IFERROR(ROUNDUP(K168*O168,0),0))</f>
        <v/>
      </c>
      <c r="Q168" s="17">
        <f>IF(A168="","",IFERROR(ROUNDUP((K168*M168)+P168,0),0))</f>
        <v/>
      </c>
      <c r="R168" s="16" t="n"/>
      <c r="S168" s="17">
        <f>IF(A168="","",IFERROR(IF(R168="",'Paramètres'!$B$9,R168),0))</f>
        <v/>
      </c>
      <c r="T168" s="17">
        <f>IF(A168="","",IFERROR(ROUNDUP(K168*(M168+S168),0),0))</f>
        <v/>
      </c>
      <c r="U168" s="17">
        <f>IF(A168="","",IFERROR(IF(H168&lt;=Q168,MAX(0,T168-H168-I168),0),0))</f>
        <v/>
      </c>
      <c r="V168" s="28" t="n"/>
      <c r="W168" s="29">
        <f>IF(A168="","",IFERROR(U168*V168,0))</f>
        <v/>
      </c>
      <c r="X168" s="27">
        <f>IF(A168="","",IFERROR(H168/K168,0))</f>
        <v/>
      </c>
      <c r="Y168" s="21">
        <f>IF(A168="","",IFERROR(IF(H168&lt;=0,"Rupture / à commander",IF(H168&lt;=Q168,IF(I168&gt;0,"À surveiller - commande en cours","À commander"),"OK")),"À vérifier"))</f>
        <v/>
      </c>
      <c r="Z168" s="22" t="n"/>
      <c r="AA168" s="15" t="n"/>
    </row>
    <row r="169">
      <c r="A169" s="15" t="n"/>
      <c r="B169" s="15" t="n"/>
      <c r="C169" s="15" t="n"/>
      <c r="D169" s="15" t="n"/>
      <c r="E169" s="15" t="n"/>
      <c r="F169" s="16" t="n"/>
      <c r="G169" s="16" t="n"/>
      <c r="H169" s="17">
        <f>IF(A169="","",IFERROR(MAX(0,F169-G169),0))</f>
        <v/>
      </c>
      <c r="I169" s="16" t="n"/>
      <c r="J169" s="16" t="n"/>
      <c r="K169" s="27">
        <f>IF(A169="","",IFERROR(J169/'Paramètres'!$B$6,0))</f>
        <v/>
      </c>
      <c r="L169" s="16" t="n"/>
      <c r="M169" s="17">
        <f>IF(A169="","",IFERROR(IF(L169="",'Paramètres'!$B$7,L169),0))</f>
        <v/>
      </c>
      <c r="N169" s="16" t="n"/>
      <c r="O169" s="17">
        <f>IF(A169="","",IFERROR(IF(N169="",'Paramètres'!$B$8,N169),0))</f>
        <v/>
      </c>
      <c r="P169" s="17">
        <f>IF(A169="","",IFERROR(ROUNDUP(K169*O169,0),0))</f>
        <v/>
      </c>
      <c r="Q169" s="17">
        <f>IF(A169="","",IFERROR(ROUNDUP((K169*M169)+P169,0),0))</f>
        <v/>
      </c>
      <c r="R169" s="16" t="n"/>
      <c r="S169" s="17">
        <f>IF(A169="","",IFERROR(IF(R169="",'Paramètres'!$B$9,R169),0))</f>
        <v/>
      </c>
      <c r="T169" s="17">
        <f>IF(A169="","",IFERROR(ROUNDUP(K169*(M169+S169),0),0))</f>
        <v/>
      </c>
      <c r="U169" s="17">
        <f>IF(A169="","",IFERROR(IF(H169&lt;=Q169,MAX(0,T169-H169-I169),0),0))</f>
        <v/>
      </c>
      <c r="V169" s="28" t="n"/>
      <c r="W169" s="29">
        <f>IF(A169="","",IFERROR(U169*V169,0))</f>
        <v/>
      </c>
      <c r="X169" s="27">
        <f>IF(A169="","",IFERROR(H169/K169,0))</f>
        <v/>
      </c>
      <c r="Y169" s="21">
        <f>IF(A169="","",IFERROR(IF(H169&lt;=0,"Rupture / à commander",IF(H169&lt;=Q169,IF(I169&gt;0,"À surveiller - commande en cours","À commander"),"OK")),"À vérifier"))</f>
        <v/>
      </c>
      <c r="Z169" s="22" t="n"/>
      <c r="AA169" s="15" t="n"/>
    </row>
    <row r="170">
      <c r="A170" s="15" t="n"/>
      <c r="B170" s="15" t="n"/>
      <c r="C170" s="15" t="n"/>
      <c r="D170" s="15" t="n"/>
      <c r="E170" s="15" t="n"/>
      <c r="F170" s="16" t="n"/>
      <c r="G170" s="16" t="n"/>
      <c r="H170" s="17">
        <f>IF(A170="","",IFERROR(MAX(0,F170-G170),0))</f>
        <v/>
      </c>
      <c r="I170" s="16" t="n"/>
      <c r="J170" s="16" t="n"/>
      <c r="K170" s="27">
        <f>IF(A170="","",IFERROR(J170/'Paramètres'!$B$6,0))</f>
        <v/>
      </c>
      <c r="L170" s="16" t="n"/>
      <c r="M170" s="17">
        <f>IF(A170="","",IFERROR(IF(L170="",'Paramètres'!$B$7,L170),0))</f>
        <v/>
      </c>
      <c r="N170" s="16" t="n"/>
      <c r="O170" s="17">
        <f>IF(A170="","",IFERROR(IF(N170="",'Paramètres'!$B$8,N170),0))</f>
        <v/>
      </c>
      <c r="P170" s="17">
        <f>IF(A170="","",IFERROR(ROUNDUP(K170*O170,0),0))</f>
        <v/>
      </c>
      <c r="Q170" s="17">
        <f>IF(A170="","",IFERROR(ROUNDUP((K170*M170)+P170,0),0))</f>
        <v/>
      </c>
      <c r="R170" s="16" t="n"/>
      <c r="S170" s="17">
        <f>IF(A170="","",IFERROR(IF(R170="",'Paramètres'!$B$9,R170),0))</f>
        <v/>
      </c>
      <c r="T170" s="17">
        <f>IF(A170="","",IFERROR(ROUNDUP(K170*(M170+S170),0),0))</f>
        <v/>
      </c>
      <c r="U170" s="17">
        <f>IF(A170="","",IFERROR(IF(H170&lt;=Q170,MAX(0,T170-H170-I170),0),0))</f>
        <v/>
      </c>
      <c r="V170" s="28" t="n"/>
      <c r="W170" s="29">
        <f>IF(A170="","",IFERROR(U170*V170,0))</f>
        <v/>
      </c>
      <c r="X170" s="27">
        <f>IF(A170="","",IFERROR(H170/K170,0))</f>
        <v/>
      </c>
      <c r="Y170" s="21">
        <f>IF(A170="","",IFERROR(IF(H170&lt;=0,"Rupture / à commander",IF(H170&lt;=Q170,IF(I170&gt;0,"À surveiller - commande en cours","À commander"),"OK")),"À vérifier"))</f>
        <v/>
      </c>
      <c r="Z170" s="22" t="n"/>
      <c r="AA170" s="15" t="n"/>
    </row>
    <row r="171">
      <c r="A171" s="15" t="n"/>
      <c r="B171" s="15" t="n"/>
      <c r="C171" s="15" t="n"/>
      <c r="D171" s="15" t="n"/>
      <c r="E171" s="15" t="n"/>
      <c r="F171" s="16" t="n"/>
      <c r="G171" s="16" t="n"/>
      <c r="H171" s="17">
        <f>IF(A171="","",IFERROR(MAX(0,F171-G171),0))</f>
        <v/>
      </c>
      <c r="I171" s="16" t="n"/>
      <c r="J171" s="16" t="n"/>
      <c r="K171" s="27">
        <f>IF(A171="","",IFERROR(J171/'Paramètres'!$B$6,0))</f>
        <v/>
      </c>
      <c r="L171" s="16" t="n"/>
      <c r="M171" s="17">
        <f>IF(A171="","",IFERROR(IF(L171="",'Paramètres'!$B$7,L171),0))</f>
        <v/>
      </c>
      <c r="N171" s="16" t="n"/>
      <c r="O171" s="17">
        <f>IF(A171="","",IFERROR(IF(N171="",'Paramètres'!$B$8,N171),0))</f>
        <v/>
      </c>
      <c r="P171" s="17">
        <f>IF(A171="","",IFERROR(ROUNDUP(K171*O171,0),0))</f>
        <v/>
      </c>
      <c r="Q171" s="17">
        <f>IF(A171="","",IFERROR(ROUNDUP((K171*M171)+P171,0),0))</f>
        <v/>
      </c>
      <c r="R171" s="16" t="n"/>
      <c r="S171" s="17">
        <f>IF(A171="","",IFERROR(IF(R171="",'Paramètres'!$B$9,R171),0))</f>
        <v/>
      </c>
      <c r="T171" s="17">
        <f>IF(A171="","",IFERROR(ROUNDUP(K171*(M171+S171),0),0))</f>
        <v/>
      </c>
      <c r="U171" s="17">
        <f>IF(A171="","",IFERROR(IF(H171&lt;=Q171,MAX(0,T171-H171-I171),0),0))</f>
        <v/>
      </c>
      <c r="V171" s="28" t="n"/>
      <c r="W171" s="29">
        <f>IF(A171="","",IFERROR(U171*V171,0))</f>
        <v/>
      </c>
      <c r="X171" s="27">
        <f>IF(A171="","",IFERROR(H171/K171,0))</f>
        <v/>
      </c>
      <c r="Y171" s="21">
        <f>IF(A171="","",IFERROR(IF(H171&lt;=0,"Rupture / à commander",IF(H171&lt;=Q171,IF(I171&gt;0,"À surveiller - commande en cours","À commander"),"OK")),"À vérifier"))</f>
        <v/>
      </c>
      <c r="Z171" s="22" t="n"/>
      <c r="AA171" s="15" t="n"/>
    </row>
    <row r="172">
      <c r="A172" s="15" t="n"/>
      <c r="B172" s="15" t="n"/>
      <c r="C172" s="15" t="n"/>
      <c r="D172" s="15" t="n"/>
      <c r="E172" s="15" t="n"/>
      <c r="F172" s="16" t="n"/>
      <c r="G172" s="16" t="n"/>
      <c r="H172" s="17">
        <f>IF(A172="","",IFERROR(MAX(0,F172-G172),0))</f>
        <v/>
      </c>
      <c r="I172" s="16" t="n"/>
      <c r="J172" s="16" t="n"/>
      <c r="K172" s="27">
        <f>IF(A172="","",IFERROR(J172/'Paramètres'!$B$6,0))</f>
        <v/>
      </c>
      <c r="L172" s="16" t="n"/>
      <c r="M172" s="17">
        <f>IF(A172="","",IFERROR(IF(L172="",'Paramètres'!$B$7,L172),0))</f>
        <v/>
      </c>
      <c r="N172" s="16" t="n"/>
      <c r="O172" s="17">
        <f>IF(A172="","",IFERROR(IF(N172="",'Paramètres'!$B$8,N172),0))</f>
        <v/>
      </c>
      <c r="P172" s="17">
        <f>IF(A172="","",IFERROR(ROUNDUP(K172*O172,0),0))</f>
        <v/>
      </c>
      <c r="Q172" s="17">
        <f>IF(A172="","",IFERROR(ROUNDUP((K172*M172)+P172,0),0))</f>
        <v/>
      </c>
      <c r="R172" s="16" t="n"/>
      <c r="S172" s="17">
        <f>IF(A172="","",IFERROR(IF(R172="",'Paramètres'!$B$9,R172),0))</f>
        <v/>
      </c>
      <c r="T172" s="17">
        <f>IF(A172="","",IFERROR(ROUNDUP(K172*(M172+S172),0),0))</f>
        <v/>
      </c>
      <c r="U172" s="17">
        <f>IF(A172="","",IFERROR(IF(H172&lt;=Q172,MAX(0,T172-H172-I172),0),0))</f>
        <v/>
      </c>
      <c r="V172" s="28" t="n"/>
      <c r="W172" s="29">
        <f>IF(A172="","",IFERROR(U172*V172,0))</f>
        <v/>
      </c>
      <c r="X172" s="27">
        <f>IF(A172="","",IFERROR(H172/K172,0))</f>
        <v/>
      </c>
      <c r="Y172" s="21">
        <f>IF(A172="","",IFERROR(IF(H172&lt;=0,"Rupture / à commander",IF(H172&lt;=Q172,IF(I172&gt;0,"À surveiller - commande en cours","À commander"),"OK")),"À vérifier"))</f>
        <v/>
      </c>
      <c r="Z172" s="22" t="n"/>
      <c r="AA172" s="15" t="n"/>
    </row>
    <row r="173">
      <c r="A173" s="15" t="n"/>
      <c r="B173" s="15" t="n"/>
      <c r="C173" s="15" t="n"/>
      <c r="D173" s="15" t="n"/>
      <c r="E173" s="15" t="n"/>
      <c r="F173" s="16" t="n"/>
      <c r="G173" s="16" t="n"/>
      <c r="H173" s="17">
        <f>IF(A173="","",IFERROR(MAX(0,F173-G173),0))</f>
        <v/>
      </c>
      <c r="I173" s="16" t="n"/>
      <c r="J173" s="16" t="n"/>
      <c r="K173" s="27">
        <f>IF(A173="","",IFERROR(J173/'Paramètres'!$B$6,0))</f>
        <v/>
      </c>
      <c r="L173" s="16" t="n"/>
      <c r="M173" s="17">
        <f>IF(A173="","",IFERROR(IF(L173="",'Paramètres'!$B$7,L173),0))</f>
        <v/>
      </c>
      <c r="N173" s="16" t="n"/>
      <c r="O173" s="17">
        <f>IF(A173="","",IFERROR(IF(N173="",'Paramètres'!$B$8,N173),0))</f>
        <v/>
      </c>
      <c r="P173" s="17">
        <f>IF(A173="","",IFERROR(ROUNDUP(K173*O173,0),0))</f>
        <v/>
      </c>
      <c r="Q173" s="17">
        <f>IF(A173="","",IFERROR(ROUNDUP((K173*M173)+P173,0),0))</f>
        <v/>
      </c>
      <c r="R173" s="16" t="n"/>
      <c r="S173" s="17">
        <f>IF(A173="","",IFERROR(IF(R173="",'Paramètres'!$B$9,R173),0))</f>
        <v/>
      </c>
      <c r="T173" s="17">
        <f>IF(A173="","",IFERROR(ROUNDUP(K173*(M173+S173),0),0))</f>
        <v/>
      </c>
      <c r="U173" s="17">
        <f>IF(A173="","",IFERROR(IF(H173&lt;=Q173,MAX(0,T173-H173-I173),0),0))</f>
        <v/>
      </c>
      <c r="V173" s="28" t="n"/>
      <c r="W173" s="29">
        <f>IF(A173="","",IFERROR(U173*V173,0))</f>
        <v/>
      </c>
      <c r="X173" s="27">
        <f>IF(A173="","",IFERROR(H173/K173,0))</f>
        <v/>
      </c>
      <c r="Y173" s="21">
        <f>IF(A173="","",IFERROR(IF(H173&lt;=0,"Rupture / à commander",IF(H173&lt;=Q173,IF(I173&gt;0,"À surveiller - commande en cours","À commander"),"OK")),"À vérifier"))</f>
        <v/>
      </c>
      <c r="Z173" s="22" t="n"/>
      <c r="AA173" s="15" t="n"/>
    </row>
    <row r="174">
      <c r="A174" s="15" t="n"/>
      <c r="B174" s="15" t="n"/>
      <c r="C174" s="15" t="n"/>
      <c r="D174" s="15" t="n"/>
      <c r="E174" s="15" t="n"/>
      <c r="F174" s="16" t="n"/>
      <c r="G174" s="16" t="n"/>
      <c r="H174" s="17">
        <f>IF(A174="","",IFERROR(MAX(0,F174-G174),0))</f>
        <v/>
      </c>
      <c r="I174" s="16" t="n"/>
      <c r="J174" s="16" t="n"/>
      <c r="K174" s="27">
        <f>IF(A174="","",IFERROR(J174/'Paramètres'!$B$6,0))</f>
        <v/>
      </c>
      <c r="L174" s="16" t="n"/>
      <c r="M174" s="17">
        <f>IF(A174="","",IFERROR(IF(L174="",'Paramètres'!$B$7,L174),0))</f>
        <v/>
      </c>
      <c r="N174" s="16" t="n"/>
      <c r="O174" s="17">
        <f>IF(A174="","",IFERROR(IF(N174="",'Paramètres'!$B$8,N174),0))</f>
        <v/>
      </c>
      <c r="P174" s="17">
        <f>IF(A174="","",IFERROR(ROUNDUP(K174*O174,0),0))</f>
        <v/>
      </c>
      <c r="Q174" s="17">
        <f>IF(A174="","",IFERROR(ROUNDUP((K174*M174)+P174,0),0))</f>
        <v/>
      </c>
      <c r="R174" s="16" t="n"/>
      <c r="S174" s="17">
        <f>IF(A174="","",IFERROR(IF(R174="",'Paramètres'!$B$9,R174),0))</f>
        <v/>
      </c>
      <c r="T174" s="17">
        <f>IF(A174="","",IFERROR(ROUNDUP(K174*(M174+S174),0),0))</f>
        <v/>
      </c>
      <c r="U174" s="17">
        <f>IF(A174="","",IFERROR(IF(H174&lt;=Q174,MAX(0,T174-H174-I174),0),0))</f>
        <v/>
      </c>
      <c r="V174" s="28" t="n"/>
      <c r="W174" s="29">
        <f>IF(A174="","",IFERROR(U174*V174,0))</f>
        <v/>
      </c>
      <c r="X174" s="27">
        <f>IF(A174="","",IFERROR(H174/K174,0))</f>
        <v/>
      </c>
      <c r="Y174" s="21">
        <f>IF(A174="","",IFERROR(IF(H174&lt;=0,"Rupture / à commander",IF(H174&lt;=Q174,IF(I174&gt;0,"À surveiller - commande en cours","À commander"),"OK")),"À vérifier"))</f>
        <v/>
      </c>
      <c r="Z174" s="22" t="n"/>
      <c r="AA174" s="15" t="n"/>
    </row>
    <row r="175">
      <c r="A175" s="15" t="n"/>
      <c r="B175" s="15" t="n"/>
      <c r="C175" s="15" t="n"/>
      <c r="D175" s="15" t="n"/>
      <c r="E175" s="15" t="n"/>
      <c r="F175" s="16" t="n"/>
      <c r="G175" s="16" t="n"/>
      <c r="H175" s="17">
        <f>IF(A175="","",IFERROR(MAX(0,F175-G175),0))</f>
        <v/>
      </c>
      <c r="I175" s="16" t="n"/>
      <c r="J175" s="16" t="n"/>
      <c r="K175" s="27">
        <f>IF(A175="","",IFERROR(J175/'Paramètres'!$B$6,0))</f>
        <v/>
      </c>
      <c r="L175" s="16" t="n"/>
      <c r="M175" s="17">
        <f>IF(A175="","",IFERROR(IF(L175="",'Paramètres'!$B$7,L175),0))</f>
        <v/>
      </c>
      <c r="N175" s="16" t="n"/>
      <c r="O175" s="17">
        <f>IF(A175="","",IFERROR(IF(N175="",'Paramètres'!$B$8,N175),0))</f>
        <v/>
      </c>
      <c r="P175" s="17">
        <f>IF(A175="","",IFERROR(ROUNDUP(K175*O175,0),0))</f>
        <v/>
      </c>
      <c r="Q175" s="17">
        <f>IF(A175="","",IFERROR(ROUNDUP((K175*M175)+P175,0),0))</f>
        <v/>
      </c>
      <c r="R175" s="16" t="n"/>
      <c r="S175" s="17">
        <f>IF(A175="","",IFERROR(IF(R175="",'Paramètres'!$B$9,R175),0))</f>
        <v/>
      </c>
      <c r="T175" s="17">
        <f>IF(A175="","",IFERROR(ROUNDUP(K175*(M175+S175),0),0))</f>
        <v/>
      </c>
      <c r="U175" s="17">
        <f>IF(A175="","",IFERROR(IF(H175&lt;=Q175,MAX(0,T175-H175-I175),0),0))</f>
        <v/>
      </c>
      <c r="V175" s="28" t="n"/>
      <c r="W175" s="29">
        <f>IF(A175="","",IFERROR(U175*V175,0))</f>
        <v/>
      </c>
      <c r="X175" s="27">
        <f>IF(A175="","",IFERROR(H175/K175,0))</f>
        <v/>
      </c>
      <c r="Y175" s="21">
        <f>IF(A175="","",IFERROR(IF(H175&lt;=0,"Rupture / à commander",IF(H175&lt;=Q175,IF(I175&gt;0,"À surveiller - commande en cours","À commander"),"OK")),"À vérifier"))</f>
        <v/>
      </c>
      <c r="Z175" s="22" t="n"/>
      <c r="AA175" s="15" t="n"/>
    </row>
    <row r="176">
      <c r="A176" s="15" t="n"/>
      <c r="B176" s="15" t="n"/>
      <c r="C176" s="15" t="n"/>
      <c r="D176" s="15" t="n"/>
      <c r="E176" s="15" t="n"/>
      <c r="F176" s="16" t="n"/>
      <c r="G176" s="16" t="n"/>
      <c r="H176" s="17">
        <f>IF(A176="","",IFERROR(MAX(0,F176-G176),0))</f>
        <v/>
      </c>
      <c r="I176" s="16" t="n"/>
      <c r="J176" s="16" t="n"/>
      <c r="K176" s="27">
        <f>IF(A176="","",IFERROR(J176/'Paramètres'!$B$6,0))</f>
        <v/>
      </c>
      <c r="L176" s="16" t="n"/>
      <c r="M176" s="17">
        <f>IF(A176="","",IFERROR(IF(L176="",'Paramètres'!$B$7,L176),0))</f>
        <v/>
      </c>
      <c r="N176" s="16" t="n"/>
      <c r="O176" s="17">
        <f>IF(A176="","",IFERROR(IF(N176="",'Paramètres'!$B$8,N176),0))</f>
        <v/>
      </c>
      <c r="P176" s="17">
        <f>IF(A176="","",IFERROR(ROUNDUP(K176*O176,0),0))</f>
        <v/>
      </c>
      <c r="Q176" s="17">
        <f>IF(A176="","",IFERROR(ROUNDUP((K176*M176)+P176,0),0))</f>
        <v/>
      </c>
      <c r="R176" s="16" t="n"/>
      <c r="S176" s="17">
        <f>IF(A176="","",IFERROR(IF(R176="",'Paramètres'!$B$9,R176),0))</f>
        <v/>
      </c>
      <c r="T176" s="17">
        <f>IF(A176="","",IFERROR(ROUNDUP(K176*(M176+S176),0),0))</f>
        <v/>
      </c>
      <c r="U176" s="17">
        <f>IF(A176="","",IFERROR(IF(H176&lt;=Q176,MAX(0,T176-H176-I176),0),0))</f>
        <v/>
      </c>
      <c r="V176" s="28" t="n"/>
      <c r="W176" s="29">
        <f>IF(A176="","",IFERROR(U176*V176,0))</f>
        <v/>
      </c>
      <c r="X176" s="27">
        <f>IF(A176="","",IFERROR(H176/K176,0))</f>
        <v/>
      </c>
      <c r="Y176" s="21">
        <f>IF(A176="","",IFERROR(IF(H176&lt;=0,"Rupture / à commander",IF(H176&lt;=Q176,IF(I176&gt;0,"À surveiller - commande en cours","À commander"),"OK")),"À vérifier"))</f>
        <v/>
      </c>
      <c r="Z176" s="22" t="n"/>
      <c r="AA176" s="15" t="n"/>
    </row>
    <row r="177">
      <c r="A177" s="15" t="n"/>
      <c r="B177" s="15" t="n"/>
      <c r="C177" s="15" t="n"/>
      <c r="D177" s="15" t="n"/>
      <c r="E177" s="15" t="n"/>
      <c r="F177" s="16" t="n"/>
      <c r="G177" s="16" t="n"/>
      <c r="H177" s="17">
        <f>IF(A177="","",IFERROR(MAX(0,F177-G177),0))</f>
        <v/>
      </c>
      <c r="I177" s="16" t="n"/>
      <c r="J177" s="16" t="n"/>
      <c r="K177" s="27">
        <f>IF(A177="","",IFERROR(J177/'Paramètres'!$B$6,0))</f>
        <v/>
      </c>
      <c r="L177" s="16" t="n"/>
      <c r="M177" s="17">
        <f>IF(A177="","",IFERROR(IF(L177="",'Paramètres'!$B$7,L177),0))</f>
        <v/>
      </c>
      <c r="N177" s="16" t="n"/>
      <c r="O177" s="17">
        <f>IF(A177="","",IFERROR(IF(N177="",'Paramètres'!$B$8,N177),0))</f>
        <v/>
      </c>
      <c r="P177" s="17">
        <f>IF(A177="","",IFERROR(ROUNDUP(K177*O177,0),0))</f>
        <v/>
      </c>
      <c r="Q177" s="17">
        <f>IF(A177="","",IFERROR(ROUNDUP((K177*M177)+P177,0),0))</f>
        <v/>
      </c>
      <c r="R177" s="16" t="n"/>
      <c r="S177" s="17">
        <f>IF(A177="","",IFERROR(IF(R177="",'Paramètres'!$B$9,R177),0))</f>
        <v/>
      </c>
      <c r="T177" s="17">
        <f>IF(A177="","",IFERROR(ROUNDUP(K177*(M177+S177),0),0))</f>
        <v/>
      </c>
      <c r="U177" s="17">
        <f>IF(A177="","",IFERROR(IF(H177&lt;=Q177,MAX(0,T177-H177-I177),0),0))</f>
        <v/>
      </c>
      <c r="V177" s="28" t="n"/>
      <c r="W177" s="29">
        <f>IF(A177="","",IFERROR(U177*V177,0))</f>
        <v/>
      </c>
      <c r="X177" s="27">
        <f>IF(A177="","",IFERROR(H177/K177,0))</f>
        <v/>
      </c>
      <c r="Y177" s="21">
        <f>IF(A177="","",IFERROR(IF(H177&lt;=0,"Rupture / à commander",IF(H177&lt;=Q177,IF(I177&gt;0,"À surveiller - commande en cours","À commander"),"OK")),"À vérifier"))</f>
        <v/>
      </c>
      <c r="Z177" s="22" t="n"/>
      <c r="AA177" s="15" t="n"/>
    </row>
    <row r="178">
      <c r="A178" s="15" t="n"/>
      <c r="B178" s="15" t="n"/>
      <c r="C178" s="15" t="n"/>
      <c r="D178" s="15" t="n"/>
      <c r="E178" s="15" t="n"/>
      <c r="F178" s="16" t="n"/>
      <c r="G178" s="16" t="n"/>
      <c r="H178" s="17">
        <f>IF(A178="","",IFERROR(MAX(0,F178-G178),0))</f>
        <v/>
      </c>
      <c r="I178" s="16" t="n"/>
      <c r="J178" s="16" t="n"/>
      <c r="K178" s="27">
        <f>IF(A178="","",IFERROR(J178/'Paramètres'!$B$6,0))</f>
        <v/>
      </c>
      <c r="L178" s="16" t="n"/>
      <c r="M178" s="17">
        <f>IF(A178="","",IFERROR(IF(L178="",'Paramètres'!$B$7,L178),0))</f>
        <v/>
      </c>
      <c r="N178" s="16" t="n"/>
      <c r="O178" s="17">
        <f>IF(A178="","",IFERROR(IF(N178="",'Paramètres'!$B$8,N178),0))</f>
        <v/>
      </c>
      <c r="P178" s="17">
        <f>IF(A178="","",IFERROR(ROUNDUP(K178*O178,0),0))</f>
        <v/>
      </c>
      <c r="Q178" s="17">
        <f>IF(A178="","",IFERROR(ROUNDUP((K178*M178)+P178,0),0))</f>
        <v/>
      </c>
      <c r="R178" s="16" t="n"/>
      <c r="S178" s="17">
        <f>IF(A178="","",IFERROR(IF(R178="",'Paramètres'!$B$9,R178),0))</f>
        <v/>
      </c>
      <c r="T178" s="17">
        <f>IF(A178="","",IFERROR(ROUNDUP(K178*(M178+S178),0),0))</f>
        <v/>
      </c>
      <c r="U178" s="17">
        <f>IF(A178="","",IFERROR(IF(H178&lt;=Q178,MAX(0,T178-H178-I178),0),0))</f>
        <v/>
      </c>
      <c r="V178" s="28" t="n"/>
      <c r="W178" s="29">
        <f>IF(A178="","",IFERROR(U178*V178,0))</f>
        <v/>
      </c>
      <c r="X178" s="27">
        <f>IF(A178="","",IFERROR(H178/K178,0))</f>
        <v/>
      </c>
      <c r="Y178" s="21">
        <f>IF(A178="","",IFERROR(IF(H178&lt;=0,"Rupture / à commander",IF(H178&lt;=Q178,IF(I178&gt;0,"À surveiller - commande en cours","À commander"),"OK")),"À vérifier"))</f>
        <v/>
      </c>
      <c r="Z178" s="22" t="n"/>
      <c r="AA178" s="15" t="n"/>
    </row>
    <row r="179">
      <c r="A179" s="15" t="n"/>
      <c r="B179" s="15" t="n"/>
      <c r="C179" s="15" t="n"/>
      <c r="D179" s="15" t="n"/>
      <c r="E179" s="15" t="n"/>
      <c r="F179" s="16" t="n"/>
      <c r="G179" s="16" t="n"/>
      <c r="H179" s="17">
        <f>IF(A179="","",IFERROR(MAX(0,F179-G179),0))</f>
        <v/>
      </c>
      <c r="I179" s="16" t="n"/>
      <c r="J179" s="16" t="n"/>
      <c r="K179" s="27">
        <f>IF(A179="","",IFERROR(J179/'Paramètres'!$B$6,0))</f>
        <v/>
      </c>
      <c r="L179" s="16" t="n"/>
      <c r="M179" s="17">
        <f>IF(A179="","",IFERROR(IF(L179="",'Paramètres'!$B$7,L179),0))</f>
        <v/>
      </c>
      <c r="N179" s="16" t="n"/>
      <c r="O179" s="17">
        <f>IF(A179="","",IFERROR(IF(N179="",'Paramètres'!$B$8,N179),0))</f>
        <v/>
      </c>
      <c r="P179" s="17">
        <f>IF(A179="","",IFERROR(ROUNDUP(K179*O179,0),0))</f>
        <v/>
      </c>
      <c r="Q179" s="17">
        <f>IF(A179="","",IFERROR(ROUNDUP((K179*M179)+P179,0),0))</f>
        <v/>
      </c>
      <c r="R179" s="16" t="n"/>
      <c r="S179" s="17">
        <f>IF(A179="","",IFERROR(IF(R179="",'Paramètres'!$B$9,R179),0))</f>
        <v/>
      </c>
      <c r="T179" s="17">
        <f>IF(A179="","",IFERROR(ROUNDUP(K179*(M179+S179),0),0))</f>
        <v/>
      </c>
      <c r="U179" s="17">
        <f>IF(A179="","",IFERROR(IF(H179&lt;=Q179,MAX(0,T179-H179-I179),0),0))</f>
        <v/>
      </c>
      <c r="V179" s="28" t="n"/>
      <c r="W179" s="29">
        <f>IF(A179="","",IFERROR(U179*V179,0))</f>
        <v/>
      </c>
      <c r="X179" s="27">
        <f>IF(A179="","",IFERROR(H179/K179,0))</f>
        <v/>
      </c>
      <c r="Y179" s="21">
        <f>IF(A179="","",IFERROR(IF(H179&lt;=0,"Rupture / à commander",IF(H179&lt;=Q179,IF(I179&gt;0,"À surveiller - commande en cours","À commander"),"OK")),"À vérifier"))</f>
        <v/>
      </c>
      <c r="Z179" s="22" t="n"/>
      <c r="AA179" s="15" t="n"/>
    </row>
    <row r="180">
      <c r="A180" s="15" t="n"/>
      <c r="B180" s="15" t="n"/>
      <c r="C180" s="15" t="n"/>
      <c r="D180" s="15" t="n"/>
      <c r="E180" s="15" t="n"/>
      <c r="F180" s="16" t="n"/>
      <c r="G180" s="16" t="n"/>
      <c r="H180" s="17">
        <f>IF(A180="","",IFERROR(MAX(0,F180-G180),0))</f>
        <v/>
      </c>
      <c r="I180" s="16" t="n"/>
      <c r="J180" s="16" t="n"/>
      <c r="K180" s="27">
        <f>IF(A180="","",IFERROR(J180/'Paramètres'!$B$6,0))</f>
        <v/>
      </c>
      <c r="L180" s="16" t="n"/>
      <c r="M180" s="17">
        <f>IF(A180="","",IFERROR(IF(L180="",'Paramètres'!$B$7,L180),0))</f>
        <v/>
      </c>
      <c r="N180" s="16" t="n"/>
      <c r="O180" s="17">
        <f>IF(A180="","",IFERROR(IF(N180="",'Paramètres'!$B$8,N180),0))</f>
        <v/>
      </c>
      <c r="P180" s="17">
        <f>IF(A180="","",IFERROR(ROUNDUP(K180*O180,0),0))</f>
        <v/>
      </c>
      <c r="Q180" s="17">
        <f>IF(A180="","",IFERROR(ROUNDUP((K180*M180)+P180,0),0))</f>
        <v/>
      </c>
      <c r="R180" s="16" t="n"/>
      <c r="S180" s="17">
        <f>IF(A180="","",IFERROR(IF(R180="",'Paramètres'!$B$9,R180),0))</f>
        <v/>
      </c>
      <c r="T180" s="17">
        <f>IF(A180="","",IFERROR(ROUNDUP(K180*(M180+S180),0),0))</f>
        <v/>
      </c>
      <c r="U180" s="17">
        <f>IF(A180="","",IFERROR(IF(H180&lt;=Q180,MAX(0,T180-H180-I180),0),0))</f>
        <v/>
      </c>
      <c r="V180" s="28" t="n"/>
      <c r="W180" s="29">
        <f>IF(A180="","",IFERROR(U180*V180,0))</f>
        <v/>
      </c>
      <c r="X180" s="27">
        <f>IF(A180="","",IFERROR(H180/K180,0))</f>
        <v/>
      </c>
      <c r="Y180" s="21">
        <f>IF(A180="","",IFERROR(IF(H180&lt;=0,"Rupture / à commander",IF(H180&lt;=Q180,IF(I180&gt;0,"À surveiller - commande en cours","À commander"),"OK")),"À vérifier"))</f>
        <v/>
      </c>
      <c r="Z180" s="22" t="n"/>
      <c r="AA180" s="15" t="n"/>
    </row>
    <row r="181">
      <c r="A181" s="15" t="n"/>
      <c r="B181" s="15" t="n"/>
      <c r="C181" s="15" t="n"/>
      <c r="D181" s="15" t="n"/>
      <c r="E181" s="15" t="n"/>
      <c r="F181" s="16" t="n"/>
      <c r="G181" s="16" t="n"/>
      <c r="H181" s="17">
        <f>IF(A181="","",IFERROR(MAX(0,F181-G181),0))</f>
        <v/>
      </c>
      <c r="I181" s="16" t="n"/>
      <c r="J181" s="16" t="n"/>
      <c r="K181" s="27">
        <f>IF(A181="","",IFERROR(J181/'Paramètres'!$B$6,0))</f>
        <v/>
      </c>
      <c r="L181" s="16" t="n"/>
      <c r="M181" s="17">
        <f>IF(A181="","",IFERROR(IF(L181="",'Paramètres'!$B$7,L181),0))</f>
        <v/>
      </c>
      <c r="N181" s="16" t="n"/>
      <c r="O181" s="17">
        <f>IF(A181="","",IFERROR(IF(N181="",'Paramètres'!$B$8,N181),0))</f>
        <v/>
      </c>
      <c r="P181" s="17">
        <f>IF(A181="","",IFERROR(ROUNDUP(K181*O181,0),0))</f>
        <v/>
      </c>
      <c r="Q181" s="17">
        <f>IF(A181="","",IFERROR(ROUNDUP((K181*M181)+P181,0),0))</f>
        <v/>
      </c>
      <c r="R181" s="16" t="n"/>
      <c r="S181" s="17">
        <f>IF(A181="","",IFERROR(IF(R181="",'Paramètres'!$B$9,R181),0))</f>
        <v/>
      </c>
      <c r="T181" s="17">
        <f>IF(A181="","",IFERROR(ROUNDUP(K181*(M181+S181),0),0))</f>
        <v/>
      </c>
      <c r="U181" s="17">
        <f>IF(A181="","",IFERROR(IF(H181&lt;=Q181,MAX(0,T181-H181-I181),0),0))</f>
        <v/>
      </c>
      <c r="V181" s="28" t="n"/>
      <c r="W181" s="29">
        <f>IF(A181="","",IFERROR(U181*V181,0))</f>
        <v/>
      </c>
      <c r="X181" s="27">
        <f>IF(A181="","",IFERROR(H181/K181,0))</f>
        <v/>
      </c>
      <c r="Y181" s="21">
        <f>IF(A181="","",IFERROR(IF(H181&lt;=0,"Rupture / à commander",IF(H181&lt;=Q181,IF(I181&gt;0,"À surveiller - commande en cours","À commander"),"OK")),"À vérifier"))</f>
        <v/>
      </c>
      <c r="Z181" s="22" t="n"/>
      <c r="AA181" s="15" t="n"/>
    </row>
    <row r="182">
      <c r="A182" s="15" t="n"/>
      <c r="B182" s="15" t="n"/>
      <c r="C182" s="15" t="n"/>
      <c r="D182" s="15" t="n"/>
      <c r="E182" s="15" t="n"/>
      <c r="F182" s="16" t="n"/>
      <c r="G182" s="16" t="n"/>
      <c r="H182" s="17">
        <f>IF(A182="","",IFERROR(MAX(0,F182-G182),0))</f>
        <v/>
      </c>
      <c r="I182" s="16" t="n"/>
      <c r="J182" s="16" t="n"/>
      <c r="K182" s="27">
        <f>IF(A182="","",IFERROR(J182/'Paramètres'!$B$6,0))</f>
        <v/>
      </c>
      <c r="L182" s="16" t="n"/>
      <c r="M182" s="17">
        <f>IF(A182="","",IFERROR(IF(L182="",'Paramètres'!$B$7,L182),0))</f>
        <v/>
      </c>
      <c r="N182" s="16" t="n"/>
      <c r="O182" s="17">
        <f>IF(A182="","",IFERROR(IF(N182="",'Paramètres'!$B$8,N182),0))</f>
        <v/>
      </c>
      <c r="P182" s="17">
        <f>IF(A182="","",IFERROR(ROUNDUP(K182*O182,0),0))</f>
        <v/>
      </c>
      <c r="Q182" s="17">
        <f>IF(A182="","",IFERROR(ROUNDUP((K182*M182)+P182,0),0))</f>
        <v/>
      </c>
      <c r="R182" s="16" t="n"/>
      <c r="S182" s="17">
        <f>IF(A182="","",IFERROR(IF(R182="",'Paramètres'!$B$9,R182),0))</f>
        <v/>
      </c>
      <c r="T182" s="17">
        <f>IF(A182="","",IFERROR(ROUNDUP(K182*(M182+S182),0),0))</f>
        <v/>
      </c>
      <c r="U182" s="17">
        <f>IF(A182="","",IFERROR(IF(H182&lt;=Q182,MAX(0,T182-H182-I182),0),0))</f>
        <v/>
      </c>
      <c r="V182" s="28" t="n"/>
      <c r="W182" s="29">
        <f>IF(A182="","",IFERROR(U182*V182,0))</f>
        <v/>
      </c>
      <c r="X182" s="27">
        <f>IF(A182="","",IFERROR(H182/K182,0))</f>
        <v/>
      </c>
      <c r="Y182" s="21">
        <f>IF(A182="","",IFERROR(IF(H182&lt;=0,"Rupture / à commander",IF(H182&lt;=Q182,IF(I182&gt;0,"À surveiller - commande en cours","À commander"),"OK")),"À vérifier"))</f>
        <v/>
      </c>
      <c r="Z182" s="22" t="n"/>
      <c r="AA182" s="15" t="n"/>
    </row>
    <row r="183">
      <c r="A183" s="15" t="n"/>
      <c r="B183" s="15" t="n"/>
      <c r="C183" s="15" t="n"/>
      <c r="D183" s="15" t="n"/>
      <c r="E183" s="15" t="n"/>
      <c r="F183" s="16" t="n"/>
      <c r="G183" s="16" t="n"/>
      <c r="H183" s="17">
        <f>IF(A183="","",IFERROR(MAX(0,F183-G183),0))</f>
        <v/>
      </c>
      <c r="I183" s="16" t="n"/>
      <c r="J183" s="16" t="n"/>
      <c r="K183" s="27">
        <f>IF(A183="","",IFERROR(J183/'Paramètres'!$B$6,0))</f>
        <v/>
      </c>
      <c r="L183" s="16" t="n"/>
      <c r="M183" s="17">
        <f>IF(A183="","",IFERROR(IF(L183="",'Paramètres'!$B$7,L183),0))</f>
        <v/>
      </c>
      <c r="N183" s="16" t="n"/>
      <c r="O183" s="17">
        <f>IF(A183="","",IFERROR(IF(N183="",'Paramètres'!$B$8,N183),0))</f>
        <v/>
      </c>
      <c r="P183" s="17">
        <f>IF(A183="","",IFERROR(ROUNDUP(K183*O183,0),0))</f>
        <v/>
      </c>
      <c r="Q183" s="17">
        <f>IF(A183="","",IFERROR(ROUNDUP((K183*M183)+P183,0),0))</f>
        <v/>
      </c>
      <c r="R183" s="16" t="n"/>
      <c r="S183" s="17">
        <f>IF(A183="","",IFERROR(IF(R183="",'Paramètres'!$B$9,R183),0))</f>
        <v/>
      </c>
      <c r="T183" s="17">
        <f>IF(A183="","",IFERROR(ROUNDUP(K183*(M183+S183),0),0))</f>
        <v/>
      </c>
      <c r="U183" s="17">
        <f>IF(A183="","",IFERROR(IF(H183&lt;=Q183,MAX(0,T183-H183-I183),0),0))</f>
        <v/>
      </c>
      <c r="V183" s="28" t="n"/>
      <c r="W183" s="29">
        <f>IF(A183="","",IFERROR(U183*V183,0))</f>
        <v/>
      </c>
      <c r="X183" s="27">
        <f>IF(A183="","",IFERROR(H183/K183,0))</f>
        <v/>
      </c>
      <c r="Y183" s="21">
        <f>IF(A183="","",IFERROR(IF(H183&lt;=0,"Rupture / à commander",IF(H183&lt;=Q183,IF(I183&gt;0,"À surveiller - commande en cours","À commander"),"OK")),"À vérifier"))</f>
        <v/>
      </c>
      <c r="Z183" s="22" t="n"/>
      <c r="AA183" s="15" t="n"/>
    </row>
    <row r="184">
      <c r="A184" s="15" t="n"/>
      <c r="B184" s="15" t="n"/>
      <c r="C184" s="15" t="n"/>
      <c r="D184" s="15" t="n"/>
      <c r="E184" s="15" t="n"/>
      <c r="F184" s="16" t="n"/>
      <c r="G184" s="16" t="n"/>
      <c r="H184" s="17">
        <f>IF(A184="","",IFERROR(MAX(0,F184-G184),0))</f>
        <v/>
      </c>
      <c r="I184" s="16" t="n"/>
      <c r="J184" s="16" t="n"/>
      <c r="K184" s="27">
        <f>IF(A184="","",IFERROR(J184/'Paramètres'!$B$6,0))</f>
        <v/>
      </c>
      <c r="L184" s="16" t="n"/>
      <c r="M184" s="17">
        <f>IF(A184="","",IFERROR(IF(L184="",'Paramètres'!$B$7,L184),0))</f>
        <v/>
      </c>
      <c r="N184" s="16" t="n"/>
      <c r="O184" s="17">
        <f>IF(A184="","",IFERROR(IF(N184="",'Paramètres'!$B$8,N184),0))</f>
        <v/>
      </c>
      <c r="P184" s="17">
        <f>IF(A184="","",IFERROR(ROUNDUP(K184*O184,0),0))</f>
        <v/>
      </c>
      <c r="Q184" s="17">
        <f>IF(A184="","",IFERROR(ROUNDUP((K184*M184)+P184,0),0))</f>
        <v/>
      </c>
      <c r="R184" s="16" t="n"/>
      <c r="S184" s="17">
        <f>IF(A184="","",IFERROR(IF(R184="",'Paramètres'!$B$9,R184),0))</f>
        <v/>
      </c>
      <c r="T184" s="17">
        <f>IF(A184="","",IFERROR(ROUNDUP(K184*(M184+S184),0),0))</f>
        <v/>
      </c>
      <c r="U184" s="17">
        <f>IF(A184="","",IFERROR(IF(H184&lt;=Q184,MAX(0,T184-H184-I184),0),0))</f>
        <v/>
      </c>
      <c r="V184" s="28" t="n"/>
      <c r="W184" s="29">
        <f>IF(A184="","",IFERROR(U184*V184,0))</f>
        <v/>
      </c>
      <c r="X184" s="27">
        <f>IF(A184="","",IFERROR(H184/K184,0))</f>
        <v/>
      </c>
      <c r="Y184" s="21">
        <f>IF(A184="","",IFERROR(IF(H184&lt;=0,"Rupture / à commander",IF(H184&lt;=Q184,IF(I184&gt;0,"À surveiller - commande en cours","À commander"),"OK")),"À vérifier"))</f>
        <v/>
      </c>
      <c r="Z184" s="22" t="n"/>
      <c r="AA184" s="15" t="n"/>
    </row>
    <row r="185">
      <c r="A185" s="15" t="n"/>
      <c r="B185" s="15" t="n"/>
      <c r="C185" s="15" t="n"/>
      <c r="D185" s="15" t="n"/>
      <c r="E185" s="15" t="n"/>
      <c r="F185" s="16" t="n"/>
      <c r="G185" s="16" t="n"/>
      <c r="H185" s="17">
        <f>IF(A185="","",IFERROR(MAX(0,F185-G185),0))</f>
        <v/>
      </c>
      <c r="I185" s="16" t="n"/>
      <c r="J185" s="16" t="n"/>
      <c r="K185" s="27">
        <f>IF(A185="","",IFERROR(J185/'Paramètres'!$B$6,0))</f>
        <v/>
      </c>
      <c r="L185" s="16" t="n"/>
      <c r="M185" s="17">
        <f>IF(A185="","",IFERROR(IF(L185="",'Paramètres'!$B$7,L185),0))</f>
        <v/>
      </c>
      <c r="N185" s="16" t="n"/>
      <c r="O185" s="17">
        <f>IF(A185="","",IFERROR(IF(N185="",'Paramètres'!$B$8,N185),0))</f>
        <v/>
      </c>
      <c r="P185" s="17">
        <f>IF(A185="","",IFERROR(ROUNDUP(K185*O185,0),0))</f>
        <v/>
      </c>
      <c r="Q185" s="17">
        <f>IF(A185="","",IFERROR(ROUNDUP((K185*M185)+P185,0),0))</f>
        <v/>
      </c>
      <c r="R185" s="16" t="n"/>
      <c r="S185" s="17">
        <f>IF(A185="","",IFERROR(IF(R185="",'Paramètres'!$B$9,R185),0))</f>
        <v/>
      </c>
      <c r="T185" s="17">
        <f>IF(A185="","",IFERROR(ROUNDUP(K185*(M185+S185),0),0))</f>
        <v/>
      </c>
      <c r="U185" s="17">
        <f>IF(A185="","",IFERROR(IF(H185&lt;=Q185,MAX(0,T185-H185-I185),0),0))</f>
        <v/>
      </c>
      <c r="V185" s="28" t="n"/>
      <c r="W185" s="29">
        <f>IF(A185="","",IFERROR(U185*V185,0))</f>
        <v/>
      </c>
      <c r="X185" s="27">
        <f>IF(A185="","",IFERROR(H185/K185,0))</f>
        <v/>
      </c>
      <c r="Y185" s="21">
        <f>IF(A185="","",IFERROR(IF(H185&lt;=0,"Rupture / à commander",IF(H185&lt;=Q185,IF(I185&gt;0,"À surveiller - commande en cours","À commander"),"OK")),"À vérifier"))</f>
        <v/>
      </c>
      <c r="Z185" s="22" t="n"/>
      <c r="AA185" s="15" t="n"/>
    </row>
    <row r="186">
      <c r="A186" s="15" t="n"/>
      <c r="B186" s="15" t="n"/>
      <c r="C186" s="15" t="n"/>
      <c r="D186" s="15" t="n"/>
      <c r="E186" s="15" t="n"/>
      <c r="F186" s="16" t="n"/>
      <c r="G186" s="16" t="n"/>
      <c r="H186" s="17">
        <f>IF(A186="","",IFERROR(MAX(0,F186-G186),0))</f>
        <v/>
      </c>
      <c r="I186" s="16" t="n"/>
      <c r="J186" s="16" t="n"/>
      <c r="K186" s="27">
        <f>IF(A186="","",IFERROR(J186/'Paramètres'!$B$6,0))</f>
        <v/>
      </c>
      <c r="L186" s="16" t="n"/>
      <c r="M186" s="17">
        <f>IF(A186="","",IFERROR(IF(L186="",'Paramètres'!$B$7,L186),0))</f>
        <v/>
      </c>
      <c r="N186" s="16" t="n"/>
      <c r="O186" s="17">
        <f>IF(A186="","",IFERROR(IF(N186="",'Paramètres'!$B$8,N186),0))</f>
        <v/>
      </c>
      <c r="P186" s="17">
        <f>IF(A186="","",IFERROR(ROUNDUP(K186*O186,0),0))</f>
        <v/>
      </c>
      <c r="Q186" s="17">
        <f>IF(A186="","",IFERROR(ROUNDUP((K186*M186)+P186,0),0))</f>
        <v/>
      </c>
      <c r="R186" s="16" t="n"/>
      <c r="S186" s="17">
        <f>IF(A186="","",IFERROR(IF(R186="",'Paramètres'!$B$9,R186),0))</f>
        <v/>
      </c>
      <c r="T186" s="17">
        <f>IF(A186="","",IFERROR(ROUNDUP(K186*(M186+S186),0),0))</f>
        <v/>
      </c>
      <c r="U186" s="17">
        <f>IF(A186="","",IFERROR(IF(H186&lt;=Q186,MAX(0,T186-H186-I186),0),0))</f>
        <v/>
      </c>
      <c r="V186" s="28" t="n"/>
      <c r="W186" s="29">
        <f>IF(A186="","",IFERROR(U186*V186,0))</f>
        <v/>
      </c>
      <c r="X186" s="27">
        <f>IF(A186="","",IFERROR(H186/K186,0))</f>
        <v/>
      </c>
      <c r="Y186" s="21">
        <f>IF(A186="","",IFERROR(IF(H186&lt;=0,"Rupture / à commander",IF(H186&lt;=Q186,IF(I186&gt;0,"À surveiller - commande en cours","À commander"),"OK")),"À vérifier"))</f>
        <v/>
      </c>
      <c r="Z186" s="22" t="n"/>
      <c r="AA186" s="15" t="n"/>
    </row>
    <row r="187">
      <c r="A187" s="15" t="n"/>
      <c r="B187" s="15" t="n"/>
      <c r="C187" s="15" t="n"/>
      <c r="D187" s="15" t="n"/>
      <c r="E187" s="15" t="n"/>
      <c r="F187" s="16" t="n"/>
      <c r="G187" s="16" t="n"/>
      <c r="H187" s="17">
        <f>IF(A187="","",IFERROR(MAX(0,F187-G187),0))</f>
        <v/>
      </c>
      <c r="I187" s="16" t="n"/>
      <c r="J187" s="16" t="n"/>
      <c r="K187" s="27">
        <f>IF(A187="","",IFERROR(J187/'Paramètres'!$B$6,0))</f>
        <v/>
      </c>
      <c r="L187" s="16" t="n"/>
      <c r="M187" s="17">
        <f>IF(A187="","",IFERROR(IF(L187="",'Paramètres'!$B$7,L187),0))</f>
        <v/>
      </c>
      <c r="N187" s="16" t="n"/>
      <c r="O187" s="17">
        <f>IF(A187="","",IFERROR(IF(N187="",'Paramètres'!$B$8,N187),0))</f>
        <v/>
      </c>
      <c r="P187" s="17">
        <f>IF(A187="","",IFERROR(ROUNDUP(K187*O187,0),0))</f>
        <v/>
      </c>
      <c r="Q187" s="17">
        <f>IF(A187="","",IFERROR(ROUNDUP((K187*M187)+P187,0),0))</f>
        <v/>
      </c>
      <c r="R187" s="16" t="n"/>
      <c r="S187" s="17">
        <f>IF(A187="","",IFERROR(IF(R187="",'Paramètres'!$B$9,R187),0))</f>
        <v/>
      </c>
      <c r="T187" s="17">
        <f>IF(A187="","",IFERROR(ROUNDUP(K187*(M187+S187),0),0))</f>
        <v/>
      </c>
      <c r="U187" s="17">
        <f>IF(A187="","",IFERROR(IF(H187&lt;=Q187,MAX(0,T187-H187-I187),0),0))</f>
        <v/>
      </c>
      <c r="V187" s="28" t="n"/>
      <c r="W187" s="29">
        <f>IF(A187="","",IFERROR(U187*V187,0))</f>
        <v/>
      </c>
      <c r="X187" s="27">
        <f>IF(A187="","",IFERROR(H187/K187,0))</f>
        <v/>
      </c>
      <c r="Y187" s="21">
        <f>IF(A187="","",IFERROR(IF(H187&lt;=0,"Rupture / à commander",IF(H187&lt;=Q187,IF(I187&gt;0,"À surveiller - commande en cours","À commander"),"OK")),"À vérifier"))</f>
        <v/>
      </c>
      <c r="Z187" s="22" t="n"/>
      <c r="AA187" s="15" t="n"/>
    </row>
    <row r="188">
      <c r="A188" s="15" t="n"/>
      <c r="B188" s="15" t="n"/>
      <c r="C188" s="15" t="n"/>
      <c r="D188" s="15" t="n"/>
      <c r="E188" s="15" t="n"/>
      <c r="F188" s="16" t="n"/>
      <c r="G188" s="16" t="n"/>
      <c r="H188" s="17">
        <f>IF(A188="","",IFERROR(MAX(0,F188-G188),0))</f>
        <v/>
      </c>
      <c r="I188" s="16" t="n"/>
      <c r="J188" s="16" t="n"/>
      <c r="K188" s="27">
        <f>IF(A188="","",IFERROR(J188/'Paramètres'!$B$6,0))</f>
        <v/>
      </c>
      <c r="L188" s="16" t="n"/>
      <c r="M188" s="17">
        <f>IF(A188="","",IFERROR(IF(L188="",'Paramètres'!$B$7,L188),0))</f>
        <v/>
      </c>
      <c r="N188" s="16" t="n"/>
      <c r="O188" s="17">
        <f>IF(A188="","",IFERROR(IF(N188="",'Paramètres'!$B$8,N188),0))</f>
        <v/>
      </c>
      <c r="P188" s="17">
        <f>IF(A188="","",IFERROR(ROUNDUP(K188*O188,0),0))</f>
        <v/>
      </c>
      <c r="Q188" s="17">
        <f>IF(A188="","",IFERROR(ROUNDUP((K188*M188)+P188,0),0))</f>
        <v/>
      </c>
      <c r="R188" s="16" t="n"/>
      <c r="S188" s="17">
        <f>IF(A188="","",IFERROR(IF(R188="",'Paramètres'!$B$9,R188),0))</f>
        <v/>
      </c>
      <c r="T188" s="17">
        <f>IF(A188="","",IFERROR(ROUNDUP(K188*(M188+S188),0),0))</f>
        <v/>
      </c>
      <c r="U188" s="17">
        <f>IF(A188="","",IFERROR(IF(H188&lt;=Q188,MAX(0,T188-H188-I188),0),0))</f>
        <v/>
      </c>
      <c r="V188" s="28" t="n"/>
      <c r="W188" s="29">
        <f>IF(A188="","",IFERROR(U188*V188,0))</f>
        <v/>
      </c>
      <c r="X188" s="27">
        <f>IF(A188="","",IFERROR(H188/K188,0))</f>
        <v/>
      </c>
      <c r="Y188" s="21">
        <f>IF(A188="","",IFERROR(IF(H188&lt;=0,"Rupture / à commander",IF(H188&lt;=Q188,IF(I188&gt;0,"À surveiller - commande en cours","À commander"),"OK")),"À vérifier"))</f>
        <v/>
      </c>
      <c r="Z188" s="22" t="n"/>
      <c r="AA188" s="15" t="n"/>
    </row>
    <row r="189">
      <c r="A189" s="15" t="n"/>
      <c r="B189" s="15" t="n"/>
      <c r="C189" s="15" t="n"/>
      <c r="D189" s="15" t="n"/>
      <c r="E189" s="15" t="n"/>
      <c r="F189" s="16" t="n"/>
      <c r="G189" s="16" t="n"/>
      <c r="H189" s="17">
        <f>IF(A189="","",IFERROR(MAX(0,F189-G189),0))</f>
        <v/>
      </c>
      <c r="I189" s="16" t="n"/>
      <c r="J189" s="16" t="n"/>
      <c r="K189" s="27">
        <f>IF(A189="","",IFERROR(J189/'Paramètres'!$B$6,0))</f>
        <v/>
      </c>
      <c r="L189" s="16" t="n"/>
      <c r="M189" s="17">
        <f>IF(A189="","",IFERROR(IF(L189="",'Paramètres'!$B$7,L189),0))</f>
        <v/>
      </c>
      <c r="N189" s="16" t="n"/>
      <c r="O189" s="17">
        <f>IF(A189="","",IFERROR(IF(N189="",'Paramètres'!$B$8,N189),0))</f>
        <v/>
      </c>
      <c r="P189" s="17">
        <f>IF(A189="","",IFERROR(ROUNDUP(K189*O189,0),0))</f>
        <v/>
      </c>
      <c r="Q189" s="17">
        <f>IF(A189="","",IFERROR(ROUNDUP((K189*M189)+P189,0),0))</f>
        <v/>
      </c>
      <c r="R189" s="16" t="n"/>
      <c r="S189" s="17">
        <f>IF(A189="","",IFERROR(IF(R189="",'Paramètres'!$B$9,R189),0))</f>
        <v/>
      </c>
      <c r="T189" s="17">
        <f>IF(A189="","",IFERROR(ROUNDUP(K189*(M189+S189),0),0))</f>
        <v/>
      </c>
      <c r="U189" s="17">
        <f>IF(A189="","",IFERROR(IF(H189&lt;=Q189,MAX(0,T189-H189-I189),0),0))</f>
        <v/>
      </c>
      <c r="V189" s="28" t="n"/>
      <c r="W189" s="29">
        <f>IF(A189="","",IFERROR(U189*V189,0))</f>
        <v/>
      </c>
      <c r="X189" s="27">
        <f>IF(A189="","",IFERROR(H189/K189,0))</f>
        <v/>
      </c>
      <c r="Y189" s="21">
        <f>IF(A189="","",IFERROR(IF(H189&lt;=0,"Rupture / à commander",IF(H189&lt;=Q189,IF(I189&gt;0,"À surveiller - commande en cours","À commander"),"OK")),"À vérifier"))</f>
        <v/>
      </c>
      <c r="Z189" s="22" t="n"/>
      <c r="AA189" s="15" t="n"/>
    </row>
    <row r="190">
      <c r="A190" s="15" t="n"/>
      <c r="B190" s="15" t="n"/>
      <c r="C190" s="15" t="n"/>
      <c r="D190" s="15" t="n"/>
      <c r="E190" s="15" t="n"/>
      <c r="F190" s="16" t="n"/>
      <c r="G190" s="16" t="n"/>
      <c r="H190" s="17">
        <f>IF(A190="","",IFERROR(MAX(0,F190-G190),0))</f>
        <v/>
      </c>
      <c r="I190" s="16" t="n"/>
      <c r="J190" s="16" t="n"/>
      <c r="K190" s="27">
        <f>IF(A190="","",IFERROR(J190/'Paramètres'!$B$6,0))</f>
        <v/>
      </c>
      <c r="L190" s="16" t="n"/>
      <c r="M190" s="17">
        <f>IF(A190="","",IFERROR(IF(L190="",'Paramètres'!$B$7,L190),0))</f>
        <v/>
      </c>
      <c r="N190" s="16" t="n"/>
      <c r="O190" s="17">
        <f>IF(A190="","",IFERROR(IF(N190="",'Paramètres'!$B$8,N190),0))</f>
        <v/>
      </c>
      <c r="P190" s="17">
        <f>IF(A190="","",IFERROR(ROUNDUP(K190*O190,0),0))</f>
        <v/>
      </c>
      <c r="Q190" s="17">
        <f>IF(A190="","",IFERROR(ROUNDUP((K190*M190)+P190,0),0))</f>
        <v/>
      </c>
      <c r="R190" s="16" t="n"/>
      <c r="S190" s="17">
        <f>IF(A190="","",IFERROR(IF(R190="",'Paramètres'!$B$9,R190),0))</f>
        <v/>
      </c>
      <c r="T190" s="17">
        <f>IF(A190="","",IFERROR(ROUNDUP(K190*(M190+S190),0),0))</f>
        <v/>
      </c>
      <c r="U190" s="17">
        <f>IF(A190="","",IFERROR(IF(H190&lt;=Q190,MAX(0,T190-H190-I190),0),0))</f>
        <v/>
      </c>
      <c r="V190" s="28" t="n"/>
      <c r="W190" s="29">
        <f>IF(A190="","",IFERROR(U190*V190,0))</f>
        <v/>
      </c>
      <c r="X190" s="27">
        <f>IF(A190="","",IFERROR(H190/K190,0))</f>
        <v/>
      </c>
      <c r="Y190" s="21">
        <f>IF(A190="","",IFERROR(IF(H190&lt;=0,"Rupture / à commander",IF(H190&lt;=Q190,IF(I190&gt;0,"À surveiller - commande en cours","À commander"),"OK")),"À vérifier"))</f>
        <v/>
      </c>
      <c r="Z190" s="22" t="n"/>
      <c r="AA190" s="15" t="n"/>
    </row>
    <row r="191">
      <c r="A191" s="15" t="n"/>
      <c r="B191" s="15" t="n"/>
      <c r="C191" s="15" t="n"/>
      <c r="D191" s="15" t="n"/>
      <c r="E191" s="15" t="n"/>
      <c r="F191" s="16" t="n"/>
      <c r="G191" s="16" t="n"/>
      <c r="H191" s="17">
        <f>IF(A191="","",IFERROR(MAX(0,F191-G191),0))</f>
        <v/>
      </c>
      <c r="I191" s="16" t="n"/>
      <c r="J191" s="16" t="n"/>
      <c r="K191" s="27">
        <f>IF(A191="","",IFERROR(J191/'Paramètres'!$B$6,0))</f>
        <v/>
      </c>
      <c r="L191" s="16" t="n"/>
      <c r="M191" s="17">
        <f>IF(A191="","",IFERROR(IF(L191="",'Paramètres'!$B$7,L191),0))</f>
        <v/>
      </c>
      <c r="N191" s="16" t="n"/>
      <c r="O191" s="17">
        <f>IF(A191="","",IFERROR(IF(N191="",'Paramètres'!$B$8,N191),0))</f>
        <v/>
      </c>
      <c r="P191" s="17">
        <f>IF(A191="","",IFERROR(ROUNDUP(K191*O191,0),0))</f>
        <v/>
      </c>
      <c r="Q191" s="17">
        <f>IF(A191="","",IFERROR(ROUNDUP((K191*M191)+P191,0),0))</f>
        <v/>
      </c>
      <c r="R191" s="16" t="n"/>
      <c r="S191" s="17">
        <f>IF(A191="","",IFERROR(IF(R191="",'Paramètres'!$B$9,R191),0))</f>
        <v/>
      </c>
      <c r="T191" s="17">
        <f>IF(A191="","",IFERROR(ROUNDUP(K191*(M191+S191),0),0))</f>
        <v/>
      </c>
      <c r="U191" s="17">
        <f>IF(A191="","",IFERROR(IF(H191&lt;=Q191,MAX(0,T191-H191-I191),0),0))</f>
        <v/>
      </c>
      <c r="V191" s="28" t="n"/>
      <c r="W191" s="29">
        <f>IF(A191="","",IFERROR(U191*V191,0))</f>
        <v/>
      </c>
      <c r="X191" s="27">
        <f>IF(A191="","",IFERROR(H191/K191,0))</f>
        <v/>
      </c>
      <c r="Y191" s="21">
        <f>IF(A191="","",IFERROR(IF(H191&lt;=0,"Rupture / à commander",IF(H191&lt;=Q191,IF(I191&gt;0,"À surveiller - commande en cours","À commander"),"OK")),"À vérifier"))</f>
        <v/>
      </c>
      <c r="Z191" s="22" t="n"/>
      <c r="AA191" s="15" t="n"/>
    </row>
    <row r="192">
      <c r="A192" s="15" t="n"/>
      <c r="B192" s="15" t="n"/>
      <c r="C192" s="15" t="n"/>
      <c r="D192" s="15" t="n"/>
      <c r="E192" s="15" t="n"/>
      <c r="F192" s="16" t="n"/>
      <c r="G192" s="16" t="n"/>
      <c r="H192" s="17">
        <f>IF(A192="","",IFERROR(MAX(0,F192-G192),0))</f>
        <v/>
      </c>
      <c r="I192" s="16" t="n"/>
      <c r="J192" s="16" t="n"/>
      <c r="K192" s="27">
        <f>IF(A192="","",IFERROR(J192/'Paramètres'!$B$6,0))</f>
        <v/>
      </c>
      <c r="L192" s="16" t="n"/>
      <c r="M192" s="17">
        <f>IF(A192="","",IFERROR(IF(L192="",'Paramètres'!$B$7,L192),0))</f>
        <v/>
      </c>
      <c r="N192" s="16" t="n"/>
      <c r="O192" s="17">
        <f>IF(A192="","",IFERROR(IF(N192="",'Paramètres'!$B$8,N192),0))</f>
        <v/>
      </c>
      <c r="P192" s="17">
        <f>IF(A192="","",IFERROR(ROUNDUP(K192*O192,0),0))</f>
        <v/>
      </c>
      <c r="Q192" s="17">
        <f>IF(A192="","",IFERROR(ROUNDUP((K192*M192)+P192,0),0))</f>
        <v/>
      </c>
      <c r="R192" s="16" t="n"/>
      <c r="S192" s="17">
        <f>IF(A192="","",IFERROR(IF(R192="",'Paramètres'!$B$9,R192),0))</f>
        <v/>
      </c>
      <c r="T192" s="17">
        <f>IF(A192="","",IFERROR(ROUNDUP(K192*(M192+S192),0),0))</f>
        <v/>
      </c>
      <c r="U192" s="17">
        <f>IF(A192="","",IFERROR(IF(H192&lt;=Q192,MAX(0,T192-H192-I192),0),0))</f>
        <v/>
      </c>
      <c r="V192" s="28" t="n"/>
      <c r="W192" s="29">
        <f>IF(A192="","",IFERROR(U192*V192,0))</f>
        <v/>
      </c>
      <c r="X192" s="27">
        <f>IF(A192="","",IFERROR(H192/K192,0))</f>
        <v/>
      </c>
      <c r="Y192" s="21">
        <f>IF(A192="","",IFERROR(IF(H192&lt;=0,"Rupture / à commander",IF(H192&lt;=Q192,IF(I192&gt;0,"À surveiller - commande en cours","À commander"),"OK")),"À vérifier"))</f>
        <v/>
      </c>
      <c r="Z192" s="22" t="n"/>
      <c r="AA192" s="15" t="n"/>
    </row>
    <row r="193">
      <c r="A193" s="15" t="n"/>
      <c r="B193" s="15" t="n"/>
      <c r="C193" s="15" t="n"/>
      <c r="D193" s="15" t="n"/>
      <c r="E193" s="15" t="n"/>
      <c r="F193" s="16" t="n"/>
      <c r="G193" s="16" t="n"/>
      <c r="H193" s="17">
        <f>IF(A193="","",IFERROR(MAX(0,F193-G193),0))</f>
        <v/>
      </c>
      <c r="I193" s="16" t="n"/>
      <c r="J193" s="16" t="n"/>
      <c r="K193" s="27">
        <f>IF(A193="","",IFERROR(J193/'Paramètres'!$B$6,0))</f>
        <v/>
      </c>
      <c r="L193" s="16" t="n"/>
      <c r="M193" s="17">
        <f>IF(A193="","",IFERROR(IF(L193="",'Paramètres'!$B$7,L193),0))</f>
        <v/>
      </c>
      <c r="N193" s="16" t="n"/>
      <c r="O193" s="17">
        <f>IF(A193="","",IFERROR(IF(N193="",'Paramètres'!$B$8,N193),0))</f>
        <v/>
      </c>
      <c r="P193" s="17">
        <f>IF(A193="","",IFERROR(ROUNDUP(K193*O193,0),0))</f>
        <v/>
      </c>
      <c r="Q193" s="17">
        <f>IF(A193="","",IFERROR(ROUNDUP((K193*M193)+P193,0),0))</f>
        <v/>
      </c>
      <c r="R193" s="16" t="n"/>
      <c r="S193" s="17">
        <f>IF(A193="","",IFERROR(IF(R193="",'Paramètres'!$B$9,R193),0))</f>
        <v/>
      </c>
      <c r="T193" s="17">
        <f>IF(A193="","",IFERROR(ROUNDUP(K193*(M193+S193),0),0))</f>
        <v/>
      </c>
      <c r="U193" s="17">
        <f>IF(A193="","",IFERROR(IF(H193&lt;=Q193,MAX(0,T193-H193-I193),0),0))</f>
        <v/>
      </c>
      <c r="V193" s="28" t="n"/>
      <c r="W193" s="29">
        <f>IF(A193="","",IFERROR(U193*V193,0))</f>
        <v/>
      </c>
      <c r="X193" s="27">
        <f>IF(A193="","",IFERROR(H193/K193,0))</f>
        <v/>
      </c>
      <c r="Y193" s="21">
        <f>IF(A193="","",IFERROR(IF(H193&lt;=0,"Rupture / à commander",IF(H193&lt;=Q193,IF(I193&gt;0,"À surveiller - commande en cours","À commander"),"OK")),"À vérifier"))</f>
        <v/>
      </c>
      <c r="Z193" s="22" t="n"/>
      <c r="AA193" s="15" t="n"/>
    </row>
    <row r="194">
      <c r="A194" s="15" t="n"/>
      <c r="B194" s="15" t="n"/>
      <c r="C194" s="15" t="n"/>
      <c r="D194" s="15" t="n"/>
      <c r="E194" s="15" t="n"/>
      <c r="F194" s="16" t="n"/>
      <c r="G194" s="16" t="n"/>
      <c r="H194" s="17">
        <f>IF(A194="","",IFERROR(MAX(0,F194-G194),0))</f>
        <v/>
      </c>
      <c r="I194" s="16" t="n"/>
      <c r="J194" s="16" t="n"/>
      <c r="K194" s="27">
        <f>IF(A194="","",IFERROR(J194/'Paramètres'!$B$6,0))</f>
        <v/>
      </c>
      <c r="L194" s="16" t="n"/>
      <c r="M194" s="17">
        <f>IF(A194="","",IFERROR(IF(L194="",'Paramètres'!$B$7,L194),0))</f>
        <v/>
      </c>
      <c r="N194" s="16" t="n"/>
      <c r="O194" s="17">
        <f>IF(A194="","",IFERROR(IF(N194="",'Paramètres'!$B$8,N194),0))</f>
        <v/>
      </c>
      <c r="P194" s="17">
        <f>IF(A194="","",IFERROR(ROUNDUP(K194*O194,0),0))</f>
        <v/>
      </c>
      <c r="Q194" s="17">
        <f>IF(A194="","",IFERROR(ROUNDUP((K194*M194)+P194,0),0))</f>
        <v/>
      </c>
      <c r="R194" s="16" t="n"/>
      <c r="S194" s="17">
        <f>IF(A194="","",IFERROR(IF(R194="",'Paramètres'!$B$9,R194),0))</f>
        <v/>
      </c>
      <c r="T194" s="17">
        <f>IF(A194="","",IFERROR(ROUNDUP(K194*(M194+S194),0),0))</f>
        <v/>
      </c>
      <c r="U194" s="17">
        <f>IF(A194="","",IFERROR(IF(H194&lt;=Q194,MAX(0,T194-H194-I194),0),0))</f>
        <v/>
      </c>
      <c r="V194" s="28" t="n"/>
      <c r="W194" s="29">
        <f>IF(A194="","",IFERROR(U194*V194,0))</f>
        <v/>
      </c>
      <c r="X194" s="27">
        <f>IF(A194="","",IFERROR(H194/K194,0))</f>
        <v/>
      </c>
      <c r="Y194" s="21">
        <f>IF(A194="","",IFERROR(IF(H194&lt;=0,"Rupture / à commander",IF(H194&lt;=Q194,IF(I194&gt;0,"À surveiller - commande en cours","À commander"),"OK")),"À vérifier"))</f>
        <v/>
      </c>
      <c r="Z194" s="22" t="n"/>
      <c r="AA194" s="15" t="n"/>
    </row>
    <row r="195">
      <c r="A195" s="15" t="n"/>
      <c r="B195" s="15" t="n"/>
      <c r="C195" s="15" t="n"/>
      <c r="D195" s="15" t="n"/>
      <c r="E195" s="15" t="n"/>
      <c r="F195" s="16" t="n"/>
      <c r="G195" s="16" t="n"/>
      <c r="H195" s="17">
        <f>IF(A195="","",IFERROR(MAX(0,F195-G195),0))</f>
        <v/>
      </c>
      <c r="I195" s="16" t="n"/>
      <c r="J195" s="16" t="n"/>
      <c r="K195" s="27">
        <f>IF(A195="","",IFERROR(J195/'Paramètres'!$B$6,0))</f>
        <v/>
      </c>
      <c r="L195" s="16" t="n"/>
      <c r="M195" s="17">
        <f>IF(A195="","",IFERROR(IF(L195="",'Paramètres'!$B$7,L195),0))</f>
        <v/>
      </c>
      <c r="N195" s="16" t="n"/>
      <c r="O195" s="17">
        <f>IF(A195="","",IFERROR(IF(N195="",'Paramètres'!$B$8,N195),0))</f>
        <v/>
      </c>
      <c r="P195" s="17">
        <f>IF(A195="","",IFERROR(ROUNDUP(K195*O195,0),0))</f>
        <v/>
      </c>
      <c r="Q195" s="17">
        <f>IF(A195="","",IFERROR(ROUNDUP((K195*M195)+P195,0),0))</f>
        <v/>
      </c>
      <c r="R195" s="16" t="n"/>
      <c r="S195" s="17">
        <f>IF(A195="","",IFERROR(IF(R195="",'Paramètres'!$B$9,R195),0))</f>
        <v/>
      </c>
      <c r="T195" s="17">
        <f>IF(A195="","",IFERROR(ROUNDUP(K195*(M195+S195),0),0))</f>
        <v/>
      </c>
      <c r="U195" s="17">
        <f>IF(A195="","",IFERROR(IF(H195&lt;=Q195,MAX(0,T195-H195-I195),0),0))</f>
        <v/>
      </c>
      <c r="V195" s="28" t="n"/>
      <c r="W195" s="29">
        <f>IF(A195="","",IFERROR(U195*V195,0))</f>
        <v/>
      </c>
      <c r="X195" s="27">
        <f>IF(A195="","",IFERROR(H195/K195,0))</f>
        <v/>
      </c>
      <c r="Y195" s="21">
        <f>IF(A195="","",IFERROR(IF(H195&lt;=0,"Rupture / à commander",IF(H195&lt;=Q195,IF(I195&gt;0,"À surveiller - commande en cours","À commander"),"OK")),"À vérifier"))</f>
        <v/>
      </c>
      <c r="Z195" s="22" t="n"/>
      <c r="AA195" s="15" t="n"/>
    </row>
    <row r="196">
      <c r="A196" s="15" t="n"/>
      <c r="B196" s="15" t="n"/>
      <c r="C196" s="15" t="n"/>
      <c r="D196" s="15" t="n"/>
      <c r="E196" s="15" t="n"/>
      <c r="F196" s="16" t="n"/>
      <c r="G196" s="16" t="n"/>
      <c r="H196" s="17">
        <f>IF(A196="","",IFERROR(MAX(0,F196-G196),0))</f>
        <v/>
      </c>
      <c r="I196" s="16" t="n"/>
      <c r="J196" s="16" t="n"/>
      <c r="K196" s="27">
        <f>IF(A196="","",IFERROR(J196/'Paramètres'!$B$6,0))</f>
        <v/>
      </c>
      <c r="L196" s="16" t="n"/>
      <c r="M196" s="17">
        <f>IF(A196="","",IFERROR(IF(L196="",'Paramètres'!$B$7,L196),0))</f>
        <v/>
      </c>
      <c r="N196" s="16" t="n"/>
      <c r="O196" s="17">
        <f>IF(A196="","",IFERROR(IF(N196="",'Paramètres'!$B$8,N196),0))</f>
        <v/>
      </c>
      <c r="P196" s="17">
        <f>IF(A196="","",IFERROR(ROUNDUP(K196*O196,0),0))</f>
        <v/>
      </c>
      <c r="Q196" s="17">
        <f>IF(A196="","",IFERROR(ROUNDUP((K196*M196)+P196,0),0))</f>
        <v/>
      </c>
      <c r="R196" s="16" t="n"/>
      <c r="S196" s="17">
        <f>IF(A196="","",IFERROR(IF(R196="",'Paramètres'!$B$9,R196),0))</f>
        <v/>
      </c>
      <c r="T196" s="17">
        <f>IF(A196="","",IFERROR(ROUNDUP(K196*(M196+S196),0),0))</f>
        <v/>
      </c>
      <c r="U196" s="17">
        <f>IF(A196="","",IFERROR(IF(H196&lt;=Q196,MAX(0,T196-H196-I196),0),0))</f>
        <v/>
      </c>
      <c r="V196" s="28" t="n"/>
      <c r="W196" s="29">
        <f>IF(A196="","",IFERROR(U196*V196,0))</f>
        <v/>
      </c>
      <c r="X196" s="27">
        <f>IF(A196="","",IFERROR(H196/K196,0))</f>
        <v/>
      </c>
      <c r="Y196" s="21">
        <f>IF(A196="","",IFERROR(IF(H196&lt;=0,"Rupture / à commander",IF(H196&lt;=Q196,IF(I196&gt;0,"À surveiller - commande en cours","À commander"),"OK")),"À vérifier"))</f>
        <v/>
      </c>
      <c r="Z196" s="22" t="n"/>
      <c r="AA196" s="15" t="n"/>
    </row>
    <row r="197">
      <c r="A197" s="15" t="n"/>
      <c r="B197" s="15" t="n"/>
      <c r="C197" s="15" t="n"/>
      <c r="D197" s="15" t="n"/>
      <c r="E197" s="15" t="n"/>
      <c r="F197" s="16" t="n"/>
      <c r="G197" s="16" t="n"/>
      <c r="H197" s="17">
        <f>IF(A197="","",IFERROR(MAX(0,F197-G197),0))</f>
        <v/>
      </c>
      <c r="I197" s="16" t="n"/>
      <c r="J197" s="16" t="n"/>
      <c r="K197" s="27">
        <f>IF(A197="","",IFERROR(J197/'Paramètres'!$B$6,0))</f>
        <v/>
      </c>
      <c r="L197" s="16" t="n"/>
      <c r="M197" s="17">
        <f>IF(A197="","",IFERROR(IF(L197="",'Paramètres'!$B$7,L197),0))</f>
        <v/>
      </c>
      <c r="N197" s="16" t="n"/>
      <c r="O197" s="17">
        <f>IF(A197="","",IFERROR(IF(N197="",'Paramètres'!$B$8,N197),0))</f>
        <v/>
      </c>
      <c r="P197" s="17">
        <f>IF(A197="","",IFERROR(ROUNDUP(K197*O197,0),0))</f>
        <v/>
      </c>
      <c r="Q197" s="17">
        <f>IF(A197="","",IFERROR(ROUNDUP((K197*M197)+P197,0),0))</f>
        <v/>
      </c>
      <c r="R197" s="16" t="n"/>
      <c r="S197" s="17">
        <f>IF(A197="","",IFERROR(IF(R197="",'Paramètres'!$B$9,R197),0))</f>
        <v/>
      </c>
      <c r="T197" s="17">
        <f>IF(A197="","",IFERROR(ROUNDUP(K197*(M197+S197),0),0))</f>
        <v/>
      </c>
      <c r="U197" s="17">
        <f>IF(A197="","",IFERROR(IF(H197&lt;=Q197,MAX(0,T197-H197-I197),0),0))</f>
        <v/>
      </c>
      <c r="V197" s="28" t="n"/>
      <c r="W197" s="29">
        <f>IF(A197="","",IFERROR(U197*V197,0))</f>
        <v/>
      </c>
      <c r="X197" s="27">
        <f>IF(A197="","",IFERROR(H197/K197,0))</f>
        <v/>
      </c>
      <c r="Y197" s="21">
        <f>IF(A197="","",IFERROR(IF(H197&lt;=0,"Rupture / à commander",IF(H197&lt;=Q197,IF(I197&gt;0,"À surveiller - commande en cours","À commander"),"OK")),"À vérifier"))</f>
        <v/>
      </c>
      <c r="Z197" s="22" t="n"/>
      <c r="AA197" s="15" t="n"/>
    </row>
    <row r="198">
      <c r="A198" s="15" t="n"/>
      <c r="B198" s="15" t="n"/>
      <c r="C198" s="15" t="n"/>
      <c r="D198" s="15" t="n"/>
      <c r="E198" s="15" t="n"/>
      <c r="F198" s="16" t="n"/>
      <c r="G198" s="16" t="n"/>
      <c r="H198" s="17">
        <f>IF(A198="","",IFERROR(MAX(0,F198-G198),0))</f>
        <v/>
      </c>
      <c r="I198" s="16" t="n"/>
      <c r="J198" s="16" t="n"/>
      <c r="K198" s="27">
        <f>IF(A198="","",IFERROR(J198/'Paramètres'!$B$6,0))</f>
        <v/>
      </c>
      <c r="L198" s="16" t="n"/>
      <c r="M198" s="17">
        <f>IF(A198="","",IFERROR(IF(L198="",'Paramètres'!$B$7,L198),0))</f>
        <v/>
      </c>
      <c r="N198" s="16" t="n"/>
      <c r="O198" s="17">
        <f>IF(A198="","",IFERROR(IF(N198="",'Paramètres'!$B$8,N198),0))</f>
        <v/>
      </c>
      <c r="P198" s="17">
        <f>IF(A198="","",IFERROR(ROUNDUP(K198*O198,0),0))</f>
        <v/>
      </c>
      <c r="Q198" s="17">
        <f>IF(A198="","",IFERROR(ROUNDUP((K198*M198)+P198,0),0))</f>
        <v/>
      </c>
      <c r="R198" s="16" t="n"/>
      <c r="S198" s="17">
        <f>IF(A198="","",IFERROR(IF(R198="",'Paramètres'!$B$9,R198),0))</f>
        <v/>
      </c>
      <c r="T198" s="17">
        <f>IF(A198="","",IFERROR(ROUNDUP(K198*(M198+S198),0),0))</f>
        <v/>
      </c>
      <c r="U198" s="17">
        <f>IF(A198="","",IFERROR(IF(H198&lt;=Q198,MAX(0,T198-H198-I198),0),0))</f>
        <v/>
      </c>
      <c r="V198" s="28" t="n"/>
      <c r="W198" s="29">
        <f>IF(A198="","",IFERROR(U198*V198,0))</f>
        <v/>
      </c>
      <c r="X198" s="27">
        <f>IF(A198="","",IFERROR(H198/K198,0))</f>
        <v/>
      </c>
      <c r="Y198" s="21">
        <f>IF(A198="","",IFERROR(IF(H198&lt;=0,"Rupture / à commander",IF(H198&lt;=Q198,IF(I198&gt;0,"À surveiller - commande en cours","À commander"),"OK")),"À vérifier"))</f>
        <v/>
      </c>
      <c r="Z198" s="22" t="n"/>
      <c r="AA198" s="15" t="n"/>
    </row>
    <row r="199">
      <c r="A199" s="15" t="n"/>
      <c r="B199" s="15" t="n"/>
      <c r="C199" s="15" t="n"/>
      <c r="D199" s="15" t="n"/>
      <c r="E199" s="15" t="n"/>
      <c r="F199" s="16" t="n"/>
      <c r="G199" s="16" t="n"/>
      <c r="H199" s="17">
        <f>IF(A199="","",IFERROR(MAX(0,F199-G199),0))</f>
        <v/>
      </c>
      <c r="I199" s="16" t="n"/>
      <c r="J199" s="16" t="n"/>
      <c r="K199" s="27">
        <f>IF(A199="","",IFERROR(J199/'Paramètres'!$B$6,0))</f>
        <v/>
      </c>
      <c r="L199" s="16" t="n"/>
      <c r="M199" s="17">
        <f>IF(A199="","",IFERROR(IF(L199="",'Paramètres'!$B$7,L199),0))</f>
        <v/>
      </c>
      <c r="N199" s="16" t="n"/>
      <c r="O199" s="17">
        <f>IF(A199="","",IFERROR(IF(N199="",'Paramètres'!$B$8,N199),0))</f>
        <v/>
      </c>
      <c r="P199" s="17">
        <f>IF(A199="","",IFERROR(ROUNDUP(K199*O199,0),0))</f>
        <v/>
      </c>
      <c r="Q199" s="17">
        <f>IF(A199="","",IFERROR(ROUNDUP((K199*M199)+P199,0),0))</f>
        <v/>
      </c>
      <c r="R199" s="16" t="n"/>
      <c r="S199" s="17">
        <f>IF(A199="","",IFERROR(IF(R199="",'Paramètres'!$B$9,R199),0))</f>
        <v/>
      </c>
      <c r="T199" s="17">
        <f>IF(A199="","",IFERROR(ROUNDUP(K199*(M199+S199),0),0))</f>
        <v/>
      </c>
      <c r="U199" s="17">
        <f>IF(A199="","",IFERROR(IF(H199&lt;=Q199,MAX(0,T199-H199-I199),0),0))</f>
        <v/>
      </c>
      <c r="V199" s="28" t="n"/>
      <c r="W199" s="29">
        <f>IF(A199="","",IFERROR(U199*V199,0))</f>
        <v/>
      </c>
      <c r="X199" s="27">
        <f>IF(A199="","",IFERROR(H199/K199,0))</f>
        <v/>
      </c>
      <c r="Y199" s="21">
        <f>IF(A199="","",IFERROR(IF(H199&lt;=0,"Rupture / à commander",IF(H199&lt;=Q199,IF(I199&gt;0,"À surveiller - commande en cours","À commander"),"OK")),"À vérifier"))</f>
        <v/>
      </c>
      <c r="Z199" s="22" t="n"/>
      <c r="AA199" s="15" t="n"/>
    </row>
    <row r="200">
      <c r="A200" s="15" t="n"/>
      <c r="B200" s="15" t="n"/>
      <c r="C200" s="15" t="n"/>
      <c r="D200" s="15" t="n"/>
      <c r="E200" s="15" t="n"/>
      <c r="F200" s="16" t="n"/>
      <c r="G200" s="16" t="n"/>
      <c r="H200" s="17">
        <f>IF(A200="","",IFERROR(MAX(0,F200-G200),0))</f>
        <v/>
      </c>
      <c r="I200" s="16" t="n"/>
      <c r="J200" s="16" t="n"/>
      <c r="K200" s="27">
        <f>IF(A200="","",IFERROR(J200/'Paramètres'!$B$6,0))</f>
        <v/>
      </c>
      <c r="L200" s="16" t="n"/>
      <c r="M200" s="17">
        <f>IF(A200="","",IFERROR(IF(L200="",'Paramètres'!$B$7,L200),0))</f>
        <v/>
      </c>
      <c r="N200" s="16" t="n"/>
      <c r="O200" s="17">
        <f>IF(A200="","",IFERROR(IF(N200="",'Paramètres'!$B$8,N200),0))</f>
        <v/>
      </c>
      <c r="P200" s="17">
        <f>IF(A200="","",IFERROR(ROUNDUP(K200*O200,0),0))</f>
        <v/>
      </c>
      <c r="Q200" s="17">
        <f>IF(A200="","",IFERROR(ROUNDUP((K200*M200)+P200,0),0))</f>
        <v/>
      </c>
      <c r="R200" s="16" t="n"/>
      <c r="S200" s="17">
        <f>IF(A200="","",IFERROR(IF(R200="",'Paramètres'!$B$9,R200),0))</f>
        <v/>
      </c>
      <c r="T200" s="17">
        <f>IF(A200="","",IFERROR(ROUNDUP(K200*(M200+S200),0),0))</f>
        <v/>
      </c>
      <c r="U200" s="17">
        <f>IF(A200="","",IFERROR(IF(H200&lt;=Q200,MAX(0,T200-H200-I200),0),0))</f>
        <v/>
      </c>
      <c r="V200" s="28" t="n"/>
      <c r="W200" s="29">
        <f>IF(A200="","",IFERROR(U200*V200,0))</f>
        <v/>
      </c>
      <c r="X200" s="27">
        <f>IF(A200="","",IFERROR(H200/K200,0))</f>
        <v/>
      </c>
      <c r="Y200" s="21">
        <f>IF(A200="","",IFERROR(IF(H200&lt;=0,"Rupture / à commander",IF(H200&lt;=Q200,IF(I200&gt;0,"À surveiller - commande en cours","À commander"),"OK")),"À vérifier"))</f>
        <v/>
      </c>
      <c r="Z200" s="22" t="n"/>
      <c r="AA200" s="15" t="n"/>
    </row>
    <row r="201">
      <c r="A201" s="15" t="n"/>
      <c r="B201" s="15" t="n"/>
      <c r="C201" s="15" t="n"/>
      <c r="D201" s="15" t="n"/>
      <c r="E201" s="15" t="n"/>
      <c r="F201" s="16" t="n"/>
      <c r="G201" s="16" t="n"/>
      <c r="H201" s="17">
        <f>IF(A201="","",IFERROR(MAX(0,F201-G201),0))</f>
        <v/>
      </c>
      <c r="I201" s="16" t="n"/>
      <c r="J201" s="16" t="n"/>
      <c r="K201" s="27">
        <f>IF(A201="","",IFERROR(J201/'Paramètres'!$B$6,0))</f>
        <v/>
      </c>
      <c r="L201" s="16" t="n"/>
      <c r="M201" s="17">
        <f>IF(A201="","",IFERROR(IF(L201="",'Paramètres'!$B$7,L201),0))</f>
        <v/>
      </c>
      <c r="N201" s="16" t="n"/>
      <c r="O201" s="17">
        <f>IF(A201="","",IFERROR(IF(N201="",'Paramètres'!$B$8,N201),0))</f>
        <v/>
      </c>
      <c r="P201" s="17">
        <f>IF(A201="","",IFERROR(ROUNDUP(K201*O201,0),0))</f>
        <v/>
      </c>
      <c r="Q201" s="17">
        <f>IF(A201="","",IFERROR(ROUNDUP((K201*M201)+P201,0),0))</f>
        <v/>
      </c>
      <c r="R201" s="16" t="n"/>
      <c r="S201" s="17">
        <f>IF(A201="","",IFERROR(IF(R201="",'Paramètres'!$B$9,R201),0))</f>
        <v/>
      </c>
      <c r="T201" s="17">
        <f>IF(A201="","",IFERROR(ROUNDUP(K201*(M201+S201),0),0))</f>
        <v/>
      </c>
      <c r="U201" s="17">
        <f>IF(A201="","",IFERROR(IF(H201&lt;=Q201,MAX(0,T201-H201-I201),0),0))</f>
        <v/>
      </c>
      <c r="V201" s="28" t="n"/>
      <c r="W201" s="29">
        <f>IF(A201="","",IFERROR(U201*V201,0))</f>
        <v/>
      </c>
      <c r="X201" s="27">
        <f>IF(A201="","",IFERROR(H201/K201,0))</f>
        <v/>
      </c>
      <c r="Y201" s="21">
        <f>IF(A201="","",IFERROR(IF(H201&lt;=0,"Rupture / à commander",IF(H201&lt;=Q201,IF(I201&gt;0,"À surveiller - commande en cours","À commander"),"OK")),"À vérifier"))</f>
        <v/>
      </c>
      <c r="Z201" s="22" t="n"/>
      <c r="AA201" s="15" t="n"/>
    </row>
    <row r="202">
      <c r="A202" s="15" t="n"/>
      <c r="B202" s="15" t="n"/>
      <c r="C202" s="15" t="n"/>
      <c r="D202" s="15" t="n"/>
      <c r="E202" s="15" t="n"/>
      <c r="F202" s="16" t="n"/>
      <c r="G202" s="16" t="n"/>
      <c r="H202" s="17">
        <f>IF(A202="","",IFERROR(MAX(0,F202-G202),0))</f>
        <v/>
      </c>
      <c r="I202" s="16" t="n"/>
      <c r="J202" s="16" t="n"/>
      <c r="K202" s="27">
        <f>IF(A202="","",IFERROR(J202/'Paramètres'!$B$6,0))</f>
        <v/>
      </c>
      <c r="L202" s="16" t="n"/>
      <c r="M202" s="17">
        <f>IF(A202="","",IFERROR(IF(L202="",'Paramètres'!$B$7,L202),0))</f>
        <v/>
      </c>
      <c r="N202" s="16" t="n"/>
      <c r="O202" s="17">
        <f>IF(A202="","",IFERROR(IF(N202="",'Paramètres'!$B$8,N202),0))</f>
        <v/>
      </c>
      <c r="P202" s="17">
        <f>IF(A202="","",IFERROR(ROUNDUP(K202*O202,0),0))</f>
        <v/>
      </c>
      <c r="Q202" s="17">
        <f>IF(A202="","",IFERROR(ROUNDUP((K202*M202)+P202,0),0))</f>
        <v/>
      </c>
      <c r="R202" s="16" t="n"/>
      <c r="S202" s="17">
        <f>IF(A202="","",IFERROR(IF(R202="",'Paramètres'!$B$9,R202),0))</f>
        <v/>
      </c>
      <c r="T202" s="17">
        <f>IF(A202="","",IFERROR(ROUNDUP(K202*(M202+S202),0),0))</f>
        <v/>
      </c>
      <c r="U202" s="17">
        <f>IF(A202="","",IFERROR(IF(H202&lt;=Q202,MAX(0,T202-H202-I202),0),0))</f>
        <v/>
      </c>
      <c r="V202" s="28" t="n"/>
      <c r="W202" s="29">
        <f>IF(A202="","",IFERROR(U202*V202,0))</f>
        <v/>
      </c>
      <c r="X202" s="27">
        <f>IF(A202="","",IFERROR(H202/K202,0))</f>
        <v/>
      </c>
      <c r="Y202" s="21">
        <f>IF(A202="","",IFERROR(IF(H202&lt;=0,"Rupture / à commander",IF(H202&lt;=Q202,IF(I202&gt;0,"À surveiller - commande en cours","À commander"),"OK")),"À vérifier"))</f>
        <v/>
      </c>
      <c r="Z202" s="22" t="n"/>
      <c r="AA202" s="15" t="n"/>
    </row>
    <row r="203">
      <c r="A203" s="15" t="n"/>
      <c r="B203" s="15" t="n"/>
      <c r="C203" s="15" t="n"/>
      <c r="D203" s="15" t="n"/>
      <c r="E203" s="15" t="n"/>
      <c r="F203" s="16" t="n"/>
      <c r="G203" s="16" t="n"/>
      <c r="H203" s="17">
        <f>IF(A203="","",IFERROR(MAX(0,F203-G203),0))</f>
        <v/>
      </c>
      <c r="I203" s="16" t="n"/>
      <c r="J203" s="16" t="n"/>
      <c r="K203" s="27">
        <f>IF(A203="","",IFERROR(J203/'Paramètres'!$B$6,0))</f>
        <v/>
      </c>
      <c r="L203" s="16" t="n"/>
      <c r="M203" s="17">
        <f>IF(A203="","",IFERROR(IF(L203="",'Paramètres'!$B$7,L203),0))</f>
        <v/>
      </c>
      <c r="N203" s="16" t="n"/>
      <c r="O203" s="17">
        <f>IF(A203="","",IFERROR(IF(N203="",'Paramètres'!$B$8,N203),0))</f>
        <v/>
      </c>
      <c r="P203" s="17">
        <f>IF(A203="","",IFERROR(ROUNDUP(K203*O203,0),0))</f>
        <v/>
      </c>
      <c r="Q203" s="17">
        <f>IF(A203="","",IFERROR(ROUNDUP((K203*M203)+P203,0),0))</f>
        <v/>
      </c>
      <c r="R203" s="16" t="n"/>
      <c r="S203" s="17">
        <f>IF(A203="","",IFERROR(IF(R203="",'Paramètres'!$B$9,R203),0))</f>
        <v/>
      </c>
      <c r="T203" s="17">
        <f>IF(A203="","",IFERROR(ROUNDUP(K203*(M203+S203),0),0))</f>
        <v/>
      </c>
      <c r="U203" s="17">
        <f>IF(A203="","",IFERROR(IF(H203&lt;=Q203,MAX(0,T203-H203-I203),0),0))</f>
        <v/>
      </c>
      <c r="V203" s="28" t="n"/>
      <c r="W203" s="29">
        <f>IF(A203="","",IFERROR(U203*V203,0))</f>
        <v/>
      </c>
      <c r="X203" s="27">
        <f>IF(A203="","",IFERROR(H203/K203,0))</f>
        <v/>
      </c>
      <c r="Y203" s="21">
        <f>IF(A203="","",IFERROR(IF(H203&lt;=0,"Rupture / à commander",IF(H203&lt;=Q203,IF(I203&gt;0,"À surveiller - commande en cours","À commander"),"OK")),"À vérifier"))</f>
        <v/>
      </c>
      <c r="Z203" s="22" t="n"/>
      <c r="AA203" s="15" t="n"/>
    </row>
    <row r="204">
      <c r="A204" s="15" t="n"/>
      <c r="B204" s="15" t="n"/>
      <c r="C204" s="15" t="n"/>
      <c r="D204" s="15" t="n"/>
      <c r="E204" s="15" t="n"/>
      <c r="F204" s="16" t="n"/>
      <c r="G204" s="16" t="n"/>
      <c r="H204" s="17">
        <f>IF(A204="","",IFERROR(MAX(0,F204-G204),0))</f>
        <v/>
      </c>
      <c r="I204" s="16" t="n"/>
      <c r="J204" s="16" t="n"/>
      <c r="K204" s="27">
        <f>IF(A204="","",IFERROR(J204/'Paramètres'!$B$6,0))</f>
        <v/>
      </c>
      <c r="L204" s="16" t="n"/>
      <c r="M204" s="17">
        <f>IF(A204="","",IFERROR(IF(L204="",'Paramètres'!$B$7,L204),0))</f>
        <v/>
      </c>
      <c r="N204" s="16" t="n"/>
      <c r="O204" s="17">
        <f>IF(A204="","",IFERROR(IF(N204="",'Paramètres'!$B$8,N204),0))</f>
        <v/>
      </c>
      <c r="P204" s="17">
        <f>IF(A204="","",IFERROR(ROUNDUP(K204*O204,0),0))</f>
        <v/>
      </c>
      <c r="Q204" s="17">
        <f>IF(A204="","",IFERROR(ROUNDUP((K204*M204)+P204,0),0))</f>
        <v/>
      </c>
      <c r="R204" s="16" t="n"/>
      <c r="S204" s="17">
        <f>IF(A204="","",IFERROR(IF(R204="",'Paramètres'!$B$9,R204),0))</f>
        <v/>
      </c>
      <c r="T204" s="17">
        <f>IF(A204="","",IFERROR(ROUNDUP(K204*(M204+S204),0),0))</f>
        <v/>
      </c>
      <c r="U204" s="17">
        <f>IF(A204="","",IFERROR(IF(H204&lt;=Q204,MAX(0,T204-H204-I204),0),0))</f>
        <v/>
      </c>
      <c r="V204" s="28" t="n"/>
      <c r="W204" s="29">
        <f>IF(A204="","",IFERROR(U204*V204,0))</f>
        <v/>
      </c>
      <c r="X204" s="27">
        <f>IF(A204="","",IFERROR(H204/K204,0))</f>
        <v/>
      </c>
      <c r="Y204" s="21">
        <f>IF(A204="","",IFERROR(IF(H204&lt;=0,"Rupture / à commander",IF(H204&lt;=Q204,IF(I204&gt;0,"À surveiller - commande en cours","À commander"),"OK")),"À vérifier"))</f>
        <v/>
      </c>
      <c r="Z204" s="22" t="n"/>
      <c r="AA204" s="15" t="n"/>
    </row>
    <row r="205">
      <c r="A205" s="15" t="n"/>
      <c r="B205" s="15" t="n"/>
      <c r="C205" s="15" t="n"/>
      <c r="D205" s="15" t="n"/>
      <c r="E205" s="15" t="n"/>
      <c r="F205" s="16" t="n"/>
      <c r="G205" s="16" t="n"/>
      <c r="H205" s="17">
        <f>IF(A205="","",IFERROR(MAX(0,F205-G205),0))</f>
        <v/>
      </c>
      <c r="I205" s="16" t="n"/>
      <c r="J205" s="16" t="n"/>
      <c r="K205" s="27">
        <f>IF(A205="","",IFERROR(J205/'Paramètres'!$B$6,0))</f>
        <v/>
      </c>
      <c r="L205" s="16" t="n"/>
      <c r="M205" s="17">
        <f>IF(A205="","",IFERROR(IF(L205="",'Paramètres'!$B$7,L205),0))</f>
        <v/>
      </c>
      <c r="N205" s="16" t="n"/>
      <c r="O205" s="17">
        <f>IF(A205="","",IFERROR(IF(N205="",'Paramètres'!$B$8,N205),0))</f>
        <v/>
      </c>
      <c r="P205" s="17">
        <f>IF(A205="","",IFERROR(ROUNDUP(K205*O205,0),0))</f>
        <v/>
      </c>
      <c r="Q205" s="17">
        <f>IF(A205="","",IFERROR(ROUNDUP((K205*M205)+P205,0),0))</f>
        <v/>
      </c>
      <c r="R205" s="16" t="n"/>
      <c r="S205" s="17">
        <f>IF(A205="","",IFERROR(IF(R205="",'Paramètres'!$B$9,R205),0))</f>
        <v/>
      </c>
      <c r="T205" s="17">
        <f>IF(A205="","",IFERROR(ROUNDUP(K205*(M205+S205),0),0))</f>
        <v/>
      </c>
      <c r="U205" s="17">
        <f>IF(A205="","",IFERROR(IF(H205&lt;=Q205,MAX(0,T205-H205-I205),0),0))</f>
        <v/>
      </c>
      <c r="V205" s="28" t="n"/>
      <c r="W205" s="29">
        <f>IF(A205="","",IFERROR(U205*V205,0))</f>
        <v/>
      </c>
      <c r="X205" s="27">
        <f>IF(A205="","",IFERROR(H205/K205,0))</f>
        <v/>
      </c>
      <c r="Y205" s="21">
        <f>IF(A205="","",IFERROR(IF(H205&lt;=0,"Rupture / à commander",IF(H205&lt;=Q205,IF(I205&gt;0,"À surveiller - commande en cours","À commander"),"OK")),"À vérifier"))</f>
        <v/>
      </c>
      <c r="Z205" s="22" t="n"/>
      <c r="AA205" s="15" t="n"/>
    </row>
    <row r="206">
      <c r="A206" s="15" t="n"/>
      <c r="B206" s="15" t="n"/>
      <c r="C206" s="15" t="n"/>
      <c r="D206" s="15" t="n"/>
      <c r="E206" s="15" t="n"/>
      <c r="F206" s="16" t="n"/>
      <c r="G206" s="16" t="n"/>
      <c r="H206" s="17">
        <f>IF(A206="","",IFERROR(MAX(0,F206-G206),0))</f>
        <v/>
      </c>
      <c r="I206" s="16" t="n"/>
      <c r="J206" s="16" t="n"/>
      <c r="K206" s="27">
        <f>IF(A206="","",IFERROR(J206/'Paramètres'!$B$6,0))</f>
        <v/>
      </c>
      <c r="L206" s="16" t="n"/>
      <c r="M206" s="17">
        <f>IF(A206="","",IFERROR(IF(L206="",'Paramètres'!$B$7,L206),0))</f>
        <v/>
      </c>
      <c r="N206" s="16" t="n"/>
      <c r="O206" s="17">
        <f>IF(A206="","",IFERROR(IF(N206="",'Paramètres'!$B$8,N206),0))</f>
        <v/>
      </c>
      <c r="P206" s="17">
        <f>IF(A206="","",IFERROR(ROUNDUP(K206*O206,0),0))</f>
        <v/>
      </c>
      <c r="Q206" s="17">
        <f>IF(A206="","",IFERROR(ROUNDUP((K206*M206)+P206,0),0))</f>
        <v/>
      </c>
      <c r="R206" s="16" t="n"/>
      <c r="S206" s="17">
        <f>IF(A206="","",IFERROR(IF(R206="",'Paramètres'!$B$9,R206),0))</f>
        <v/>
      </c>
      <c r="T206" s="17">
        <f>IF(A206="","",IFERROR(ROUNDUP(K206*(M206+S206),0),0))</f>
        <v/>
      </c>
      <c r="U206" s="17">
        <f>IF(A206="","",IFERROR(IF(H206&lt;=Q206,MAX(0,T206-H206-I206),0),0))</f>
        <v/>
      </c>
      <c r="V206" s="28" t="n"/>
      <c r="W206" s="29">
        <f>IF(A206="","",IFERROR(U206*V206,0))</f>
        <v/>
      </c>
      <c r="X206" s="27">
        <f>IF(A206="","",IFERROR(H206/K206,0))</f>
        <v/>
      </c>
      <c r="Y206" s="21">
        <f>IF(A206="","",IFERROR(IF(H206&lt;=0,"Rupture / à commander",IF(H206&lt;=Q206,IF(I206&gt;0,"À surveiller - commande en cours","À commander"),"OK")),"À vérifier"))</f>
        <v/>
      </c>
      <c r="Z206" s="22" t="n"/>
      <c r="AA206" s="15" t="n"/>
    </row>
    <row r="207">
      <c r="A207" s="15" t="n"/>
      <c r="B207" s="15" t="n"/>
      <c r="C207" s="15" t="n"/>
      <c r="D207" s="15" t="n"/>
      <c r="E207" s="15" t="n"/>
      <c r="F207" s="16" t="n"/>
      <c r="G207" s="16" t="n"/>
      <c r="H207" s="17">
        <f>IF(A207="","",IFERROR(MAX(0,F207-G207),0))</f>
        <v/>
      </c>
      <c r="I207" s="16" t="n"/>
      <c r="J207" s="16" t="n"/>
      <c r="K207" s="27">
        <f>IF(A207="","",IFERROR(J207/'Paramètres'!$B$6,0))</f>
        <v/>
      </c>
      <c r="L207" s="16" t="n"/>
      <c r="M207" s="17">
        <f>IF(A207="","",IFERROR(IF(L207="",'Paramètres'!$B$7,L207),0))</f>
        <v/>
      </c>
      <c r="N207" s="16" t="n"/>
      <c r="O207" s="17">
        <f>IF(A207="","",IFERROR(IF(N207="",'Paramètres'!$B$8,N207),0))</f>
        <v/>
      </c>
      <c r="P207" s="17">
        <f>IF(A207="","",IFERROR(ROUNDUP(K207*O207,0),0))</f>
        <v/>
      </c>
      <c r="Q207" s="17">
        <f>IF(A207="","",IFERROR(ROUNDUP((K207*M207)+P207,0),0))</f>
        <v/>
      </c>
      <c r="R207" s="16" t="n"/>
      <c r="S207" s="17">
        <f>IF(A207="","",IFERROR(IF(R207="",'Paramètres'!$B$9,R207),0))</f>
        <v/>
      </c>
      <c r="T207" s="17">
        <f>IF(A207="","",IFERROR(ROUNDUP(K207*(M207+S207),0),0))</f>
        <v/>
      </c>
      <c r="U207" s="17">
        <f>IF(A207="","",IFERROR(IF(H207&lt;=Q207,MAX(0,T207-H207-I207),0),0))</f>
        <v/>
      </c>
      <c r="V207" s="28" t="n"/>
      <c r="W207" s="29">
        <f>IF(A207="","",IFERROR(U207*V207,0))</f>
        <v/>
      </c>
      <c r="X207" s="27">
        <f>IF(A207="","",IFERROR(H207/K207,0))</f>
        <v/>
      </c>
      <c r="Y207" s="21">
        <f>IF(A207="","",IFERROR(IF(H207&lt;=0,"Rupture / à commander",IF(H207&lt;=Q207,IF(I207&gt;0,"À surveiller - commande en cours","À commander"),"OK")),"À vérifier"))</f>
        <v/>
      </c>
      <c r="Z207" s="22" t="n"/>
      <c r="AA207" s="15" t="n"/>
    </row>
    <row r="208">
      <c r="A208" s="15" t="n"/>
      <c r="B208" s="15" t="n"/>
      <c r="C208" s="15" t="n"/>
      <c r="D208" s="15" t="n"/>
      <c r="E208" s="15" t="n"/>
      <c r="F208" s="16" t="n"/>
      <c r="G208" s="16" t="n"/>
      <c r="H208" s="17">
        <f>IF(A208="","",IFERROR(MAX(0,F208-G208),0))</f>
        <v/>
      </c>
      <c r="I208" s="16" t="n"/>
      <c r="J208" s="16" t="n"/>
      <c r="K208" s="27">
        <f>IF(A208="","",IFERROR(J208/'Paramètres'!$B$6,0))</f>
        <v/>
      </c>
      <c r="L208" s="16" t="n"/>
      <c r="M208" s="17">
        <f>IF(A208="","",IFERROR(IF(L208="",'Paramètres'!$B$7,L208),0))</f>
        <v/>
      </c>
      <c r="N208" s="16" t="n"/>
      <c r="O208" s="17">
        <f>IF(A208="","",IFERROR(IF(N208="",'Paramètres'!$B$8,N208),0))</f>
        <v/>
      </c>
      <c r="P208" s="17">
        <f>IF(A208="","",IFERROR(ROUNDUP(K208*O208,0),0))</f>
        <v/>
      </c>
      <c r="Q208" s="17">
        <f>IF(A208="","",IFERROR(ROUNDUP((K208*M208)+P208,0),0))</f>
        <v/>
      </c>
      <c r="R208" s="16" t="n"/>
      <c r="S208" s="17">
        <f>IF(A208="","",IFERROR(IF(R208="",'Paramètres'!$B$9,R208),0))</f>
        <v/>
      </c>
      <c r="T208" s="17">
        <f>IF(A208="","",IFERROR(ROUNDUP(K208*(M208+S208),0),0))</f>
        <v/>
      </c>
      <c r="U208" s="17">
        <f>IF(A208="","",IFERROR(IF(H208&lt;=Q208,MAX(0,T208-H208-I208),0),0))</f>
        <v/>
      </c>
      <c r="V208" s="28" t="n"/>
      <c r="W208" s="29">
        <f>IF(A208="","",IFERROR(U208*V208,0))</f>
        <v/>
      </c>
      <c r="X208" s="27">
        <f>IF(A208="","",IFERROR(H208/K208,0))</f>
        <v/>
      </c>
      <c r="Y208" s="21">
        <f>IF(A208="","",IFERROR(IF(H208&lt;=0,"Rupture / à commander",IF(H208&lt;=Q208,IF(I208&gt;0,"À surveiller - commande en cours","À commander"),"OK")),"À vérifier"))</f>
        <v/>
      </c>
      <c r="Z208" s="22" t="n"/>
      <c r="AA208" s="15" t="n"/>
    </row>
    <row r="209">
      <c r="A209" s="15" t="n"/>
      <c r="B209" s="15" t="n"/>
      <c r="C209" s="15" t="n"/>
      <c r="D209" s="15" t="n"/>
      <c r="E209" s="15" t="n"/>
      <c r="F209" s="16" t="n"/>
      <c r="G209" s="16" t="n"/>
      <c r="H209" s="17">
        <f>IF(A209="","",IFERROR(MAX(0,F209-G209),0))</f>
        <v/>
      </c>
      <c r="I209" s="16" t="n"/>
      <c r="J209" s="16" t="n"/>
      <c r="K209" s="27">
        <f>IF(A209="","",IFERROR(J209/'Paramètres'!$B$6,0))</f>
        <v/>
      </c>
      <c r="L209" s="16" t="n"/>
      <c r="M209" s="17">
        <f>IF(A209="","",IFERROR(IF(L209="",'Paramètres'!$B$7,L209),0))</f>
        <v/>
      </c>
      <c r="N209" s="16" t="n"/>
      <c r="O209" s="17">
        <f>IF(A209="","",IFERROR(IF(N209="",'Paramètres'!$B$8,N209),0))</f>
        <v/>
      </c>
      <c r="P209" s="17">
        <f>IF(A209="","",IFERROR(ROUNDUP(K209*O209,0),0))</f>
        <v/>
      </c>
      <c r="Q209" s="17">
        <f>IF(A209="","",IFERROR(ROUNDUP((K209*M209)+P209,0),0))</f>
        <v/>
      </c>
      <c r="R209" s="16" t="n"/>
      <c r="S209" s="17">
        <f>IF(A209="","",IFERROR(IF(R209="",'Paramètres'!$B$9,R209),0))</f>
        <v/>
      </c>
      <c r="T209" s="17">
        <f>IF(A209="","",IFERROR(ROUNDUP(K209*(M209+S209),0),0))</f>
        <v/>
      </c>
      <c r="U209" s="17">
        <f>IF(A209="","",IFERROR(IF(H209&lt;=Q209,MAX(0,T209-H209-I209),0),0))</f>
        <v/>
      </c>
      <c r="V209" s="28" t="n"/>
      <c r="W209" s="29">
        <f>IF(A209="","",IFERROR(U209*V209,0))</f>
        <v/>
      </c>
      <c r="X209" s="27">
        <f>IF(A209="","",IFERROR(H209/K209,0))</f>
        <v/>
      </c>
      <c r="Y209" s="21">
        <f>IF(A209="","",IFERROR(IF(H209&lt;=0,"Rupture / à commander",IF(H209&lt;=Q209,IF(I209&gt;0,"À surveiller - commande en cours","À commander"),"OK")),"À vérifier"))</f>
        <v/>
      </c>
      <c r="Z209" s="22" t="n"/>
      <c r="AA209" s="15" t="n"/>
    </row>
    <row r="210">
      <c r="A210" s="15" t="n"/>
      <c r="B210" s="15" t="n"/>
      <c r="C210" s="15" t="n"/>
      <c r="D210" s="15" t="n"/>
      <c r="E210" s="15" t="n"/>
      <c r="F210" s="16" t="n"/>
      <c r="G210" s="16" t="n"/>
      <c r="H210" s="17">
        <f>IF(A210="","",IFERROR(MAX(0,F210-G210),0))</f>
        <v/>
      </c>
      <c r="I210" s="16" t="n"/>
      <c r="J210" s="16" t="n"/>
      <c r="K210" s="27">
        <f>IF(A210="","",IFERROR(J210/'Paramètres'!$B$6,0))</f>
        <v/>
      </c>
      <c r="L210" s="16" t="n"/>
      <c r="M210" s="17">
        <f>IF(A210="","",IFERROR(IF(L210="",'Paramètres'!$B$7,L210),0))</f>
        <v/>
      </c>
      <c r="N210" s="16" t="n"/>
      <c r="O210" s="17">
        <f>IF(A210="","",IFERROR(IF(N210="",'Paramètres'!$B$8,N210),0))</f>
        <v/>
      </c>
      <c r="P210" s="17">
        <f>IF(A210="","",IFERROR(ROUNDUP(K210*O210,0),0))</f>
        <v/>
      </c>
      <c r="Q210" s="17">
        <f>IF(A210="","",IFERROR(ROUNDUP((K210*M210)+P210,0),0))</f>
        <v/>
      </c>
      <c r="R210" s="16" t="n"/>
      <c r="S210" s="17">
        <f>IF(A210="","",IFERROR(IF(R210="",'Paramètres'!$B$9,R210),0))</f>
        <v/>
      </c>
      <c r="T210" s="17">
        <f>IF(A210="","",IFERROR(ROUNDUP(K210*(M210+S210),0),0))</f>
        <v/>
      </c>
      <c r="U210" s="17">
        <f>IF(A210="","",IFERROR(IF(H210&lt;=Q210,MAX(0,T210-H210-I210),0),0))</f>
        <v/>
      </c>
      <c r="V210" s="28" t="n"/>
      <c r="W210" s="29">
        <f>IF(A210="","",IFERROR(U210*V210,0))</f>
        <v/>
      </c>
      <c r="X210" s="27">
        <f>IF(A210="","",IFERROR(H210/K210,0))</f>
        <v/>
      </c>
      <c r="Y210" s="21">
        <f>IF(A210="","",IFERROR(IF(H210&lt;=0,"Rupture / à commander",IF(H210&lt;=Q210,IF(I210&gt;0,"À surveiller - commande en cours","À commander"),"OK")),"À vérifier"))</f>
        <v/>
      </c>
      <c r="Z210" s="22" t="n"/>
      <c r="AA210" s="15" t="n"/>
    </row>
    <row r="211">
      <c r="A211" s="15" t="n"/>
      <c r="B211" s="15" t="n"/>
      <c r="C211" s="15" t="n"/>
      <c r="D211" s="15" t="n"/>
      <c r="E211" s="15" t="n"/>
      <c r="F211" s="16" t="n"/>
      <c r="G211" s="16" t="n"/>
      <c r="H211" s="17">
        <f>IF(A211="","",IFERROR(MAX(0,F211-G211),0))</f>
        <v/>
      </c>
      <c r="I211" s="16" t="n"/>
      <c r="J211" s="16" t="n"/>
      <c r="K211" s="27">
        <f>IF(A211="","",IFERROR(J211/'Paramètres'!$B$6,0))</f>
        <v/>
      </c>
      <c r="L211" s="16" t="n"/>
      <c r="M211" s="17">
        <f>IF(A211="","",IFERROR(IF(L211="",'Paramètres'!$B$7,L211),0))</f>
        <v/>
      </c>
      <c r="N211" s="16" t="n"/>
      <c r="O211" s="17">
        <f>IF(A211="","",IFERROR(IF(N211="",'Paramètres'!$B$8,N211),0))</f>
        <v/>
      </c>
      <c r="P211" s="17">
        <f>IF(A211="","",IFERROR(ROUNDUP(K211*O211,0),0))</f>
        <v/>
      </c>
      <c r="Q211" s="17">
        <f>IF(A211="","",IFERROR(ROUNDUP((K211*M211)+P211,0),0))</f>
        <v/>
      </c>
      <c r="R211" s="16" t="n"/>
      <c r="S211" s="17">
        <f>IF(A211="","",IFERROR(IF(R211="",'Paramètres'!$B$9,R211),0))</f>
        <v/>
      </c>
      <c r="T211" s="17">
        <f>IF(A211="","",IFERROR(ROUNDUP(K211*(M211+S211),0),0))</f>
        <v/>
      </c>
      <c r="U211" s="17">
        <f>IF(A211="","",IFERROR(IF(H211&lt;=Q211,MAX(0,T211-H211-I211),0),0))</f>
        <v/>
      </c>
      <c r="V211" s="28" t="n"/>
      <c r="W211" s="29">
        <f>IF(A211="","",IFERROR(U211*V211,0))</f>
        <v/>
      </c>
      <c r="X211" s="27">
        <f>IF(A211="","",IFERROR(H211/K211,0))</f>
        <v/>
      </c>
      <c r="Y211" s="21">
        <f>IF(A211="","",IFERROR(IF(H211&lt;=0,"Rupture / à commander",IF(H211&lt;=Q211,IF(I211&gt;0,"À surveiller - commande en cours","À commander"),"OK")),"À vérifier"))</f>
        <v/>
      </c>
      <c r="Z211" s="22" t="n"/>
      <c r="AA211" s="15" t="n"/>
    </row>
    <row r="212">
      <c r="A212" s="15" t="n"/>
      <c r="B212" s="15" t="n"/>
      <c r="C212" s="15" t="n"/>
      <c r="D212" s="15" t="n"/>
      <c r="E212" s="15" t="n"/>
      <c r="F212" s="16" t="n"/>
      <c r="G212" s="16" t="n"/>
      <c r="H212" s="17">
        <f>IF(A212="","",IFERROR(MAX(0,F212-G212),0))</f>
        <v/>
      </c>
      <c r="I212" s="16" t="n"/>
      <c r="J212" s="16" t="n"/>
      <c r="K212" s="27">
        <f>IF(A212="","",IFERROR(J212/'Paramètres'!$B$6,0))</f>
        <v/>
      </c>
      <c r="L212" s="16" t="n"/>
      <c r="M212" s="17">
        <f>IF(A212="","",IFERROR(IF(L212="",'Paramètres'!$B$7,L212),0))</f>
        <v/>
      </c>
      <c r="N212" s="16" t="n"/>
      <c r="O212" s="17">
        <f>IF(A212="","",IFERROR(IF(N212="",'Paramètres'!$B$8,N212),0))</f>
        <v/>
      </c>
      <c r="P212" s="17">
        <f>IF(A212="","",IFERROR(ROUNDUP(K212*O212,0),0))</f>
        <v/>
      </c>
      <c r="Q212" s="17">
        <f>IF(A212="","",IFERROR(ROUNDUP((K212*M212)+P212,0),0))</f>
        <v/>
      </c>
      <c r="R212" s="16" t="n"/>
      <c r="S212" s="17">
        <f>IF(A212="","",IFERROR(IF(R212="",'Paramètres'!$B$9,R212),0))</f>
        <v/>
      </c>
      <c r="T212" s="17">
        <f>IF(A212="","",IFERROR(ROUNDUP(K212*(M212+S212),0),0))</f>
        <v/>
      </c>
      <c r="U212" s="17">
        <f>IF(A212="","",IFERROR(IF(H212&lt;=Q212,MAX(0,T212-H212-I212),0),0))</f>
        <v/>
      </c>
      <c r="V212" s="28" t="n"/>
      <c r="W212" s="29">
        <f>IF(A212="","",IFERROR(U212*V212,0))</f>
        <v/>
      </c>
      <c r="X212" s="27">
        <f>IF(A212="","",IFERROR(H212/K212,0))</f>
        <v/>
      </c>
      <c r="Y212" s="21">
        <f>IF(A212="","",IFERROR(IF(H212&lt;=0,"Rupture / à commander",IF(H212&lt;=Q212,IF(I212&gt;0,"À surveiller - commande en cours","À commander"),"OK")),"À vérifier"))</f>
        <v/>
      </c>
      <c r="Z212" s="22" t="n"/>
      <c r="AA212" s="15" t="n"/>
    </row>
    <row r="213">
      <c r="A213" s="15" t="n"/>
      <c r="B213" s="15" t="n"/>
      <c r="C213" s="15" t="n"/>
      <c r="D213" s="15" t="n"/>
      <c r="E213" s="15" t="n"/>
      <c r="F213" s="16" t="n"/>
      <c r="G213" s="16" t="n"/>
      <c r="H213" s="17">
        <f>IF(A213="","",IFERROR(MAX(0,F213-G213),0))</f>
        <v/>
      </c>
      <c r="I213" s="16" t="n"/>
      <c r="J213" s="16" t="n"/>
      <c r="K213" s="27">
        <f>IF(A213="","",IFERROR(J213/'Paramètres'!$B$6,0))</f>
        <v/>
      </c>
      <c r="L213" s="16" t="n"/>
      <c r="M213" s="17">
        <f>IF(A213="","",IFERROR(IF(L213="",'Paramètres'!$B$7,L213),0))</f>
        <v/>
      </c>
      <c r="N213" s="16" t="n"/>
      <c r="O213" s="17">
        <f>IF(A213="","",IFERROR(IF(N213="",'Paramètres'!$B$8,N213),0))</f>
        <v/>
      </c>
      <c r="P213" s="17">
        <f>IF(A213="","",IFERROR(ROUNDUP(K213*O213,0),0))</f>
        <v/>
      </c>
      <c r="Q213" s="17">
        <f>IF(A213="","",IFERROR(ROUNDUP((K213*M213)+P213,0),0))</f>
        <v/>
      </c>
      <c r="R213" s="16" t="n"/>
      <c r="S213" s="17">
        <f>IF(A213="","",IFERROR(IF(R213="",'Paramètres'!$B$9,R213),0))</f>
        <v/>
      </c>
      <c r="T213" s="17">
        <f>IF(A213="","",IFERROR(ROUNDUP(K213*(M213+S213),0),0))</f>
        <v/>
      </c>
      <c r="U213" s="17">
        <f>IF(A213="","",IFERROR(IF(H213&lt;=Q213,MAX(0,T213-H213-I213),0),0))</f>
        <v/>
      </c>
      <c r="V213" s="28" t="n"/>
      <c r="W213" s="29">
        <f>IF(A213="","",IFERROR(U213*V213,0))</f>
        <v/>
      </c>
      <c r="X213" s="27">
        <f>IF(A213="","",IFERROR(H213/K213,0))</f>
        <v/>
      </c>
      <c r="Y213" s="21">
        <f>IF(A213="","",IFERROR(IF(H213&lt;=0,"Rupture / à commander",IF(H213&lt;=Q213,IF(I213&gt;0,"À surveiller - commande en cours","À commander"),"OK")),"À vérifier"))</f>
        <v/>
      </c>
      <c r="Z213" s="22" t="n"/>
      <c r="AA213" s="15" t="n"/>
    </row>
    <row r="214">
      <c r="A214" s="15" t="n"/>
      <c r="B214" s="15" t="n"/>
      <c r="C214" s="15" t="n"/>
      <c r="D214" s="15" t="n"/>
      <c r="E214" s="15" t="n"/>
      <c r="F214" s="16" t="n"/>
      <c r="G214" s="16" t="n"/>
      <c r="H214" s="17">
        <f>IF(A214="","",IFERROR(MAX(0,F214-G214),0))</f>
        <v/>
      </c>
      <c r="I214" s="16" t="n"/>
      <c r="J214" s="16" t="n"/>
      <c r="K214" s="27">
        <f>IF(A214="","",IFERROR(J214/'Paramètres'!$B$6,0))</f>
        <v/>
      </c>
      <c r="L214" s="16" t="n"/>
      <c r="M214" s="17">
        <f>IF(A214="","",IFERROR(IF(L214="",'Paramètres'!$B$7,L214),0))</f>
        <v/>
      </c>
      <c r="N214" s="16" t="n"/>
      <c r="O214" s="17">
        <f>IF(A214="","",IFERROR(IF(N214="",'Paramètres'!$B$8,N214),0))</f>
        <v/>
      </c>
      <c r="P214" s="17">
        <f>IF(A214="","",IFERROR(ROUNDUP(K214*O214,0),0))</f>
        <v/>
      </c>
      <c r="Q214" s="17">
        <f>IF(A214="","",IFERROR(ROUNDUP((K214*M214)+P214,0),0))</f>
        <v/>
      </c>
      <c r="R214" s="16" t="n"/>
      <c r="S214" s="17">
        <f>IF(A214="","",IFERROR(IF(R214="",'Paramètres'!$B$9,R214),0))</f>
        <v/>
      </c>
      <c r="T214" s="17">
        <f>IF(A214="","",IFERROR(ROUNDUP(K214*(M214+S214),0),0))</f>
        <v/>
      </c>
      <c r="U214" s="17">
        <f>IF(A214="","",IFERROR(IF(H214&lt;=Q214,MAX(0,T214-H214-I214),0),0))</f>
        <v/>
      </c>
      <c r="V214" s="28" t="n"/>
      <c r="W214" s="29">
        <f>IF(A214="","",IFERROR(U214*V214,0))</f>
        <v/>
      </c>
      <c r="X214" s="27">
        <f>IF(A214="","",IFERROR(H214/K214,0))</f>
        <v/>
      </c>
      <c r="Y214" s="21">
        <f>IF(A214="","",IFERROR(IF(H214&lt;=0,"Rupture / à commander",IF(H214&lt;=Q214,IF(I214&gt;0,"À surveiller - commande en cours","À commander"),"OK")),"À vérifier"))</f>
        <v/>
      </c>
      <c r="Z214" s="22" t="n"/>
      <c r="AA214" s="15" t="n"/>
    </row>
    <row r="215">
      <c r="A215" s="15" t="n"/>
      <c r="B215" s="15" t="n"/>
      <c r="C215" s="15" t="n"/>
      <c r="D215" s="15" t="n"/>
      <c r="E215" s="15" t="n"/>
      <c r="F215" s="16" t="n"/>
      <c r="G215" s="16" t="n"/>
      <c r="H215" s="17">
        <f>IF(A215="","",IFERROR(MAX(0,F215-G215),0))</f>
        <v/>
      </c>
      <c r="I215" s="16" t="n"/>
      <c r="J215" s="16" t="n"/>
      <c r="K215" s="27">
        <f>IF(A215="","",IFERROR(J215/'Paramètres'!$B$6,0))</f>
        <v/>
      </c>
      <c r="L215" s="16" t="n"/>
      <c r="M215" s="17">
        <f>IF(A215="","",IFERROR(IF(L215="",'Paramètres'!$B$7,L215),0))</f>
        <v/>
      </c>
      <c r="N215" s="16" t="n"/>
      <c r="O215" s="17">
        <f>IF(A215="","",IFERROR(IF(N215="",'Paramètres'!$B$8,N215),0))</f>
        <v/>
      </c>
      <c r="P215" s="17">
        <f>IF(A215="","",IFERROR(ROUNDUP(K215*O215,0),0))</f>
        <v/>
      </c>
      <c r="Q215" s="17">
        <f>IF(A215="","",IFERROR(ROUNDUP((K215*M215)+P215,0),0))</f>
        <v/>
      </c>
      <c r="R215" s="16" t="n"/>
      <c r="S215" s="17">
        <f>IF(A215="","",IFERROR(IF(R215="",'Paramètres'!$B$9,R215),0))</f>
        <v/>
      </c>
      <c r="T215" s="17">
        <f>IF(A215="","",IFERROR(ROUNDUP(K215*(M215+S215),0),0))</f>
        <v/>
      </c>
      <c r="U215" s="17">
        <f>IF(A215="","",IFERROR(IF(H215&lt;=Q215,MAX(0,T215-H215-I215),0),0))</f>
        <v/>
      </c>
      <c r="V215" s="28" t="n"/>
      <c r="W215" s="29">
        <f>IF(A215="","",IFERROR(U215*V215,0))</f>
        <v/>
      </c>
      <c r="X215" s="27">
        <f>IF(A215="","",IFERROR(H215/K215,0))</f>
        <v/>
      </c>
      <c r="Y215" s="21">
        <f>IF(A215="","",IFERROR(IF(H215&lt;=0,"Rupture / à commander",IF(H215&lt;=Q215,IF(I215&gt;0,"À surveiller - commande en cours","À commander"),"OK")),"À vérifier"))</f>
        <v/>
      </c>
      <c r="Z215" s="22" t="n"/>
      <c r="AA215" s="15" t="n"/>
    </row>
    <row r="216">
      <c r="A216" s="15" t="n"/>
      <c r="B216" s="15" t="n"/>
      <c r="C216" s="15" t="n"/>
      <c r="D216" s="15" t="n"/>
      <c r="E216" s="15" t="n"/>
      <c r="F216" s="16" t="n"/>
      <c r="G216" s="16" t="n"/>
      <c r="H216" s="17">
        <f>IF(A216="","",IFERROR(MAX(0,F216-G216),0))</f>
        <v/>
      </c>
      <c r="I216" s="16" t="n"/>
      <c r="J216" s="16" t="n"/>
      <c r="K216" s="27">
        <f>IF(A216="","",IFERROR(J216/'Paramètres'!$B$6,0))</f>
        <v/>
      </c>
      <c r="L216" s="16" t="n"/>
      <c r="M216" s="17">
        <f>IF(A216="","",IFERROR(IF(L216="",'Paramètres'!$B$7,L216),0))</f>
        <v/>
      </c>
      <c r="N216" s="16" t="n"/>
      <c r="O216" s="17">
        <f>IF(A216="","",IFERROR(IF(N216="",'Paramètres'!$B$8,N216),0))</f>
        <v/>
      </c>
      <c r="P216" s="17">
        <f>IF(A216="","",IFERROR(ROUNDUP(K216*O216,0),0))</f>
        <v/>
      </c>
      <c r="Q216" s="17">
        <f>IF(A216="","",IFERROR(ROUNDUP((K216*M216)+P216,0),0))</f>
        <v/>
      </c>
      <c r="R216" s="16" t="n"/>
      <c r="S216" s="17">
        <f>IF(A216="","",IFERROR(IF(R216="",'Paramètres'!$B$9,R216),0))</f>
        <v/>
      </c>
      <c r="T216" s="17">
        <f>IF(A216="","",IFERROR(ROUNDUP(K216*(M216+S216),0),0))</f>
        <v/>
      </c>
      <c r="U216" s="17">
        <f>IF(A216="","",IFERROR(IF(H216&lt;=Q216,MAX(0,T216-H216-I216),0),0))</f>
        <v/>
      </c>
      <c r="V216" s="28" t="n"/>
      <c r="W216" s="29">
        <f>IF(A216="","",IFERROR(U216*V216,0))</f>
        <v/>
      </c>
      <c r="X216" s="27">
        <f>IF(A216="","",IFERROR(H216/K216,0))</f>
        <v/>
      </c>
      <c r="Y216" s="21">
        <f>IF(A216="","",IFERROR(IF(H216&lt;=0,"Rupture / à commander",IF(H216&lt;=Q216,IF(I216&gt;0,"À surveiller - commande en cours","À commander"),"OK")),"À vérifier"))</f>
        <v/>
      </c>
      <c r="Z216" s="22" t="n"/>
      <c r="AA216" s="15" t="n"/>
    </row>
    <row r="217">
      <c r="A217" s="15" t="n"/>
      <c r="B217" s="15" t="n"/>
      <c r="C217" s="15" t="n"/>
      <c r="D217" s="15" t="n"/>
      <c r="E217" s="15" t="n"/>
      <c r="F217" s="16" t="n"/>
      <c r="G217" s="16" t="n"/>
      <c r="H217" s="17">
        <f>IF(A217="","",IFERROR(MAX(0,F217-G217),0))</f>
        <v/>
      </c>
      <c r="I217" s="16" t="n"/>
      <c r="J217" s="16" t="n"/>
      <c r="K217" s="27">
        <f>IF(A217="","",IFERROR(J217/'Paramètres'!$B$6,0))</f>
        <v/>
      </c>
      <c r="L217" s="16" t="n"/>
      <c r="M217" s="17">
        <f>IF(A217="","",IFERROR(IF(L217="",'Paramètres'!$B$7,L217),0))</f>
        <v/>
      </c>
      <c r="N217" s="16" t="n"/>
      <c r="O217" s="17">
        <f>IF(A217="","",IFERROR(IF(N217="",'Paramètres'!$B$8,N217),0))</f>
        <v/>
      </c>
      <c r="P217" s="17">
        <f>IF(A217="","",IFERROR(ROUNDUP(K217*O217,0),0))</f>
        <v/>
      </c>
      <c r="Q217" s="17">
        <f>IF(A217="","",IFERROR(ROUNDUP((K217*M217)+P217,0),0))</f>
        <v/>
      </c>
      <c r="R217" s="16" t="n"/>
      <c r="S217" s="17">
        <f>IF(A217="","",IFERROR(IF(R217="",'Paramètres'!$B$9,R217),0))</f>
        <v/>
      </c>
      <c r="T217" s="17">
        <f>IF(A217="","",IFERROR(ROUNDUP(K217*(M217+S217),0),0))</f>
        <v/>
      </c>
      <c r="U217" s="17">
        <f>IF(A217="","",IFERROR(IF(H217&lt;=Q217,MAX(0,T217-H217-I217),0),0))</f>
        <v/>
      </c>
      <c r="V217" s="28" t="n"/>
      <c r="W217" s="29">
        <f>IF(A217="","",IFERROR(U217*V217,0))</f>
        <v/>
      </c>
      <c r="X217" s="27">
        <f>IF(A217="","",IFERROR(H217/K217,0))</f>
        <v/>
      </c>
      <c r="Y217" s="21">
        <f>IF(A217="","",IFERROR(IF(H217&lt;=0,"Rupture / à commander",IF(H217&lt;=Q217,IF(I217&gt;0,"À surveiller - commande en cours","À commander"),"OK")),"À vérifier"))</f>
        <v/>
      </c>
      <c r="Z217" s="22" t="n"/>
      <c r="AA217" s="15" t="n"/>
    </row>
    <row r="218">
      <c r="A218" s="15" t="n"/>
      <c r="B218" s="15" t="n"/>
      <c r="C218" s="15" t="n"/>
      <c r="D218" s="15" t="n"/>
      <c r="E218" s="15" t="n"/>
      <c r="F218" s="16" t="n"/>
      <c r="G218" s="16" t="n"/>
      <c r="H218" s="17">
        <f>IF(A218="","",IFERROR(MAX(0,F218-G218),0))</f>
        <v/>
      </c>
      <c r="I218" s="16" t="n"/>
      <c r="J218" s="16" t="n"/>
      <c r="K218" s="27">
        <f>IF(A218="","",IFERROR(J218/'Paramètres'!$B$6,0))</f>
        <v/>
      </c>
      <c r="L218" s="16" t="n"/>
      <c r="M218" s="17">
        <f>IF(A218="","",IFERROR(IF(L218="",'Paramètres'!$B$7,L218),0))</f>
        <v/>
      </c>
      <c r="N218" s="16" t="n"/>
      <c r="O218" s="17">
        <f>IF(A218="","",IFERROR(IF(N218="",'Paramètres'!$B$8,N218),0))</f>
        <v/>
      </c>
      <c r="P218" s="17">
        <f>IF(A218="","",IFERROR(ROUNDUP(K218*O218,0),0))</f>
        <v/>
      </c>
      <c r="Q218" s="17">
        <f>IF(A218="","",IFERROR(ROUNDUP((K218*M218)+P218,0),0))</f>
        <v/>
      </c>
      <c r="R218" s="16" t="n"/>
      <c r="S218" s="17">
        <f>IF(A218="","",IFERROR(IF(R218="",'Paramètres'!$B$9,R218),0))</f>
        <v/>
      </c>
      <c r="T218" s="17">
        <f>IF(A218="","",IFERROR(ROUNDUP(K218*(M218+S218),0),0))</f>
        <v/>
      </c>
      <c r="U218" s="17">
        <f>IF(A218="","",IFERROR(IF(H218&lt;=Q218,MAX(0,T218-H218-I218),0),0))</f>
        <v/>
      </c>
      <c r="V218" s="28" t="n"/>
      <c r="W218" s="29">
        <f>IF(A218="","",IFERROR(U218*V218,0))</f>
        <v/>
      </c>
      <c r="X218" s="27">
        <f>IF(A218="","",IFERROR(H218/K218,0))</f>
        <v/>
      </c>
      <c r="Y218" s="21">
        <f>IF(A218="","",IFERROR(IF(H218&lt;=0,"Rupture / à commander",IF(H218&lt;=Q218,IF(I218&gt;0,"À surveiller - commande en cours","À commander"),"OK")),"À vérifier"))</f>
        <v/>
      </c>
      <c r="Z218" s="22" t="n"/>
      <c r="AA218" s="15" t="n"/>
    </row>
    <row r="219">
      <c r="A219" s="15" t="n"/>
      <c r="B219" s="15" t="n"/>
      <c r="C219" s="15" t="n"/>
      <c r="D219" s="15" t="n"/>
      <c r="E219" s="15" t="n"/>
      <c r="F219" s="16" t="n"/>
      <c r="G219" s="16" t="n"/>
      <c r="H219" s="17">
        <f>IF(A219="","",IFERROR(MAX(0,F219-G219),0))</f>
        <v/>
      </c>
      <c r="I219" s="16" t="n"/>
      <c r="J219" s="16" t="n"/>
      <c r="K219" s="27">
        <f>IF(A219="","",IFERROR(J219/'Paramètres'!$B$6,0))</f>
        <v/>
      </c>
      <c r="L219" s="16" t="n"/>
      <c r="M219" s="17">
        <f>IF(A219="","",IFERROR(IF(L219="",'Paramètres'!$B$7,L219),0))</f>
        <v/>
      </c>
      <c r="N219" s="16" t="n"/>
      <c r="O219" s="17">
        <f>IF(A219="","",IFERROR(IF(N219="",'Paramètres'!$B$8,N219),0))</f>
        <v/>
      </c>
      <c r="P219" s="17">
        <f>IF(A219="","",IFERROR(ROUNDUP(K219*O219,0),0))</f>
        <v/>
      </c>
      <c r="Q219" s="17">
        <f>IF(A219="","",IFERROR(ROUNDUP((K219*M219)+P219,0),0))</f>
        <v/>
      </c>
      <c r="R219" s="16" t="n"/>
      <c r="S219" s="17">
        <f>IF(A219="","",IFERROR(IF(R219="",'Paramètres'!$B$9,R219),0))</f>
        <v/>
      </c>
      <c r="T219" s="17">
        <f>IF(A219="","",IFERROR(ROUNDUP(K219*(M219+S219),0),0))</f>
        <v/>
      </c>
      <c r="U219" s="17">
        <f>IF(A219="","",IFERROR(IF(H219&lt;=Q219,MAX(0,T219-H219-I219),0),0))</f>
        <v/>
      </c>
      <c r="V219" s="28" t="n"/>
      <c r="W219" s="29">
        <f>IF(A219="","",IFERROR(U219*V219,0))</f>
        <v/>
      </c>
      <c r="X219" s="27">
        <f>IF(A219="","",IFERROR(H219/K219,0))</f>
        <v/>
      </c>
      <c r="Y219" s="21">
        <f>IF(A219="","",IFERROR(IF(H219&lt;=0,"Rupture / à commander",IF(H219&lt;=Q219,IF(I219&gt;0,"À surveiller - commande en cours","À commander"),"OK")),"À vérifier"))</f>
        <v/>
      </c>
      <c r="Z219" s="22" t="n"/>
      <c r="AA219" s="15" t="n"/>
    </row>
    <row r="220">
      <c r="A220" s="15" t="n"/>
      <c r="B220" s="15" t="n"/>
      <c r="C220" s="15" t="n"/>
      <c r="D220" s="15" t="n"/>
      <c r="E220" s="15" t="n"/>
      <c r="F220" s="16" t="n"/>
      <c r="G220" s="16" t="n"/>
      <c r="H220" s="17">
        <f>IF(A220="","",IFERROR(MAX(0,F220-G220),0))</f>
        <v/>
      </c>
      <c r="I220" s="16" t="n"/>
      <c r="J220" s="16" t="n"/>
      <c r="K220" s="27">
        <f>IF(A220="","",IFERROR(J220/'Paramètres'!$B$6,0))</f>
        <v/>
      </c>
      <c r="L220" s="16" t="n"/>
      <c r="M220" s="17">
        <f>IF(A220="","",IFERROR(IF(L220="",'Paramètres'!$B$7,L220),0))</f>
        <v/>
      </c>
      <c r="N220" s="16" t="n"/>
      <c r="O220" s="17">
        <f>IF(A220="","",IFERROR(IF(N220="",'Paramètres'!$B$8,N220),0))</f>
        <v/>
      </c>
      <c r="P220" s="17">
        <f>IF(A220="","",IFERROR(ROUNDUP(K220*O220,0),0))</f>
        <v/>
      </c>
      <c r="Q220" s="17">
        <f>IF(A220="","",IFERROR(ROUNDUP((K220*M220)+P220,0),0))</f>
        <v/>
      </c>
      <c r="R220" s="16" t="n"/>
      <c r="S220" s="17">
        <f>IF(A220="","",IFERROR(IF(R220="",'Paramètres'!$B$9,R220),0))</f>
        <v/>
      </c>
      <c r="T220" s="17">
        <f>IF(A220="","",IFERROR(ROUNDUP(K220*(M220+S220),0),0))</f>
        <v/>
      </c>
      <c r="U220" s="17">
        <f>IF(A220="","",IFERROR(IF(H220&lt;=Q220,MAX(0,T220-H220-I220),0),0))</f>
        <v/>
      </c>
      <c r="V220" s="28" t="n"/>
      <c r="W220" s="29">
        <f>IF(A220="","",IFERROR(U220*V220,0))</f>
        <v/>
      </c>
      <c r="X220" s="27">
        <f>IF(A220="","",IFERROR(H220/K220,0))</f>
        <v/>
      </c>
      <c r="Y220" s="21">
        <f>IF(A220="","",IFERROR(IF(H220&lt;=0,"Rupture / à commander",IF(H220&lt;=Q220,IF(I220&gt;0,"À surveiller - commande en cours","À commander"),"OK")),"À vérifier"))</f>
        <v/>
      </c>
      <c r="Z220" s="22" t="n"/>
      <c r="AA220" s="15" t="n"/>
    </row>
    <row r="221">
      <c r="A221" s="15" t="n"/>
      <c r="B221" s="15" t="n"/>
      <c r="C221" s="15" t="n"/>
      <c r="D221" s="15" t="n"/>
      <c r="E221" s="15" t="n"/>
      <c r="F221" s="16" t="n"/>
      <c r="G221" s="16" t="n"/>
      <c r="H221" s="17">
        <f>IF(A221="","",IFERROR(MAX(0,F221-G221),0))</f>
        <v/>
      </c>
      <c r="I221" s="16" t="n"/>
      <c r="J221" s="16" t="n"/>
      <c r="K221" s="27">
        <f>IF(A221="","",IFERROR(J221/'Paramètres'!$B$6,0))</f>
        <v/>
      </c>
      <c r="L221" s="16" t="n"/>
      <c r="M221" s="17">
        <f>IF(A221="","",IFERROR(IF(L221="",'Paramètres'!$B$7,L221),0))</f>
        <v/>
      </c>
      <c r="N221" s="16" t="n"/>
      <c r="O221" s="17">
        <f>IF(A221="","",IFERROR(IF(N221="",'Paramètres'!$B$8,N221),0))</f>
        <v/>
      </c>
      <c r="P221" s="17">
        <f>IF(A221="","",IFERROR(ROUNDUP(K221*O221,0),0))</f>
        <v/>
      </c>
      <c r="Q221" s="17">
        <f>IF(A221="","",IFERROR(ROUNDUP((K221*M221)+P221,0),0))</f>
        <v/>
      </c>
      <c r="R221" s="16" t="n"/>
      <c r="S221" s="17">
        <f>IF(A221="","",IFERROR(IF(R221="",'Paramètres'!$B$9,R221),0))</f>
        <v/>
      </c>
      <c r="T221" s="17">
        <f>IF(A221="","",IFERROR(ROUNDUP(K221*(M221+S221),0),0))</f>
        <v/>
      </c>
      <c r="U221" s="17">
        <f>IF(A221="","",IFERROR(IF(H221&lt;=Q221,MAX(0,T221-H221-I221),0),0))</f>
        <v/>
      </c>
      <c r="V221" s="28" t="n"/>
      <c r="W221" s="29">
        <f>IF(A221="","",IFERROR(U221*V221,0))</f>
        <v/>
      </c>
      <c r="X221" s="27">
        <f>IF(A221="","",IFERROR(H221/K221,0))</f>
        <v/>
      </c>
      <c r="Y221" s="21">
        <f>IF(A221="","",IFERROR(IF(H221&lt;=0,"Rupture / à commander",IF(H221&lt;=Q221,IF(I221&gt;0,"À surveiller - commande en cours","À commander"),"OK")),"À vérifier"))</f>
        <v/>
      </c>
      <c r="Z221" s="22" t="n"/>
      <c r="AA221" s="15" t="n"/>
    </row>
    <row r="222">
      <c r="A222" s="15" t="n"/>
      <c r="B222" s="15" t="n"/>
      <c r="C222" s="15" t="n"/>
      <c r="D222" s="15" t="n"/>
      <c r="E222" s="15" t="n"/>
      <c r="F222" s="16" t="n"/>
      <c r="G222" s="16" t="n"/>
      <c r="H222" s="17">
        <f>IF(A222="","",IFERROR(MAX(0,F222-G222),0))</f>
        <v/>
      </c>
      <c r="I222" s="16" t="n"/>
      <c r="J222" s="16" t="n"/>
      <c r="K222" s="27">
        <f>IF(A222="","",IFERROR(J222/'Paramètres'!$B$6,0))</f>
        <v/>
      </c>
      <c r="L222" s="16" t="n"/>
      <c r="M222" s="17">
        <f>IF(A222="","",IFERROR(IF(L222="",'Paramètres'!$B$7,L222),0))</f>
        <v/>
      </c>
      <c r="N222" s="16" t="n"/>
      <c r="O222" s="17">
        <f>IF(A222="","",IFERROR(IF(N222="",'Paramètres'!$B$8,N222),0))</f>
        <v/>
      </c>
      <c r="P222" s="17">
        <f>IF(A222="","",IFERROR(ROUNDUP(K222*O222,0),0))</f>
        <v/>
      </c>
      <c r="Q222" s="17">
        <f>IF(A222="","",IFERROR(ROUNDUP((K222*M222)+P222,0),0))</f>
        <v/>
      </c>
      <c r="R222" s="16" t="n"/>
      <c r="S222" s="17">
        <f>IF(A222="","",IFERROR(IF(R222="",'Paramètres'!$B$9,R222),0))</f>
        <v/>
      </c>
      <c r="T222" s="17">
        <f>IF(A222="","",IFERROR(ROUNDUP(K222*(M222+S222),0),0))</f>
        <v/>
      </c>
      <c r="U222" s="17">
        <f>IF(A222="","",IFERROR(IF(H222&lt;=Q222,MAX(0,T222-H222-I222),0),0))</f>
        <v/>
      </c>
      <c r="V222" s="28" t="n"/>
      <c r="W222" s="29">
        <f>IF(A222="","",IFERROR(U222*V222,0))</f>
        <v/>
      </c>
      <c r="X222" s="27">
        <f>IF(A222="","",IFERROR(H222/K222,0))</f>
        <v/>
      </c>
      <c r="Y222" s="21">
        <f>IF(A222="","",IFERROR(IF(H222&lt;=0,"Rupture / à commander",IF(H222&lt;=Q222,IF(I222&gt;0,"À surveiller - commande en cours","À commander"),"OK")),"À vérifier"))</f>
        <v/>
      </c>
      <c r="Z222" s="22" t="n"/>
      <c r="AA222" s="15" t="n"/>
    </row>
    <row r="223">
      <c r="A223" s="15" t="n"/>
      <c r="B223" s="15" t="n"/>
      <c r="C223" s="15" t="n"/>
      <c r="D223" s="15" t="n"/>
      <c r="E223" s="15" t="n"/>
      <c r="F223" s="16" t="n"/>
      <c r="G223" s="16" t="n"/>
      <c r="H223" s="17">
        <f>IF(A223="","",IFERROR(MAX(0,F223-G223),0))</f>
        <v/>
      </c>
      <c r="I223" s="16" t="n"/>
      <c r="J223" s="16" t="n"/>
      <c r="K223" s="27">
        <f>IF(A223="","",IFERROR(J223/'Paramètres'!$B$6,0))</f>
        <v/>
      </c>
      <c r="L223" s="16" t="n"/>
      <c r="M223" s="17">
        <f>IF(A223="","",IFERROR(IF(L223="",'Paramètres'!$B$7,L223),0))</f>
        <v/>
      </c>
      <c r="N223" s="16" t="n"/>
      <c r="O223" s="17">
        <f>IF(A223="","",IFERROR(IF(N223="",'Paramètres'!$B$8,N223),0))</f>
        <v/>
      </c>
      <c r="P223" s="17">
        <f>IF(A223="","",IFERROR(ROUNDUP(K223*O223,0),0))</f>
        <v/>
      </c>
      <c r="Q223" s="17">
        <f>IF(A223="","",IFERROR(ROUNDUP((K223*M223)+P223,0),0))</f>
        <v/>
      </c>
      <c r="R223" s="16" t="n"/>
      <c r="S223" s="17">
        <f>IF(A223="","",IFERROR(IF(R223="",'Paramètres'!$B$9,R223),0))</f>
        <v/>
      </c>
      <c r="T223" s="17">
        <f>IF(A223="","",IFERROR(ROUNDUP(K223*(M223+S223),0),0))</f>
        <v/>
      </c>
      <c r="U223" s="17">
        <f>IF(A223="","",IFERROR(IF(H223&lt;=Q223,MAX(0,T223-H223-I223),0),0))</f>
        <v/>
      </c>
      <c r="V223" s="28" t="n"/>
      <c r="W223" s="29">
        <f>IF(A223="","",IFERROR(U223*V223,0))</f>
        <v/>
      </c>
      <c r="X223" s="27">
        <f>IF(A223="","",IFERROR(H223/K223,0))</f>
        <v/>
      </c>
      <c r="Y223" s="21">
        <f>IF(A223="","",IFERROR(IF(H223&lt;=0,"Rupture / à commander",IF(H223&lt;=Q223,IF(I223&gt;0,"À surveiller - commande en cours","À commander"),"OK")),"À vérifier"))</f>
        <v/>
      </c>
      <c r="Z223" s="22" t="n"/>
      <c r="AA223" s="15" t="n"/>
    </row>
    <row r="224">
      <c r="A224" s="15" t="n"/>
      <c r="B224" s="15" t="n"/>
      <c r="C224" s="15" t="n"/>
      <c r="D224" s="15" t="n"/>
      <c r="E224" s="15" t="n"/>
      <c r="F224" s="16" t="n"/>
      <c r="G224" s="16" t="n"/>
      <c r="H224" s="17">
        <f>IF(A224="","",IFERROR(MAX(0,F224-G224),0))</f>
        <v/>
      </c>
      <c r="I224" s="16" t="n"/>
      <c r="J224" s="16" t="n"/>
      <c r="K224" s="27">
        <f>IF(A224="","",IFERROR(J224/'Paramètres'!$B$6,0))</f>
        <v/>
      </c>
      <c r="L224" s="16" t="n"/>
      <c r="M224" s="17">
        <f>IF(A224="","",IFERROR(IF(L224="",'Paramètres'!$B$7,L224),0))</f>
        <v/>
      </c>
      <c r="N224" s="16" t="n"/>
      <c r="O224" s="17">
        <f>IF(A224="","",IFERROR(IF(N224="",'Paramètres'!$B$8,N224),0))</f>
        <v/>
      </c>
      <c r="P224" s="17">
        <f>IF(A224="","",IFERROR(ROUNDUP(K224*O224,0),0))</f>
        <v/>
      </c>
      <c r="Q224" s="17">
        <f>IF(A224="","",IFERROR(ROUNDUP((K224*M224)+P224,0),0))</f>
        <v/>
      </c>
      <c r="R224" s="16" t="n"/>
      <c r="S224" s="17">
        <f>IF(A224="","",IFERROR(IF(R224="",'Paramètres'!$B$9,R224),0))</f>
        <v/>
      </c>
      <c r="T224" s="17">
        <f>IF(A224="","",IFERROR(ROUNDUP(K224*(M224+S224),0),0))</f>
        <v/>
      </c>
      <c r="U224" s="17">
        <f>IF(A224="","",IFERROR(IF(H224&lt;=Q224,MAX(0,T224-H224-I224),0),0))</f>
        <v/>
      </c>
      <c r="V224" s="28" t="n"/>
      <c r="W224" s="29">
        <f>IF(A224="","",IFERROR(U224*V224,0))</f>
        <v/>
      </c>
      <c r="X224" s="27">
        <f>IF(A224="","",IFERROR(H224/K224,0))</f>
        <v/>
      </c>
      <c r="Y224" s="21">
        <f>IF(A224="","",IFERROR(IF(H224&lt;=0,"Rupture / à commander",IF(H224&lt;=Q224,IF(I224&gt;0,"À surveiller - commande en cours","À commander"),"OK")),"À vérifier"))</f>
        <v/>
      </c>
      <c r="Z224" s="22" t="n"/>
      <c r="AA224" s="15" t="n"/>
    </row>
    <row r="225">
      <c r="A225" s="15" t="n"/>
      <c r="B225" s="15" t="n"/>
      <c r="C225" s="15" t="n"/>
      <c r="D225" s="15" t="n"/>
      <c r="E225" s="15" t="n"/>
      <c r="F225" s="16" t="n"/>
      <c r="G225" s="16" t="n"/>
      <c r="H225" s="17">
        <f>IF(A225="","",IFERROR(MAX(0,F225-G225),0))</f>
        <v/>
      </c>
      <c r="I225" s="16" t="n"/>
      <c r="J225" s="16" t="n"/>
      <c r="K225" s="27">
        <f>IF(A225="","",IFERROR(J225/'Paramètres'!$B$6,0))</f>
        <v/>
      </c>
      <c r="L225" s="16" t="n"/>
      <c r="M225" s="17">
        <f>IF(A225="","",IFERROR(IF(L225="",'Paramètres'!$B$7,L225),0))</f>
        <v/>
      </c>
      <c r="N225" s="16" t="n"/>
      <c r="O225" s="17">
        <f>IF(A225="","",IFERROR(IF(N225="",'Paramètres'!$B$8,N225),0))</f>
        <v/>
      </c>
      <c r="P225" s="17">
        <f>IF(A225="","",IFERROR(ROUNDUP(K225*O225,0),0))</f>
        <v/>
      </c>
      <c r="Q225" s="17">
        <f>IF(A225="","",IFERROR(ROUNDUP((K225*M225)+P225,0),0))</f>
        <v/>
      </c>
      <c r="R225" s="16" t="n"/>
      <c r="S225" s="17">
        <f>IF(A225="","",IFERROR(IF(R225="",'Paramètres'!$B$9,R225),0))</f>
        <v/>
      </c>
      <c r="T225" s="17">
        <f>IF(A225="","",IFERROR(ROUNDUP(K225*(M225+S225),0),0))</f>
        <v/>
      </c>
      <c r="U225" s="17">
        <f>IF(A225="","",IFERROR(IF(H225&lt;=Q225,MAX(0,T225-H225-I225),0),0))</f>
        <v/>
      </c>
      <c r="V225" s="28" t="n"/>
      <c r="W225" s="29">
        <f>IF(A225="","",IFERROR(U225*V225,0))</f>
        <v/>
      </c>
      <c r="X225" s="27">
        <f>IF(A225="","",IFERROR(H225/K225,0))</f>
        <v/>
      </c>
      <c r="Y225" s="21">
        <f>IF(A225="","",IFERROR(IF(H225&lt;=0,"Rupture / à commander",IF(H225&lt;=Q225,IF(I225&gt;0,"À surveiller - commande en cours","À commander"),"OK")),"À vérifier"))</f>
        <v/>
      </c>
      <c r="Z225" s="22" t="n"/>
      <c r="AA225" s="15" t="n"/>
    </row>
    <row r="226">
      <c r="A226" s="15" t="n"/>
      <c r="B226" s="15" t="n"/>
      <c r="C226" s="15" t="n"/>
      <c r="D226" s="15" t="n"/>
      <c r="E226" s="15" t="n"/>
      <c r="F226" s="16" t="n"/>
      <c r="G226" s="16" t="n"/>
      <c r="H226" s="17">
        <f>IF(A226="","",IFERROR(MAX(0,F226-G226),0))</f>
        <v/>
      </c>
      <c r="I226" s="16" t="n"/>
      <c r="J226" s="16" t="n"/>
      <c r="K226" s="27">
        <f>IF(A226="","",IFERROR(J226/'Paramètres'!$B$6,0))</f>
        <v/>
      </c>
      <c r="L226" s="16" t="n"/>
      <c r="M226" s="17">
        <f>IF(A226="","",IFERROR(IF(L226="",'Paramètres'!$B$7,L226),0))</f>
        <v/>
      </c>
      <c r="N226" s="16" t="n"/>
      <c r="O226" s="17">
        <f>IF(A226="","",IFERROR(IF(N226="",'Paramètres'!$B$8,N226),0))</f>
        <v/>
      </c>
      <c r="P226" s="17">
        <f>IF(A226="","",IFERROR(ROUNDUP(K226*O226,0),0))</f>
        <v/>
      </c>
      <c r="Q226" s="17">
        <f>IF(A226="","",IFERROR(ROUNDUP((K226*M226)+P226,0),0))</f>
        <v/>
      </c>
      <c r="R226" s="16" t="n"/>
      <c r="S226" s="17">
        <f>IF(A226="","",IFERROR(IF(R226="",'Paramètres'!$B$9,R226),0))</f>
        <v/>
      </c>
      <c r="T226" s="17">
        <f>IF(A226="","",IFERROR(ROUNDUP(K226*(M226+S226),0),0))</f>
        <v/>
      </c>
      <c r="U226" s="17">
        <f>IF(A226="","",IFERROR(IF(H226&lt;=Q226,MAX(0,T226-H226-I226),0),0))</f>
        <v/>
      </c>
      <c r="V226" s="28" t="n"/>
      <c r="W226" s="29">
        <f>IF(A226="","",IFERROR(U226*V226,0))</f>
        <v/>
      </c>
      <c r="X226" s="27">
        <f>IF(A226="","",IFERROR(H226/K226,0))</f>
        <v/>
      </c>
      <c r="Y226" s="21">
        <f>IF(A226="","",IFERROR(IF(H226&lt;=0,"Rupture / à commander",IF(H226&lt;=Q226,IF(I226&gt;0,"À surveiller - commande en cours","À commander"),"OK")),"À vérifier"))</f>
        <v/>
      </c>
      <c r="Z226" s="22" t="n"/>
      <c r="AA226" s="15" t="n"/>
    </row>
    <row r="227">
      <c r="A227" s="15" t="n"/>
      <c r="B227" s="15" t="n"/>
      <c r="C227" s="15" t="n"/>
      <c r="D227" s="15" t="n"/>
      <c r="E227" s="15" t="n"/>
      <c r="F227" s="16" t="n"/>
      <c r="G227" s="16" t="n"/>
      <c r="H227" s="17">
        <f>IF(A227="","",IFERROR(MAX(0,F227-G227),0))</f>
        <v/>
      </c>
      <c r="I227" s="16" t="n"/>
      <c r="J227" s="16" t="n"/>
      <c r="K227" s="27">
        <f>IF(A227="","",IFERROR(J227/'Paramètres'!$B$6,0))</f>
        <v/>
      </c>
      <c r="L227" s="16" t="n"/>
      <c r="M227" s="17">
        <f>IF(A227="","",IFERROR(IF(L227="",'Paramètres'!$B$7,L227),0))</f>
        <v/>
      </c>
      <c r="N227" s="16" t="n"/>
      <c r="O227" s="17">
        <f>IF(A227="","",IFERROR(IF(N227="",'Paramètres'!$B$8,N227),0))</f>
        <v/>
      </c>
      <c r="P227" s="17">
        <f>IF(A227="","",IFERROR(ROUNDUP(K227*O227,0),0))</f>
        <v/>
      </c>
      <c r="Q227" s="17">
        <f>IF(A227="","",IFERROR(ROUNDUP((K227*M227)+P227,0),0))</f>
        <v/>
      </c>
      <c r="R227" s="16" t="n"/>
      <c r="S227" s="17">
        <f>IF(A227="","",IFERROR(IF(R227="",'Paramètres'!$B$9,R227),0))</f>
        <v/>
      </c>
      <c r="T227" s="17">
        <f>IF(A227="","",IFERROR(ROUNDUP(K227*(M227+S227),0),0))</f>
        <v/>
      </c>
      <c r="U227" s="17">
        <f>IF(A227="","",IFERROR(IF(H227&lt;=Q227,MAX(0,T227-H227-I227),0),0))</f>
        <v/>
      </c>
      <c r="V227" s="28" t="n"/>
      <c r="W227" s="29">
        <f>IF(A227="","",IFERROR(U227*V227,0))</f>
        <v/>
      </c>
      <c r="X227" s="27">
        <f>IF(A227="","",IFERROR(H227/K227,0))</f>
        <v/>
      </c>
      <c r="Y227" s="21">
        <f>IF(A227="","",IFERROR(IF(H227&lt;=0,"Rupture / à commander",IF(H227&lt;=Q227,IF(I227&gt;0,"À surveiller - commande en cours","À commander"),"OK")),"À vérifier"))</f>
        <v/>
      </c>
      <c r="Z227" s="22" t="n"/>
      <c r="AA227" s="15" t="n"/>
    </row>
    <row r="228">
      <c r="A228" s="15" t="n"/>
      <c r="B228" s="15" t="n"/>
      <c r="C228" s="15" t="n"/>
      <c r="D228" s="15" t="n"/>
      <c r="E228" s="15" t="n"/>
      <c r="F228" s="16" t="n"/>
      <c r="G228" s="16" t="n"/>
      <c r="H228" s="17">
        <f>IF(A228="","",IFERROR(MAX(0,F228-G228),0))</f>
        <v/>
      </c>
      <c r="I228" s="16" t="n"/>
      <c r="J228" s="16" t="n"/>
      <c r="K228" s="27">
        <f>IF(A228="","",IFERROR(J228/'Paramètres'!$B$6,0))</f>
        <v/>
      </c>
      <c r="L228" s="16" t="n"/>
      <c r="M228" s="17">
        <f>IF(A228="","",IFERROR(IF(L228="",'Paramètres'!$B$7,L228),0))</f>
        <v/>
      </c>
      <c r="N228" s="16" t="n"/>
      <c r="O228" s="17">
        <f>IF(A228="","",IFERROR(IF(N228="",'Paramètres'!$B$8,N228),0))</f>
        <v/>
      </c>
      <c r="P228" s="17">
        <f>IF(A228="","",IFERROR(ROUNDUP(K228*O228,0),0))</f>
        <v/>
      </c>
      <c r="Q228" s="17">
        <f>IF(A228="","",IFERROR(ROUNDUP((K228*M228)+P228,0),0))</f>
        <v/>
      </c>
      <c r="R228" s="16" t="n"/>
      <c r="S228" s="17">
        <f>IF(A228="","",IFERROR(IF(R228="",'Paramètres'!$B$9,R228),0))</f>
        <v/>
      </c>
      <c r="T228" s="17">
        <f>IF(A228="","",IFERROR(ROUNDUP(K228*(M228+S228),0),0))</f>
        <v/>
      </c>
      <c r="U228" s="17">
        <f>IF(A228="","",IFERROR(IF(H228&lt;=Q228,MAX(0,T228-H228-I228),0),0))</f>
        <v/>
      </c>
      <c r="V228" s="28" t="n"/>
      <c r="W228" s="29">
        <f>IF(A228="","",IFERROR(U228*V228,0))</f>
        <v/>
      </c>
      <c r="X228" s="27">
        <f>IF(A228="","",IFERROR(H228/K228,0))</f>
        <v/>
      </c>
      <c r="Y228" s="21">
        <f>IF(A228="","",IFERROR(IF(H228&lt;=0,"Rupture / à commander",IF(H228&lt;=Q228,IF(I228&gt;0,"À surveiller - commande en cours","À commander"),"OK")),"À vérifier"))</f>
        <v/>
      </c>
      <c r="Z228" s="22" t="n"/>
      <c r="AA228" s="15" t="n"/>
    </row>
    <row r="229">
      <c r="A229" s="15" t="n"/>
      <c r="B229" s="15" t="n"/>
      <c r="C229" s="15" t="n"/>
      <c r="D229" s="15" t="n"/>
      <c r="E229" s="15" t="n"/>
      <c r="F229" s="16" t="n"/>
      <c r="G229" s="16" t="n"/>
      <c r="H229" s="17">
        <f>IF(A229="","",IFERROR(MAX(0,F229-G229),0))</f>
        <v/>
      </c>
      <c r="I229" s="16" t="n"/>
      <c r="J229" s="16" t="n"/>
      <c r="K229" s="27">
        <f>IF(A229="","",IFERROR(J229/'Paramètres'!$B$6,0))</f>
        <v/>
      </c>
      <c r="L229" s="16" t="n"/>
      <c r="M229" s="17">
        <f>IF(A229="","",IFERROR(IF(L229="",'Paramètres'!$B$7,L229),0))</f>
        <v/>
      </c>
      <c r="N229" s="16" t="n"/>
      <c r="O229" s="17">
        <f>IF(A229="","",IFERROR(IF(N229="",'Paramètres'!$B$8,N229),0))</f>
        <v/>
      </c>
      <c r="P229" s="17">
        <f>IF(A229="","",IFERROR(ROUNDUP(K229*O229,0),0))</f>
        <v/>
      </c>
      <c r="Q229" s="17">
        <f>IF(A229="","",IFERROR(ROUNDUP((K229*M229)+P229,0),0))</f>
        <v/>
      </c>
      <c r="R229" s="16" t="n"/>
      <c r="S229" s="17">
        <f>IF(A229="","",IFERROR(IF(R229="",'Paramètres'!$B$9,R229),0))</f>
        <v/>
      </c>
      <c r="T229" s="17">
        <f>IF(A229="","",IFERROR(ROUNDUP(K229*(M229+S229),0),0))</f>
        <v/>
      </c>
      <c r="U229" s="17">
        <f>IF(A229="","",IFERROR(IF(H229&lt;=Q229,MAX(0,T229-H229-I229),0),0))</f>
        <v/>
      </c>
      <c r="V229" s="28" t="n"/>
      <c r="W229" s="29">
        <f>IF(A229="","",IFERROR(U229*V229,0))</f>
        <v/>
      </c>
      <c r="X229" s="27">
        <f>IF(A229="","",IFERROR(H229/K229,0))</f>
        <v/>
      </c>
      <c r="Y229" s="21">
        <f>IF(A229="","",IFERROR(IF(H229&lt;=0,"Rupture / à commander",IF(H229&lt;=Q229,IF(I229&gt;0,"À surveiller - commande en cours","À commander"),"OK")),"À vérifier"))</f>
        <v/>
      </c>
      <c r="Z229" s="22" t="n"/>
      <c r="AA229" s="15" t="n"/>
    </row>
    <row r="230">
      <c r="A230" s="15" t="n"/>
      <c r="B230" s="15" t="n"/>
      <c r="C230" s="15" t="n"/>
      <c r="D230" s="15" t="n"/>
      <c r="E230" s="15" t="n"/>
      <c r="F230" s="16" t="n"/>
      <c r="G230" s="16" t="n"/>
      <c r="H230" s="17">
        <f>IF(A230="","",IFERROR(MAX(0,F230-G230),0))</f>
        <v/>
      </c>
      <c r="I230" s="16" t="n"/>
      <c r="J230" s="16" t="n"/>
      <c r="K230" s="27">
        <f>IF(A230="","",IFERROR(J230/'Paramètres'!$B$6,0))</f>
        <v/>
      </c>
      <c r="L230" s="16" t="n"/>
      <c r="M230" s="17">
        <f>IF(A230="","",IFERROR(IF(L230="",'Paramètres'!$B$7,L230),0))</f>
        <v/>
      </c>
      <c r="N230" s="16" t="n"/>
      <c r="O230" s="17">
        <f>IF(A230="","",IFERROR(IF(N230="",'Paramètres'!$B$8,N230),0))</f>
        <v/>
      </c>
      <c r="P230" s="17">
        <f>IF(A230="","",IFERROR(ROUNDUP(K230*O230,0),0))</f>
        <v/>
      </c>
      <c r="Q230" s="17">
        <f>IF(A230="","",IFERROR(ROUNDUP((K230*M230)+P230,0),0))</f>
        <v/>
      </c>
      <c r="R230" s="16" t="n"/>
      <c r="S230" s="17">
        <f>IF(A230="","",IFERROR(IF(R230="",'Paramètres'!$B$9,R230),0))</f>
        <v/>
      </c>
      <c r="T230" s="17">
        <f>IF(A230="","",IFERROR(ROUNDUP(K230*(M230+S230),0),0))</f>
        <v/>
      </c>
      <c r="U230" s="17">
        <f>IF(A230="","",IFERROR(IF(H230&lt;=Q230,MAX(0,T230-H230-I230),0),0))</f>
        <v/>
      </c>
      <c r="V230" s="28" t="n"/>
      <c r="W230" s="29">
        <f>IF(A230="","",IFERROR(U230*V230,0))</f>
        <v/>
      </c>
      <c r="X230" s="27">
        <f>IF(A230="","",IFERROR(H230/K230,0))</f>
        <v/>
      </c>
      <c r="Y230" s="21">
        <f>IF(A230="","",IFERROR(IF(H230&lt;=0,"Rupture / à commander",IF(H230&lt;=Q230,IF(I230&gt;0,"À surveiller - commande en cours","À commander"),"OK")),"À vérifier"))</f>
        <v/>
      </c>
      <c r="Z230" s="22" t="n"/>
      <c r="AA230" s="15" t="n"/>
    </row>
    <row r="231">
      <c r="A231" s="15" t="n"/>
      <c r="B231" s="15" t="n"/>
      <c r="C231" s="15" t="n"/>
      <c r="D231" s="15" t="n"/>
      <c r="E231" s="15" t="n"/>
      <c r="F231" s="16" t="n"/>
      <c r="G231" s="16" t="n"/>
      <c r="H231" s="17">
        <f>IF(A231="","",IFERROR(MAX(0,F231-G231),0))</f>
        <v/>
      </c>
      <c r="I231" s="16" t="n"/>
      <c r="J231" s="16" t="n"/>
      <c r="K231" s="27">
        <f>IF(A231="","",IFERROR(J231/'Paramètres'!$B$6,0))</f>
        <v/>
      </c>
      <c r="L231" s="16" t="n"/>
      <c r="M231" s="17">
        <f>IF(A231="","",IFERROR(IF(L231="",'Paramètres'!$B$7,L231),0))</f>
        <v/>
      </c>
      <c r="N231" s="16" t="n"/>
      <c r="O231" s="17">
        <f>IF(A231="","",IFERROR(IF(N231="",'Paramètres'!$B$8,N231),0))</f>
        <v/>
      </c>
      <c r="P231" s="17">
        <f>IF(A231="","",IFERROR(ROUNDUP(K231*O231,0),0))</f>
        <v/>
      </c>
      <c r="Q231" s="17">
        <f>IF(A231="","",IFERROR(ROUNDUP((K231*M231)+P231,0),0))</f>
        <v/>
      </c>
      <c r="R231" s="16" t="n"/>
      <c r="S231" s="17">
        <f>IF(A231="","",IFERROR(IF(R231="",'Paramètres'!$B$9,R231),0))</f>
        <v/>
      </c>
      <c r="T231" s="17">
        <f>IF(A231="","",IFERROR(ROUNDUP(K231*(M231+S231),0),0))</f>
        <v/>
      </c>
      <c r="U231" s="17">
        <f>IF(A231="","",IFERROR(IF(H231&lt;=Q231,MAX(0,T231-H231-I231),0),0))</f>
        <v/>
      </c>
      <c r="V231" s="28" t="n"/>
      <c r="W231" s="29">
        <f>IF(A231="","",IFERROR(U231*V231,0))</f>
        <v/>
      </c>
      <c r="X231" s="27">
        <f>IF(A231="","",IFERROR(H231/K231,0))</f>
        <v/>
      </c>
      <c r="Y231" s="21">
        <f>IF(A231="","",IFERROR(IF(H231&lt;=0,"Rupture / à commander",IF(H231&lt;=Q231,IF(I231&gt;0,"À surveiller - commande en cours","À commander"),"OK")),"À vérifier"))</f>
        <v/>
      </c>
      <c r="Z231" s="22" t="n"/>
      <c r="AA231" s="15" t="n"/>
    </row>
    <row r="232">
      <c r="A232" s="15" t="n"/>
      <c r="B232" s="15" t="n"/>
      <c r="C232" s="15" t="n"/>
      <c r="D232" s="15" t="n"/>
      <c r="E232" s="15" t="n"/>
      <c r="F232" s="16" t="n"/>
      <c r="G232" s="16" t="n"/>
      <c r="H232" s="17">
        <f>IF(A232="","",IFERROR(MAX(0,F232-G232),0))</f>
        <v/>
      </c>
      <c r="I232" s="16" t="n"/>
      <c r="J232" s="16" t="n"/>
      <c r="K232" s="27">
        <f>IF(A232="","",IFERROR(J232/'Paramètres'!$B$6,0))</f>
        <v/>
      </c>
      <c r="L232" s="16" t="n"/>
      <c r="M232" s="17">
        <f>IF(A232="","",IFERROR(IF(L232="",'Paramètres'!$B$7,L232),0))</f>
        <v/>
      </c>
      <c r="N232" s="16" t="n"/>
      <c r="O232" s="17">
        <f>IF(A232="","",IFERROR(IF(N232="",'Paramètres'!$B$8,N232),0))</f>
        <v/>
      </c>
      <c r="P232" s="17">
        <f>IF(A232="","",IFERROR(ROUNDUP(K232*O232,0),0))</f>
        <v/>
      </c>
      <c r="Q232" s="17">
        <f>IF(A232="","",IFERROR(ROUNDUP((K232*M232)+P232,0),0))</f>
        <v/>
      </c>
      <c r="R232" s="16" t="n"/>
      <c r="S232" s="17">
        <f>IF(A232="","",IFERROR(IF(R232="",'Paramètres'!$B$9,R232),0))</f>
        <v/>
      </c>
      <c r="T232" s="17">
        <f>IF(A232="","",IFERROR(ROUNDUP(K232*(M232+S232),0),0))</f>
        <v/>
      </c>
      <c r="U232" s="17">
        <f>IF(A232="","",IFERROR(IF(H232&lt;=Q232,MAX(0,T232-H232-I232),0),0))</f>
        <v/>
      </c>
      <c r="V232" s="28" t="n"/>
      <c r="W232" s="29">
        <f>IF(A232="","",IFERROR(U232*V232,0))</f>
        <v/>
      </c>
      <c r="X232" s="27">
        <f>IF(A232="","",IFERROR(H232/K232,0))</f>
        <v/>
      </c>
      <c r="Y232" s="21">
        <f>IF(A232="","",IFERROR(IF(H232&lt;=0,"Rupture / à commander",IF(H232&lt;=Q232,IF(I232&gt;0,"À surveiller - commande en cours","À commander"),"OK")),"À vérifier"))</f>
        <v/>
      </c>
      <c r="Z232" s="22" t="n"/>
      <c r="AA232" s="15" t="n"/>
    </row>
    <row r="233">
      <c r="A233" s="15" t="n"/>
      <c r="B233" s="15" t="n"/>
      <c r="C233" s="15" t="n"/>
      <c r="D233" s="15" t="n"/>
      <c r="E233" s="15" t="n"/>
      <c r="F233" s="16" t="n"/>
      <c r="G233" s="16" t="n"/>
      <c r="H233" s="17">
        <f>IF(A233="","",IFERROR(MAX(0,F233-G233),0))</f>
        <v/>
      </c>
      <c r="I233" s="16" t="n"/>
      <c r="J233" s="16" t="n"/>
      <c r="K233" s="27">
        <f>IF(A233="","",IFERROR(J233/'Paramètres'!$B$6,0))</f>
        <v/>
      </c>
      <c r="L233" s="16" t="n"/>
      <c r="M233" s="17">
        <f>IF(A233="","",IFERROR(IF(L233="",'Paramètres'!$B$7,L233),0))</f>
        <v/>
      </c>
      <c r="N233" s="16" t="n"/>
      <c r="O233" s="17">
        <f>IF(A233="","",IFERROR(IF(N233="",'Paramètres'!$B$8,N233),0))</f>
        <v/>
      </c>
      <c r="P233" s="17">
        <f>IF(A233="","",IFERROR(ROUNDUP(K233*O233,0),0))</f>
        <v/>
      </c>
      <c r="Q233" s="17">
        <f>IF(A233="","",IFERROR(ROUNDUP((K233*M233)+P233,0),0))</f>
        <v/>
      </c>
      <c r="R233" s="16" t="n"/>
      <c r="S233" s="17">
        <f>IF(A233="","",IFERROR(IF(R233="",'Paramètres'!$B$9,R233),0))</f>
        <v/>
      </c>
      <c r="T233" s="17">
        <f>IF(A233="","",IFERROR(ROUNDUP(K233*(M233+S233),0),0))</f>
        <v/>
      </c>
      <c r="U233" s="17">
        <f>IF(A233="","",IFERROR(IF(H233&lt;=Q233,MAX(0,T233-H233-I233),0),0))</f>
        <v/>
      </c>
      <c r="V233" s="28" t="n"/>
      <c r="W233" s="29">
        <f>IF(A233="","",IFERROR(U233*V233,0))</f>
        <v/>
      </c>
      <c r="X233" s="27">
        <f>IF(A233="","",IFERROR(H233/K233,0))</f>
        <v/>
      </c>
      <c r="Y233" s="21">
        <f>IF(A233="","",IFERROR(IF(H233&lt;=0,"Rupture / à commander",IF(H233&lt;=Q233,IF(I233&gt;0,"À surveiller - commande en cours","À commander"),"OK")),"À vérifier"))</f>
        <v/>
      </c>
      <c r="Z233" s="22" t="n"/>
      <c r="AA233" s="15" t="n"/>
    </row>
    <row r="234">
      <c r="A234" s="15" t="n"/>
      <c r="B234" s="15" t="n"/>
      <c r="C234" s="15" t="n"/>
      <c r="D234" s="15" t="n"/>
      <c r="E234" s="15" t="n"/>
      <c r="F234" s="16" t="n"/>
      <c r="G234" s="16" t="n"/>
      <c r="H234" s="17">
        <f>IF(A234="","",IFERROR(MAX(0,F234-G234),0))</f>
        <v/>
      </c>
      <c r="I234" s="16" t="n"/>
      <c r="J234" s="16" t="n"/>
      <c r="K234" s="27">
        <f>IF(A234="","",IFERROR(J234/'Paramètres'!$B$6,0))</f>
        <v/>
      </c>
      <c r="L234" s="16" t="n"/>
      <c r="M234" s="17">
        <f>IF(A234="","",IFERROR(IF(L234="",'Paramètres'!$B$7,L234),0))</f>
        <v/>
      </c>
      <c r="N234" s="16" t="n"/>
      <c r="O234" s="17">
        <f>IF(A234="","",IFERROR(IF(N234="",'Paramètres'!$B$8,N234),0))</f>
        <v/>
      </c>
      <c r="P234" s="17">
        <f>IF(A234="","",IFERROR(ROUNDUP(K234*O234,0),0))</f>
        <v/>
      </c>
      <c r="Q234" s="17">
        <f>IF(A234="","",IFERROR(ROUNDUP((K234*M234)+P234,0),0))</f>
        <v/>
      </c>
      <c r="R234" s="16" t="n"/>
      <c r="S234" s="17">
        <f>IF(A234="","",IFERROR(IF(R234="",'Paramètres'!$B$9,R234),0))</f>
        <v/>
      </c>
      <c r="T234" s="17">
        <f>IF(A234="","",IFERROR(ROUNDUP(K234*(M234+S234),0),0))</f>
        <v/>
      </c>
      <c r="U234" s="17">
        <f>IF(A234="","",IFERROR(IF(H234&lt;=Q234,MAX(0,T234-H234-I234),0),0))</f>
        <v/>
      </c>
      <c r="V234" s="28" t="n"/>
      <c r="W234" s="29">
        <f>IF(A234="","",IFERROR(U234*V234,0))</f>
        <v/>
      </c>
      <c r="X234" s="27">
        <f>IF(A234="","",IFERROR(H234/K234,0))</f>
        <v/>
      </c>
      <c r="Y234" s="21">
        <f>IF(A234="","",IFERROR(IF(H234&lt;=0,"Rupture / à commander",IF(H234&lt;=Q234,IF(I234&gt;0,"À surveiller - commande en cours","À commander"),"OK")),"À vérifier"))</f>
        <v/>
      </c>
      <c r="Z234" s="22" t="n"/>
      <c r="AA234" s="15" t="n"/>
    </row>
    <row r="235">
      <c r="A235" s="15" t="n"/>
      <c r="B235" s="15" t="n"/>
      <c r="C235" s="15" t="n"/>
      <c r="D235" s="15" t="n"/>
      <c r="E235" s="15" t="n"/>
      <c r="F235" s="16" t="n"/>
      <c r="G235" s="16" t="n"/>
      <c r="H235" s="17">
        <f>IF(A235="","",IFERROR(MAX(0,F235-G235),0))</f>
        <v/>
      </c>
      <c r="I235" s="16" t="n"/>
      <c r="J235" s="16" t="n"/>
      <c r="K235" s="27">
        <f>IF(A235="","",IFERROR(J235/'Paramètres'!$B$6,0))</f>
        <v/>
      </c>
      <c r="L235" s="16" t="n"/>
      <c r="M235" s="17">
        <f>IF(A235="","",IFERROR(IF(L235="",'Paramètres'!$B$7,L235),0))</f>
        <v/>
      </c>
      <c r="N235" s="16" t="n"/>
      <c r="O235" s="17">
        <f>IF(A235="","",IFERROR(IF(N235="",'Paramètres'!$B$8,N235),0))</f>
        <v/>
      </c>
      <c r="P235" s="17">
        <f>IF(A235="","",IFERROR(ROUNDUP(K235*O235,0),0))</f>
        <v/>
      </c>
      <c r="Q235" s="17">
        <f>IF(A235="","",IFERROR(ROUNDUP((K235*M235)+P235,0),0))</f>
        <v/>
      </c>
      <c r="R235" s="16" t="n"/>
      <c r="S235" s="17">
        <f>IF(A235="","",IFERROR(IF(R235="",'Paramètres'!$B$9,R235),0))</f>
        <v/>
      </c>
      <c r="T235" s="17">
        <f>IF(A235="","",IFERROR(ROUNDUP(K235*(M235+S235),0),0))</f>
        <v/>
      </c>
      <c r="U235" s="17">
        <f>IF(A235="","",IFERROR(IF(H235&lt;=Q235,MAX(0,T235-H235-I235),0),0))</f>
        <v/>
      </c>
      <c r="V235" s="28" t="n"/>
      <c r="W235" s="29">
        <f>IF(A235="","",IFERROR(U235*V235,0))</f>
        <v/>
      </c>
      <c r="X235" s="27">
        <f>IF(A235="","",IFERROR(H235/K235,0))</f>
        <v/>
      </c>
      <c r="Y235" s="21">
        <f>IF(A235="","",IFERROR(IF(H235&lt;=0,"Rupture / à commander",IF(H235&lt;=Q235,IF(I235&gt;0,"À surveiller - commande en cours","À commander"),"OK")),"À vérifier"))</f>
        <v/>
      </c>
      <c r="Z235" s="22" t="n"/>
      <c r="AA235" s="15" t="n"/>
    </row>
    <row r="236">
      <c r="A236" s="15" t="n"/>
      <c r="B236" s="15" t="n"/>
      <c r="C236" s="15" t="n"/>
      <c r="D236" s="15" t="n"/>
      <c r="E236" s="15" t="n"/>
      <c r="F236" s="16" t="n"/>
      <c r="G236" s="16" t="n"/>
      <c r="H236" s="17">
        <f>IF(A236="","",IFERROR(MAX(0,F236-G236),0))</f>
        <v/>
      </c>
      <c r="I236" s="16" t="n"/>
      <c r="J236" s="16" t="n"/>
      <c r="K236" s="27">
        <f>IF(A236="","",IFERROR(J236/'Paramètres'!$B$6,0))</f>
        <v/>
      </c>
      <c r="L236" s="16" t="n"/>
      <c r="M236" s="17">
        <f>IF(A236="","",IFERROR(IF(L236="",'Paramètres'!$B$7,L236),0))</f>
        <v/>
      </c>
      <c r="N236" s="16" t="n"/>
      <c r="O236" s="17">
        <f>IF(A236="","",IFERROR(IF(N236="",'Paramètres'!$B$8,N236),0))</f>
        <v/>
      </c>
      <c r="P236" s="17">
        <f>IF(A236="","",IFERROR(ROUNDUP(K236*O236,0),0))</f>
        <v/>
      </c>
      <c r="Q236" s="17">
        <f>IF(A236="","",IFERROR(ROUNDUP((K236*M236)+P236,0),0))</f>
        <v/>
      </c>
      <c r="R236" s="16" t="n"/>
      <c r="S236" s="17">
        <f>IF(A236="","",IFERROR(IF(R236="",'Paramètres'!$B$9,R236),0))</f>
        <v/>
      </c>
      <c r="T236" s="17">
        <f>IF(A236="","",IFERROR(ROUNDUP(K236*(M236+S236),0),0))</f>
        <v/>
      </c>
      <c r="U236" s="17">
        <f>IF(A236="","",IFERROR(IF(H236&lt;=Q236,MAX(0,T236-H236-I236),0),0))</f>
        <v/>
      </c>
      <c r="V236" s="28" t="n"/>
      <c r="W236" s="29">
        <f>IF(A236="","",IFERROR(U236*V236,0))</f>
        <v/>
      </c>
      <c r="X236" s="27">
        <f>IF(A236="","",IFERROR(H236/K236,0))</f>
        <v/>
      </c>
      <c r="Y236" s="21">
        <f>IF(A236="","",IFERROR(IF(H236&lt;=0,"Rupture / à commander",IF(H236&lt;=Q236,IF(I236&gt;0,"À surveiller - commande en cours","À commander"),"OK")),"À vérifier"))</f>
        <v/>
      </c>
      <c r="Z236" s="22" t="n"/>
      <c r="AA236" s="15" t="n"/>
    </row>
    <row r="237">
      <c r="A237" s="15" t="n"/>
      <c r="B237" s="15" t="n"/>
      <c r="C237" s="15" t="n"/>
      <c r="D237" s="15" t="n"/>
      <c r="E237" s="15" t="n"/>
      <c r="F237" s="16" t="n"/>
      <c r="G237" s="16" t="n"/>
      <c r="H237" s="17">
        <f>IF(A237="","",IFERROR(MAX(0,F237-G237),0))</f>
        <v/>
      </c>
      <c r="I237" s="16" t="n"/>
      <c r="J237" s="16" t="n"/>
      <c r="K237" s="27">
        <f>IF(A237="","",IFERROR(J237/'Paramètres'!$B$6,0))</f>
        <v/>
      </c>
      <c r="L237" s="16" t="n"/>
      <c r="M237" s="17">
        <f>IF(A237="","",IFERROR(IF(L237="",'Paramètres'!$B$7,L237),0))</f>
        <v/>
      </c>
      <c r="N237" s="16" t="n"/>
      <c r="O237" s="17">
        <f>IF(A237="","",IFERROR(IF(N237="",'Paramètres'!$B$8,N237),0))</f>
        <v/>
      </c>
      <c r="P237" s="17">
        <f>IF(A237="","",IFERROR(ROUNDUP(K237*O237,0),0))</f>
        <v/>
      </c>
      <c r="Q237" s="17">
        <f>IF(A237="","",IFERROR(ROUNDUP((K237*M237)+P237,0),0))</f>
        <v/>
      </c>
      <c r="R237" s="16" t="n"/>
      <c r="S237" s="17">
        <f>IF(A237="","",IFERROR(IF(R237="",'Paramètres'!$B$9,R237),0))</f>
        <v/>
      </c>
      <c r="T237" s="17">
        <f>IF(A237="","",IFERROR(ROUNDUP(K237*(M237+S237),0),0))</f>
        <v/>
      </c>
      <c r="U237" s="17">
        <f>IF(A237="","",IFERROR(IF(H237&lt;=Q237,MAX(0,T237-H237-I237),0),0))</f>
        <v/>
      </c>
      <c r="V237" s="28" t="n"/>
      <c r="W237" s="29">
        <f>IF(A237="","",IFERROR(U237*V237,0))</f>
        <v/>
      </c>
      <c r="X237" s="27">
        <f>IF(A237="","",IFERROR(H237/K237,0))</f>
        <v/>
      </c>
      <c r="Y237" s="21">
        <f>IF(A237="","",IFERROR(IF(H237&lt;=0,"Rupture / à commander",IF(H237&lt;=Q237,IF(I237&gt;0,"À surveiller - commande en cours","À commander"),"OK")),"À vérifier"))</f>
        <v/>
      </c>
      <c r="Z237" s="22" t="n"/>
      <c r="AA237" s="15" t="n"/>
    </row>
    <row r="238">
      <c r="A238" s="15" t="n"/>
      <c r="B238" s="15" t="n"/>
      <c r="C238" s="15" t="n"/>
      <c r="D238" s="15" t="n"/>
      <c r="E238" s="15" t="n"/>
      <c r="F238" s="16" t="n"/>
      <c r="G238" s="16" t="n"/>
      <c r="H238" s="17">
        <f>IF(A238="","",IFERROR(MAX(0,F238-G238),0))</f>
        <v/>
      </c>
      <c r="I238" s="16" t="n"/>
      <c r="J238" s="16" t="n"/>
      <c r="K238" s="27">
        <f>IF(A238="","",IFERROR(J238/'Paramètres'!$B$6,0))</f>
        <v/>
      </c>
      <c r="L238" s="16" t="n"/>
      <c r="M238" s="17">
        <f>IF(A238="","",IFERROR(IF(L238="",'Paramètres'!$B$7,L238),0))</f>
        <v/>
      </c>
      <c r="N238" s="16" t="n"/>
      <c r="O238" s="17">
        <f>IF(A238="","",IFERROR(IF(N238="",'Paramètres'!$B$8,N238),0))</f>
        <v/>
      </c>
      <c r="P238" s="17">
        <f>IF(A238="","",IFERROR(ROUNDUP(K238*O238,0),0))</f>
        <v/>
      </c>
      <c r="Q238" s="17">
        <f>IF(A238="","",IFERROR(ROUNDUP((K238*M238)+P238,0),0))</f>
        <v/>
      </c>
      <c r="R238" s="16" t="n"/>
      <c r="S238" s="17">
        <f>IF(A238="","",IFERROR(IF(R238="",'Paramètres'!$B$9,R238),0))</f>
        <v/>
      </c>
      <c r="T238" s="17">
        <f>IF(A238="","",IFERROR(ROUNDUP(K238*(M238+S238),0),0))</f>
        <v/>
      </c>
      <c r="U238" s="17">
        <f>IF(A238="","",IFERROR(IF(H238&lt;=Q238,MAX(0,T238-H238-I238),0),0))</f>
        <v/>
      </c>
      <c r="V238" s="28" t="n"/>
      <c r="W238" s="29">
        <f>IF(A238="","",IFERROR(U238*V238,0))</f>
        <v/>
      </c>
      <c r="X238" s="27">
        <f>IF(A238="","",IFERROR(H238/K238,0))</f>
        <v/>
      </c>
      <c r="Y238" s="21">
        <f>IF(A238="","",IFERROR(IF(H238&lt;=0,"Rupture / à commander",IF(H238&lt;=Q238,IF(I238&gt;0,"À surveiller - commande en cours","À commander"),"OK")),"À vérifier"))</f>
        <v/>
      </c>
      <c r="Z238" s="22" t="n"/>
      <c r="AA238" s="15" t="n"/>
    </row>
    <row r="239">
      <c r="A239" s="15" t="n"/>
      <c r="B239" s="15" t="n"/>
      <c r="C239" s="15" t="n"/>
      <c r="D239" s="15" t="n"/>
      <c r="E239" s="15" t="n"/>
      <c r="F239" s="16" t="n"/>
      <c r="G239" s="16" t="n"/>
      <c r="H239" s="17">
        <f>IF(A239="","",IFERROR(MAX(0,F239-G239),0))</f>
        <v/>
      </c>
      <c r="I239" s="16" t="n"/>
      <c r="J239" s="16" t="n"/>
      <c r="K239" s="27">
        <f>IF(A239="","",IFERROR(J239/'Paramètres'!$B$6,0))</f>
        <v/>
      </c>
      <c r="L239" s="16" t="n"/>
      <c r="M239" s="17">
        <f>IF(A239="","",IFERROR(IF(L239="",'Paramètres'!$B$7,L239),0))</f>
        <v/>
      </c>
      <c r="N239" s="16" t="n"/>
      <c r="O239" s="17">
        <f>IF(A239="","",IFERROR(IF(N239="",'Paramètres'!$B$8,N239),0))</f>
        <v/>
      </c>
      <c r="P239" s="17">
        <f>IF(A239="","",IFERROR(ROUNDUP(K239*O239,0),0))</f>
        <v/>
      </c>
      <c r="Q239" s="17">
        <f>IF(A239="","",IFERROR(ROUNDUP((K239*M239)+P239,0),0))</f>
        <v/>
      </c>
      <c r="R239" s="16" t="n"/>
      <c r="S239" s="17">
        <f>IF(A239="","",IFERROR(IF(R239="",'Paramètres'!$B$9,R239),0))</f>
        <v/>
      </c>
      <c r="T239" s="17">
        <f>IF(A239="","",IFERROR(ROUNDUP(K239*(M239+S239),0),0))</f>
        <v/>
      </c>
      <c r="U239" s="17">
        <f>IF(A239="","",IFERROR(IF(H239&lt;=Q239,MAX(0,T239-H239-I239),0),0))</f>
        <v/>
      </c>
      <c r="V239" s="28" t="n"/>
      <c r="W239" s="29">
        <f>IF(A239="","",IFERROR(U239*V239,0))</f>
        <v/>
      </c>
      <c r="X239" s="27">
        <f>IF(A239="","",IFERROR(H239/K239,0))</f>
        <v/>
      </c>
      <c r="Y239" s="21">
        <f>IF(A239="","",IFERROR(IF(H239&lt;=0,"Rupture / à commander",IF(H239&lt;=Q239,IF(I239&gt;0,"À surveiller - commande en cours","À commander"),"OK")),"À vérifier"))</f>
        <v/>
      </c>
      <c r="Z239" s="22" t="n"/>
      <c r="AA239" s="15" t="n"/>
    </row>
    <row r="240">
      <c r="A240" s="15" t="n"/>
      <c r="B240" s="15" t="n"/>
      <c r="C240" s="15" t="n"/>
      <c r="D240" s="15" t="n"/>
      <c r="E240" s="15" t="n"/>
      <c r="F240" s="16" t="n"/>
      <c r="G240" s="16" t="n"/>
      <c r="H240" s="17">
        <f>IF(A240="","",IFERROR(MAX(0,F240-G240),0))</f>
        <v/>
      </c>
      <c r="I240" s="16" t="n"/>
      <c r="J240" s="16" t="n"/>
      <c r="K240" s="27">
        <f>IF(A240="","",IFERROR(J240/'Paramètres'!$B$6,0))</f>
        <v/>
      </c>
      <c r="L240" s="16" t="n"/>
      <c r="M240" s="17">
        <f>IF(A240="","",IFERROR(IF(L240="",'Paramètres'!$B$7,L240),0))</f>
        <v/>
      </c>
      <c r="N240" s="16" t="n"/>
      <c r="O240" s="17">
        <f>IF(A240="","",IFERROR(IF(N240="",'Paramètres'!$B$8,N240),0))</f>
        <v/>
      </c>
      <c r="P240" s="17">
        <f>IF(A240="","",IFERROR(ROUNDUP(K240*O240,0),0))</f>
        <v/>
      </c>
      <c r="Q240" s="17">
        <f>IF(A240="","",IFERROR(ROUNDUP((K240*M240)+P240,0),0))</f>
        <v/>
      </c>
      <c r="R240" s="16" t="n"/>
      <c r="S240" s="17">
        <f>IF(A240="","",IFERROR(IF(R240="",'Paramètres'!$B$9,R240),0))</f>
        <v/>
      </c>
      <c r="T240" s="17">
        <f>IF(A240="","",IFERROR(ROUNDUP(K240*(M240+S240),0),0))</f>
        <v/>
      </c>
      <c r="U240" s="17">
        <f>IF(A240="","",IFERROR(IF(H240&lt;=Q240,MAX(0,T240-H240-I240),0),0))</f>
        <v/>
      </c>
      <c r="V240" s="28" t="n"/>
      <c r="W240" s="29">
        <f>IF(A240="","",IFERROR(U240*V240,0))</f>
        <v/>
      </c>
      <c r="X240" s="27">
        <f>IF(A240="","",IFERROR(H240/K240,0))</f>
        <v/>
      </c>
      <c r="Y240" s="21">
        <f>IF(A240="","",IFERROR(IF(H240&lt;=0,"Rupture / à commander",IF(H240&lt;=Q240,IF(I240&gt;0,"À surveiller - commande en cours","À commander"),"OK")),"À vérifier"))</f>
        <v/>
      </c>
      <c r="Z240" s="22" t="n"/>
      <c r="AA240" s="15" t="n"/>
    </row>
    <row r="241">
      <c r="A241" s="15" t="n"/>
      <c r="B241" s="15" t="n"/>
      <c r="C241" s="15" t="n"/>
      <c r="D241" s="15" t="n"/>
      <c r="E241" s="15" t="n"/>
      <c r="F241" s="16" t="n"/>
      <c r="G241" s="16" t="n"/>
      <c r="H241" s="17">
        <f>IF(A241="","",IFERROR(MAX(0,F241-G241),0))</f>
        <v/>
      </c>
      <c r="I241" s="16" t="n"/>
      <c r="J241" s="16" t="n"/>
      <c r="K241" s="27">
        <f>IF(A241="","",IFERROR(J241/'Paramètres'!$B$6,0))</f>
        <v/>
      </c>
      <c r="L241" s="16" t="n"/>
      <c r="M241" s="17">
        <f>IF(A241="","",IFERROR(IF(L241="",'Paramètres'!$B$7,L241),0))</f>
        <v/>
      </c>
      <c r="N241" s="16" t="n"/>
      <c r="O241" s="17">
        <f>IF(A241="","",IFERROR(IF(N241="",'Paramètres'!$B$8,N241),0))</f>
        <v/>
      </c>
      <c r="P241" s="17">
        <f>IF(A241="","",IFERROR(ROUNDUP(K241*O241,0),0))</f>
        <v/>
      </c>
      <c r="Q241" s="17">
        <f>IF(A241="","",IFERROR(ROUNDUP((K241*M241)+P241,0),0))</f>
        <v/>
      </c>
      <c r="R241" s="16" t="n"/>
      <c r="S241" s="17">
        <f>IF(A241="","",IFERROR(IF(R241="",'Paramètres'!$B$9,R241),0))</f>
        <v/>
      </c>
      <c r="T241" s="17">
        <f>IF(A241="","",IFERROR(ROUNDUP(K241*(M241+S241),0),0))</f>
        <v/>
      </c>
      <c r="U241" s="17">
        <f>IF(A241="","",IFERROR(IF(H241&lt;=Q241,MAX(0,T241-H241-I241),0),0))</f>
        <v/>
      </c>
      <c r="V241" s="28" t="n"/>
      <c r="W241" s="29">
        <f>IF(A241="","",IFERROR(U241*V241,0))</f>
        <v/>
      </c>
      <c r="X241" s="27">
        <f>IF(A241="","",IFERROR(H241/K241,0))</f>
        <v/>
      </c>
      <c r="Y241" s="21">
        <f>IF(A241="","",IFERROR(IF(H241&lt;=0,"Rupture / à commander",IF(H241&lt;=Q241,IF(I241&gt;0,"À surveiller - commande en cours","À commander"),"OK")),"À vérifier"))</f>
        <v/>
      </c>
      <c r="Z241" s="22" t="n"/>
      <c r="AA241" s="15" t="n"/>
    </row>
    <row r="242">
      <c r="A242" s="15" t="n"/>
      <c r="B242" s="15" t="n"/>
      <c r="C242" s="15" t="n"/>
      <c r="D242" s="15" t="n"/>
      <c r="E242" s="15" t="n"/>
      <c r="F242" s="16" t="n"/>
      <c r="G242" s="16" t="n"/>
      <c r="H242" s="17">
        <f>IF(A242="","",IFERROR(MAX(0,F242-G242),0))</f>
        <v/>
      </c>
      <c r="I242" s="16" t="n"/>
      <c r="J242" s="16" t="n"/>
      <c r="K242" s="27">
        <f>IF(A242="","",IFERROR(J242/'Paramètres'!$B$6,0))</f>
        <v/>
      </c>
      <c r="L242" s="16" t="n"/>
      <c r="M242" s="17">
        <f>IF(A242="","",IFERROR(IF(L242="",'Paramètres'!$B$7,L242),0))</f>
        <v/>
      </c>
      <c r="N242" s="16" t="n"/>
      <c r="O242" s="17">
        <f>IF(A242="","",IFERROR(IF(N242="",'Paramètres'!$B$8,N242),0))</f>
        <v/>
      </c>
      <c r="P242" s="17">
        <f>IF(A242="","",IFERROR(ROUNDUP(K242*O242,0),0))</f>
        <v/>
      </c>
      <c r="Q242" s="17">
        <f>IF(A242="","",IFERROR(ROUNDUP((K242*M242)+P242,0),0))</f>
        <v/>
      </c>
      <c r="R242" s="16" t="n"/>
      <c r="S242" s="17">
        <f>IF(A242="","",IFERROR(IF(R242="",'Paramètres'!$B$9,R242),0))</f>
        <v/>
      </c>
      <c r="T242" s="17">
        <f>IF(A242="","",IFERROR(ROUNDUP(K242*(M242+S242),0),0))</f>
        <v/>
      </c>
      <c r="U242" s="17">
        <f>IF(A242="","",IFERROR(IF(H242&lt;=Q242,MAX(0,T242-H242-I242),0),0))</f>
        <v/>
      </c>
      <c r="V242" s="28" t="n"/>
      <c r="W242" s="29">
        <f>IF(A242="","",IFERROR(U242*V242,0))</f>
        <v/>
      </c>
      <c r="X242" s="27">
        <f>IF(A242="","",IFERROR(H242/K242,0))</f>
        <v/>
      </c>
      <c r="Y242" s="21">
        <f>IF(A242="","",IFERROR(IF(H242&lt;=0,"Rupture / à commander",IF(H242&lt;=Q242,IF(I242&gt;0,"À surveiller - commande en cours","À commander"),"OK")),"À vérifier"))</f>
        <v/>
      </c>
      <c r="Z242" s="22" t="n"/>
      <c r="AA242" s="15" t="n"/>
    </row>
    <row r="243">
      <c r="A243" s="15" t="n"/>
      <c r="B243" s="15" t="n"/>
      <c r="C243" s="15" t="n"/>
      <c r="D243" s="15" t="n"/>
      <c r="E243" s="15" t="n"/>
      <c r="F243" s="16" t="n"/>
      <c r="G243" s="16" t="n"/>
      <c r="H243" s="17">
        <f>IF(A243="","",IFERROR(MAX(0,F243-G243),0))</f>
        <v/>
      </c>
      <c r="I243" s="16" t="n"/>
      <c r="J243" s="16" t="n"/>
      <c r="K243" s="27">
        <f>IF(A243="","",IFERROR(J243/'Paramètres'!$B$6,0))</f>
        <v/>
      </c>
      <c r="L243" s="16" t="n"/>
      <c r="M243" s="17">
        <f>IF(A243="","",IFERROR(IF(L243="",'Paramètres'!$B$7,L243),0))</f>
        <v/>
      </c>
      <c r="N243" s="16" t="n"/>
      <c r="O243" s="17">
        <f>IF(A243="","",IFERROR(IF(N243="",'Paramètres'!$B$8,N243),0))</f>
        <v/>
      </c>
      <c r="P243" s="17">
        <f>IF(A243="","",IFERROR(ROUNDUP(K243*O243,0),0))</f>
        <v/>
      </c>
      <c r="Q243" s="17">
        <f>IF(A243="","",IFERROR(ROUNDUP((K243*M243)+P243,0),0))</f>
        <v/>
      </c>
      <c r="R243" s="16" t="n"/>
      <c r="S243" s="17">
        <f>IF(A243="","",IFERROR(IF(R243="",'Paramètres'!$B$9,R243),0))</f>
        <v/>
      </c>
      <c r="T243" s="17">
        <f>IF(A243="","",IFERROR(ROUNDUP(K243*(M243+S243),0),0))</f>
        <v/>
      </c>
      <c r="U243" s="17">
        <f>IF(A243="","",IFERROR(IF(H243&lt;=Q243,MAX(0,T243-H243-I243),0),0))</f>
        <v/>
      </c>
      <c r="V243" s="28" t="n"/>
      <c r="W243" s="29">
        <f>IF(A243="","",IFERROR(U243*V243,0))</f>
        <v/>
      </c>
      <c r="X243" s="27">
        <f>IF(A243="","",IFERROR(H243/K243,0))</f>
        <v/>
      </c>
      <c r="Y243" s="21">
        <f>IF(A243="","",IFERROR(IF(H243&lt;=0,"Rupture / à commander",IF(H243&lt;=Q243,IF(I243&gt;0,"À surveiller - commande en cours","À commander"),"OK")),"À vérifier"))</f>
        <v/>
      </c>
      <c r="Z243" s="22" t="n"/>
      <c r="AA243" s="15" t="n"/>
    </row>
    <row r="244">
      <c r="A244" s="15" t="n"/>
      <c r="B244" s="15" t="n"/>
      <c r="C244" s="15" t="n"/>
      <c r="D244" s="15" t="n"/>
      <c r="E244" s="15" t="n"/>
      <c r="F244" s="16" t="n"/>
      <c r="G244" s="16" t="n"/>
      <c r="H244" s="17">
        <f>IF(A244="","",IFERROR(MAX(0,F244-G244),0))</f>
        <v/>
      </c>
      <c r="I244" s="16" t="n"/>
      <c r="J244" s="16" t="n"/>
      <c r="K244" s="27">
        <f>IF(A244="","",IFERROR(J244/'Paramètres'!$B$6,0))</f>
        <v/>
      </c>
      <c r="L244" s="16" t="n"/>
      <c r="M244" s="17">
        <f>IF(A244="","",IFERROR(IF(L244="",'Paramètres'!$B$7,L244),0))</f>
        <v/>
      </c>
      <c r="N244" s="16" t="n"/>
      <c r="O244" s="17">
        <f>IF(A244="","",IFERROR(IF(N244="",'Paramètres'!$B$8,N244),0))</f>
        <v/>
      </c>
      <c r="P244" s="17">
        <f>IF(A244="","",IFERROR(ROUNDUP(K244*O244,0),0))</f>
        <v/>
      </c>
      <c r="Q244" s="17">
        <f>IF(A244="","",IFERROR(ROUNDUP((K244*M244)+P244,0),0))</f>
        <v/>
      </c>
      <c r="R244" s="16" t="n"/>
      <c r="S244" s="17">
        <f>IF(A244="","",IFERROR(IF(R244="",'Paramètres'!$B$9,R244),0))</f>
        <v/>
      </c>
      <c r="T244" s="17">
        <f>IF(A244="","",IFERROR(ROUNDUP(K244*(M244+S244),0),0))</f>
        <v/>
      </c>
      <c r="U244" s="17">
        <f>IF(A244="","",IFERROR(IF(H244&lt;=Q244,MAX(0,T244-H244-I244),0),0))</f>
        <v/>
      </c>
      <c r="V244" s="28" t="n"/>
      <c r="W244" s="29">
        <f>IF(A244="","",IFERROR(U244*V244,0))</f>
        <v/>
      </c>
      <c r="X244" s="27">
        <f>IF(A244="","",IFERROR(H244/K244,0))</f>
        <v/>
      </c>
      <c r="Y244" s="21">
        <f>IF(A244="","",IFERROR(IF(H244&lt;=0,"Rupture / à commander",IF(H244&lt;=Q244,IF(I244&gt;0,"À surveiller - commande en cours","À commander"),"OK")),"À vérifier"))</f>
        <v/>
      </c>
      <c r="Z244" s="22" t="n"/>
      <c r="AA244" s="15" t="n"/>
    </row>
    <row r="245">
      <c r="A245" s="15" t="n"/>
      <c r="B245" s="15" t="n"/>
      <c r="C245" s="15" t="n"/>
      <c r="D245" s="15" t="n"/>
      <c r="E245" s="15" t="n"/>
      <c r="F245" s="16" t="n"/>
      <c r="G245" s="16" t="n"/>
      <c r="H245" s="17">
        <f>IF(A245="","",IFERROR(MAX(0,F245-G245),0))</f>
        <v/>
      </c>
      <c r="I245" s="16" t="n"/>
      <c r="J245" s="16" t="n"/>
      <c r="K245" s="27">
        <f>IF(A245="","",IFERROR(J245/'Paramètres'!$B$6,0))</f>
        <v/>
      </c>
      <c r="L245" s="16" t="n"/>
      <c r="M245" s="17">
        <f>IF(A245="","",IFERROR(IF(L245="",'Paramètres'!$B$7,L245),0))</f>
        <v/>
      </c>
      <c r="N245" s="16" t="n"/>
      <c r="O245" s="17">
        <f>IF(A245="","",IFERROR(IF(N245="",'Paramètres'!$B$8,N245),0))</f>
        <v/>
      </c>
      <c r="P245" s="17">
        <f>IF(A245="","",IFERROR(ROUNDUP(K245*O245,0),0))</f>
        <v/>
      </c>
      <c r="Q245" s="17">
        <f>IF(A245="","",IFERROR(ROUNDUP((K245*M245)+P245,0),0))</f>
        <v/>
      </c>
      <c r="R245" s="16" t="n"/>
      <c r="S245" s="17">
        <f>IF(A245="","",IFERROR(IF(R245="",'Paramètres'!$B$9,R245),0))</f>
        <v/>
      </c>
      <c r="T245" s="17">
        <f>IF(A245="","",IFERROR(ROUNDUP(K245*(M245+S245),0),0))</f>
        <v/>
      </c>
      <c r="U245" s="17">
        <f>IF(A245="","",IFERROR(IF(H245&lt;=Q245,MAX(0,T245-H245-I245),0),0))</f>
        <v/>
      </c>
      <c r="V245" s="28" t="n"/>
      <c r="W245" s="29">
        <f>IF(A245="","",IFERROR(U245*V245,0))</f>
        <v/>
      </c>
      <c r="X245" s="27">
        <f>IF(A245="","",IFERROR(H245/K245,0))</f>
        <v/>
      </c>
      <c r="Y245" s="21">
        <f>IF(A245="","",IFERROR(IF(H245&lt;=0,"Rupture / à commander",IF(H245&lt;=Q245,IF(I245&gt;0,"À surveiller - commande en cours","À commander"),"OK")),"À vérifier"))</f>
        <v/>
      </c>
      <c r="Z245" s="22" t="n"/>
      <c r="AA245" s="15" t="n"/>
    </row>
    <row r="246">
      <c r="A246" s="15" t="n"/>
      <c r="B246" s="15" t="n"/>
      <c r="C246" s="15" t="n"/>
      <c r="D246" s="15" t="n"/>
      <c r="E246" s="15" t="n"/>
      <c r="F246" s="16" t="n"/>
      <c r="G246" s="16" t="n"/>
      <c r="H246" s="17">
        <f>IF(A246="","",IFERROR(MAX(0,F246-G246),0))</f>
        <v/>
      </c>
      <c r="I246" s="16" t="n"/>
      <c r="J246" s="16" t="n"/>
      <c r="K246" s="27">
        <f>IF(A246="","",IFERROR(J246/'Paramètres'!$B$6,0))</f>
        <v/>
      </c>
      <c r="L246" s="16" t="n"/>
      <c r="M246" s="17">
        <f>IF(A246="","",IFERROR(IF(L246="",'Paramètres'!$B$7,L246),0))</f>
        <v/>
      </c>
      <c r="N246" s="16" t="n"/>
      <c r="O246" s="17">
        <f>IF(A246="","",IFERROR(IF(N246="",'Paramètres'!$B$8,N246),0))</f>
        <v/>
      </c>
      <c r="P246" s="17">
        <f>IF(A246="","",IFERROR(ROUNDUP(K246*O246,0),0))</f>
        <v/>
      </c>
      <c r="Q246" s="17">
        <f>IF(A246="","",IFERROR(ROUNDUP((K246*M246)+P246,0),0))</f>
        <v/>
      </c>
      <c r="R246" s="16" t="n"/>
      <c r="S246" s="17">
        <f>IF(A246="","",IFERROR(IF(R246="",'Paramètres'!$B$9,R246),0))</f>
        <v/>
      </c>
      <c r="T246" s="17">
        <f>IF(A246="","",IFERROR(ROUNDUP(K246*(M246+S246),0),0))</f>
        <v/>
      </c>
      <c r="U246" s="17">
        <f>IF(A246="","",IFERROR(IF(H246&lt;=Q246,MAX(0,T246-H246-I246),0),0))</f>
        <v/>
      </c>
      <c r="V246" s="28" t="n"/>
      <c r="W246" s="29">
        <f>IF(A246="","",IFERROR(U246*V246,0))</f>
        <v/>
      </c>
      <c r="X246" s="27">
        <f>IF(A246="","",IFERROR(H246/K246,0))</f>
        <v/>
      </c>
      <c r="Y246" s="21">
        <f>IF(A246="","",IFERROR(IF(H246&lt;=0,"Rupture / à commander",IF(H246&lt;=Q246,IF(I246&gt;0,"À surveiller - commande en cours","À commander"),"OK")),"À vérifier"))</f>
        <v/>
      </c>
      <c r="Z246" s="22" t="n"/>
      <c r="AA246" s="15" t="n"/>
    </row>
    <row r="247">
      <c r="A247" s="15" t="n"/>
      <c r="B247" s="15" t="n"/>
      <c r="C247" s="15" t="n"/>
      <c r="D247" s="15" t="n"/>
      <c r="E247" s="15" t="n"/>
      <c r="F247" s="16" t="n"/>
      <c r="G247" s="16" t="n"/>
      <c r="H247" s="17">
        <f>IF(A247="","",IFERROR(MAX(0,F247-G247),0))</f>
        <v/>
      </c>
      <c r="I247" s="16" t="n"/>
      <c r="J247" s="16" t="n"/>
      <c r="K247" s="27">
        <f>IF(A247="","",IFERROR(J247/'Paramètres'!$B$6,0))</f>
        <v/>
      </c>
      <c r="L247" s="16" t="n"/>
      <c r="M247" s="17">
        <f>IF(A247="","",IFERROR(IF(L247="",'Paramètres'!$B$7,L247),0))</f>
        <v/>
      </c>
      <c r="N247" s="16" t="n"/>
      <c r="O247" s="17">
        <f>IF(A247="","",IFERROR(IF(N247="",'Paramètres'!$B$8,N247),0))</f>
        <v/>
      </c>
      <c r="P247" s="17">
        <f>IF(A247="","",IFERROR(ROUNDUP(K247*O247,0),0))</f>
        <v/>
      </c>
      <c r="Q247" s="17">
        <f>IF(A247="","",IFERROR(ROUNDUP((K247*M247)+P247,0),0))</f>
        <v/>
      </c>
      <c r="R247" s="16" t="n"/>
      <c r="S247" s="17">
        <f>IF(A247="","",IFERROR(IF(R247="",'Paramètres'!$B$9,R247),0))</f>
        <v/>
      </c>
      <c r="T247" s="17">
        <f>IF(A247="","",IFERROR(ROUNDUP(K247*(M247+S247),0),0))</f>
        <v/>
      </c>
      <c r="U247" s="17">
        <f>IF(A247="","",IFERROR(IF(H247&lt;=Q247,MAX(0,T247-H247-I247),0),0))</f>
        <v/>
      </c>
      <c r="V247" s="28" t="n"/>
      <c r="W247" s="29">
        <f>IF(A247="","",IFERROR(U247*V247,0))</f>
        <v/>
      </c>
      <c r="X247" s="27">
        <f>IF(A247="","",IFERROR(H247/K247,0))</f>
        <v/>
      </c>
      <c r="Y247" s="21">
        <f>IF(A247="","",IFERROR(IF(H247&lt;=0,"Rupture / à commander",IF(H247&lt;=Q247,IF(I247&gt;0,"À surveiller - commande en cours","À commander"),"OK")),"À vérifier"))</f>
        <v/>
      </c>
      <c r="Z247" s="22" t="n"/>
      <c r="AA247" s="15" t="n"/>
    </row>
    <row r="248">
      <c r="A248" s="15" t="n"/>
      <c r="B248" s="15" t="n"/>
      <c r="C248" s="15" t="n"/>
      <c r="D248" s="15" t="n"/>
      <c r="E248" s="15" t="n"/>
      <c r="F248" s="16" t="n"/>
      <c r="G248" s="16" t="n"/>
      <c r="H248" s="17">
        <f>IF(A248="","",IFERROR(MAX(0,F248-G248),0))</f>
        <v/>
      </c>
      <c r="I248" s="16" t="n"/>
      <c r="J248" s="16" t="n"/>
      <c r="K248" s="27">
        <f>IF(A248="","",IFERROR(J248/'Paramètres'!$B$6,0))</f>
        <v/>
      </c>
      <c r="L248" s="16" t="n"/>
      <c r="M248" s="17">
        <f>IF(A248="","",IFERROR(IF(L248="",'Paramètres'!$B$7,L248),0))</f>
        <v/>
      </c>
      <c r="N248" s="16" t="n"/>
      <c r="O248" s="17">
        <f>IF(A248="","",IFERROR(IF(N248="",'Paramètres'!$B$8,N248),0))</f>
        <v/>
      </c>
      <c r="P248" s="17">
        <f>IF(A248="","",IFERROR(ROUNDUP(K248*O248,0),0))</f>
        <v/>
      </c>
      <c r="Q248" s="17">
        <f>IF(A248="","",IFERROR(ROUNDUP((K248*M248)+P248,0),0))</f>
        <v/>
      </c>
      <c r="R248" s="16" t="n"/>
      <c r="S248" s="17">
        <f>IF(A248="","",IFERROR(IF(R248="",'Paramètres'!$B$9,R248),0))</f>
        <v/>
      </c>
      <c r="T248" s="17">
        <f>IF(A248="","",IFERROR(ROUNDUP(K248*(M248+S248),0),0))</f>
        <v/>
      </c>
      <c r="U248" s="17">
        <f>IF(A248="","",IFERROR(IF(H248&lt;=Q248,MAX(0,T248-H248-I248),0),0))</f>
        <v/>
      </c>
      <c r="V248" s="28" t="n"/>
      <c r="W248" s="29">
        <f>IF(A248="","",IFERROR(U248*V248,0))</f>
        <v/>
      </c>
      <c r="X248" s="27">
        <f>IF(A248="","",IFERROR(H248/K248,0))</f>
        <v/>
      </c>
      <c r="Y248" s="21">
        <f>IF(A248="","",IFERROR(IF(H248&lt;=0,"Rupture / à commander",IF(H248&lt;=Q248,IF(I248&gt;0,"À surveiller - commande en cours","À commander"),"OK")),"À vérifier"))</f>
        <v/>
      </c>
      <c r="Z248" s="22" t="n"/>
      <c r="AA248" s="15" t="n"/>
    </row>
    <row r="249">
      <c r="A249" s="15" t="n"/>
      <c r="B249" s="15" t="n"/>
      <c r="C249" s="15" t="n"/>
      <c r="D249" s="15" t="n"/>
      <c r="E249" s="15" t="n"/>
      <c r="F249" s="16" t="n"/>
      <c r="G249" s="16" t="n"/>
      <c r="H249" s="17">
        <f>IF(A249="","",IFERROR(MAX(0,F249-G249),0))</f>
        <v/>
      </c>
      <c r="I249" s="16" t="n"/>
      <c r="J249" s="16" t="n"/>
      <c r="K249" s="27">
        <f>IF(A249="","",IFERROR(J249/'Paramètres'!$B$6,0))</f>
        <v/>
      </c>
      <c r="L249" s="16" t="n"/>
      <c r="M249" s="17">
        <f>IF(A249="","",IFERROR(IF(L249="",'Paramètres'!$B$7,L249),0))</f>
        <v/>
      </c>
      <c r="N249" s="16" t="n"/>
      <c r="O249" s="17">
        <f>IF(A249="","",IFERROR(IF(N249="",'Paramètres'!$B$8,N249),0))</f>
        <v/>
      </c>
      <c r="P249" s="17">
        <f>IF(A249="","",IFERROR(ROUNDUP(K249*O249,0),0))</f>
        <v/>
      </c>
      <c r="Q249" s="17">
        <f>IF(A249="","",IFERROR(ROUNDUP((K249*M249)+P249,0),0))</f>
        <v/>
      </c>
      <c r="R249" s="16" t="n"/>
      <c r="S249" s="17">
        <f>IF(A249="","",IFERROR(IF(R249="",'Paramètres'!$B$9,R249),0))</f>
        <v/>
      </c>
      <c r="T249" s="17">
        <f>IF(A249="","",IFERROR(ROUNDUP(K249*(M249+S249),0),0))</f>
        <v/>
      </c>
      <c r="U249" s="17">
        <f>IF(A249="","",IFERROR(IF(H249&lt;=Q249,MAX(0,T249-H249-I249),0),0))</f>
        <v/>
      </c>
      <c r="V249" s="28" t="n"/>
      <c r="W249" s="29">
        <f>IF(A249="","",IFERROR(U249*V249,0))</f>
        <v/>
      </c>
      <c r="X249" s="27">
        <f>IF(A249="","",IFERROR(H249/K249,0))</f>
        <v/>
      </c>
      <c r="Y249" s="21">
        <f>IF(A249="","",IFERROR(IF(H249&lt;=0,"Rupture / à commander",IF(H249&lt;=Q249,IF(I249&gt;0,"À surveiller - commande en cours","À commander"),"OK")),"À vérifier"))</f>
        <v/>
      </c>
      <c r="Z249" s="22" t="n"/>
      <c r="AA249" s="15" t="n"/>
    </row>
    <row r="250">
      <c r="A250" s="15" t="n"/>
      <c r="B250" s="15" t="n"/>
      <c r="C250" s="15" t="n"/>
      <c r="D250" s="15" t="n"/>
      <c r="E250" s="15" t="n"/>
      <c r="F250" s="16" t="n"/>
      <c r="G250" s="16" t="n"/>
      <c r="H250" s="17">
        <f>IF(A250="","",IFERROR(MAX(0,F250-G250),0))</f>
        <v/>
      </c>
      <c r="I250" s="16" t="n"/>
      <c r="J250" s="16" t="n"/>
      <c r="K250" s="27">
        <f>IF(A250="","",IFERROR(J250/'Paramètres'!$B$6,0))</f>
        <v/>
      </c>
      <c r="L250" s="16" t="n"/>
      <c r="M250" s="17">
        <f>IF(A250="","",IFERROR(IF(L250="",'Paramètres'!$B$7,L250),0))</f>
        <v/>
      </c>
      <c r="N250" s="16" t="n"/>
      <c r="O250" s="17">
        <f>IF(A250="","",IFERROR(IF(N250="",'Paramètres'!$B$8,N250),0))</f>
        <v/>
      </c>
      <c r="P250" s="17">
        <f>IF(A250="","",IFERROR(ROUNDUP(K250*O250,0),0))</f>
        <v/>
      </c>
      <c r="Q250" s="17">
        <f>IF(A250="","",IFERROR(ROUNDUP((K250*M250)+P250,0),0))</f>
        <v/>
      </c>
      <c r="R250" s="16" t="n"/>
      <c r="S250" s="17">
        <f>IF(A250="","",IFERROR(IF(R250="",'Paramètres'!$B$9,R250),0))</f>
        <v/>
      </c>
      <c r="T250" s="17">
        <f>IF(A250="","",IFERROR(ROUNDUP(K250*(M250+S250),0),0))</f>
        <v/>
      </c>
      <c r="U250" s="17">
        <f>IF(A250="","",IFERROR(IF(H250&lt;=Q250,MAX(0,T250-H250-I250),0),0))</f>
        <v/>
      </c>
      <c r="V250" s="28" t="n"/>
      <c r="W250" s="29">
        <f>IF(A250="","",IFERROR(U250*V250,0))</f>
        <v/>
      </c>
      <c r="X250" s="27">
        <f>IF(A250="","",IFERROR(H250/K250,0))</f>
        <v/>
      </c>
      <c r="Y250" s="21">
        <f>IF(A250="","",IFERROR(IF(H250&lt;=0,"Rupture / à commander",IF(H250&lt;=Q250,IF(I250&gt;0,"À surveiller - commande en cours","À commander"),"OK")),"À vérifier"))</f>
        <v/>
      </c>
      <c r="Z250" s="22" t="n"/>
      <c r="AA250" s="15" t="n"/>
    </row>
    <row r="251">
      <c r="A251" s="15" t="n"/>
      <c r="B251" s="15" t="n"/>
      <c r="C251" s="15" t="n"/>
      <c r="D251" s="15" t="n"/>
      <c r="E251" s="15" t="n"/>
      <c r="F251" s="16" t="n"/>
      <c r="G251" s="16" t="n"/>
      <c r="H251" s="17">
        <f>IF(A251="","",IFERROR(MAX(0,F251-G251),0))</f>
        <v/>
      </c>
      <c r="I251" s="16" t="n"/>
      <c r="J251" s="16" t="n"/>
      <c r="K251" s="27">
        <f>IF(A251="","",IFERROR(J251/'Paramètres'!$B$6,0))</f>
        <v/>
      </c>
      <c r="L251" s="16" t="n"/>
      <c r="M251" s="17">
        <f>IF(A251="","",IFERROR(IF(L251="",'Paramètres'!$B$7,L251),0))</f>
        <v/>
      </c>
      <c r="N251" s="16" t="n"/>
      <c r="O251" s="17">
        <f>IF(A251="","",IFERROR(IF(N251="",'Paramètres'!$B$8,N251),0))</f>
        <v/>
      </c>
      <c r="P251" s="17">
        <f>IF(A251="","",IFERROR(ROUNDUP(K251*O251,0),0))</f>
        <v/>
      </c>
      <c r="Q251" s="17">
        <f>IF(A251="","",IFERROR(ROUNDUP((K251*M251)+P251,0),0))</f>
        <v/>
      </c>
      <c r="R251" s="16" t="n"/>
      <c r="S251" s="17">
        <f>IF(A251="","",IFERROR(IF(R251="",'Paramètres'!$B$9,R251),0))</f>
        <v/>
      </c>
      <c r="T251" s="17">
        <f>IF(A251="","",IFERROR(ROUNDUP(K251*(M251+S251),0),0))</f>
        <v/>
      </c>
      <c r="U251" s="17">
        <f>IF(A251="","",IFERROR(IF(H251&lt;=Q251,MAX(0,T251-H251-I251),0),0))</f>
        <v/>
      </c>
      <c r="V251" s="28" t="n"/>
      <c r="W251" s="29">
        <f>IF(A251="","",IFERROR(U251*V251,0))</f>
        <v/>
      </c>
      <c r="X251" s="27">
        <f>IF(A251="","",IFERROR(H251/K251,0))</f>
        <v/>
      </c>
      <c r="Y251" s="21">
        <f>IF(A251="","",IFERROR(IF(H251&lt;=0,"Rupture / à commander",IF(H251&lt;=Q251,IF(I251&gt;0,"À surveiller - commande en cours","À commander"),"OK")),"À vérifier"))</f>
        <v/>
      </c>
      <c r="Z251" s="22" t="n"/>
      <c r="AA251" s="15" t="n"/>
    </row>
    <row r="252">
      <c r="A252" s="15" t="n"/>
      <c r="B252" s="15" t="n"/>
      <c r="C252" s="15" t="n"/>
      <c r="D252" s="15" t="n"/>
      <c r="E252" s="15" t="n"/>
      <c r="F252" s="16" t="n"/>
      <c r="G252" s="16" t="n"/>
      <c r="H252" s="17">
        <f>IF(A252="","",IFERROR(MAX(0,F252-G252),0))</f>
        <v/>
      </c>
      <c r="I252" s="16" t="n"/>
      <c r="J252" s="16" t="n"/>
      <c r="K252" s="27">
        <f>IF(A252="","",IFERROR(J252/'Paramètres'!$B$6,0))</f>
        <v/>
      </c>
      <c r="L252" s="16" t="n"/>
      <c r="M252" s="17">
        <f>IF(A252="","",IFERROR(IF(L252="",'Paramètres'!$B$7,L252),0))</f>
        <v/>
      </c>
      <c r="N252" s="16" t="n"/>
      <c r="O252" s="17">
        <f>IF(A252="","",IFERROR(IF(N252="",'Paramètres'!$B$8,N252),0))</f>
        <v/>
      </c>
      <c r="P252" s="17">
        <f>IF(A252="","",IFERROR(ROUNDUP(K252*O252,0),0))</f>
        <v/>
      </c>
      <c r="Q252" s="17">
        <f>IF(A252="","",IFERROR(ROUNDUP((K252*M252)+P252,0),0))</f>
        <v/>
      </c>
      <c r="R252" s="16" t="n"/>
      <c r="S252" s="17">
        <f>IF(A252="","",IFERROR(IF(R252="",'Paramètres'!$B$9,R252),0))</f>
        <v/>
      </c>
      <c r="T252" s="17">
        <f>IF(A252="","",IFERROR(ROUNDUP(K252*(M252+S252),0),0))</f>
        <v/>
      </c>
      <c r="U252" s="17">
        <f>IF(A252="","",IFERROR(IF(H252&lt;=Q252,MAX(0,T252-H252-I252),0),0))</f>
        <v/>
      </c>
      <c r="V252" s="28" t="n"/>
      <c r="W252" s="29">
        <f>IF(A252="","",IFERROR(U252*V252,0))</f>
        <v/>
      </c>
      <c r="X252" s="27">
        <f>IF(A252="","",IFERROR(H252/K252,0))</f>
        <v/>
      </c>
      <c r="Y252" s="21">
        <f>IF(A252="","",IFERROR(IF(H252&lt;=0,"Rupture / à commander",IF(H252&lt;=Q252,IF(I252&gt;0,"À surveiller - commande en cours","À commander"),"OK")),"À vérifier"))</f>
        <v/>
      </c>
      <c r="Z252" s="22" t="n"/>
      <c r="AA252" s="15" t="n"/>
    </row>
    <row r="253">
      <c r="A253" s="15" t="n"/>
      <c r="B253" s="15" t="n"/>
      <c r="C253" s="15" t="n"/>
      <c r="D253" s="15" t="n"/>
      <c r="E253" s="15" t="n"/>
      <c r="F253" s="16" t="n"/>
      <c r="G253" s="16" t="n"/>
      <c r="H253" s="17">
        <f>IF(A253="","",IFERROR(MAX(0,F253-G253),0))</f>
        <v/>
      </c>
      <c r="I253" s="16" t="n"/>
      <c r="J253" s="16" t="n"/>
      <c r="K253" s="27">
        <f>IF(A253="","",IFERROR(J253/'Paramètres'!$B$6,0))</f>
        <v/>
      </c>
      <c r="L253" s="16" t="n"/>
      <c r="M253" s="17">
        <f>IF(A253="","",IFERROR(IF(L253="",'Paramètres'!$B$7,L253),0))</f>
        <v/>
      </c>
      <c r="N253" s="16" t="n"/>
      <c r="O253" s="17">
        <f>IF(A253="","",IFERROR(IF(N253="",'Paramètres'!$B$8,N253),0))</f>
        <v/>
      </c>
      <c r="P253" s="17">
        <f>IF(A253="","",IFERROR(ROUNDUP(K253*O253,0),0))</f>
        <v/>
      </c>
      <c r="Q253" s="17">
        <f>IF(A253="","",IFERROR(ROUNDUP((K253*M253)+P253,0),0))</f>
        <v/>
      </c>
      <c r="R253" s="16" t="n"/>
      <c r="S253" s="17">
        <f>IF(A253="","",IFERROR(IF(R253="",'Paramètres'!$B$9,R253),0))</f>
        <v/>
      </c>
      <c r="T253" s="17">
        <f>IF(A253="","",IFERROR(ROUNDUP(K253*(M253+S253),0),0))</f>
        <v/>
      </c>
      <c r="U253" s="17">
        <f>IF(A253="","",IFERROR(IF(H253&lt;=Q253,MAX(0,T253-H253-I253),0),0))</f>
        <v/>
      </c>
      <c r="V253" s="28" t="n"/>
      <c r="W253" s="29">
        <f>IF(A253="","",IFERROR(U253*V253,0))</f>
        <v/>
      </c>
      <c r="X253" s="27">
        <f>IF(A253="","",IFERROR(H253/K253,0))</f>
        <v/>
      </c>
      <c r="Y253" s="21">
        <f>IF(A253="","",IFERROR(IF(H253&lt;=0,"Rupture / à commander",IF(H253&lt;=Q253,IF(I253&gt;0,"À surveiller - commande en cours","À commander"),"OK")),"À vérifier"))</f>
        <v/>
      </c>
      <c r="Z253" s="22" t="n"/>
      <c r="AA253" s="15" t="n"/>
    </row>
    <row r="254">
      <c r="A254" s="15" t="n"/>
      <c r="B254" s="15" t="n"/>
      <c r="C254" s="15" t="n"/>
      <c r="D254" s="15" t="n"/>
      <c r="E254" s="15" t="n"/>
      <c r="F254" s="16" t="n"/>
      <c r="G254" s="16" t="n"/>
      <c r="H254" s="17">
        <f>IF(A254="","",IFERROR(MAX(0,F254-G254),0))</f>
        <v/>
      </c>
      <c r="I254" s="16" t="n"/>
      <c r="J254" s="16" t="n"/>
      <c r="K254" s="27">
        <f>IF(A254="","",IFERROR(J254/'Paramètres'!$B$6,0))</f>
        <v/>
      </c>
      <c r="L254" s="16" t="n"/>
      <c r="M254" s="17">
        <f>IF(A254="","",IFERROR(IF(L254="",'Paramètres'!$B$7,L254),0))</f>
        <v/>
      </c>
      <c r="N254" s="16" t="n"/>
      <c r="O254" s="17">
        <f>IF(A254="","",IFERROR(IF(N254="",'Paramètres'!$B$8,N254),0))</f>
        <v/>
      </c>
      <c r="P254" s="17">
        <f>IF(A254="","",IFERROR(ROUNDUP(K254*O254,0),0))</f>
        <v/>
      </c>
      <c r="Q254" s="17">
        <f>IF(A254="","",IFERROR(ROUNDUP((K254*M254)+P254,0),0))</f>
        <v/>
      </c>
      <c r="R254" s="16" t="n"/>
      <c r="S254" s="17">
        <f>IF(A254="","",IFERROR(IF(R254="",'Paramètres'!$B$9,R254),0))</f>
        <v/>
      </c>
      <c r="T254" s="17">
        <f>IF(A254="","",IFERROR(ROUNDUP(K254*(M254+S254),0),0))</f>
        <v/>
      </c>
      <c r="U254" s="17">
        <f>IF(A254="","",IFERROR(IF(H254&lt;=Q254,MAX(0,T254-H254-I254),0),0))</f>
        <v/>
      </c>
      <c r="V254" s="28" t="n"/>
      <c r="W254" s="29">
        <f>IF(A254="","",IFERROR(U254*V254,0))</f>
        <v/>
      </c>
      <c r="X254" s="27">
        <f>IF(A254="","",IFERROR(H254/K254,0))</f>
        <v/>
      </c>
      <c r="Y254" s="21">
        <f>IF(A254="","",IFERROR(IF(H254&lt;=0,"Rupture / à commander",IF(H254&lt;=Q254,IF(I254&gt;0,"À surveiller - commande en cours","À commander"),"OK")),"À vérifier"))</f>
        <v/>
      </c>
      <c r="Z254" s="22" t="n"/>
      <c r="AA254" s="15" t="n"/>
    </row>
    <row r="255">
      <c r="A255" s="15" t="n"/>
      <c r="B255" s="15" t="n"/>
      <c r="C255" s="15" t="n"/>
      <c r="D255" s="15" t="n"/>
      <c r="E255" s="15" t="n"/>
      <c r="F255" s="16" t="n"/>
      <c r="G255" s="16" t="n"/>
      <c r="H255" s="17">
        <f>IF(A255="","",IFERROR(MAX(0,F255-G255),0))</f>
        <v/>
      </c>
      <c r="I255" s="16" t="n"/>
      <c r="J255" s="16" t="n"/>
      <c r="K255" s="27">
        <f>IF(A255="","",IFERROR(J255/'Paramètres'!$B$6,0))</f>
        <v/>
      </c>
      <c r="L255" s="16" t="n"/>
      <c r="M255" s="17">
        <f>IF(A255="","",IFERROR(IF(L255="",'Paramètres'!$B$7,L255),0))</f>
        <v/>
      </c>
      <c r="N255" s="16" t="n"/>
      <c r="O255" s="17">
        <f>IF(A255="","",IFERROR(IF(N255="",'Paramètres'!$B$8,N255),0))</f>
        <v/>
      </c>
      <c r="P255" s="17">
        <f>IF(A255="","",IFERROR(ROUNDUP(K255*O255,0),0))</f>
        <v/>
      </c>
      <c r="Q255" s="17">
        <f>IF(A255="","",IFERROR(ROUNDUP((K255*M255)+P255,0),0))</f>
        <v/>
      </c>
      <c r="R255" s="16" t="n"/>
      <c r="S255" s="17">
        <f>IF(A255="","",IFERROR(IF(R255="",'Paramètres'!$B$9,R255),0))</f>
        <v/>
      </c>
      <c r="T255" s="17">
        <f>IF(A255="","",IFERROR(ROUNDUP(K255*(M255+S255),0),0))</f>
        <v/>
      </c>
      <c r="U255" s="17">
        <f>IF(A255="","",IFERROR(IF(H255&lt;=Q255,MAX(0,T255-H255-I255),0),0))</f>
        <v/>
      </c>
      <c r="V255" s="28" t="n"/>
      <c r="W255" s="29">
        <f>IF(A255="","",IFERROR(U255*V255,0))</f>
        <v/>
      </c>
      <c r="X255" s="27">
        <f>IF(A255="","",IFERROR(H255/K255,0))</f>
        <v/>
      </c>
      <c r="Y255" s="21">
        <f>IF(A255="","",IFERROR(IF(H255&lt;=0,"Rupture / à commander",IF(H255&lt;=Q255,IF(I255&gt;0,"À surveiller - commande en cours","À commander"),"OK")),"À vérifier"))</f>
        <v/>
      </c>
      <c r="Z255" s="22" t="n"/>
      <c r="AA255" s="15" t="n"/>
    </row>
    <row r="256">
      <c r="A256" s="15" t="n"/>
      <c r="B256" s="15" t="n"/>
      <c r="C256" s="15" t="n"/>
      <c r="D256" s="15" t="n"/>
      <c r="E256" s="15" t="n"/>
      <c r="F256" s="16" t="n"/>
      <c r="G256" s="16" t="n"/>
      <c r="H256" s="17">
        <f>IF(A256="","",IFERROR(MAX(0,F256-G256),0))</f>
        <v/>
      </c>
      <c r="I256" s="16" t="n"/>
      <c r="J256" s="16" t="n"/>
      <c r="K256" s="27">
        <f>IF(A256="","",IFERROR(J256/'Paramètres'!$B$6,0))</f>
        <v/>
      </c>
      <c r="L256" s="16" t="n"/>
      <c r="M256" s="17">
        <f>IF(A256="","",IFERROR(IF(L256="",'Paramètres'!$B$7,L256),0))</f>
        <v/>
      </c>
      <c r="N256" s="16" t="n"/>
      <c r="O256" s="17">
        <f>IF(A256="","",IFERROR(IF(N256="",'Paramètres'!$B$8,N256),0))</f>
        <v/>
      </c>
      <c r="P256" s="17">
        <f>IF(A256="","",IFERROR(ROUNDUP(K256*O256,0),0))</f>
        <v/>
      </c>
      <c r="Q256" s="17">
        <f>IF(A256="","",IFERROR(ROUNDUP((K256*M256)+P256,0),0))</f>
        <v/>
      </c>
      <c r="R256" s="16" t="n"/>
      <c r="S256" s="17">
        <f>IF(A256="","",IFERROR(IF(R256="",'Paramètres'!$B$9,R256),0))</f>
        <v/>
      </c>
      <c r="T256" s="17">
        <f>IF(A256="","",IFERROR(ROUNDUP(K256*(M256+S256),0),0))</f>
        <v/>
      </c>
      <c r="U256" s="17">
        <f>IF(A256="","",IFERROR(IF(H256&lt;=Q256,MAX(0,T256-H256-I256),0),0))</f>
        <v/>
      </c>
      <c r="V256" s="28" t="n"/>
      <c r="W256" s="29">
        <f>IF(A256="","",IFERROR(U256*V256,0))</f>
        <v/>
      </c>
      <c r="X256" s="27">
        <f>IF(A256="","",IFERROR(H256/K256,0))</f>
        <v/>
      </c>
      <c r="Y256" s="21">
        <f>IF(A256="","",IFERROR(IF(H256&lt;=0,"Rupture / à commander",IF(H256&lt;=Q256,IF(I256&gt;0,"À surveiller - commande en cours","À commander"),"OK")),"À vérifier"))</f>
        <v/>
      </c>
      <c r="Z256" s="22" t="n"/>
      <c r="AA256" s="15" t="n"/>
    </row>
    <row r="257">
      <c r="A257" s="15" t="n"/>
      <c r="B257" s="15" t="n"/>
      <c r="C257" s="15" t="n"/>
      <c r="D257" s="15" t="n"/>
      <c r="E257" s="15" t="n"/>
      <c r="F257" s="16" t="n"/>
      <c r="G257" s="16" t="n"/>
      <c r="H257" s="17">
        <f>IF(A257="","",IFERROR(MAX(0,F257-G257),0))</f>
        <v/>
      </c>
      <c r="I257" s="16" t="n"/>
      <c r="J257" s="16" t="n"/>
      <c r="K257" s="27">
        <f>IF(A257="","",IFERROR(J257/'Paramètres'!$B$6,0))</f>
        <v/>
      </c>
      <c r="L257" s="16" t="n"/>
      <c r="M257" s="17">
        <f>IF(A257="","",IFERROR(IF(L257="",'Paramètres'!$B$7,L257),0))</f>
        <v/>
      </c>
      <c r="N257" s="16" t="n"/>
      <c r="O257" s="17">
        <f>IF(A257="","",IFERROR(IF(N257="",'Paramètres'!$B$8,N257),0))</f>
        <v/>
      </c>
      <c r="P257" s="17">
        <f>IF(A257="","",IFERROR(ROUNDUP(K257*O257,0),0))</f>
        <v/>
      </c>
      <c r="Q257" s="17">
        <f>IF(A257="","",IFERROR(ROUNDUP((K257*M257)+P257,0),0))</f>
        <v/>
      </c>
      <c r="R257" s="16" t="n"/>
      <c r="S257" s="17">
        <f>IF(A257="","",IFERROR(IF(R257="",'Paramètres'!$B$9,R257),0))</f>
        <v/>
      </c>
      <c r="T257" s="17">
        <f>IF(A257="","",IFERROR(ROUNDUP(K257*(M257+S257),0),0))</f>
        <v/>
      </c>
      <c r="U257" s="17">
        <f>IF(A257="","",IFERROR(IF(H257&lt;=Q257,MAX(0,T257-H257-I257),0),0))</f>
        <v/>
      </c>
      <c r="V257" s="28" t="n"/>
      <c r="W257" s="29">
        <f>IF(A257="","",IFERROR(U257*V257,0))</f>
        <v/>
      </c>
      <c r="X257" s="27">
        <f>IF(A257="","",IFERROR(H257/K257,0))</f>
        <v/>
      </c>
      <c r="Y257" s="21">
        <f>IF(A257="","",IFERROR(IF(H257&lt;=0,"Rupture / à commander",IF(H257&lt;=Q257,IF(I257&gt;0,"À surveiller - commande en cours","À commander"),"OK")),"À vérifier"))</f>
        <v/>
      </c>
      <c r="Z257" s="22" t="n"/>
      <c r="AA257" s="15" t="n"/>
    </row>
    <row r="258">
      <c r="A258" s="15" t="n"/>
      <c r="B258" s="15" t="n"/>
      <c r="C258" s="15" t="n"/>
      <c r="D258" s="15" t="n"/>
      <c r="E258" s="15" t="n"/>
      <c r="F258" s="16" t="n"/>
      <c r="G258" s="16" t="n"/>
      <c r="H258" s="17">
        <f>IF(A258="","",IFERROR(MAX(0,F258-G258),0))</f>
        <v/>
      </c>
      <c r="I258" s="16" t="n"/>
      <c r="J258" s="16" t="n"/>
      <c r="K258" s="27">
        <f>IF(A258="","",IFERROR(J258/'Paramètres'!$B$6,0))</f>
        <v/>
      </c>
      <c r="L258" s="16" t="n"/>
      <c r="M258" s="17">
        <f>IF(A258="","",IFERROR(IF(L258="",'Paramètres'!$B$7,L258),0))</f>
        <v/>
      </c>
      <c r="N258" s="16" t="n"/>
      <c r="O258" s="17">
        <f>IF(A258="","",IFERROR(IF(N258="",'Paramètres'!$B$8,N258),0))</f>
        <v/>
      </c>
      <c r="P258" s="17">
        <f>IF(A258="","",IFERROR(ROUNDUP(K258*O258,0),0))</f>
        <v/>
      </c>
      <c r="Q258" s="17">
        <f>IF(A258="","",IFERROR(ROUNDUP((K258*M258)+P258,0),0))</f>
        <v/>
      </c>
      <c r="R258" s="16" t="n"/>
      <c r="S258" s="17">
        <f>IF(A258="","",IFERROR(IF(R258="",'Paramètres'!$B$9,R258),0))</f>
        <v/>
      </c>
      <c r="T258" s="17">
        <f>IF(A258="","",IFERROR(ROUNDUP(K258*(M258+S258),0),0))</f>
        <v/>
      </c>
      <c r="U258" s="17">
        <f>IF(A258="","",IFERROR(IF(H258&lt;=Q258,MAX(0,T258-H258-I258),0),0))</f>
        <v/>
      </c>
      <c r="V258" s="28" t="n"/>
      <c r="W258" s="29">
        <f>IF(A258="","",IFERROR(U258*V258,0))</f>
        <v/>
      </c>
      <c r="X258" s="27">
        <f>IF(A258="","",IFERROR(H258/K258,0))</f>
        <v/>
      </c>
      <c r="Y258" s="21">
        <f>IF(A258="","",IFERROR(IF(H258&lt;=0,"Rupture / à commander",IF(H258&lt;=Q258,IF(I258&gt;0,"À surveiller - commande en cours","À commander"),"OK")),"À vérifier"))</f>
        <v/>
      </c>
      <c r="Z258" s="22" t="n"/>
      <c r="AA258" s="15" t="n"/>
    </row>
    <row r="259">
      <c r="A259" s="15" t="n"/>
      <c r="B259" s="15" t="n"/>
      <c r="C259" s="15" t="n"/>
      <c r="D259" s="15" t="n"/>
      <c r="E259" s="15" t="n"/>
      <c r="F259" s="16" t="n"/>
      <c r="G259" s="16" t="n"/>
      <c r="H259" s="17">
        <f>IF(A259="","",IFERROR(MAX(0,F259-G259),0))</f>
        <v/>
      </c>
      <c r="I259" s="16" t="n"/>
      <c r="J259" s="16" t="n"/>
      <c r="K259" s="27">
        <f>IF(A259="","",IFERROR(J259/'Paramètres'!$B$6,0))</f>
        <v/>
      </c>
      <c r="L259" s="16" t="n"/>
      <c r="M259" s="17">
        <f>IF(A259="","",IFERROR(IF(L259="",'Paramètres'!$B$7,L259),0))</f>
        <v/>
      </c>
      <c r="N259" s="16" t="n"/>
      <c r="O259" s="17">
        <f>IF(A259="","",IFERROR(IF(N259="",'Paramètres'!$B$8,N259),0))</f>
        <v/>
      </c>
      <c r="P259" s="17">
        <f>IF(A259="","",IFERROR(ROUNDUP(K259*O259,0),0))</f>
        <v/>
      </c>
      <c r="Q259" s="17">
        <f>IF(A259="","",IFERROR(ROUNDUP((K259*M259)+P259,0),0))</f>
        <v/>
      </c>
      <c r="R259" s="16" t="n"/>
      <c r="S259" s="17">
        <f>IF(A259="","",IFERROR(IF(R259="",'Paramètres'!$B$9,R259),0))</f>
        <v/>
      </c>
      <c r="T259" s="17">
        <f>IF(A259="","",IFERROR(ROUNDUP(K259*(M259+S259),0),0))</f>
        <v/>
      </c>
      <c r="U259" s="17">
        <f>IF(A259="","",IFERROR(IF(H259&lt;=Q259,MAX(0,T259-H259-I259),0),0))</f>
        <v/>
      </c>
      <c r="V259" s="28" t="n"/>
      <c r="W259" s="29">
        <f>IF(A259="","",IFERROR(U259*V259,0))</f>
        <v/>
      </c>
      <c r="X259" s="27">
        <f>IF(A259="","",IFERROR(H259/K259,0))</f>
        <v/>
      </c>
      <c r="Y259" s="21">
        <f>IF(A259="","",IFERROR(IF(H259&lt;=0,"Rupture / à commander",IF(H259&lt;=Q259,IF(I259&gt;0,"À surveiller - commande en cours","À commander"),"OK")),"À vérifier"))</f>
        <v/>
      </c>
      <c r="Z259" s="22" t="n"/>
      <c r="AA259" s="15" t="n"/>
    </row>
    <row r="260">
      <c r="A260" s="15" t="n"/>
      <c r="B260" s="15" t="n"/>
      <c r="C260" s="15" t="n"/>
      <c r="D260" s="15" t="n"/>
      <c r="E260" s="15" t="n"/>
      <c r="F260" s="16" t="n"/>
      <c r="G260" s="16" t="n"/>
      <c r="H260" s="17">
        <f>IF(A260="","",IFERROR(MAX(0,F260-G260),0))</f>
        <v/>
      </c>
      <c r="I260" s="16" t="n"/>
      <c r="J260" s="16" t="n"/>
      <c r="K260" s="27">
        <f>IF(A260="","",IFERROR(J260/'Paramètres'!$B$6,0))</f>
        <v/>
      </c>
      <c r="L260" s="16" t="n"/>
      <c r="M260" s="17">
        <f>IF(A260="","",IFERROR(IF(L260="",'Paramètres'!$B$7,L260),0))</f>
        <v/>
      </c>
      <c r="N260" s="16" t="n"/>
      <c r="O260" s="17">
        <f>IF(A260="","",IFERROR(IF(N260="",'Paramètres'!$B$8,N260),0))</f>
        <v/>
      </c>
      <c r="P260" s="17">
        <f>IF(A260="","",IFERROR(ROUNDUP(K260*O260,0),0))</f>
        <v/>
      </c>
      <c r="Q260" s="17">
        <f>IF(A260="","",IFERROR(ROUNDUP((K260*M260)+P260,0),0))</f>
        <v/>
      </c>
      <c r="R260" s="16" t="n"/>
      <c r="S260" s="17">
        <f>IF(A260="","",IFERROR(IF(R260="",'Paramètres'!$B$9,R260),0))</f>
        <v/>
      </c>
      <c r="T260" s="17">
        <f>IF(A260="","",IFERROR(ROUNDUP(K260*(M260+S260),0),0))</f>
        <v/>
      </c>
      <c r="U260" s="17">
        <f>IF(A260="","",IFERROR(IF(H260&lt;=Q260,MAX(0,T260-H260-I260),0),0))</f>
        <v/>
      </c>
      <c r="V260" s="28" t="n"/>
      <c r="W260" s="29">
        <f>IF(A260="","",IFERROR(U260*V260,0))</f>
        <v/>
      </c>
      <c r="X260" s="27">
        <f>IF(A260="","",IFERROR(H260/K260,0))</f>
        <v/>
      </c>
      <c r="Y260" s="21">
        <f>IF(A260="","",IFERROR(IF(H260&lt;=0,"Rupture / à commander",IF(H260&lt;=Q260,IF(I260&gt;0,"À surveiller - commande en cours","À commander"),"OK")),"À vérifier"))</f>
        <v/>
      </c>
      <c r="Z260" s="22" t="n"/>
      <c r="AA260" s="15" t="n"/>
    </row>
    <row r="261">
      <c r="A261" s="15" t="n"/>
      <c r="B261" s="15" t="n"/>
      <c r="C261" s="15" t="n"/>
      <c r="D261" s="15" t="n"/>
      <c r="E261" s="15" t="n"/>
      <c r="F261" s="16" t="n"/>
      <c r="G261" s="16" t="n"/>
      <c r="H261" s="17">
        <f>IF(A261="","",IFERROR(MAX(0,F261-G261),0))</f>
        <v/>
      </c>
      <c r="I261" s="16" t="n"/>
      <c r="J261" s="16" t="n"/>
      <c r="K261" s="27">
        <f>IF(A261="","",IFERROR(J261/'Paramètres'!$B$6,0))</f>
        <v/>
      </c>
      <c r="L261" s="16" t="n"/>
      <c r="M261" s="17">
        <f>IF(A261="","",IFERROR(IF(L261="",'Paramètres'!$B$7,L261),0))</f>
        <v/>
      </c>
      <c r="N261" s="16" t="n"/>
      <c r="O261" s="17">
        <f>IF(A261="","",IFERROR(IF(N261="",'Paramètres'!$B$8,N261),0))</f>
        <v/>
      </c>
      <c r="P261" s="17">
        <f>IF(A261="","",IFERROR(ROUNDUP(K261*O261,0),0))</f>
        <v/>
      </c>
      <c r="Q261" s="17">
        <f>IF(A261="","",IFERROR(ROUNDUP((K261*M261)+P261,0),0))</f>
        <v/>
      </c>
      <c r="R261" s="16" t="n"/>
      <c r="S261" s="17">
        <f>IF(A261="","",IFERROR(IF(R261="",'Paramètres'!$B$9,R261),0))</f>
        <v/>
      </c>
      <c r="T261" s="17">
        <f>IF(A261="","",IFERROR(ROUNDUP(K261*(M261+S261),0),0))</f>
        <v/>
      </c>
      <c r="U261" s="17">
        <f>IF(A261="","",IFERROR(IF(H261&lt;=Q261,MAX(0,T261-H261-I261),0),0))</f>
        <v/>
      </c>
      <c r="V261" s="28" t="n"/>
      <c r="W261" s="29">
        <f>IF(A261="","",IFERROR(U261*V261,0))</f>
        <v/>
      </c>
      <c r="X261" s="27">
        <f>IF(A261="","",IFERROR(H261/K261,0))</f>
        <v/>
      </c>
      <c r="Y261" s="21">
        <f>IF(A261="","",IFERROR(IF(H261&lt;=0,"Rupture / à commander",IF(H261&lt;=Q261,IF(I261&gt;0,"À surveiller - commande en cours","À commander"),"OK")),"À vérifier"))</f>
        <v/>
      </c>
      <c r="Z261" s="22" t="n"/>
      <c r="AA261" s="15" t="n"/>
    </row>
    <row r="262">
      <c r="A262" s="15" t="n"/>
      <c r="B262" s="15" t="n"/>
      <c r="C262" s="15" t="n"/>
      <c r="D262" s="15" t="n"/>
      <c r="E262" s="15" t="n"/>
      <c r="F262" s="16" t="n"/>
      <c r="G262" s="16" t="n"/>
      <c r="H262" s="17">
        <f>IF(A262="","",IFERROR(MAX(0,F262-G262),0))</f>
        <v/>
      </c>
      <c r="I262" s="16" t="n"/>
      <c r="J262" s="16" t="n"/>
      <c r="K262" s="27">
        <f>IF(A262="","",IFERROR(J262/'Paramètres'!$B$6,0))</f>
        <v/>
      </c>
      <c r="L262" s="16" t="n"/>
      <c r="M262" s="17">
        <f>IF(A262="","",IFERROR(IF(L262="",'Paramètres'!$B$7,L262),0))</f>
        <v/>
      </c>
      <c r="N262" s="16" t="n"/>
      <c r="O262" s="17">
        <f>IF(A262="","",IFERROR(IF(N262="",'Paramètres'!$B$8,N262),0))</f>
        <v/>
      </c>
      <c r="P262" s="17">
        <f>IF(A262="","",IFERROR(ROUNDUP(K262*O262,0),0))</f>
        <v/>
      </c>
      <c r="Q262" s="17">
        <f>IF(A262="","",IFERROR(ROUNDUP((K262*M262)+P262,0),0))</f>
        <v/>
      </c>
      <c r="R262" s="16" t="n"/>
      <c r="S262" s="17">
        <f>IF(A262="","",IFERROR(IF(R262="",'Paramètres'!$B$9,R262),0))</f>
        <v/>
      </c>
      <c r="T262" s="17">
        <f>IF(A262="","",IFERROR(ROUNDUP(K262*(M262+S262),0),0))</f>
        <v/>
      </c>
      <c r="U262" s="17">
        <f>IF(A262="","",IFERROR(IF(H262&lt;=Q262,MAX(0,T262-H262-I262),0),0))</f>
        <v/>
      </c>
      <c r="V262" s="28" t="n"/>
      <c r="W262" s="29">
        <f>IF(A262="","",IFERROR(U262*V262,0))</f>
        <v/>
      </c>
      <c r="X262" s="27">
        <f>IF(A262="","",IFERROR(H262/K262,0))</f>
        <v/>
      </c>
      <c r="Y262" s="21">
        <f>IF(A262="","",IFERROR(IF(H262&lt;=0,"Rupture / à commander",IF(H262&lt;=Q262,IF(I262&gt;0,"À surveiller - commande en cours","À commander"),"OK")),"À vérifier"))</f>
        <v/>
      </c>
      <c r="Z262" s="22" t="n"/>
      <c r="AA262" s="15" t="n"/>
    </row>
    <row r="263">
      <c r="A263" s="15" t="n"/>
      <c r="B263" s="15" t="n"/>
      <c r="C263" s="15" t="n"/>
      <c r="D263" s="15" t="n"/>
      <c r="E263" s="15" t="n"/>
      <c r="F263" s="16" t="n"/>
      <c r="G263" s="16" t="n"/>
      <c r="H263" s="17">
        <f>IF(A263="","",IFERROR(MAX(0,F263-G263),0))</f>
        <v/>
      </c>
      <c r="I263" s="16" t="n"/>
      <c r="J263" s="16" t="n"/>
      <c r="K263" s="27">
        <f>IF(A263="","",IFERROR(J263/'Paramètres'!$B$6,0))</f>
        <v/>
      </c>
      <c r="L263" s="16" t="n"/>
      <c r="M263" s="17">
        <f>IF(A263="","",IFERROR(IF(L263="",'Paramètres'!$B$7,L263),0))</f>
        <v/>
      </c>
      <c r="N263" s="16" t="n"/>
      <c r="O263" s="17">
        <f>IF(A263="","",IFERROR(IF(N263="",'Paramètres'!$B$8,N263),0))</f>
        <v/>
      </c>
      <c r="P263" s="17">
        <f>IF(A263="","",IFERROR(ROUNDUP(K263*O263,0),0))</f>
        <v/>
      </c>
      <c r="Q263" s="17">
        <f>IF(A263="","",IFERROR(ROUNDUP((K263*M263)+P263,0),0))</f>
        <v/>
      </c>
      <c r="R263" s="16" t="n"/>
      <c r="S263" s="17">
        <f>IF(A263="","",IFERROR(IF(R263="",'Paramètres'!$B$9,R263),0))</f>
        <v/>
      </c>
      <c r="T263" s="17">
        <f>IF(A263="","",IFERROR(ROUNDUP(K263*(M263+S263),0),0))</f>
        <v/>
      </c>
      <c r="U263" s="17">
        <f>IF(A263="","",IFERROR(IF(H263&lt;=Q263,MAX(0,T263-H263-I263),0),0))</f>
        <v/>
      </c>
      <c r="V263" s="28" t="n"/>
      <c r="W263" s="29">
        <f>IF(A263="","",IFERROR(U263*V263,0))</f>
        <v/>
      </c>
      <c r="X263" s="27">
        <f>IF(A263="","",IFERROR(H263/K263,0))</f>
        <v/>
      </c>
      <c r="Y263" s="21">
        <f>IF(A263="","",IFERROR(IF(H263&lt;=0,"Rupture / à commander",IF(H263&lt;=Q263,IF(I263&gt;0,"À surveiller - commande en cours","À commander"),"OK")),"À vérifier"))</f>
        <v/>
      </c>
      <c r="Z263" s="22" t="n"/>
      <c r="AA263" s="15" t="n"/>
    </row>
    <row r="264">
      <c r="A264" s="15" t="n"/>
      <c r="B264" s="15" t="n"/>
      <c r="C264" s="15" t="n"/>
      <c r="D264" s="15" t="n"/>
      <c r="E264" s="15" t="n"/>
      <c r="F264" s="16" t="n"/>
      <c r="G264" s="16" t="n"/>
      <c r="H264" s="17">
        <f>IF(A264="","",IFERROR(MAX(0,F264-G264),0))</f>
        <v/>
      </c>
      <c r="I264" s="16" t="n"/>
      <c r="J264" s="16" t="n"/>
      <c r="K264" s="27">
        <f>IF(A264="","",IFERROR(J264/'Paramètres'!$B$6,0))</f>
        <v/>
      </c>
      <c r="L264" s="16" t="n"/>
      <c r="M264" s="17">
        <f>IF(A264="","",IFERROR(IF(L264="",'Paramètres'!$B$7,L264),0))</f>
        <v/>
      </c>
      <c r="N264" s="16" t="n"/>
      <c r="O264" s="17">
        <f>IF(A264="","",IFERROR(IF(N264="",'Paramètres'!$B$8,N264),0))</f>
        <v/>
      </c>
      <c r="P264" s="17">
        <f>IF(A264="","",IFERROR(ROUNDUP(K264*O264,0),0))</f>
        <v/>
      </c>
      <c r="Q264" s="17">
        <f>IF(A264="","",IFERROR(ROUNDUP((K264*M264)+P264,0),0))</f>
        <v/>
      </c>
      <c r="R264" s="16" t="n"/>
      <c r="S264" s="17">
        <f>IF(A264="","",IFERROR(IF(R264="",'Paramètres'!$B$9,R264),0))</f>
        <v/>
      </c>
      <c r="T264" s="17">
        <f>IF(A264="","",IFERROR(ROUNDUP(K264*(M264+S264),0),0))</f>
        <v/>
      </c>
      <c r="U264" s="17">
        <f>IF(A264="","",IFERROR(IF(H264&lt;=Q264,MAX(0,T264-H264-I264),0),0))</f>
        <v/>
      </c>
      <c r="V264" s="28" t="n"/>
      <c r="W264" s="29">
        <f>IF(A264="","",IFERROR(U264*V264,0))</f>
        <v/>
      </c>
      <c r="X264" s="27">
        <f>IF(A264="","",IFERROR(H264/K264,0))</f>
        <v/>
      </c>
      <c r="Y264" s="21">
        <f>IF(A264="","",IFERROR(IF(H264&lt;=0,"Rupture / à commander",IF(H264&lt;=Q264,IF(I264&gt;0,"À surveiller - commande en cours","À commander"),"OK")),"À vérifier"))</f>
        <v/>
      </c>
      <c r="Z264" s="22" t="n"/>
      <c r="AA264" s="15" t="n"/>
    </row>
    <row r="265">
      <c r="A265" s="15" t="n"/>
      <c r="B265" s="15" t="n"/>
      <c r="C265" s="15" t="n"/>
      <c r="D265" s="15" t="n"/>
      <c r="E265" s="15" t="n"/>
      <c r="F265" s="16" t="n"/>
      <c r="G265" s="16" t="n"/>
      <c r="H265" s="17">
        <f>IF(A265="","",IFERROR(MAX(0,F265-G265),0))</f>
        <v/>
      </c>
      <c r="I265" s="16" t="n"/>
      <c r="J265" s="16" t="n"/>
      <c r="K265" s="27">
        <f>IF(A265="","",IFERROR(J265/'Paramètres'!$B$6,0))</f>
        <v/>
      </c>
      <c r="L265" s="16" t="n"/>
      <c r="M265" s="17">
        <f>IF(A265="","",IFERROR(IF(L265="",'Paramètres'!$B$7,L265),0))</f>
        <v/>
      </c>
      <c r="N265" s="16" t="n"/>
      <c r="O265" s="17">
        <f>IF(A265="","",IFERROR(IF(N265="",'Paramètres'!$B$8,N265),0))</f>
        <v/>
      </c>
      <c r="P265" s="17">
        <f>IF(A265="","",IFERROR(ROUNDUP(K265*O265,0),0))</f>
        <v/>
      </c>
      <c r="Q265" s="17">
        <f>IF(A265="","",IFERROR(ROUNDUP((K265*M265)+P265,0),0))</f>
        <v/>
      </c>
      <c r="R265" s="16" t="n"/>
      <c r="S265" s="17">
        <f>IF(A265="","",IFERROR(IF(R265="",'Paramètres'!$B$9,R265),0))</f>
        <v/>
      </c>
      <c r="T265" s="17">
        <f>IF(A265="","",IFERROR(ROUNDUP(K265*(M265+S265),0),0))</f>
        <v/>
      </c>
      <c r="U265" s="17">
        <f>IF(A265="","",IFERROR(IF(H265&lt;=Q265,MAX(0,T265-H265-I265),0),0))</f>
        <v/>
      </c>
      <c r="V265" s="28" t="n"/>
      <c r="W265" s="29">
        <f>IF(A265="","",IFERROR(U265*V265,0))</f>
        <v/>
      </c>
      <c r="X265" s="27">
        <f>IF(A265="","",IFERROR(H265/K265,0))</f>
        <v/>
      </c>
      <c r="Y265" s="21">
        <f>IF(A265="","",IFERROR(IF(H265&lt;=0,"Rupture / à commander",IF(H265&lt;=Q265,IF(I265&gt;0,"À surveiller - commande en cours","À commander"),"OK")),"À vérifier"))</f>
        <v/>
      </c>
      <c r="Z265" s="22" t="n"/>
      <c r="AA265" s="15" t="n"/>
    </row>
    <row r="266">
      <c r="A266" s="15" t="n"/>
      <c r="B266" s="15" t="n"/>
      <c r="C266" s="15" t="n"/>
      <c r="D266" s="15" t="n"/>
      <c r="E266" s="15" t="n"/>
      <c r="F266" s="16" t="n"/>
      <c r="G266" s="16" t="n"/>
      <c r="H266" s="17">
        <f>IF(A266="","",IFERROR(MAX(0,F266-G266),0))</f>
        <v/>
      </c>
      <c r="I266" s="16" t="n"/>
      <c r="J266" s="16" t="n"/>
      <c r="K266" s="27">
        <f>IF(A266="","",IFERROR(J266/'Paramètres'!$B$6,0))</f>
        <v/>
      </c>
      <c r="L266" s="16" t="n"/>
      <c r="M266" s="17">
        <f>IF(A266="","",IFERROR(IF(L266="",'Paramètres'!$B$7,L266),0))</f>
        <v/>
      </c>
      <c r="N266" s="16" t="n"/>
      <c r="O266" s="17">
        <f>IF(A266="","",IFERROR(IF(N266="",'Paramètres'!$B$8,N266),0))</f>
        <v/>
      </c>
      <c r="P266" s="17">
        <f>IF(A266="","",IFERROR(ROUNDUP(K266*O266,0),0))</f>
        <v/>
      </c>
      <c r="Q266" s="17">
        <f>IF(A266="","",IFERROR(ROUNDUP((K266*M266)+P266,0),0))</f>
        <v/>
      </c>
      <c r="R266" s="16" t="n"/>
      <c r="S266" s="17">
        <f>IF(A266="","",IFERROR(IF(R266="",'Paramètres'!$B$9,R266),0))</f>
        <v/>
      </c>
      <c r="T266" s="17">
        <f>IF(A266="","",IFERROR(ROUNDUP(K266*(M266+S266),0),0))</f>
        <v/>
      </c>
      <c r="U266" s="17">
        <f>IF(A266="","",IFERROR(IF(H266&lt;=Q266,MAX(0,T266-H266-I266),0),0))</f>
        <v/>
      </c>
      <c r="V266" s="28" t="n"/>
      <c r="W266" s="29">
        <f>IF(A266="","",IFERROR(U266*V266,0))</f>
        <v/>
      </c>
      <c r="X266" s="27">
        <f>IF(A266="","",IFERROR(H266/K266,0))</f>
        <v/>
      </c>
      <c r="Y266" s="21">
        <f>IF(A266="","",IFERROR(IF(H266&lt;=0,"Rupture / à commander",IF(H266&lt;=Q266,IF(I266&gt;0,"À surveiller - commande en cours","À commander"),"OK")),"À vérifier"))</f>
        <v/>
      </c>
      <c r="Z266" s="22" t="n"/>
      <c r="AA266" s="15" t="n"/>
    </row>
    <row r="267">
      <c r="A267" s="15" t="n"/>
      <c r="B267" s="15" t="n"/>
      <c r="C267" s="15" t="n"/>
      <c r="D267" s="15" t="n"/>
      <c r="E267" s="15" t="n"/>
      <c r="F267" s="16" t="n"/>
      <c r="G267" s="16" t="n"/>
      <c r="H267" s="17">
        <f>IF(A267="","",IFERROR(MAX(0,F267-G267),0))</f>
        <v/>
      </c>
      <c r="I267" s="16" t="n"/>
      <c r="J267" s="16" t="n"/>
      <c r="K267" s="27">
        <f>IF(A267="","",IFERROR(J267/'Paramètres'!$B$6,0))</f>
        <v/>
      </c>
      <c r="L267" s="16" t="n"/>
      <c r="M267" s="17">
        <f>IF(A267="","",IFERROR(IF(L267="",'Paramètres'!$B$7,L267),0))</f>
        <v/>
      </c>
      <c r="N267" s="16" t="n"/>
      <c r="O267" s="17">
        <f>IF(A267="","",IFERROR(IF(N267="",'Paramètres'!$B$8,N267),0))</f>
        <v/>
      </c>
      <c r="P267" s="17">
        <f>IF(A267="","",IFERROR(ROUNDUP(K267*O267,0),0))</f>
        <v/>
      </c>
      <c r="Q267" s="17">
        <f>IF(A267="","",IFERROR(ROUNDUP((K267*M267)+P267,0),0))</f>
        <v/>
      </c>
      <c r="R267" s="16" t="n"/>
      <c r="S267" s="17">
        <f>IF(A267="","",IFERROR(IF(R267="",'Paramètres'!$B$9,R267),0))</f>
        <v/>
      </c>
      <c r="T267" s="17">
        <f>IF(A267="","",IFERROR(ROUNDUP(K267*(M267+S267),0),0))</f>
        <v/>
      </c>
      <c r="U267" s="17">
        <f>IF(A267="","",IFERROR(IF(H267&lt;=Q267,MAX(0,T267-H267-I267),0),0))</f>
        <v/>
      </c>
      <c r="V267" s="28" t="n"/>
      <c r="W267" s="29">
        <f>IF(A267="","",IFERROR(U267*V267,0))</f>
        <v/>
      </c>
      <c r="X267" s="27">
        <f>IF(A267="","",IFERROR(H267/K267,0))</f>
        <v/>
      </c>
      <c r="Y267" s="21">
        <f>IF(A267="","",IFERROR(IF(H267&lt;=0,"Rupture / à commander",IF(H267&lt;=Q267,IF(I267&gt;0,"À surveiller - commande en cours","À commander"),"OK")),"À vérifier"))</f>
        <v/>
      </c>
      <c r="Z267" s="22" t="n"/>
      <c r="AA267" s="15" t="n"/>
    </row>
    <row r="268">
      <c r="A268" s="15" t="n"/>
      <c r="B268" s="15" t="n"/>
      <c r="C268" s="15" t="n"/>
      <c r="D268" s="15" t="n"/>
      <c r="E268" s="15" t="n"/>
      <c r="F268" s="16" t="n"/>
      <c r="G268" s="16" t="n"/>
      <c r="H268" s="17">
        <f>IF(A268="","",IFERROR(MAX(0,F268-G268),0))</f>
        <v/>
      </c>
      <c r="I268" s="16" t="n"/>
      <c r="J268" s="16" t="n"/>
      <c r="K268" s="27">
        <f>IF(A268="","",IFERROR(J268/'Paramètres'!$B$6,0))</f>
        <v/>
      </c>
      <c r="L268" s="16" t="n"/>
      <c r="M268" s="17">
        <f>IF(A268="","",IFERROR(IF(L268="",'Paramètres'!$B$7,L268),0))</f>
        <v/>
      </c>
      <c r="N268" s="16" t="n"/>
      <c r="O268" s="17">
        <f>IF(A268="","",IFERROR(IF(N268="",'Paramètres'!$B$8,N268),0))</f>
        <v/>
      </c>
      <c r="P268" s="17">
        <f>IF(A268="","",IFERROR(ROUNDUP(K268*O268,0),0))</f>
        <v/>
      </c>
      <c r="Q268" s="17">
        <f>IF(A268="","",IFERROR(ROUNDUP((K268*M268)+P268,0),0))</f>
        <v/>
      </c>
      <c r="R268" s="16" t="n"/>
      <c r="S268" s="17">
        <f>IF(A268="","",IFERROR(IF(R268="",'Paramètres'!$B$9,R268),0))</f>
        <v/>
      </c>
      <c r="T268" s="17">
        <f>IF(A268="","",IFERROR(ROUNDUP(K268*(M268+S268),0),0))</f>
        <v/>
      </c>
      <c r="U268" s="17">
        <f>IF(A268="","",IFERROR(IF(H268&lt;=Q268,MAX(0,T268-H268-I268),0),0))</f>
        <v/>
      </c>
      <c r="V268" s="28" t="n"/>
      <c r="W268" s="29">
        <f>IF(A268="","",IFERROR(U268*V268,0))</f>
        <v/>
      </c>
      <c r="X268" s="27">
        <f>IF(A268="","",IFERROR(H268/K268,0))</f>
        <v/>
      </c>
      <c r="Y268" s="21">
        <f>IF(A268="","",IFERROR(IF(H268&lt;=0,"Rupture / à commander",IF(H268&lt;=Q268,IF(I268&gt;0,"À surveiller - commande en cours","À commander"),"OK")),"À vérifier"))</f>
        <v/>
      </c>
      <c r="Z268" s="22" t="n"/>
      <c r="AA268" s="15" t="n"/>
    </row>
    <row r="269">
      <c r="A269" s="15" t="n"/>
      <c r="B269" s="15" t="n"/>
      <c r="C269" s="15" t="n"/>
      <c r="D269" s="15" t="n"/>
      <c r="E269" s="15" t="n"/>
      <c r="F269" s="16" t="n"/>
      <c r="G269" s="16" t="n"/>
      <c r="H269" s="17">
        <f>IF(A269="","",IFERROR(MAX(0,F269-G269),0))</f>
        <v/>
      </c>
      <c r="I269" s="16" t="n"/>
      <c r="J269" s="16" t="n"/>
      <c r="K269" s="27">
        <f>IF(A269="","",IFERROR(J269/'Paramètres'!$B$6,0))</f>
        <v/>
      </c>
      <c r="L269" s="16" t="n"/>
      <c r="M269" s="17">
        <f>IF(A269="","",IFERROR(IF(L269="",'Paramètres'!$B$7,L269),0))</f>
        <v/>
      </c>
      <c r="N269" s="16" t="n"/>
      <c r="O269" s="17">
        <f>IF(A269="","",IFERROR(IF(N269="",'Paramètres'!$B$8,N269),0))</f>
        <v/>
      </c>
      <c r="P269" s="17">
        <f>IF(A269="","",IFERROR(ROUNDUP(K269*O269,0),0))</f>
        <v/>
      </c>
      <c r="Q269" s="17">
        <f>IF(A269="","",IFERROR(ROUNDUP((K269*M269)+P269,0),0))</f>
        <v/>
      </c>
      <c r="R269" s="16" t="n"/>
      <c r="S269" s="17">
        <f>IF(A269="","",IFERROR(IF(R269="",'Paramètres'!$B$9,R269),0))</f>
        <v/>
      </c>
      <c r="T269" s="17">
        <f>IF(A269="","",IFERROR(ROUNDUP(K269*(M269+S269),0),0))</f>
        <v/>
      </c>
      <c r="U269" s="17">
        <f>IF(A269="","",IFERROR(IF(H269&lt;=Q269,MAX(0,T269-H269-I269),0),0))</f>
        <v/>
      </c>
      <c r="V269" s="28" t="n"/>
      <c r="W269" s="29">
        <f>IF(A269="","",IFERROR(U269*V269,0))</f>
        <v/>
      </c>
      <c r="X269" s="27">
        <f>IF(A269="","",IFERROR(H269/K269,0))</f>
        <v/>
      </c>
      <c r="Y269" s="21">
        <f>IF(A269="","",IFERROR(IF(H269&lt;=0,"Rupture / à commander",IF(H269&lt;=Q269,IF(I269&gt;0,"À surveiller - commande en cours","À commander"),"OK")),"À vérifier"))</f>
        <v/>
      </c>
      <c r="Z269" s="22" t="n"/>
      <c r="AA269" s="15" t="n"/>
    </row>
    <row r="270">
      <c r="A270" s="15" t="n"/>
      <c r="B270" s="15" t="n"/>
      <c r="C270" s="15" t="n"/>
      <c r="D270" s="15" t="n"/>
      <c r="E270" s="15" t="n"/>
      <c r="F270" s="16" t="n"/>
      <c r="G270" s="16" t="n"/>
      <c r="H270" s="17">
        <f>IF(A270="","",IFERROR(MAX(0,F270-G270),0))</f>
        <v/>
      </c>
      <c r="I270" s="16" t="n"/>
      <c r="J270" s="16" t="n"/>
      <c r="K270" s="27">
        <f>IF(A270="","",IFERROR(J270/'Paramètres'!$B$6,0))</f>
        <v/>
      </c>
      <c r="L270" s="16" t="n"/>
      <c r="M270" s="17">
        <f>IF(A270="","",IFERROR(IF(L270="",'Paramètres'!$B$7,L270),0))</f>
        <v/>
      </c>
      <c r="N270" s="16" t="n"/>
      <c r="O270" s="17">
        <f>IF(A270="","",IFERROR(IF(N270="",'Paramètres'!$B$8,N270),0))</f>
        <v/>
      </c>
      <c r="P270" s="17">
        <f>IF(A270="","",IFERROR(ROUNDUP(K270*O270,0),0))</f>
        <v/>
      </c>
      <c r="Q270" s="17">
        <f>IF(A270="","",IFERROR(ROUNDUP((K270*M270)+P270,0),0))</f>
        <v/>
      </c>
      <c r="R270" s="16" t="n"/>
      <c r="S270" s="17">
        <f>IF(A270="","",IFERROR(IF(R270="",'Paramètres'!$B$9,R270),0))</f>
        <v/>
      </c>
      <c r="T270" s="17">
        <f>IF(A270="","",IFERROR(ROUNDUP(K270*(M270+S270),0),0))</f>
        <v/>
      </c>
      <c r="U270" s="17">
        <f>IF(A270="","",IFERROR(IF(H270&lt;=Q270,MAX(0,T270-H270-I270),0),0))</f>
        <v/>
      </c>
      <c r="V270" s="28" t="n"/>
      <c r="W270" s="29">
        <f>IF(A270="","",IFERROR(U270*V270,0))</f>
        <v/>
      </c>
      <c r="X270" s="27">
        <f>IF(A270="","",IFERROR(H270/K270,0))</f>
        <v/>
      </c>
      <c r="Y270" s="21">
        <f>IF(A270="","",IFERROR(IF(H270&lt;=0,"Rupture / à commander",IF(H270&lt;=Q270,IF(I270&gt;0,"À surveiller - commande en cours","À commander"),"OK")),"À vérifier"))</f>
        <v/>
      </c>
      <c r="Z270" s="22" t="n"/>
      <c r="AA270" s="15" t="n"/>
    </row>
    <row r="271">
      <c r="A271" s="15" t="n"/>
      <c r="B271" s="15" t="n"/>
      <c r="C271" s="15" t="n"/>
      <c r="D271" s="15" t="n"/>
      <c r="E271" s="15" t="n"/>
      <c r="F271" s="16" t="n"/>
      <c r="G271" s="16" t="n"/>
      <c r="H271" s="17">
        <f>IF(A271="","",IFERROR(MAX(0,F271-G271),0))</f>
        <v/>
      </c>
      <c r="I271" s="16" t="n"/>
      <c r="J271" s="16" t="n"/>
      <c r="K271" s="27">
        <f>IF(A271="","",IFERROR(J271/'Paramètres'!$B$6,0))</f>
        <v/>
      </c>
      <c r="L271" s="16" t="n"/>
      <c r="M271" s="17">
        <f>IF(A271="","",IFERROR(IF(L271="",'Paramètres'!$B$7,L271),0))</f>
        <v/>
      </c>
      <c r="N271" s="16" t="n"/>
      <c r="O271" s="17">
        <f>IF(A271="","",IFERROR(IF(N271="",'Paramètres'!$B$8,N271),0))</f>
        <v/>
      </c>
      <c r="P271" s="17">
        <f>IF(A271="","",IFERROR(ROUNDUP(K271*O271,0),0))</f>
        <v/>
      </c>
      <c r="Q271" s="17">
        <f>IF(A271="","",IFERROR(ROUNDUP((K271*M271)+P271,0),0))</f>
        <v/>
      </c>
      <c r="R271" s="16" t="n"/>
      <c r="S271" s="17">
        <f>IF(A271="","",IFERROR(IF(R271="",'Paramètres'!$B$9,R271),0))</f>
        <v/>
      </c>
      <c r="T271" s="17">
        <f>IF(A271="","",IFERROR(ROUNDUP(K271*(M271+S271),0),0))</f>
        <v/>
      </c>
      <c r="U271" s="17">
        <f>IF(A271="","",IFERROR(IF(H271&lt;=Q271,MAX(0,T271-H271-I271),0),0))</f>
        <v/>
      </c>
      <c r="V271" s="28" t="n"/>
      <c r="W271" s="29">
        <f>IF(A271="","",IFERROR(U271*V271,0))</f>
        <v/>
      </c>
      <c r="X271" s="27">
        <f>IF(A271="","",IFERROR(H271/K271,0))</f>
        <v/>
      </c>
      <c r="Y271" s="21">
        <f>IF(A271="","",IFERROR(IF(H271&lt;=0,"Rupture / à commander",IF(H271&lt;=Q271,IF(I271&gt;0,"À surveiller - commande en cours","À commander"),"OK")),"À vérifier"))</f>
        <v/>
      </c>
      <c r="Z271" s="22" t="n"/>
      <c r="AA271" s="15" t="n"/>
    </row>
    <row r="272">
      <c r="A272" s="15" t="n"/>
      <c r="B272" s="15" t="n"/>
      <c r="C272" s="15" t="n"/>
      <c r="D272" s="15" t="n"/>
      <c r="E272" s="15" t="n"/>
      <c r="F272" s="16" t="n"/>
      <c r="G272" s="16" t="n"/>
      <c r="H272" s="17">
        <f>IF(A272="","",IFERROR(MAX(0,F272-G272),0))</f>
        <v/>
      </c>
      <c r="I272" s="16" t="n"/>
      <c r="J272" s="16" t="n"/>
      <c r="K272" s="27">
        <f>IF(A272="","",IFERROR(J272/'Paramètres'!$B$6,0))</f>
        <v/>
      </c>
      <c r="L272" s="16" t="n"/>
      <c r="M272" s="17">
        <f>IF(A272="","",IFERROR(IF(L272="",'Paramètres'!$B$7,L272),0))</f>
        <v/>
      </c>
      <c r="N272" s="16" t="n"/>
      <c r="O272" s="17">
        <f>IF(A272="","",IFERROR(IF(N272="",'Paramètres'!$B$8,N272),0))</f>
        <v/>
      </c>
      <c r="P272" s="17">
        <f>IF(A272="","",IFERROR(ROUNDUP(K272*O272,0),0))</f>
        <v/>
      </c>
      <c r="Q272" s="17">
        <f>IF(A272="","",IFERROR(ROUNDUP((K272*M272)+P272,0),0))</f>
        <v/>
      </c>
      <c r="R272" s="16" t="n"/>
      <c r="S272" s="17">
        <f>IF(A272="","",IFERROR(IF(R272="",'Paramètres'!$B$9,R272),0))</f>
        <v/>
      </c>
      <c r="T272" s="17">
        <f>IF(A272="","",IFERROR(ROUNDUP(K272*(M272+S272),0),0))</f>
        <v/>
      </c>
      <c r="U272" s="17">
        <f>IF(A272="","",IFERROR(IF(H272&lt;=Q272,MAX(0,T272-H272-I272),0),0))</f>
        <v/>
      </c>
      <c r="V272" s="28" t="n"/>
      <c r="W272" s="29">
        <f>IF(A272="","",IFERROR(U272*V272,0))</f>
        <v/>
      </c>
      <c r="X272" s="27">
        <f>IF(A272="","",IFERROR(H272/K272,0))</f>
        <v/>
      </c>
      <c r="Y272" s="21">
        <f>IF(A272="","",IFERROR(IF(H272&lt;=0,"Rupture / à commander",IF(H272&lt;=Q272,IF(I272&gt;0,"À surveiller - commande en cours","À commander"),"OK")),"À vérifier"))</f>
        <v/>
      </c>
      <c r="Z272" s="22" t="n"/>
      <c r="AA272" s="15" t="n"/>
    </row>
    <row r="273">
      <c r="A273" s="15" t="n"/>
      <c r="B273" s="15" t="n"/>
      <c r="C273" s="15" t="n"/>
      <c r="D273" s="15" t="n"/>
      <c r="E273" s="15" t="n"/>
      <c r="F273" s="16" t="n"/>
      <c r="G273" s="16" t="n"/>
      <c r="H273" s="17">
        <f>IF(A273="","",IFERROR(MAX(0,F273-G273),0))</f>
        <v/>
      </c>
      <c r="I273" s="16" t="n"/>
      <c r="J273" s="16" t="n"/>
      <c r="K273" s="27">
        <f>IF(A273="","",IFERROR(J273/'Paramètres'!$B$6,0))</f>
        <v/>
      </c>
      <c r="L273" s="16" t="n"/>
      <c r="M273" s="17">
        <f>IF(A273="","",IFERROR(IF(L273="",'Paramètres'!$B$7,L273),0))</f>
        <v/>
      </c>
      <c r="N273" s="16" t="n"/>
      <c r="O273" s="17">
        <f>IF(A273="","",IFERROR(IF(N273="",'Paramètres'!$B$8,N273),0))</f>
        <v/>
      </c>
      <c r="P273" s="17">
        <f>IF(A273="","",IFERROR(ROUNDUP(K273*O273,0),0))</f>
        <v/>
      </c>
      <c r="Q273" s="17">
        <f>IF(A273="","",IFERROR(ROUNDUP((K273*M273)+P273,0),0))</f>
        <v/>
      </c>
      <c r="R273" s="16" t="n"/>
      <c r="S273" s="17">
        <f>IF(A273="","",IFERROR(IF(R273="",'Paramètres'!$B$9,R273),0))</f>
        <v/>
      </c>
      <c r="T273" s="17">
        <f>IF(A273="","",IFERROR(ROUNDUP(K273*(M273+S273),0),0))</f>
        <v/>
      </c>
      <c r="U273" s="17">
        <f>IF(A273="","",IFERROR(IF(H273&lt;=Q273,MAX(0,T273-H273-I273),0),0))</f>
        <v/>
      </c>
      <c r="V273" s="28" t="n"/>
      <c r="W273" s="29">
        <f>IF(A273="","",IFERROR(U273*V273,0))</f>
        <v/>
      </c>
      <c r="X273" s="27">
        <f>IF(A273="","",IFERROR(H273/K273,0))</f>
        <v/>
      </c>
      <c r="Y273" s="21">
        <f>IF(A273="","",IFERROR(IF(H273&lt;=0,"Rupture / à commander",IF(H273&lt;=Q273,IF(I273&gt;0,"À surveiller - commande en cours","À commander"),"OK")),"À vérifier"))</f>
        <v/>
      </c>
      <c r="Z273" s="22" t="n"/>
      <c r="AA273" s="15" t="n"/>
    </row>
    <row r="274">
      <c r="A274" s="15" t="n"/>
      <c r="B274" s="15" t="n"/>
      <c r="C274" s="15" t="n"/>
      <c r="D274" s="15" t="n"/>
      <c r="E274" s="15" t="n"/>
      <c r="F274" s="16" t="n"/>
      <c r="G274" s="16" t="n"/>
      <c r="H274" s="17">
        <f>IF(A274="","",IFERROR(MAX(0,F274-G274),0))</f>
        <v/>
      </c>
      <c r="I274" s="16" t="n"/>
      <c r="J274" s="16" t="n"/>
      <c r="K274" s="27">
        <f>IF(A274="","",IFERROR(J274/'Paramètres'!$B$6,0))</f>
        <v/>
      </c>
      <c r="L274" s="16" t="n"/>
      <c r="M274" s="17">
        <f>IF(A274="","",IFERROR(IF(L274="",'Paramètres'!$B$7,L274),0))</f>
        <v/>
      </c>
      <c r="N274" s="16" t="n"/>
      <c r="O274" s="17">
        <f>IF(A274="","",IFERROR(IF(N274="",'Paramètres'!$B$8,N274),0))</f>
        <v/>
      </c>
      <c r="P274" s="17">
        <f>IF(A274="","",IFERROR(ROUNDUP(K274*O274,0),0))</f>
        <v/>
      </c>
      <c r="Q274" s="17">
        <f>IF(A274="","",IFERROR(ROUNDUP((K274*M274)+P274,0),0))</f>
        <v/>
      </c>
      <c r="R274" s="16" t="n"/>
      <c r="S274" s="17">
        <f>IF(A274="","",IFERROR(IF(R274="",'Paramètres'!$B$9,R274),0))</f>
        <v/>
      </c>
      <c r="T274" s="17">
        <f>IF(A274="","",IFERROR(ROUNDUP(K274*(M274+S274),0),0))</f>
        <v/>
      </c>
      <c r="U274" s="17">
        <f>IF(A274="","",IFERROR(IF(H274&lt;=Q274,MAX(0,T274-H274-I274),0),0))</f>
        <v/>
      </c>
      <c r="V274" s="28" t="n"/>
      <c r="W274" s="29">
        <f>IF(A274="","",IFERROR(U274*V274,0))</f>
        <v/>
      </c>
      <c r="X274" s="27">
        <f>IF(A274="","",IFERROR(H274/K274,0))</f>
        <v/>
      </c>
      <c r="Y274" s="21">
        <f>IF(A274="","",IFERROR(IF(H274&lt;=0,"Rupture / à commander",IF(H274&lt;=Q274,IF(I274&gt;0,"À surveiller - commande en cours","À commander"),"OK")),"À vérifier"))</f>
        <v/>
      </c>
      <c r="Z274" s="22" t="n"/>
      <c r="AA274" s="15" t="n"/>
    </row>
    <row r="275">
      <c r="A275" s="15" t="n"/>
      <c r="B275" s="15" t="n"/>
      <c r="C275" s="15" t="n"/>
      <c r="D275" s="15" t="n"/>
      <c r="E275" s="15" t="n"/>
      <c r="F275" s="16" t="n"/>
      <c r="G275" s="16" t="n"/>
      <c r="H275" s="17">
        <f>IF(A275="","",IFERROR(MAX(0,F275-G275),0))</f>
        <v/>
      </c>
      <c r="I275" s="16" t="n"/>
      <c r="J275" s="16" t="n"/>
      <c r="K275" s="27">
        <f>IF(A275="","",IFERROR(J275/'Paramètres'!$B$6,0))</f>
        <v/>
      </c>
      <c r="L275" s="16" t="n"/>
      <c r="M275" s="17">
        <f>IF(A275="","",IFERROR(IF(L275="",'Paramètres'!$B$7,L275),0))</f>
        <v/>
      </c>
      <c r="N275" s="16" t="n"/>
      <c r="O275" s="17">
        <f>IF(A275="","",IFERROR(IF(N275="",'Paramètres'!$B$8,N275),0))</f>
        <v/>
      </c>
      <c r="P275" s="17">
        <f>IF(A275="","",IFERROR(ROUNDUP(K275*O275,0),0))</f>
        <v/>
      </c>
      <c r="Q275" s="17">
        <f>IF(A275="","",IFERROR(ROUNDUP((K275*M275)+P275,0),0))</f>
        <v/>
      </c>
      <c r="R275" s="16" t="n"/>
      <c r="S275" s="17">
        <f>IF(A275="","",IFERROR(IF(R275="",'Paramètres'!$B$9,R275),0))</f>
        <v/>
      </c>
      <c r="T275" s="17">
        <f>IF(A275="","",IFERROR(ROUNDUP(K275*(M275+S275),0),0))</f>
        <v/>
      </c>
      <c r="U275" s="17">
        <f>IF(A275="","",IFERROR(IF(H275&lt;=Q275,MAX(0,T275-H275-I275),0),0))</f>
        <v/>
      </c>
      <c r="V275" s="28" t="n"/>
      <c r="W275" s="29">
        <f>IF(A275="","",IFERROR(U275*V275,0))</f>
        <v/>
      </c>
      <c r="X275" s="27">
        <f>IF(A275="","",IFERROR(H275/K275,0))</f>
        <v/>
      </c>
      <c r="Y275" s="21">
        <f>IF(A275="","",IFERROR(IF(H275&lt;=0,"Rupture / à commander",IF(H275&lt;=Q275,IF(I275&gt;0,"À surveiller - commande en cours","À commander"),"OK")),"À vérifier"))</f>
        <v/>
      </c>
      <c r="Z275" s="22" t="n"/>
      <c r="AA275" s="15" t="n"/>
    </row>
    <row r="276">
      <c r="A276" s="15" t="n"/>
      <c r="B276" s="15" t="n"/>
      <c r="C276" s="15" t="n"/>
      <c r="D276" s="15" t="n"/>
      <c r="E276" s="15" t="n"/>
      <c r="F276" s="16" t="n"/>
      <c r="G276" s="16" t="n"/>
      <c r="H276" s="17">
        <f>IF(A276="","",IFERROR(MAX(0,F276-G276),0))</f>
        <v/>
      </c>
      <c r="I276" s="16" t="n"/>
      <c r="J276" s="16" t="n"/>
      <c r="K276" s="27">
        <f>IF(A276="","",IFERROR(J276/'Paramètres'!$B$6,0))</f>
        <v/>
      </c>
      <c r="L276" s="16" t="n"/>
      <c r="M276" s="17">
        <f>IF(A276="","",IFERROR(IF(L276="",'Paramètres'!$B$7,L276),0))</f>
        <v/>
      </c>
      <c r="N276" s="16" t="n"/>
      <c r="O276" s="17">
        <f>IF(A276="","",IFERROR(IF(N276="",'Paramètres'!$B$8,N276),0))</f>
        <v/>
      </c>
      <c r="P276" s="17">
        <f>IF(A276="","",IFERROR(ROUNDUP(K276*O276,0),0))</f>
        <v/>
      </c>
      <c r="Q276" s="17">
        <f>IF(A276="","",IFERROR(ROUNDUP((K276*M276)+P276,0),0))</f>
        <v/>
      </c>
      <c r="R276" s="16" t="n"/>
      <c r="S276" s="17">
        <f>IF(A276="","",IFERROR(IF(R276="",'Paramètres'!$B$9,R276),0))</f>
        <v/>
      </c>
      <c r="T276" s="17">
        <f>IF(A276="","",IFERROR(ROUNDUP(K276*(M276+S276),0),0))</f>
        <v/>
      </c>
      <c r="U276" s="17">
        <f>IF(A276="","",IFERROR(IF(H276&lt;=Q276,MAX(0,T276-H276-I276),0),0))</f>
        <v/>
      </c>
      <c r="V276" s="28" t="n"/>
      <c r="W276" s="29">
        <f>IF(A276="","",IFERROR(U276*V276,0))</f>
        <v/>
      </c>
      <c r="X276" s="27">
        <f>IF(A276="","",IFERROR(H276/K276,0))</f>
        <v/>
      </c>
      <c r="Y276" s="21">
        <f>IF(A276="","",IFERROR(IF(H276&lt;=0,"Rupture / à commander",IF(H276&lt;=Q276,IF(I276&gt;0,"À surveiller - commande en cours","À commander"),"OK")),"À vérifier"))</f>
        <v/>
      </c>
      <c r="Z276" s="22" t="n"/>
      <c r="AA276" s="15" t="n"/>
    </row>
    <row r="277">
      <c r="A277" s="15" t="n"/>
      <c r="B277" s="15" t="n"/>
      <c r="C277" s="15" t="n"/>
      <c r="D277" s="15" t="n"/>
      <c r="E277" s="15" t="n"/>
      <c r="F277" s="16" t="n"/>
      <c r="G277" s="16" t="n"/>
      <c r="H277" s="17">
        <f>IF(A277="","",IFERROR(MAX(0,F277-G277),0))</f>
        <v/>
      </c>
      <c r="I277" s="16" t="n"/>
      <c r="J277" s="16" t="n"/>
      <c r="K277" s="27">
        <f>IF(A277="","",IFERROR(J277/'Paramètres'!$B$6,0))</f>
        <v/>
      </c>
      <c r="L277" s="16" t="n"/>
      <c r="M277" s="17">
        <f>IF(A277="","",IFERROR(IF(L277="",'Paramètres'!$B$7,L277),0))</f>
        <v/>
      </c>
      <c r="N277" s="16" t="n"/>
      <c r="O277" s="17">
        <f>IF(A277="","",IFERROR(IF(N277="",'Paramètres'!$B$8,N277),0))</f>
        <v/>
      </c>
      <c r="P277" s="17">
        <f>IF(A277="","",IFERROR(ROUNDUP(K277*O277,0),0))</f>
        <v/>
      </c>
      <c r="Q277" s="17">
        <f>IF(A277="","",IFERROR(ROUNDUP((K277*M277)+P277,0),0))</f>
        <v/>
      </c>
      <c r="R277" s="16" t="n"/>
      <c r="S277" s="17">
        <f>IF(A277="","",IFERROR(IF(R277="",'Paramètres'!$B$9,R277),0))</f>
        <v/>
      </c>
      <c r="T277" s="17">
        <f>IF(A277="","",IFERROR(ROUNDUP(K277*(M277+S277),0),0))</f>
        <v/>
      </c>
      <c r="U277" s="17">
        <f>IF(A277="","",IFERROR(IF(H277&lt;=Q277,MAX(0,T277-H277-I277),0),0))</f>
        <v/>
      </c>
      <c r="V277" s="28" t="n"/>
      <c r="W277" s="29">
        <f>IF(A277="","",IFERROR(U277*V277,0))</f>
        <v/>
      </c>
      <c r="X277" s="27">
        <f>IF(A277="","",IFERROR(H277/K277,0))</f>
        <v/>
      </c>
      <c r="Y277" s="21">
        <f>IF(A277="","",IFERROR(IF(H277&lt;=0,"Rupture / à commander",IF(H277&lt;=Q277,IF(I277&gt;0,"À surveiller - commande en cours","À commander"),"OK")),"À vérifier"))</f>
        <v/>
      </c>
      <c r="Z277" s="22" t="n"/>
      <c r="AA277" s="15" t="n"/>
    </row>
    <row r="278">
      <c r="A278" s="15" t="n"/>
      <c r="B278" s="15" t="n"/>
      <c r="C278" s="15" t="n"/>
      <c r="D278" s="15" t="n"/>
      <c r="E278" s="15" t="n"/>
      <c r="F278" s="16" t="n"/>
      <c r="G278" s="16" t="n"/>
      <c r="H278" s="17">
        <f>IF(A278="","",IFERROR(MAX(0,F278-G278),0))</f>
        <v/>
      </c>
      <c r="I278" s="16" t="n"/>
      <c r="J278" s="16" t="n"/>
      <c r="K278" s="27">
        <f>IF(A278="","",IFERROR(J278/'Paramètres'!$B$6,0))</f>
        <v/>
      </c>
      <c r="L278" s="16" t="n"/>
      <c r="M278" s="17">
        <f>IF(A278="","",IFERROR(IF(L278="",'Paramètres'!$B$7,L278),0))</f>
        <v/>
      </c>
      <c r="N278" s="16" t="n"/>
      <c r="O278" s="17">
        <f>IF(A278="","",IFERROR(IF(N278="",'Paramètres'!$B$8,N278),0))</f>
        <v/>
      </c>
      <c r="P278" s="17">
        <f>IF(A278="","",IFERROR(ROUNDUP(K278*O278,0),0))</f>
        <v/>
      </c>
      <c r="Q278" s="17">
        <f>IF(A278="","",IFERROR(ROUNDUP((K278*M278)+P278,0),0))</f>
        <v/>
      </c>
      <c r="R278" s="16" t="n"/>
      <c r="S278" s="17">
        <f>IF(A278="","",IFERROR(IF(R278="",'Paramètres'!$B$9,R278),0))</f>
        <v/>
      </c>
      <c r="T278" s="17">
        <f>IF(A278="","",IFERROR(ROUNDUP(K278*(M278+S278),0),0))</f>
        <v/>
      </c>
      <c r="U278" s="17">
        <f>IF(A278="","",IFERROR(IF(H278&lt;=Q278,MAX(0,T278-H278-I278),0),0))</f>
        <v/>
      </c>
      <c r="V278" s="28" t="n"/>
      <c r="W278" s="29">
        <f>IF(A278="","",IFERROR(U278*V278,0))</f>
        <v/>
      </c>
      <c r="X278" s="27">
        <f>IF(A278="","",IFERROR(H278/K278,0))</f>
        <v/>
      </c>
      <c r="Y278" s="21">
        <f>IF(A278="","",IFERROR(IF(H278&lt;=0,"Rupture / à commander",IF(H278&lt;=Q278,IF(I278&gt;0,"À surveiller - commande en cours","À commander"),"OK")),"À vérifier"))</f>
        <v/>
      </c>
      <c r="Z278" s="22" t="n"/>
      <c r="AA278" s="15" t="n"/>
    </row>
    <row r="279">
      <c r="A279" s="15" t="n"/>
      <c r="B279" s="15" t="n"/>
      <c r="C279" s="15" t="n"/>
      <c r="D279" s="15" t="n"/>
      <c r="E279" s="15" t="n"/>
      <c r="F279" s="16" t="n"/>
      <c r="G279" s="16" t="n"/>
      <c r="H279" s="17">
        <f>IF(A279="","",IFERROR(MAX(0,F279-G279),0))</f>
        <v/>
      </c>
      <c r="I279" s="16" t="n"/>
      <c r="J279" s="16" t="n"/>
      <c r="K279" s="27">
        <f>IF(A279="","",IFERROR(J279/'Paramètres'!$B$6,0))</f>
        <v/>
      </c>
      <c r="L279" s="16" t="n"/>
      <c r="M279" s="17">
        <f>IF(A279="","",IFERROR(IF(L279="",'Paramètres'!$B$7,L279),0))</f>
        <v/>
      </c>
      <c r="N279" s="16" t="n"/>
      <c r="O279" s="17">
        <f>IF(A279="","",IFERROR(IF(N279="",'Paramètres'!$B$8,N279),0))</f>
        <v/>
      </c>
      <c r="P279" s="17">
        <f>IF(A279="","",IFERROR(ROUNDUP(K279*O279,0),0))</f>
        <v/>
      </c>
      <c r="Q279" s="17">
        <f>IF(A279="","",IFERROR(ROUNDUP((K279*M279)+P279,0),0))</f>
        <v/>
      </c>
      <c r="R279" s="16" t="n"/>
      <c r="S279" s="17">
        <f>IF(A279="","",IFERROR(IF(R279="",'Paramètres'!$B$9,R279),0))</f>
        <v/>
      </c>
      <c r="T279" s="17">
        <f>IF(A279="","",IFERROR(ROUNDUP(K279*(M279+S279),0),0))</f>
        <v/>
      </c>
      <c r="U279" s="17">
        <f>IF(A279="","",IFERROR(IF(H279&lt;=Q279,MAX(0,T279-H279-I279),0),0))</f>
        <v/>
      </c>
      <c r="V279" s="28" t="n"/>
      <c r="W279" s="29">
        <f>IF(A279="","",IFERROR(U279*V279,0))</f>
        <v/>
      </c>
      <c r="X279" s="27">
        <f>IF(A279="","",IFERROR(H279/K279,0))</f>
        <v/>
      </c>
      <c r="Y279" s="21">
        <f>IF(A279="","",IFERROR(IF(H279&lt;=0,"Rupture / à commander",IF(H279&lt;=Q279,IF(I279&gt;0,"À surveiller - commande en cours","À commander"),"OK")),"À vérifier"))</f>
        <v/>
      </c>
      <c r="Z279" s="22" t="n"/>
      <c r="AA279" s="15" t="n"/>
    </row>
    <row r="280">
      <c r="A280" s="15" t="n"/>
      <c r="B280" s="15" t="n"/>
      <c r="C280" s="15" t="n"/>
      <c r="D280" s="15" t="n"/>
      <c r="E280" s="15" t="n"/>
      <c r="F280" s="16" t="n"/>
      <c r="G280" s="16" t="n"/>
      <c r="H280" s="17">
        <f>IF(A280="","",IFERROR(MAX(0,F280-G280),0))</f>
        <v/>
      </c>
      <c r="I280" s="16" t="n"/>
      <c r="J280" s="16" t="n"/>
      <c r="K280" s="27">
        <f>IF(A280="","",IFERROR(J280/'Paramètres'!$B$6,0))</f>
        <v/>
      </c>
      <c r="L280" s="16" t="n"/>
      <c r="M280" s="17">
        <f>IF(A280="","",IFERROR(IF(L280="",'Paramètres'!$B$7,L280),0))</f>
        <v/>
      </c>
      <c r="N280" s="16" t="n"/>
      <c r="O280" s="17">
        <f>IF(A280="","",IFERROR(IF(N280="",'Paramètres'!$B$8,N280),0))</f>
        <v/>
      </c>
      <c r="P280" s="17">
        <f>IF(A280="","",IFERROR(ROUNDUP(K280*O280,0),0))</f>
        <v/>
      </c>
      <c r="Q280" s="17">
        <f>IF(A280="","",IFERROR(ROUNDUP((K280*M280)+P280,0),0))</f>
        <v/>
      </c>
      <c r="R280" s="16" t="n"/>
      <c r="S280" s="17">
        <f>IF(A280="","",IFERROR(IF(R280="",'Paramètres'!$B$9,R280),0))</f>
        <v/>
      </c>
      <c r="T280" s="17">
        <f>IF(A280="","",IFERROR(ROUNDUP(K280*(M280+S280),0),0))</f>
        <v/>
      </c>
      <c r="U280" s="17">
        <f>IF(A280="","",IFERROR(IF(H280&lt;=Q280,MAX(0,T280-H280-I280),0),0))</f>
        <v/>
      </c>
      <c r="V280" s="28" t="n"/>
      <c r="W280" s="29">
        <f>IF(A280="","",IFERROR(U280*V280,0))</f>
        <v/>
      </c>
      <c r="X280" s="27">
        <f>IF(A280="","",IFERROR(H280/K280,0))</f>
        <v/>
      </c>
      <c r="Y280" s="21">
        <f>IF(A280="","",IFERROR(IF(H280&lt;=0,"Rupture / à commander",IF(H280&lt;=Q280,IF(I280&gt;0,"À surveiller - commande en cours","À commander"),"OK")),"À vérifier"))</f>
        <v/>
      </c>
      <c r="Z280" s="22" t="n"/>
      <c r="AA280" s="15" t="n"/>
    </row>
    <row r="281">
      <c r="A281" s="15" t="n"/>
      <c r="B281" s="15" t="n"/>
      <c r="C281" s="15" t="n"/>
      <c r="D281" s="15" t="n"/>
      <c r="E281" s="15" t="n"/>
      <c r="F281" s="16" t="n"/>
      <c r="G281" s="16" t="n"/>
      <c r="H281" s="17">
        <f>IF(A281="","",IFERROR(MAX(0,F281-G281),0))</f>
        <v/>
      </c>
      <c r="I281" s="16" t="n"/>
      <c r="J281" s="16" t="n"/>
      <c r="K281" s="27">
        <f>IF(A281="","",IFERROR(J281/'Paramètres'!$B$6,0))</f>
        <v/>
      </c>
      <c r="L281" s="16" t="n"/>
      <c r="M281" s="17">
        <f>IF(A281="","",IFERROR(IF(L281="",'Paramètres'!$B$7,L281),0))</f>
        <v/>
      </c>
      <c r="N281" s="16" t="n"/>
      <c r="O281" s="17">
        <f>IF(A281="","",IFERROR(IF(N281="",'Paramètres'!$B$8,N281),0))</f>
        <v/>
      </c>
      <c r="P281" s="17">
        <f>IF(A281="","",IFERROR(ROUNDUP(K281*O281,0),0))</f>
        <v/>
      </c>
      <c r="Q281" s="17">
        <f>IF(A281="","",IFERROR(ROUNDUP((K281*M281)+P281,0),0))</f>
        <v/>
      </c>
      <c r="R281" s="16" t="n"/>
      <c r="S281" s="17">
        <f>IF(A281="","",IFERROR(IF(R281="",'Paramètres'!$B$9,R281),0))</f>
        <v/>
      </c>
      <c r="T281" s="17">
        <f>IF(A281="","",IFERROR(ROUNDUP(K281*(M281+S281),0),0))</f>
        <v/>
      </c>
      <c r="U281" s="17">
        <f>IF(A281="","",IFERROR(IF(H281&lt;=Q281,MAX(0,T281-H281-I281),0),0))</f>
        <v/>
      </c>
      <c r="V281" s="28" t="n"/>
      <c r="W281" s="29">
        <f>IF(A281="","",IFERROR(U281*V281,0))</f>
        <v/>
      </c>
      <c r="X281" s="27">
        <f>IF(A281="","",IFERROR(H281/K281,0))</f>
        <v/>
      </c>
      <c r="Y281" s="21">
        <f>IF(A281="","",IFERROR(IF(H281&lt;=0,"Rupture / à commander",IF(H281&lt;=Q281,IF(I281&gt;0,"À surveiller - commande en cours","À commander"),"OK")),"À vérifier"))</f>
        <v/>
      </c>
      <c r="Z281" s="22" t="n"/>
      <c r="AA281" s="15" t="n"/>
    </row>
    <row r="282">
      <c r="A282" s="15" t="n"/>
      <c r="B282" s="15" t="n"/>
      <c r="C282" s="15" t="n"/>
      <c r="D282" s="15" t="n"/>
      <c r="E282" s="15" t="n"/>
      <c r="F282" s="16" t="n"/>
      <c r="G282" s="16" t="n"/>
      <c r="H282" s="17">
        <f>IF(A282="","",IFERROR(MAX(0,F282-G282),0))</f>
        <v/>
      </c>
      <c r="I282" s="16" t="n"/>
      <c r="J282" s="16" t="n"/>
      <c r="K282" s="27">
        <f>IF(A282="","",IFERROR(J282/'Paramètres'!$B$6,0))</f>
        <v/>
      </c>
      <c r="L282" s="16" t="n"/>
      <c r="M282" s="17">
        <f>IF(A282="","",IFERROR(IF(L282="",'Paramètres'!$B$7,L282),0))</f>
        <v/>
      </c>
      <c r="N282" s="16" t="n"/>
      <c r="O282" s="17">
        <f>IF(A282="","",IFERROR(IF(N282="",'Paramètres'!$B$8,N282),0))</f>
        <v/>
      </c>
      <c r="P282" s="17">
        <f>IF(A282="","",IFERROR(ROUNDUP(K282*O282,0),0))</f>
        <v/>
      </c>
      <c r="Q282" s="17">
        <f>IF(A282="","",IFERROR(ROUNDUP((K282*M282)+P282,0),0))</f>
        <v/>
      </c>
      <c r="R282" s="16" t="n"/>
      <c r="S282" s="17">
        <f>IF(A282="","",IFERROR(IF(R282="",'Paramètres'!$B$9,R282),0))</f>
        <v/>
      </c>
      <c r="T282" s="17">
        <f>IF(A282="","",IFERROR(ROUNDUP(K282*(M282+S282),0),0))</f>
        <v/>
      </c>
      <c r="U282" s="17">
        <f>IF(A282="","",IFERROR(IF(H282&lt;=Q282,MAX(0,T282-H282-I282),0),0))</f>
        <v/>
      </c>
      <c r="V282" s="28" t="n"/>
      <c r="W282" s="29">
        <f>IF(A282="","",IFERROR(U282*V282,0))</f>
        <v/>
      </c>
      <c r="X282" s="27">
        <f>IF(A282="","",IFERROR(H282/K282,0))</f>
        <v/>
      </c>
      <c r="Y282" s="21">
        <f>IF(A282="","",IFERROR(IF(H282&lt;=0,"Rupture / à commander",IF(H282&lt;=Q282,IF(I282&gt;0,"À surveiller - commande en cours","À commander"),"OK")),"À vérifier"))</f>
        <v/>
      </c>
      <c r="Z282" s="22" t="n"/>
      <c r="AA282" s="15" t="n"/>
    </row>
    <row r="283">
      <c r="A283" s="15" t="n"/>
      <c r="B283" s="15" t="n"/>
      <c r="C283" s="15" t="n"/>
      <c r="D283" s="15" t="n"/>
      <c r="E283" s="15" t="n"/>
      <c r="F283" s="16" t="n"/>
      <c r="G283" s="16" t="n"/>
      <c r="H283" s="17">
        <f>IF(A283="","",IFERROR(MAX(0,F283-G283),0))</f>
        <v/>
      </c>
      <c r="I283" s="16" t="n"/>
      <c r="J283" s="16" t="n"/>
      <c r="K283" s="27">
        <f>IF(A283="","",IFERROR(J283/'Paramètres'!$B$6,0))</f>
        <v/>
      </c>
      <c r="L283" s="16" t="n"/>
      <c r="M283" s="17">
        <f>IF(A283="","",IFERROR(IF(L283="",'Paramètres'!$B$7,L283),0))</f>
        <v/>
      </c>
      <c r="N283" s="16" t="n"/>
      <c r="O283" s="17">
        <f>IF(A283="","",IFERROR(IF(N283="",'Paramètres'!$B$8,N283),0))</f>
        <v/>
      </c>
      <c r="P283" s="17">
        <f>IF(A283="","",IFERROR(ROUNDUP(K283*O283,0),0))</f>
        <v/>
      </c>
      <c r="Q283" s="17">
        <f>IF(A283="","",IFERROR(ROUNDUP((K283*M283)+P283,0),0))</f>
        <v/>
      </c>
      <c r="R283" s="16" t="n"/>
      <c r="S283" s="17">
        <f>IF(A283="","",IFERROR(IF(R283="",'Paramètres'!$B$9,R283),0))</f>
        <v/>
      </c>
      <c r="T283" s="17">
        <f>IF(A283="","",IFERROR(ROUNDUP(K283*(M283+S283),0),0))</f>
        <v/>
      </c>
      <c r="U283" s="17">
        <f>IF(A283="","",IFERROR(IF(H283&lt;=Q283,MAX(0,T283-H283-I283),0),0))</f>
        <v/>
      </c>
      <c r="V283" s="28" t="n"/>
      <c r="W283" s="29">
        <f>IF(A283="","",IFERROR(U283*V283,0))</f>
        <v/>
      </c>
      <c r="X283" s="27">
        <f>IF(A283="","",IFERROR(H283/K283,0))</f>
        <v/>
      </c>
      <c r="Y283" s="21">
        <f>IF(A283="","",IFERROR(IF(H283&lt;=0,"Rupture / à commander",IF(H283&lt;=Q283,IF(I283&gt;0,"À surveiller - commande en cours","À commander"),"OK")),"À vérifier"))</f>
        <v/>
      </c>
      <c r="Z283" s="22" t="n"/>
      <c r="AA283" s="15" t="n"/>
    </row>
    <row r="284">
      <c r="A284" s="15" t="n"/>
      <c r="B284" s="15" t="n"/>
      <c r="C284" s="15" t="n"/>
      <c r="D284" s="15" t="n"/>
      <c r="E284" s="15" t="n"/>
      <c r="F284" s="16" t="n"/>
      <c r="G284" s="16" t="n"/>
      <c r="H284" s="17">
        <f>IF(A284="","",IFERROR(MAX(0,F284-G284),0))</f>
        <v/>
      </c>
      <c r="I284" s="16" t="n"/>
      <c r="J284" s="16" t="n"/>
      <c r="K284" s="27">
        <f>IF(A284="","",IFERROR(J284/'Paramètres'!$B$6,0))</f>
        <v/>
      </c>
      <c r="L284" s="16" t="n"/>
      <c r="M284" s="17">
        <f>IF(A284="","",IFERROR(IF(L284="",'Paramètres'!$B$7,L284),0))</f>
        <v/>
      </c>
      <c r="N284" s="16" t="n"/>
      <c r="O284" s="17">
        <f>IF(A284="","",IFERROR(IF(N284="",'Paramètres'!$B$8,N284),0))</f>
        <v/>
      </c>
      <c r="P284" s="17">
        <f>IF(A284="","",IFERROR(ROUNDUP(K284*O284,0),0))</f>
        <v/>
      </c>
      <c r="Q284" s="17">
        <f>IF(A284="","",IFERROR(ROUNDUP((K284*M284)+P284,0),0))</f>
        <v/>
      </c>
      <c r="R284" s="16" t="n"/>
      <c r="S284" s="17">
        <f>IF(A284="","",IFERROR(IF(R284="",'Paramètres'!$B$9,R284),0))</f>
        <v/>
      </c>
      <c r="T284" s="17">
        <f>IF(A284="","",IFERROR(ROUNDUP(K284*(M284+S284),0),0))</f>
        <v/>
      </c>
      <c r="U284" s="17">
        <f>IF(A284="","",IFERROR(IF(H284&lt;=Q284,MAX(0,T284-H284-I284),0),0))</f>
        <v/>
      </c>
      <c r="V284" s="28" t="n"/>
      <c r="W284" s="29">
        <f>IF(A284="","",IFERROR(U284*V284,0))</f>
        <v/>
      </c>
      <c r="X284" s="27">
        <f>IF(A284="","",IFERROR(H284/K284,0))</f>
        <v/>
      </c>
      <c r="Y284" s="21">
        <f>IF(A284="","",IFERROR(IF(H284&lt;=0,"Rupture / à commander",IF(H284&lt;=Q284,IF(I284&gt;0,"À surveiller - commande en cours","À commander"),"OK")),"À vérifier"))</f>
        <v/>
      </c>
      <c r="Z284" s="22" t="n"/>
      <c r="AA284" s="15" t="n"/>
    </row>
    <row r="285">
      <c r="A285" s="15" t="n"/>
      <c r="B285" s="15" t="n"/>
      <c r="C285" s="15" t="n"/>
      <c r="D285" s="15" t="n"/>
      <c r="E285" s="15" t="n"/>
      <c r="F285" s="16" t="n"/>
      <c r="G285" s="16" t="n"/>
      <c r="H285" s="17">
        <f>IF(A285="","",IFERROR(MAX(0,F285-G285),0))</f>
        <v/>
      </c>
      <c r="I285" s="16" t="n"/>
      <c r="J285" s="16" t="n"/>
      <c r="K285" s="27">
        <f>IF(A285="","",IFERROR(J285/'Paramètres'!$B$6,0))</f>
        <v/>
      </c>
      <c r="L285" s="16" t="n"/>
      <c r="M285" s="17">
        <f>IF(A285="","",IFERROR(IF(L285="",'Paramètres'!$B$7,L285),0))</f>
        <v/>
      </c>
      <c r="N285" s="16" t="n"/>
      <c r="O285" s="17">
        <f>IF(A285="","",IFERROR(IF(N285="",'Paramètres'!$B$8,N285),0))</f>
        <v/>
      </c>
      <c r="P285" s="17">
        <f>IF(A285="","",IFERROR(ROUNDUP(K285*O285,0),0))</f>
        <v/>
      </c>
      <c r="Q285" s="17">
        <f>IF(A285="","",IFERROR(ROUNDUP((K285*M285)+P285,0),0))</f>
        <v/>
      </c>
      <c r="R285" s="16" t="n"/>
      <c r="S285" s="17">
        <f>IF(A285="","",IFERROR(IF(R285="",'Paramètres'!$B$9,R285),0))</f>
        <v/>
      </c>
      <c r="T285" s="17">
        <f>IF(A285="","",IFERROR(ROUNDUP(K285*(M285+S285),0),0))</f>
        <v/>
      </c>
      <c r="U285" s="17">
        <f>IF(A285="","",IFERROR(IF(H285&lt;=Q285,MAX(0,T285-H285-I285),0),0))</f>
        <v/>
      </c>
      <c r="V285" s="28" t="n"/>
      <c r="W285" s="29">
        <f>IF(A285="","",IFERROR(U285*V285,0))</f>
        <v/>
      </c>
      <c r="X285" s="27">
        <f>IF(A285="","",IFERROR(H285/K285,0))</f>
        <v/>
      </c>
      <c r="Y285" s="21">
        <f>IF(A285="","",IFERROR(IF(H285&lt;=0,"Rupture / à commander",IF(H285&lt;=Q285,IF(I285&gt;0,"À surveiller - commande en cours","À commander"),"OK")),"À vérifier"))</f>
        <v/>
      </c>
      <c r="Z285" s="22" t="n"/>
      <c r="AA285" s="15" t="n"/>
    </row>
    <row r="286">
      <c r="A286" s="15" t="n"/>
      <c r="B286" s="15" t="n"/>
      <c r="C286" s="15" t="n"/>
      <c r="D286" s="15" t="n"/>
      <c r="E286" s="15" t="n"/>
      <c r="F286" s="16" t="n"/>
      <c r="G286" s="16" t="n"/>
      <c r="H286" s="17">
        <f>IF(A286="","",IFERROR(MAX(0,F286-G286),0))</f>
        <v/>
      </c>
      <c r="I286" s="16" t="n"/>
      <c r="J286" s="16" t="n"/>
      <c r="K286" s="27">
        <f>IF(A286="","",IFERROR(J286/'Paramètres'!$B$6,0))</f>
        <v/>
      </c>
      <c r="L286" s="16" t="n"/>
      <c r="M286" s="17">
        <f>IF(A286="","",IFERROR(IF(L286="",'Paramètres'!$B$7,L286),0))</f>
        <v/>
      </c>
      <c r="N286" s="16" t="n"/>
      <c r="O286" s="17">
        <f>IF(A286="","",IFERROR(IF(N286="",'Paramètres'!$B$8,N286),0))</f>
        <v/>
      </c>
      <c r="P286" s="17">
        <f>IF(A286="","",IFERROR(ROUNDUP(K286*O286,0),0))</f>
        <v/>
      </c>
      <c r="Q286" s="17">
        <f>IF(A286="","",IFERROR(ROUNDUP((K286*M286)+P286,0),0))</f>
        <v/>
      </c>
      <c r="R286" s="16" t="n"/>
      <c r="S286" s="17">
        <f>IF(A286="","",IFERROR(IF(R286="",'Paramètres'!$B$9,R286),0))</f>
        <v/>
      </c>
      <c r="T286" s="17">
        <f>IF(A286="","",IFERROR(ROUNDUP(K286*(M286+S286),0),0))</f>
        <v/>
      </c>
      <c r="U286" s="17">
        <f>IF(A286="","",IFERROR(IF(H286&lt;=Q286,MAX(0,T286-H286-I286),0),0))</f>
        <v/>
      </c>
      <c r="V286" s="28" t="n"/>
      <c r="W286" s="29">
        <f>IF(A286="","",IFERROR(U286*V286,0))</f>
        <v/>
      </c>
      <c r="X286" s="27">
        <f>IF(A286="","",IFERROR(H286/K286,0))</f>
        <v/>
      </c>
      <c r="Y286" s="21">
        <f>IF(A286="","",IFERROR(IF(H286&lt;=0,"Rupture / à commander",IF(H286&lt;=Q286,IF(I286&gt;0,"À surveiller - commande en cours","À commander"),"OK")),"À vérifier"))</f>
        <v/>
      </c>
      <c r="Z286" s="22" t="n"/>
      <c r="AA286" s="15" t="n"/>
    </row>
    <row r="287">
      <c r="A287" s="15" t="n"/>
      <c r="B287" s="15" t="n"/>
      <c r="C287" s="15" t="n"/>
      <c r="D287" s="15" t="n"/>
      <c r="E287" s="15" t="n"/>
      <c r="F287" s="16" t="n"/>
      <c r="G287" s="16" t="n"/>
      <c r="H287" s="17">
        <f>IF(A287="","",IFERROR(MAX(0,F287-G287),0))</f>
        <v/>
      </c>
      <c r="I287" s="16" t="n"/>
      <c r="J287" s="16" t="n"/>
      <c r="K287" s="27">
        <f>IF(A287="","",IFERROR(J287/'Paramètres'!$B$6,0))</f>
        <v/>
      </c>
      <c r="L287" s="16" t="n"/>
      <c r="M287" s="17">
        <f>IF(A287="","",IFERROR(IF(L287="",'Paramètres'!$B$7,L287),0))</f>
        <v/>
      </c>
      <c r="N287" s="16" t="n"/>
      <c r="O287" s="17">
        <f>IF(A287="","",IFERROR(IF(N287="",'Paramètres'!$B$8,N287),0))</f>
        <v/>
      </c>
      <c r="P287" s="17">
        <f>IF(A287="","",IFERROR(ROUNDUP(K287*O287,0),0))</f>
        <v/>
      </c>
      <c r="Q287" s="17">
        <f>IF(A287="","",IFERROR(ROUNDUP((K287*M287)+P287,0),0))</f>
        <v/>
      </c>
      <c r="R287" s="16" t="n"/>
      <c r="S287" s="17">
        <f>IF(A287="","",IFERROR(IF(R287="",'Paramètres'!$B$9,R287),0))</f>
        <v/>
      </c>
      <c r="T287" s="17">
        <f>IF(A287="","",IFERROR(ROUNDUP(K287*(M287+S287),0),0))</f>
        <v/>
      </c>
      <c r="U287" s="17">
        <f>IF(A287="","",IFERROR(IF(H287&lt;=Q287,MAX(0,T287-H287-I287),0),0))</f>
        <v/>
      </c>
      <c r="V287" s="28" t="n"/>
      <c r="W287" s="29">
        <f>IF(A287="","",IFERROR(U287*V287,0))</f>
        <v/>
      </c>
      <c r="X287" s="27">
        <f>IF(A287="","",IFERROR(H287/K287,0))</f>
        <v/>
      </c>
      <c r="Y287" s="21">
        <f>IF(A287="","",IFERROR(IF(H287&lt;=0,"Rupture / à commander",IF(H287&lt;=Q287,IF(I287&gt;0,"À surveiller - commande en cours","À commander"),"OK")),"À vérifier"))</f>
        <v/>
      </c>
      <c r="Z287" s="22" t="n"/>
      <c r="AA287" s="15" t="n"/>
    </row>
    <row r="288">
      <c r="A288" s="15" t="n"/>
      <c r="B288" s="15" t="n"/>
      <c r="C288" s="15" t="n"/>
      <c r="D288" s="15" t="n"/>
      <c r="E288" s="15" t="n"/>
      <c r="F288" s="16" t="n"/>
      <c r="G288" s="16" t="n"/>
      <c r="H288" s="17">
        <f>IF(A288="","",IFERROR(MAX(0,F288-G288),0))</f>
        <v/>
      </c>
      <c r="I288" s="16" t="n"/>
      <c r="J288" s="16" t="n"/>
      <c r="K288" s="27">
        <f>IF(A288="","",IFERROR(J288/'Paramètres'!$B$6,0))</f>
        <v/>
      </c>
      <c r="L288" s="16" t="n"/>
      <c r="M288" s="17">
        <f>IF(A288="","",IFERROR(IF(L288="",'Paramètres'!$B$7,L288),0))</f>
        <v/>
      </c>
      <c r="N288" s="16" t="n"/>
      <c r="O288" s="17">
        <f>IF(A288="","",IFERROR(IF(N288="",'Paramètres'!$B$8,N288),0))</f>
        <v/>
      </c>
      <c r="P288" s="17">
        <f>IF(A288="","",IFERROR(ROUNDUP(K288*O288,0),0))</f>
        <v/>
      </c>
      <c r="Q288" s="17">
        <f>IF(A288="","",IFERROR(ROUNDUP((K288*M288)+P288,0),0))</f>
        <v/>
      </c>
      <c r="R288" s="16" t="n"/>
      <c r="S288" s="17">
        <f>IF(A288="","",IFERROR(IF(R288="",'Paramètres'!$B$9,R288),0))</f>
        <v/>
      </c>
      <c r="T288" s="17">
        <f>IF(A288="","",IFERROR(ROUNDUP(K288*(M288+S288),0),0))</f>
        <v/>
      </c>
      <c r="U288" s="17">
        <f>IF(A288="","",IFERROR(IF(H288&lt;=Q288,MAX(0,T288-H288-I288),0),0))</f>
        <v/>
      </c>
      <c r="V288" s="28" t="n"/>
      <c r="W288" s="29">
        <f>IF(A288="","",IFERROR(U288*V288,0))</f>
        <v/>
      </c>
      <c r="X288" s="27">
        <f>IF(A288="","",IFERROR(H288/K288,0))</f>
        <v/>
      </c>
      <c r="Y288" s="21">
        <f>IF(A288="","",IFERROR(IF(H288&lt;=0,"Rupture / à commander",IF(H288&lt;=Q288,IF(I288&gt;0,"À surveiller - commande en cours","À commander"),"OK")),"À vérifier"))</f>
        <v/>
      </c>
      <c r="Z288" s="22" t="n"/>
      <c r="AA288" s="15" t="n"/>
    </row>
    <row r="289">
      <c r="A289" s="15" t="n"/>
      <c r="B289" s="15" t="n"/>
      <c r="C289" s="15" t="n"/>
      <c r="D289" s="15" t="n"/>
      <c r="E289" s="15" t="n"/>
      <c r="F289" s="16" t="n"/>
      <c r="G289" s="16" t="n"/>
      <c r="H289" s="17">
        <f>IF(A289="","",IFERROR(MAX(0,F289-G289),0))</f>
        <v/>
      </c>
      <c r="I289" s="16" t="n"/>
      <c r="J289" s="16" t="n"/>
      <c r="K289" s="27">
        <f>IF(A289="","",IFERROR(J289/'Paramètres'!$B$6,0))</f>
        <v/>
      </c>
      <c r="L289" s="16" t="n"/>
      <c r="M289" s="17">
        <f>IF(A289="","",IFERROR(IF(L289="",'Paramètres'!$B$7,L289),0))</f>
        <v/>
      </c>
      <c r="N289" s="16" t="n"/>
      <c r="O289" s="17">
        <f>IF(A289="","",IFERROR(IF(N289="",'Paramètres'!$B$8,N289),0))</f>
        <v/>
      </c>
      <c r="P289" s="17">
        <f>IF(A289="","",IFERROR(ROUNDUP(K289*O289,0),0))</f>
        <v/>
      </c>
      <c r="Q289" s="17">
        <f>IF(A289="","",IFERROR(ROUNDUP((K289*M289)+P289,0),0))</f>
        <v/>
      </c>
      <c r="R289" s="16" t="n"/>
      <c r="S289" s="17">
        <f>IF(A289="","",IFERROR(IF(R289="",'Paramètres'!$B$9,R289),0))</f>
        <v/>
      </c>
      <c r="T289" s="17">
        <f>IF(A289="","",IFERROR(ROUNDUP(K289*(M289+S289),0),0))</f>
        <v/>
      </c>
      <c r="U289" s="17">
        <f>IF(A289="","",IFERROR(IF(H289&lt;=Q289,MAX(0,T289-H289-I289),0),0))</f>
        <v/>
      </c>
      <c r="V289" s="28" t="n"/>
      <c r="W289" s="29">
        <f>IF(A289="","",IFERROR(U289*V289,0))</f>
        <v/>
      </c>
      <c r="X289" s="27">
        <f>IF(A289="","",IFERROR(H289/K289,0))</f>
        <v/>
      </c>
      <c r="Y289" s="21">
        <f>IF(A289="","",IFERROR(IF(H289&lt;=0,"Rupture / à commander",IF(H289&lt;=Q289,IF(I289&gt;0,"À surveiller - commande en cours","À commander"),"OK")),"À vérifier"))</f>
        <v/>
      </c>
      <c r="Z289" s="22" t="n"/>
      <c r="AA289" s="15" t="n"/>
    </row>
    <row r="290">
      <c r="A290" s="15" t="n"/>
      <c r="B290" s="15" t="n"/>
      <c r="C290" s="15" t="n"/>
      <c r="D290" s="15" t="n"/>
      <c r="E290" s="15" t="n"/>
      <c r="F290" s="16" t="n"/>
      <c r="G290" s="16" t="n"/>
      <c r="H290" s="17">
        <f>IF(A290="","",IFERROR(MAX(0,F290-G290),0))</f>
        <v/>
      </c>
      <c r="I290" s="16" t="n"/>
      <c r="J290" s="16" t="n"/>
      <c r="K290" s="27">
        <f>IF(A290="","",IFERROR(J290/'Paramètres'!$B$6,0))</f>
        <v/>
      </c>
      <c r="L290" s="16" t="n"/>
      <c r="M290" s="17">
        <f>IF(A290="","",IFERROR(IF(L290="",'Paramètres'!$B$7,L290),0))</f>
        <v/>
      </c>
      <c r="N290" s="16" t="n"/>
      <c r="O290" s="17">
        <f>IF(A290="","",IFERROR(IF(N290="",'Paramètres'!$B$8,N290),0))</f>
        <v/>
      </c>
      <c r="P290" s="17">
        <f>IF(A290="","",IFERROR(ROUNDUP(K290*O290,0),0))</f>
        <v/>
      </c>
      <c r="Q290" s="17">
        <f>IF(A290="","",IFERROR(ROUNDUP((K290*M290)+P290,0),0))</f>
        <v/>
      </c>
      <c r="R290" s="16" t="n"/>
      <c r="S290" s="17">
        <f>IF(A290="","",IFERROR(IF(R290="",'Paramètres'!$B$9,R290),0))</f>
        <v/>
      </c>
      <c r="T290" s="17">
        <f>IF(A290="","",IFERROR(ROUNDUP(K290*(M290+S290),0),0))</f>
        <v/>
      </c>
      <c r="U290" s="17">
        <f>IF(A290="","",IFERROR(IF(H290&lt;=Q290,MAX(0,T290-H290-I290),0),0))</f>
        <v/>
      </c>
      <c r="V290" s="28" t="n"/>
      <c r="W290" s="29">
        <f>IF(A290="","",IFERROR(U290*V290,0))</f>
        <v/>
      </c>
      <c r="X290" s="27">
        <f>IF(A290="","",IFERROR(H290/K290,0))</f>
        <v/>
      </c>
      <c r="Y290" s="21">
        <f>IF(A290="","",IFERROR(IF(H290&lt;=0,"Rupture / à commander",IF(H290&lt;=Q290,IF(I290&gt;0,"À surveiller - commande en cours","À commander"),"OK")),"À vérifier"))</f>
        <v/>
      </c>
      <c r="Z290" s="22" t="n"/>
      <c r="AA290" s="15" t="n"/>
    </row>
    <row r="291">
      <c r="A291" s="15" t="n"/>
      <c r="B291" s="15" t="n"/>
      <c r="C291" s="15" t="n"/>
      <c r="D291" s="15" t="n"/>
      <c r="E291" s="15" t="n"/>
      <c r="F291" s="16" t="n"/>
      <c r="G291" s="16" t="n"/>
      <c r="H291" s="17">
        <f>IF(A291="","",IFERROR(MAX(0,F291-G291),0))</f>
        <v/>
      </c>
      <c r="I291" s="16" t="n"/>
      <c r="J291" s="16" t="n"/>
      <c r="K291" s="27">
        <f>IF(A291="","",IFERROR(J291/'Paramètres'!$B$6,0))</f>
        <v/>
      </c>
      <c r="L291" s="16" t="n"/>
      <c r="M291" s="17">
        <f>IF(A291="","",IFERROR(IF(L291="",'Paramètres'!$B$7,L291),0))</f>
        <v/>
      </c>
      <c r="N291" s="16" t="n"/>
      <c r="O291" s="17">
        <f>IF(A291="","",IFERROR(IF(N291="",'Paramètres'!$B$8,N291),0))</f>
        <v/>
      </c>
      <c r="P291" s="17">
        <f>IF(A291="","",IFERROR(ROUNDUP(K291*O291,0),0))</f>
        <v/>
      </c>
      <c r="Q291" s="17">
        <f>IF(A291="","",IFERROR(ROUNDUP((K291*M291)+P291,0),0))</f>
        <v/>
      </c>
      <c r="R291" s="16" t="n"/>
      <c r="S291" s="17">
        <f>IF(A291="","",IFERROR(IF(R291="",'Paramètres'!$B$9,R291),0))</f>
        <v/>
      </c>
      <c r="T291" s="17">
        <f>IF(A291="","",IFERROR(ROUNDUP(K291*(M291+S291),0),0))</f>
        <v/>
      </c>
      <c r="U291" s="17">
        <f>IF(A291="","",IFERROR(IF(H291&lt;=Q291,MAX(0,T291-H291-I291),0),0))</f>
        <v/>
      </c>
      <c r="V291" s="28" t="n"/>
      <c r="W291" s="29">
        <f>IF(A291="","",IFERROR(U291*V291,0))</f>
        <v/>
      </c>
      <c r="X291" s="27">
        <f>IF(A291="","",IFERROR(H291/K291,0))</f>
        <v/>
      </c>
      <c r="Y291" s="21">
        <f>IF(A291="","",IFERROR(IF(H291&lt;=0,"Rupture / à commander",IF(H291&lt;=Q291,IF(I291&gt;0,"À surveiller - commande en cours","À commander"),"OK")),"À vérifier"))</f>
        <v/>
      </c>
      <c r="Z291" s="22" t="n"/>
      <c r="AA291" s="15" t="n"/>
    </row>
    <row r="292">
      <c r="A292" s="15" t="n"/>
      <c r="B292" s="15" t="n"/>
      <c r="C292" s="15" t="n"/>
      <c r="D292" s="15" t="n"/>
      <c r="E292" s="15" t="n"/>
      <c r="F292" s="16" t="n"/>
      <c r="G292" s="16" t="n"/>
      <c r="H292" s="17">
        <f>IF(A292="","",IFERROR(MAX(0,F292-G292),0))</f>
        <v/>
      </c>
      <c r="I292" s="16" t="n"/>
      <c r="J292" s="16" t="n"/>
      <c r="K292" s="27">
        <f>IF(A292="","",IFERROR(J292/'Paramètres'!$B$6,0))</f>
        <v/>
      </c>
      <c r="L292" s="16" t="n"/>
      <c r="M292" s="17">
        <f>IF(A292="","",IFERROR(IF(L292="",'Paramètres'!$B$7,L292),0))</f>
        <v/>
      </c>
      <c r="N292" s="16" t="n"/>
      <c r="O292" s="17">
        <f>IF(A292="","",IFERROR(IF(N292="",'Paramètres'!$B$8,N292),0))</f>
        <v/>
      </c>
      <c r="P292" s="17">
        <f>IF(A292="","",IFERROR(ROUNDUP(K292*O292,0),0))</f>
        <v/>
      </c>
      <c r="Q292" s="17">
        <f>IF(A292="","",IFERROR(ROUNDUP((K292*M292)+P292,0),0))</f>
        <v/>
      </c>
      <c r="R292" s="16" t="n"/>
      <c r="S292" s="17">
        <f>IF(A292="","",IFERROR(IF(R292="",'Paramètres'!$B$9,R292),0))</f>
        <v/>
      </c>
      <c r="T292" s="17">
        <f>IF(A292="","",IFERROR(ROUNDUP(K292*(M292+S292),0),0))</f>
        <v/>
      </c>
      <c r="U292" s="17">
        <f>IF(A292="","",IFERROR(IF(H292&lt;=Q292,MAX(0,T292-H292-I292),0),0))</f>
        <v/>
      </c>
      <c r="V292" s="28" t="n"/>
      <c r="W292" s="29">
        <f>IF(A292="","",IFERROR(U292*V292,0))</f>
        <v/>
      </c>
      <c r="X292" s="27">
        <f>IF(A292="","",IFERROR(H292/K292,0))</f>
        <v/>
      </c>
      <c r="Y292" s="21">
        <f>IF(A292="","",IFERROR(IF(H292&lt;=0,"Rupture / à commander",IF(H292&lt;=Q292,IF(I292&gt;0,"À surveiller - commande en cours","À commander"),"OK")),"À vérifier"))</f>
        <v/>
      </c>
      <c r="Z292" s="22" t="n"/>
      <c r="AA292" s="15" t="n"/>
    </row>
    <row r="293">
      <c r="A293" s="15" t="n"/>
      <c r="B293" s="15" t="n"/>
      <c r="C293" s="15" t="n"/>
      <c r="D293" s="15" t="n"/>
      <c r="E293" s="15" t="n"/>
      <c r="F293" s="16" t="n"/>
      <c r="G293" s="16" t="n"/>
      <c r="H293" s="17">
        <f>IF(A293="","",IFERROR(MAX(0,F293-G293),0))</f>
        <v/>
      </c>
      <c r="I293" s="16" t="n"/>
      <c r="J293" s="16" t="n"/>
      <c r="K293" s="27">
        <f>IF(A293="","",IFERROR(J293/'Paramètres'!$B$6,0))</f>
        <v/>
      </c>
      <c r="L293" s="16" t="n"/>
      <c r="M293" s="17">
        <f>IF(A293="","",IFERROR(IF(L293="",'Paramètres'!$B$7,L293),0))</f>
        <v/>
      </c>
      <c r="N293" s="16" t="n"/>
      <c r="O293" s="17">
        <f>IF(A293="","",IFERROR(IF(N293="",'Paramètres'!$B$8,N293),0))</f>
        <v/>
      </c>
      <c r="P293" s="17">
        <f>IF(A293="","",IFERROR(ROUNDUP(K293*O293,0),0))</f>
        <v/>
      </c>
      <c r="Q293" s="17">
        <f>IF(A293="","",IFERROR(ROUNDUP((K293*M293)+P293,0),0))</f>
        <v/>
      </c>
      <c r="R293" s="16" t="n"/>
      <c r="S293" s="17">
        <f>IF(A293="","",IFERROR(IF(R293="",'Paramètres'!$B$9,R293),0))</f>
        <v/>
      </c>
      <c r="T293" s="17">
        <f>IF(A293="","",IFERROR(ROUNDUP(K293*(M293+S293),0),0))</f>
        <v/>
      </c>
      <c r="U293" s="17">
        <f>IF(A293="","",IFERROR(IF(H293&lt;=Q293,MAX(0,T293-H293-I293),0),0))</f>
        <v/>
      </c>
      <c r="V293" s="28" t="n"/>
      <c r="W293" s="29">
        <f>IF(A293="","",IFERROR(U293*V293,0))</f>
        <v/>
      </c>
      <c r="X293" s="27">
        <f>IF(A293="","",IFERROR(H293/K293,0))</f>
        <v/>
      </c>
      <c r="Y293" s="21">
        <f>IF(A293="","",IFERROR(IF(H293&lt;=0,"Rupture / à commander",IF(H293&lt;=Q293,IF(I293&gt;0,"À surveiller - commande en cours","À commander"),"OK")),"À vérifier"))</f>
        <v/>
      </c>
      <c r="Z293" s="22" t="n"/>
      <c r="AA293" s="15" t="n"/>
    </row>
    <row r="294">
      <c r="A294" s="15" t="n"/>
      <c r="B294" s="15" t="n"/>
      <c r="C294" s="15" t="n"/>
      <c r="D294" s="15" t="n"/>
      <c r="E294" s="15" t="n"/>
      <c r="F294" s="16" t="n"/>
      <c r="G294" s="16" t="n"/>
      <c r="H294" s="17">
        <f>IF(A294="","",IFERROR(MAX(0,F294-G294),0))</f>
        <v/>
      </c>
      <c r="I294" s="16" t="n"/>
      <c r="J294" s="16" t="n"/>
      <c r="K294" s="27">
        <f>IF(A294="","",IFERROR(J294/'Paramètres'!$B$6,0))</f>
        <v/>
      </c>
      <c r="L294" s="16" t="n"/>
      <c r="M294" s="17">
        <f>IF(A294="","",IFERROR(IF(L294="",'Paramètres'!$B$7,L294),0))</f>
        <v/>
      </c>
      <c r="N294" s="16" t="n"/>
      <c r="O294" s="17">
        <f>IF(A294="","",IFERROR(IF(N294="",'Paramètres'!$B$8,N294),0))</f>
        <v/>
      </c>
      <c r="P294" s="17">
        <f>IF(A294="","",IFERROR(ROUNDUP(K294*O294,0),0))</f>
        <v/>
      </c>
      <c r="Q294" s="17">
        <f>IF(A294="","",IFERROR(ROUNDUP((K294*M294)+P294,0),0))</f>
        <v/>
      </c>
      <c r="R294" s="16" t="n"/>
      <c r="S294" s="17">
        <f>IF(A294="","",IFERROR(IF(R294="",'Paramètres'!$B$9,R294),0))</f>
        <v/>
      </c>
      <c r="T294" s="17">
        <f>IF(A294="","",IFERROR(ROUNDUP(K294*(M294+S294),0),0))</f>
        <v/>
      </c>
      <c r="U294" s="17">
        <f>IF(A294="","",IFERROR(IF(H294&lt;=Q294,MAX(0,T294-H294-I294),0),0))</f>
        <v/>
      </c>
      <c r="V294" s="28" t="n"/>
      <c r="W294" s="29">
        <f>IF(A294="","",IFERROR(U294*V294,0))</f>
        <v/>
      </c>
      <c r="X294" s="27">
        <f>IF(A294="","",IFERROR(H294/K294,0))</f>
        <v/>
      </c>
      <c r="Y294" s="21">
        <f>IF(A294="","",IFERROR(IF(H294&lt;=0,"Rupture / à commander",IF(H294&lt;=Q294,IF(I294&gt;0,"À surveiller - commande en cours","À commander"),"OK")),"À vérifier"))</f>
        <v/>
      </c>
      <c r="Z294" s="22" t="n"/>
      <c r="AA294" s="15" t="n"/>
    </row>
    <row r="295">
      <c r="A295" s="15" t="n"/>
      <c r="B295" s="15" t="n"/>
      <c r="C295" s="15" t="n"/>
      <c r="D295" s="15" t="n"/>
      <c r="E295" s="15" t="n"/>
      <c r="F295" s="16" t="n"/>
      <c r="G295" s="16" t="n"/>
      <c r="H295" s="17">
        <f>IF(A295="","",IFERROR(MAX(0,F295-G295),0))</f>
        <v/>
      </c>
      <c r="I295" s="16" t="n"/>
      <c r="J295" s="16" t="n"/>
      <c r="K295" s="27">
        <f>IF(A295="","",IFERROR(J295/'Paramètres'!$B$6,0))</f>
        <v/>
      </c>
      <c r="L295" s="16" t="n"/>
      <c r="M295" s="17">
        <f>IF(A295="","",IFERROR(IF(L295="",'Paramètres'!$B$7,L295),0))</f>
        <v/>
      </c>
      <c r="N295" s="16" t="n"/>
      <c r="O295" s="17">
        <f>IF(A295="","",IFERROR(IF(N295="",'Paramètres'!$B$8,N295),0))</f>
        <v/>
      </c>
      <c r="P295" s="17">
        <f>IF(A295="","",IFERROR(ROUNDUP(K295*O295,0),0))</f>
        <v/>
      </c>
      <c r="Q295" s="17">
        <f>IF(A295="","",IFERROR(ROUNDUP((K295*M295)+P295,0),0))</f>
        <v/>
      </c>
      <c r="R295" s="16" t="n"/>
      <c r="S295" s="17">
        <f>IF(A295="","",IFERROR(IF(R295="",'Paramètres'!$B$9,R295),0))</f>
        <v/>
      </c>
      <c r="T295" s="17">
        <f>IF(A295="","",IFERROR(ROUNDUP(K295*(M295+S295),0),0))</f>
        <v/>
      </c>
      <c r="U295" s="17">
        <f>IF(A295="","",IFERROR(IF(H295&lt;=Q295,MAX(0,T295-H295-I295),0),0))</f>
        <v/>
      </c>
      <c r="V295" s="28" t="n"/>
      <c r="W295" s="29">
        <f>IF(A295="","",IFERROR(U295*V295,0))</f>
        <v/>
      </c>
      <c r="X295" s="27">
        <f>IF(A295="","",IFERROR(H295/K295,0))</f>
        <v/>
      </c>
      <c r="Y295" s="21">
        <f>IF(A295="","",IFERROR(IF(H295&lt;=0,"Rupture / à commander",IF(H295&lt;=Q295,IF(I295&gt;0,"À surveiller - commande en cours","À commander"),"OK")),"À vérifier"))</f>
        <v/>
      </c>
      <c r="Z295" s="22" t="n"/>
      <c r="AA295" s="15" t="n"/>
    </row>
    <row r="296">
      <c r="A296" s="15" t="n"/>
      <c r="B296" s="15" t="n"/>
      <c r="C296" s="15" t="n"/>
      <c r="D296" s="15" t="n"/>
      <c r="E296" s="15" t="n"/>
      <c r="F296" s="16" t="n"/>
      <c r="G296" s="16" t="n"/>
      <c r="H296" s="17">
        <f>IF(A296="","",IFERROR(MAX(0,F296-G296),0))</f>
        <v/>
      </c>
      <c r="I296" s="16" t="n"/>
      <c r="J296" s="16" t="n"/>
      <c r="K296" s="27">
        <f>IF(A296="","",IFERROR(J296/'Paramètres'!$B$6,0))</f>
        <v/>
      </c>
      <c r="L296" s="16" t="n"/>
      <c r="M296" s="17">
        <f>IF(A296="","",IFERROR(IF(L296="",'Paramètres'!$B$7,L296),0))</f>
        <v/>
      </c>
      <c r="N296" s="16" t="n"/>
      <c r="O296" s="17">
        <f>IF(A296="","",IFERROR(IF(N296="",'Paramètres'!$B$8,N296),0))</f>
        <v/>
      </c>
      <c r="P296" s="17">
        <f>IF(A296="","",IFERROR(ROUNDUP(K296*O296,0),0))</f>
        <v/>
      </c>
      <c r="Q296" s="17">
        <f>IF(A296="","",IFERROR(ROUNDUP((K296*M296)+P296,0),0))</f>
        <v/>
      </c>
      <c r="R296" s="16" t="n"/>
      <c r="S296" s="17">
        <f>IF(A296="","",IFERROR(IF(R296="",'Paramètres'!$B$9,R296),0))</f>
        <v/>
      </c>
      <c r="T296" s="17">
        <f>IF(A296="","",IFERROR(ROUNDUP(K296*(M296+S296),0),0))</f>
        <v/>
      </c>
      <c r="U296" s="17">
        <f>IF(A296="","",IFERROR(IF(H296&lt;=Q296,MAX(0,T296-H296-I296),0),0))</f>
        <v/>
      </c>
      <c r="V296" s="28" t="n"/>
      <c r="W296" s="29">
        <f>IF(A296="","",IFERROR(U296*V296,0))</f>
        <v/>
      </c>
      <c r="X296" s="27">
        <f>IF(A296="","",IFERROR(H296/K296,0))</f>
        <v/>
      </c>
      <c r="Y296" s="21">
        <f>IF(A296="","",IFERROR(IF(H296&lt;=0,"Rupture / à commander",IF(H296&lt;=Q296,IF(I296&gt;0,"À surveiller - commande en cours","À commander"),"OK")),"À vérifier"))</f>
        <v/>
      </c>
      <c r="Z296" s="22" t="n"/>
      <c r="AA296" s="15" t="n"/>
    </row>
    <row r="297">
      <c r="A297" s="15" t="n"/>
      <c r="B297" s="15" t="n"/>
      <c r="C297" s="15" t="n"/>
      <c r="D297" s="15" t="n"/>
      <c r="E297" s="15" t="n"/>
      <c r="F297" s="16" t="n"/>
      <c r="G297" s="16" t="n"/>
      <c r="H297" s="17">
        <f>IF(A297="","",IFERROR(MAX(0,F297-G297),0))</f>
        <v/>
      </c>
      <c r="I297" s="16" t="n"/>
      <c r="J297" s="16" t="n"/>
      <c r="K297" s="27">
        <f>IF(A297="","",IFERROR(J297/'Paramètres'!$B$6,0))</f>
        <v/>
      </c>
      <c r="L297" s="16" t="n"/>
      <c r="M297" s="17">
        <f>IF(A297="","",IFERROR(IF(L297="",'Paramètres'!$B$7,L297),0))</f>
        <v/>
      </c>
      <c r="N297" s="16" t="n"/>
      <c r="O297" s="17">
        <f>IF(A297="","",IFERROR(IF(N297="",'Paramètres'!$B$8,N297),0))</f>
        <v/>
      </c>
      <c r="P297" s="17">
        <f>IF(A297="","",IFERROR(ROUNDUP(K297*O297,0),0))</f>
        <v/>
      </c>
      <c r="Q297" s="17">
        <f>IF(A297="","",IFERROR(ROUNDUP((K297*M297)+P297,0),0))</f>
        <v/>
      </c>
      <c r="R297" s="16" t="n"/>
      <c r="S297" s="17">
        <f>IF(A297="","",IFERROR(IF(R297="",'Paramètres'!$B$9,R297),0))</f>
        <v/>
      </c>
      <c r="T297" s="17">
        <f>IF(A297="","",IFERROR(ROUNDUP(K297*(M297+S297),0),0))</f>
        <v/>
      </c>
      <c r="U297" s="17">
        <f>IF(A297="","",IFERROR(IF(H297&lt;=Q297,MAX(0,T297-H297-I297),0),0))</f>
        <v/>
      </c>
      <c r="V297" s="28" t="n"/>
      <c r="W297" s="29">
        <f>IF(A297="","",IFERROR(U297*V297,0))</f>
        <v/>
      </c>
      <c r="X297" s="27">
        <f>IF(A297="","",IFERROR(H297/K297,0))</f>
        <v/>
      </c>
      <c r="Y297" s="21">
        <f>IF(A297="","",IFERROR(IF(H297&lt;=0,"Rupture / à commander",IF(H297&lt;=Q297,IF(I297&gt;0,"À surveiller - commande en cours","À commander"),"OK")),"À vérifier"))</f>
        <v/>
      </c>
      <c r="Z297" s="22" t="n"/>
      <c r="AA297" s="15" t="n"/>
    </row>
    <row r="298">
      <c r="A298" s="15" t="n"/>
      <c r="B298" s="15" t="n"/>
      <c r="C298" s="15" t="n"/>
      <c r="D298" s="15" t="n"/>
      <c r="E298" s="15" t="n"/>
      <c r="F298" s="16" t="n"/>
      <c r="G298" s="16" t="n"/>
      <c r="H298" s="17">
        <f>IF(A298="","",IFERROR(MAX(0,F298-G298),0))</f>
        <v/>
      </c>
      <c r="I298" s="16" t="n"/>
      <c r="J298" s="16" t="n"/>
      <c r="K298" s="27">
        <f>IF(A298="","",IFERROR(J298/'Paramètres'!$B$6,0))</f>
        <v/>
      </c>
      <c r="L298" s="16" t="n"/>
      <c r="M298" s="17">
        <f>IF(A298="","",IFERROR(IF(L298="",'Paramètres'!$B$7,L298),0))</f>
        <v/>
      </c>
      <c r="N298" s="16" t="n"/>
      <c r="O298" s="17">
        <f>IF(A298="","",IFERROR(IF(N298="",'Paramètres'!$B$8,N298),0))</f>
        <v/>
      </c>
      <c r="P298" s="17">
        <f>IF(A298="","",IFERROR(ROUNDUP(K298*O298,0),0))</f>
        <v/>
      </c>
      <c r="Q298" s="17">
        <f>IF(A298="","",IFERROR(ROUNDUP((K298*M298)+P298,0),0))</f>
        <v/>
      </c>
      <c r="R298" s="16" t="n"/>
      <c r="S298" s="17">
        <f>IF(A298="","",IFERROR(IF(R298="",'Paramètres'!$B$9,R298),0))</f>
        <v/>
      </c>
      <c r="T298" s="17">
        <f>IF(A298="","",IFERROR(ROUNDUP(K298*(M298+S298),0),0))</f>
        <v/>
      </c>
      <c r="U298" s="17">
        <f>IF(A298="","",IFERROR(IF(H298&lt;=Q298,MAX(0,T298-H298-I298),0),0))</f>
        <v/>
      </c>
      <c r="V298" s="28" t="n"/>
      <c r="W298" s="29">
        <f>IF(A298="","",IFERROR(U298*V298,0))</f>
        <v/>
      </c>
      <c r="X298" s="27">
        <f>IF(A298="","",IFERROR(H298/K298,0))</f>
        <v/>
      </c>
      <c r="Y298" s="21">
        <f>IF(A298="","",IFERROR(IF(H298&lt;=0,"Rupture / à commander",IF(H298&lt;=Q298,IF(I298&gt;0,"À surveiller - commande en cours","À commander"),"OK")),"À vérifier"))</f>
        <v/>
      </c>
      <c r="Z298" s="22" t="n"/>
      <c r="AA298" s="15" t="n"/>
    </row>
    <row r="299">
      <c r="A299" s="15" t="n"/>
      <c r="B299" s="15" t="n"/>
      <c r="C299" s="15" t="n"/>
      <c r="D299" s="15" t="n"/>
      <c r="E299" s="15" t="n"/>
      <c r="F299" s="16" t="n"/>
      <c r="G299" s="16" t="n"/>
      <c r="H299" s="17">
        <f>IF(A299="","",IFERROR(MAX(0,F299-G299),0))</f>
        <v/>
      </c>
      <c r="I299" s="16" t="n"/>
      <c r="J299" s="16" t="n"/>
      <c r="K299" s="27">
        <f>IF(A299="","",IFERROR(J299/'Paramètres'!$B$6,0))</f>
        <v/>
      </c>
      <c r="L299" s="16" t="n"/>
      <c r="M299" s="17">
        <f>IF(A299="","",IFERROR(IF(L299="",'Paramètres'!$B$7,L299),0))</f>
        <v/>
      </c>
      <c r="N299" s="16" t="n"/>
      <c r="O299" s="17">
        <f>IF(A299="","",IFERROR(IF(N299="",'Paramètres'!$B$8,N299),0))</f>
        <v/>
      </c>
      <c r="P299" s="17">
        <f>IF(A299="","",IFERROR(ROUNDUP(K299*O299,0),0))</f>
        <v/>
      </c>
      <c r="Q299" s="17">
        <f>IF(A299="","",IFERROR(ROUNDUP((K299*M299)+P299,0),0))</f>
        <v/>
      </c>
      <c r="R299" s="16" t="n"/>
      <c r="S299" s="17">
        <f>IF(A299="","",IFERROR(IF(R299="",'Paramètres'!$B$9,R299),0))</f>
        <v/>
      </c>
      <c r="T299" s="17">
        <f>IF(A299="","",IFERROR(ROUNDUP(K299*(M299+S299),0),0))</f>
        <v/>
      </c>
      <c r="U299" s="17">
        <f>IF(A299="","",IFERROR(IF(H299&lt;=Q299,MAX(0,T299-H299-I299),0),0))</f>
        <v/>
      </c>
      <c r="V299" s="28" t="n"/>
      <c r="W299" s="29">
        <f>IF(A299="","",IFERROR(U299*V299,0))</f>
        <v/>
      </c>
      <c r="X299" s="27">
        <f>IF(A299="","",IFERROR(H299/K299,0))</f>
        <v/>
      </c>
      <c r="Y299" s="21">
        <f>IF(A299="","",IFERROR(IF(H299&lt;=0,"Rupture / à commander",IF(H299&lt;=Q299,IF(I299&gt;0,"À surveiller - commande en cours","À commander"),"OK")),"À vérifier"))</f>
        <v/>
      </c>
      <c r="Z299" s="22" t="n"/>
      <c r="AA299" s="15" t="n"/>
    </row>
    <row r="300">
      <c r="A300" s="15" t="n"/>
      <c r="B300" s="15" t="n"/>
      <c r="C300" s="15" t="n"/>
      <c r="D300" s="15" t="n"/>
      <c r="E300" s="15" t="n"/>
      <c r="F300" s="16" t="n"/>
      <c r="G300" s="16" t="n"/>
      <c r="H300" s="17">
        <f>IF(A300="","",IFERROR(MAX(0,F300-G300),0))</f>
        <v/>
      </c>
      <c r="I300" s="16" t="n"/>
      <c r="J300" s="16" t="n"/>
      <c r="K300" s="27">
        <f>IF(A300="","",IFERROR(J300/'Paramètres'!$B$6,0))</f>
        <v/>
      </c>
      <c r="L300" s="16" t="n"/>
      <c r="M300" s="17">
        <f>IF(A300="","",IFERROR(IF(L300="",'Paramètres'!$B$7,L300),0))</f>
        <v/>
      </c>
      <c r="N300" s="16" t="n"/>
      <c r="O300" s="17">
        <f>IF(A300="","",IFERROR(IF(N300="",'Paramètres'!$B$8,N300),0))</f>
        <v/>
      </c>
      <c r="P300" s="17">
        <f>IF(A300="","",IFERROR(ROUNDUP(K300*O300,0),0))</f>
        <v/>
      </c>
      <c r="Q300" s="17">
        <f>IF(A300="","",IFERROR(ROUNDUP((K300*M300)+P300,0),0))</f>
        <v/>
      </c>
      <c r="R300" s="16" t="n"/>
      <c r="S300" s="17">
        <f>IF(A300="","",IFERROR(IF(R300="",'Paramètres'!$B$9,R300),0))</f>
        <v/>
      </c>
      <c r="T300" s="17">
        <f>IF(A300="","",IFERROR(ROUNDUP(K300*(M300+S300),0),0))</f>
        <v/>
      </c>
      <c r="U300" s="17">
        <f>IF(A300="","",IFERROR(IF(H300&lt;=Q300,MAX(0,T300-H300-I300),0),0))</f>
        <v/>
      </c>
      <c r="V300" s="28" t="n"/>
      <c r="W300" s="29">
        <f>IF(A300="","",IFERROR(U300*V300,0))</f>
        <v/>
      </c>
      <c r="X300" s="27">
        <f>IF(A300="","",IFERROR(H300/K300,0))</f>
        <v/>
      </c>
      <c r="Y300" s="21">
        <f>IF(A300="","",IFERROR(IF(H300&lt;=0,"Rupture / à commander",IF(H300&lt;=Q300,IF(I300&gt;0,"À surveiller - commande en cours","À commander"),"OK")),"À vérifier"))</f>
        <v/>
      </c>
      <c r="Z300" s="22" t="n"/>
      <c r="AA300" s="15" t="n"/>
    </row>
    <row r="301">
      <c r="A301" s="15" t="n"/>
      <c r="B301" s="15" t="n"/>
      <c r="C301" s="15" t="n"/>
      <c r="D301" s="15" t="n"/>
      <c r="E301" s="15" t="n"/>
      <c r="F301" s="16" t="n"/>
      <c r="G301" s="16" t="n"/>
      <c r="H301" s="17">
        <f>IF(A301="","",IFERROR(MAX(0,F301-G301),0))</f>
        <v/>
      </c>
      <c r="I301" s="16" t="n"/>
      <c r="J301" s="16" t="n"/>
      <c r="K301" s="27">
        <f>IF(A301="","",IFERROR(J301/'Paramètres'!$B$6,0))</f>
        <v/>
      </c>
      <c r="L301" s="16" t="n"/>
      <c r="M301" s="17">
        <f>IF(A301="","",IFERROR(IF(L301="",'Paramètres'!$B$7,L301),0))</f>
        <v/>
      </c>
      <c r="N301" s="16" t="n"/>
      <c r="O301" s="17">
        <f>IF(A301="","",IFERROR(IF(N301="",'Paramètres'!$B$8,N301),0))</f>
        <v/>
      </c>
      <c r="P301" s="17">
        <f>IF(A301="","",IFERROR(ROUNDUP(K301*O301,0),0))</f>
        <v/>
      </c>
      <c r="Q301" s="17">
        <f>IF(A301="","",IFERROR(ROUNDUP((K301*M301)+P301,0),0))</f>
        <v/>
      </c>
      <c r="R301" s="16" t="n"/>
      <c r="S301" s="17">
        <f>IF(A301="","",IFERROR(IF(R301="",'Paramètres'!$B$9,R301),0))</f>
        <v/>
      </c>
      <c r="T301" s="17">
        <f>IF(A301="","",IFERROR(ROUNDUP(K301*(M301+S301),0),0))</f>
        <v/>
      </c>
      <c r="U301" s="17">
        <f>IF(A301="","",IFERROR(IF(H301&lt;=Q301,MAX(0,T301-H301-I301),0),0))</f>
        <v/>
      </c>
      <c r="V301" s="28" t="n"/>
      <c r="W301" s="29">
        <f>IF(A301="","",IFERROR(U301*V301,0))</f>
        <v/>
      </c>
      <c r="X301" s="27">
        <f>IF(A301="","",IFERROR(H301/K301,0))</f>
        <v/>
      </c>
      <c r="Y301" s="21">
        <f>IF(A301="","",IFERROR(IF(H301&lt;=0,"Rupture / à commander",IF(H301&lt;=Q301,IF(I301&gt;0,"À surveiller - commande en cours","À commander"),"OK")),"À vérifier"))</f>
        <v/>
      </c>
      <c r="Z301" s="22" t="n"/>
      <c r="AA301" s="15" t="n"/>
    </row>
    <row r="302">
      <c r="A302" s="15" t="n"/>
      <c r="B302" s="15" t="n"/>
      <c r="C302" s="15" t="n"/>
      <c r="D302" s="15" t="n"/>
      <c r="E302" s="15" t="n"/>
      <c r="F302" s="16" t="n"/>
      <c r="G302" s="16" t="n"/>
      <c r="H302" s="17">
        <f>IF(A302="","",IFERROR(MAX(0,F302-G302),0))</f>
        <v/>
      </c>
      <c r="I302" s="16" t="n"/>
      <c r="J302" s="16" t="n"/>
      <c r="K302" s="27">
        <f>IF(A302="","",IFERROR(J302/'Paramètres'!$B$6,0))</f>
        <v/>
      </c>
      <c r="L302" s="16" t="n"/>
      <c r="M302" s="17">
        <f>IF(A302="","",IFERROR(IF(L302="",'Paramètres'!$B$7,L302),0))</f>
        <v/>
      </c>
      <c r="N302" s="16" t="n"/>
      <c r="O302" s="17">
        <f>IF(A302="","",IFERROR(IF(N302="",'Paramètres'!$B$8,N302),0))</f>
        <v/>
      </c>
      <c r="P302" s="17">
        <f>IF(A302="","",IFERROR(ROUNDUP(K302*O302,0),0))</f>
        <v/>
      </c>
      <c r="Q302" s="17">
        <f>IF(A302="","",IFERROR(ROUNDUP((K302*M302)+P302,0),0))</f>
        <v/>
      </c>
      <c r="R302" s="16" t="n"/>
      <c r="S302" s="17">
        <f>IF(A302="","",IFERROR(IF(R302="",'Paramètres'!$B$9,R302),0))</f>
        <v/>
      </c>
      <c r="T302" s="17">
        <f>IF(A302="","",IFERROR(ROUNDUP(K302*(M302+S302),0),0))</f>
        <v/>
      </c>
      <c r="U302" s="17">
        <f>IF(A302="","",IFERROR(IF(H302&lt;=Q302,MAX(0,T302-H302-I302),0),0))</f>
        <v/>
      </c>
      <c r="V302" s="28" t="n"/>
      <c r="W302" s="29">
        <f>IF(A302="","",IFERROR(U302*V302,0))</f>
        <v/>
      </c>
      <c r="X302" s="27">
        <f>IF(A302="","",IFERROR(H302/K302,0))</f>
        <v/>
      </c>
      <c r="Y302" s="21">
        <f>IF(A302="","",IFERROR(IF(H302&lt;=0,"Rupture / à commander",IF(H302&lt;=Q302,IF(I302&gt;0,"À surveiller - commande en cours","À commander"),"OK")),"À vérifier"))</f>
        <v/>
      </c>
      <c r="Z302" s="22" t="n"/>
      <c r="AA302" s="15" t="n"/>
    </row>
    <row r="303">
      <c r="A303" s="15" t="n"/>
      <c r="B303" s="15" t="n"/>
      <c r="C303" s="15" t="n"/>
      <c r="D303" s="15" t="n"/>
      <c r="E303" s="15" t="n"/>
      <c r="F303" s="16" t="n"/>
      <c r="G303" s="16" t="n"/>
      <c r="H303" s="17">
        <f>IF(A303="","",IFERROR(MAX(0,F303-G303),0))</f>
        <v/>
      </c>
      <c r="I303" s="16" t="n"/>
      <c r="J303" s="16" t="n"/>
      <c r="K303" s="27">
        <f>IF(A303="","",IFERROR(J303/'Paramètres'!$B$6,0))</f>
        <v/>
      </c>
      <c r="L303" s="16" t="n"/>
      <c r="M303" s="17">
        <f>IF(A303="","",IFERROR(IF(L303="",'Paramètres'!$B$7,L303),0))</f>
        <v/>
      </c>
      <c r="N303" s="16" t="n"/>
      <c r="O303" s="17">
        <f>IF(A303="","",IFERROR(IF(N303="",'Paramètres'!$B$8,N303),0))</f>
        <v/>
      </c>
      <c r="P303" s="17">
        <f>IF(A303="","",IFERROR(ROUNDUP(K303*O303,0),0))</f>
        <v/>
      </c>
      <c r="Q303" s="17">
        <f>IF(A303="","",IFERROR(ROUNDUP((K303*M303)+P303,0),0))</f>
        <v/>
      </c>
      <c r="R303" s="16" t="n"/>
      <c r="S303" s="17">
        <f>IF(A303="","",IFERROR(IF(R303="",'Paramètres'!$B$9,R303),0))</f>
        <v/>
      </c>
      <c r="T303" s="17">
        <f>IF(A303="","",IFERROR(ROUNDUP(K303*(M303+S303),0),0))</f>
        <v/>
      </c>
      <c r="U303" s="17">
        <f>IF(A303="","",IFERROR(IF(H303&lt;=Q303,MAX(0,T303-H303-I303),0),0))</f>
        <v/>
      </c>
      <c r="V303" s="28" t="n"/>
      <c r="W303" s="29">
        <f>IF(A303="","",IFERROR(U303*V303,0))</f>
        <v/>
      </c>
      <c r="X303" s="27">
        <f>IF(A303="","",IFERROR(H303/K303,0))</f>
        <v/>
      </c>
      <c r="Y303" s="21">
        <f>IF(A303="","",IFERROR(IF(H303&lt;=0,"Rupture / à commander",IF(H303&lt;=Q303,IF(I303&gt;0,"À surveiller - commande en cours","À commander"),"OK")),"À vérifier"))</f>
        <v/>
      </c>
      <c r="Z303" s="22" t="n"/>
      <c r="AA303" s="15" t="n"/>
    </row>
    <row r="304">
      <c r="A304" s="15" t="n"/>
      <c r="B304" s="15" t="n"/>
      <c r="C304" s="15" t="n"/>
      <c r="D304" s="15" t="n"/>
      <c r="E304" s="15" t="n"/>
      <c r="F304" s="16" t="n"/>
      <c r="G304" s="16" t="n"/>
      <c r="H304" s="17">
        <f>IF(A304="","",IFERROR(MAX(0,F304-G304),0))</f>
        <v/>
      </c>
      <c r="I304" s="16" t="n"/>
      <c r="J304" s="16" t="n"/>
      <c r="K304" s="27">
        <f>IF(A304="","",IFERROR(J304/'Paramètres'!$B$6,0))</f>
        <v/>
      </c>
      <c r="L304" s="16" t="n"/>
      <c r="M304" s="17">
        <f>IF(A304="","",IFERROR(IF(L304="",'Paramètres'!$B$7,L304),0))</f>
        <v/>
      </c>
      <c r="N304" s="16" t="n"/>
      <c r="O304" s="17">
        <f>IF(A304="","",IFERROR(IF(N304="",'Paramètres'!$B$8,N304),0))</f>
        <v/>
      </c>
      <c r="P304" s="17">
        <f>IF(A304="","",IFERROR(ROUNDUP(K304*O304,0),0))</f>
        <v/>
      </c>
      <c r="Q304" s="17">
        <f>IF(A304="","",IFERROR(ROUNDUP((K304*M304)+P304,0),0))</f>
        <v/>
      </c>
      <c r="R304" s="16" t="n"/>
      <c r="S304" s="17">
        <f>IF(A304="","",IFERROR(IF(R304="",'Paramètres'!$B$9,R304),0))</f>
        <v/>
      </c>
      <c r="T304" s="17">
        <f>IF(A304="","",IFERROR(ROUNDUP(K304*(M304+S304),0),0))</f>
        <v/>
      </c>
      <c r="U304" s="17">
        <f>IF(A304="","",IFERROR(IF(H304&lt;=Q304,MAX(0,T304-H304-I304),0),0))</f>
        <v/>
      </c>
      <c r="V304" s="28" t="n"/>
      <c r="W304" s="29">
        <f>IF(A304="","",IFERROR(U304*V304,0))</f>
        <v/>
      </c>
      <c r="X304" s="27">
        <f>IF(A304="","",IFERROR(H304/K304,0))</f>
        <v/>
      </c>
      <c r="Y304" s="21">
        <f>IF(A304="","",IFERROR(IF(H304&lt;=0,"Rupture / à commander",IF(H304&lt;=Q304,IF(I304&gt;0,"À surveiller - commande en cours","À commander"),"OK")),"À vérifier"))</f>
        <v/>
      </c>
      <c r="Z304" s="22" t="n"/>
      <c r="AA304" s="15" t="n"/>
    </row>
    <row r="305">
      <c r="A305" s="15" t="n"/>
      <c r="B305" s="15" t="n"/>
      <c r="C305" s="15" t="n"/>
      <c r="D305" s="15" t="n"/>
      <c r="E305" s="15" t="n"/>
      <c r="F305" s="16" t="n"/>
      <c r="G305" s="16" t="n"/>
      <c r="H305" s="17">
        <f>IF(A305="","",IFERROR(MAX(0,F305-G305),0))</f>
        <v/>
      </c>
      <c r="I305" s="16" t="n"/>
      <c r="J305" s="16" t="n"/>
      <c r="K305" s="27">
        <f>IF(A305="","",IFERROR(J305/'Paramètres'!$B$6,0))</f>
        <v/>
      </c>
      <c r="L305" s="16" t="n"/>
      <c r="M305" s="17">
        <f>IF(A305="","",IFERROR(IF(L305="",'Paramètres'!$B$7,L305),0))</f>
        <v/>
      </c>
      <c r="N305" s="16" t="n"/>
      <c r="O305" s="17">
        <f>IF(A305="","",IFERROR(IF(N305="",'Paramètres'!$B$8,N305),0))</f>
        <v/>
      </c>
      <c r="P305" s="17">
        <f>IF(A305="","",IFERROR(ROUNDUP(K305*O305,0),0))</f>
        <v/>
      </c>
      <c r="Q305" s="17">
        <f>IF(A305="","",IFERROR(ROUNDUP((K305*M305)+P305,0),0))</f>
        <v/>
      </c>
      <c r="R305" s="16" t="n"/>
      <c r="S305" s="17">
        <f>IF(A305="","",IFERROR(IF(R305="",'Paramètres'!$B$9,R305),0))</f>
        <v/>
      </c>
      <c r="T305" s="17">
        <f>IF(A305="","",IFERROR(ROUNDUP(K305*(M305+S305),0),0))</f>
        <v/>
      </c>
      <c r="U305" s="17">
        <f>IF(A305="","",IFERROR(IF(H305&lt;=Q305,MAX(0,T305-H305-I305),0),0))</f>
        <v/>
      </c>
      <c r="V305" s="28" t="n"/>
      <c r="W305" s="29">
        <f>IF(A305="","",IFERROR(U305*V305,0))</f>
        <v/>
      </c>
      <c r="X305" s="27">
        <f>IF(A305="","",IFERROR(H305/K305,0))</f>
        <v/>
      </c>
      <c r="Y305" s="21">
        <f>IF(A305="","",IFERROR(IF(H305&lt;=0,"Rupture / à commander",IF(H305&lt;=Q305,IF(I305&gt;0,"À surveiller - commande en cours","À commander"),"OK")),"À vérifier"))</f>
        <v/>
      </c>
      <c r="Z305" s="22" t="n"/>
      <c r="AA305" s="15" t="n"/>
    </row>
    <row r="306">
      <c r="A306" s="15" t="n"/>
      <c r="B306" s="15" t="n"/>
      <c r="C306" s="15" t="n"/>
      <c r="D306" s="15" t="n"/>
      <c r="E306" s="15" t="n"/>
      <c r="F306" s="16" t="n"/>
      <c r="G306" s="16" t="n"/>
      <c r="H306" s="17">
        <f>IF(A306="","",IFERROR(MAX(0,F306-G306),0))</f>
        <v/>
      </c>
      <c r="I306" s="16" t="n"/>
      <c r="J306" s="16" t="n"/>
      <c r="K306" s="27">
        <f>IF(A306="","",IFERROR(J306/'Paramètres'!$B$6,0))</f>
        <v/>
      </c>
      <c r="L306" s="16" t="n"/>
      <c r="M306" s="17">
        <f>IF(A306="","",IFERROR(IF(L306="",'Paramètres'!$B$7,L306),0))</f>
        <v/>
      </c>
      <c r="N306" s="16" t="n"/>
      <c r="O306" s="17">
        <f>IF(A306="","",IFERROR(IF(N306="",'Paramètres'!$B$8,N306),0))</f>
        <v/>
      </c>
      <c r="P306" s="17">
        <f>IF(A306="","",IFERROR(ROUNDUP(K306*O306,0),0))</f>
        <v/>
      </c>
      <c r="Q306" s="17">
        <f>IF(A306="","",IFERROR(ROUNDUP((K306*M306)+P306,0),0))</f>
        <v/>
      </c>
      <c r="R306" s="16" t="n"/>
      <c r="S306" s="17">
        <f>IF(A306="","",IFERROR(IF(R306="",'Paramètres'!$B$9,R306),0))</f>
        <v/>
      </c>
      <c r="T306" s="17">
        <f>IF(A306="","",IFERROR(ROUNDUP(K306*(M306+S306),0),0))</f>
        <v/>
      </c>
      <c r="U306" s="17">
        <f>IF(A306="","",IFERROR(IF(H306&lt;=Q306,MAX(0,T306-H306-I306),0),0))</f>
        <v/>
      </c>
      <c r="V306" s="28" t="n"/>
      <c r="W306" s="29">
        <f>IF(A306="","",IFERROR(U306*V306,0))</f>
        <v/>
      </c>
      <c r="X306" s="27">
        <f>IF(A306="","",IFERROR(H306/K306,0))</f>
        <v/>
      </c>
      <c r="Y306" s="21">
        <f>IF(A306="","",IFERROR(IF(H306&lt;=0,"Rupture / à commander",IF(H306&lt;=Q306,IF(I306&gt;0,"À surveiller - commande en cours","À commander"),"OK")),"À vérifier"))</f>
        <v/>
      </c>
      <c r="Z306" s="22" t="n"/>
      <c r="AA306" s="15" t="n"/>
    </row>
    <row r="307">
      <c r="A307" s="15" t="n"/>
      <c r="B307" s="15" t="n"/>
      <c r="C307" s="15" t="n"/>
      <c r="D307" s="15" t="n"/>
      <c r="E307" s="15" t="n"/>
      <c r="F307" s="16" t="n"/>
      <c r="G307" s="16" t="n"/>
      <c r="H307" s="17">
        <f>IF(A307="","",IFERROR(MAX(0,F307-G307),0))</f>
        <v/>
      </c>
      <c r="I307" s="16" t="n"/>
      <c r="J307" s="16" t="n"/>
      <c r="K307" s="27">
        <f>IF(A307="","",IFERROR(J307/'Paramètres'!$B$6,0))</f>
        <v/>
      </c>
      <c r="L307" s="16" t="n"/>
      <c r="M307" s="17">
        <f>IF(A307="","",IFERROR(IF(L307="",'Paramètres'!$B$7,L307),0))</f>
        <v/>
      </c>
      <c r="N307" s="16" t="n"/>
      <c r="O307" s="17">
        <f>IF(A307="","",IFERROR(IF(N307="",'Paramètres'!$B$8,N307),0))</f>
        <v/>
      </c>
      <c r="P307" s="17">
        <f>IF(A307="","",IFERROR(ROUNDUP(K307*O307,0),0))</f>
        <v/>
      </c>
      <c r="Q307" s="17">
        <f>IF(A307="","",IFERROR(ROUNDUP((K307*M307)+P307,0),0))</f>
        <v/>
      </c>
      <c r="R307" s="16" t="n"/>
      <c r="S307" s="17">
        <f>IF(A307="","",IFERROR(IF(R307="",'Paramètres'!$B$9,R307),0))</f>
        <v/>
      </c>
      <c r="T307" s="17">
        <f>IF(A307="","",IFERROR(ROUNDUP(K307*(M307+S307),0),0))</f>
        <v/>
      </c>
      <c r="U307" s="17">
        <f>IF(A307="","",IFERROR(IF(H307&lt;=Q307,MAX(0,T307-H307-I307),0),0))</f>
        <v/>
      </c>
      <c r="V307" s="28" t="n"/>
      <c r="W307" s="29">
        <f>IF(A307="","",IFERROR(U307*V307,0))</f>
        <v/>
      </c>
      <c r="X307" s="27">
        <f>IF(A307="","",IFERROR(H307/K307,0))</f>
        <v/>
      </c>
      <c r="Y307" s="21">
        <f>IF(A307="","",IFERROR(IF(H307&lt;=0,"Rupture / à commander",IF(H307&lt;=Q307,IF(I307&gt;0,"À surveiller - commande en cours","À commander"),"OK")),"À vérifier"))</f>
        <v/>
      </c>
      <c r="Z307" s="22" t="n"/>
      <c r="AA307" s="15" t="n"/>
    </row>
    <row r="308">
      <c r="A308" s="15" t="n"/>
      <c r="B308" s="15" t="n"/>
      <c r="C308" s="15" t="n"/>
      <c r="D308" s="15" t="n"/>
      <c r="E308" s="15" t="n"/>
      <c r="F308" s="16" t="n"/>
      <c r="G308" s="16" t="n"/>
      <c r="H308" s="17">
        <f>IF(A308="","",IFERROR(MAX(0,F308-G308),0))</f>
        <v/>
      </c>
      <c r="I308" s="16" t="n"/>
      <c r="J308" s="16" t="n"/>
      <c r="K308" s="27">
        <f>IF(A308="","",IFERROR(J308/'Paramètres'!$B$6,0))</f>
        <v/>
      </c>
      <c r="L308" s="16" t="n"/>
      <c r="M308" s="17">
        <f>IF(A308="","",IFERROR(IF(L308="",'Paramètres'!$B$7,L308),0))</f>
        <v/>
      </c>
      <c r="N308" s="16" t="n"/>
      <c r="O308" s="17">
        <f>IF(A308="","",IFERROR(IF(N308="",'Paramètres'!$B$8,N308),0))</f>
        <v/>
      </c>
      <c r="P308" s="17">
        <f>IF(A308="","",IFERROR(ROUNDUP(K308*O308,0),0))</f>
        <v/>
      </c>
      <c r="Q308" s="17">
        <f>IF(A308="","",IFERROR(ROUNDUP((K308*M308)+P308,0),0))</f>
        <v/>
      </c>
      <c r="R308" s="16" t="n"/>
      <c r="S308" s="17">
        <f>IF(A308="","",IFERROR(IF(R308="",'Paramètres'!$B$9,R308),0))</f>
        <v/>
      </c>
      <c r="T308" s="17">
        <f>IF(A308="","",IFERROR(ROUNDUP(K308*(M308+S308),0),0))</f>
        <v/>
      </c>
      <c r="U308" s="17">
        <f>IF(A308="","",IFERROR(IF(H308&lt;=Q308,MAX(0,T308-H308-I308),0),0))</f>
        <v/>
      </c>
      <c r="V308" s="28" t="n"/>
      <c r="W308" s="29">
        <f>IF(A308="","",IFERROR(U308*V308,0))</f>
        <v/>
      </c>
      <c r="X308" s="27">
        <f>IF(A308="","",IFERROR(H308/K308,0))</f>
        <v/>
      </c>
      <c r="Y308" s="21">
        <f>IF(A308="","",IFERROR(IF(H308&lt;=0,"Rupture / à commander",IF(H308&lt;=Q308,IF(I308&gt;0,"À surveiller - commande en cours","À commander"),"OK")),"À vérifier"))</f>
        <v/>
      </c>
      <c r="Z308" s="22" t="n"/>
      <c r="AA308" s="15" t="n"/>
    </row>
    <row r="309">
      <c r="A309" s="15" t="n"/>
      <c r="B309" s="15" t="n"/>
      <c r="C309" s="15" t="n"/>
      <c r="D309" s="15" t="n"/>
      <c r="E309" s="15" t="n"/>
      <c r="F309" s="16" t="n"/>
      <c r="G309" s="16" t="n"/>
      <c r="H309" s="17">
        <f>IF(A309="","",IFERROR(MAX(0,F309-G309),0))</f>
        <v/>
      </c>
      <c r="I309" s="16" t="n"/>
      <c r="J309" s="16" t="n"/>
      <c r="K309" s="27">
        <f>IF(A309="","",IFERROR(J309/'Paramètres'!$B$6,0))</f>
        <v/>
      </c>
      <c r="L309" s="16" t="n"/>
      <c r="M309" s="17">
        <f>IF(A309="","",IFERROR(IF(L309="",'Paramètres'!$B$7,L309),0))</f>
        <v/>
      </c>
      <c r="N309" s="16" t="n"/>
      <c r="O309" s="17">
        <f>IF(A309="","",IFERROR(IF(N309="",'Paramètres'!$B$8,N309),0))</f>
        <v/>
      </c>
      <c r="P309" s="17">
        <f>IF(A309="","",IFERROR(ROUNDUP(K309*O309,0),0))</f>
        <v/>
      </c>
      <c r="Q309" s="17">
        <f>IF(A309="","",IFERROR(ROUNDUP((K309*M309)+P309,0),0))</f>
        <v/>
      </c>
      <c r="R309" s="16" t="n"/>
      <c r="S309" s="17">
        <f>IF(A309="","",IFERROR(IF(R309="",'Paramètres'!$B$9,R309),0))</f>
        <v/>
      </c>
      <c r="T309" s="17">
        <f>IF(A309="","",IFERROR(ROUNDUP(K309*(M309+S309),0),0))</f>
        <v/>
      </c>
      <c r="U309" s="17">
        <f>IF(A309="","",IFERROR(IF(H309&lt;=Q309,MAX(0,T309-H309-I309),0),0))</f>
        <v/>
      </c>
      <c r="V309" s="28" t="n"/>
      <c r="W309" s="29">
        <f>IF(A309="","",IFERROR(U309*V309,0))</f>
        <v/>
      </c>
      <c r="X309" s="27">
        <f>IF(A309="","",IFERROR(H309/K309,0))</f>
        <v/>
      </c>
      <c r="Y309" s="21">
        <f>IF(A309="","",IFERROR(IF(H309&lt;=0,"Rupture / à commander",IF(H309&lt;=Q309,IF(I309&gt;0,"À surveiller - commande en cours","À commander"),"OK")),"À vérifier"))</f>
        <v/>
      </c>
      <c r="Z309" s="22" t="n"/>
      <c r="AA309" s="15" t="n"/>
    </row>
    <row r="310">
      <c r="A310" s="15" t="n"/>
      <c r="B310" s="15" t="n"/>
      <c r="C310" s="15" t="n"/>
      <c r="D310" s="15" t="n"/>
      <c r="E310" s="15" t="n"/>
      <c r="F310" s="16" t="n"/>
      <c r="G310" s="16" t="n"/>
      <c r="H310" s="17">
        <f>IF(A310="","",IFERROR(MAX(0,F310-G310),0))</f>
        <v/>
      </c>
      <c r="I310" s="16" t="n"/>
      <c r="J310" s="16" t="n"/>
      <c r="K310" s="27">
        <f>IF(A310="","",IFERROR(J310/'Paramètres'!$B$6,0))</f>
        <v/>
      </c>
      <c r="L310" s="16" t="n"/>
      <c r="M310" s="17">
        <f>IF(A310="","",IFERROR(IF(L310="",'Paramètres'!$B$7,L310),0))</f>
        <v/>
      </c>
      <c r="N310" s="16" t="n"/>
      <c r="O310" s="17">
        <f>IF(A310="","",IFERROR(IF(N310="",'Paramètres'!$B$8,N310),0))</f>
        <v/>
      </c>
      <c r="P310" s="17">
        <f>IF(A310="","",IFERROR(ROUNDUP(K310*O310,0),0))</f>
        <v/>
      </c>
      <c r="Q310" s="17">
        <f>IF(A310="","",IFERROR(ROUNDUP((K310*M310)+P310,0),0))</f>
        <v/>
      </c>
      <c r="R310" s="16" t="n"/>
      <c r="S310" s="17">
        <f>IF(A310="","",IFERROR(IF(R310="",'Paramètres'!$B$9,R310),0))</f>
        <v/>
      </c>
      <c r="T310" s="17">
        <f>IF(A310="","",IFERROR(ROUNDUP(K310*(M310+S310),0),0))</f>
        <v/>
      </c>
      <c r="U310" s="17">
        <f>IF(A310="","",IFERROR(IF(H310&lt;=Q310,MAX(0,T310-H310-I310),0),0))</f>
        <v/>
      </c>
      <c r="V310" s="28" t="n"/>
      <c r="W310" s="29">
        <f>IF(A310="","",IFERROR(U310*V310,0))</f>
        <v/>
      </c>
      <c r="X310" s="27">
        <f>IF(A310="","",IFERROR(H310/K310,0))</f>
        <v/>
      </c>
      <c r="Y310" s="21">
        <f>IF(A310="","",IFERROR(IF(H310&lt;=0,"Rupture / à commander",IF(H310&lt;=Q310,IF(I310&gt;0,"À surveiller - commande en cours","À commander"),"OK")),"À vérifier"))</f>
        <v/>
      </c>
      <c r="Z310" s="22" t="n"/>
      <c r="AA310" s="15" t="n"/>
    </row>
    <row r="311">
      <c r="A311" s="15" t="n"/>
      <c r="B311" s="15" t="n"/>
      <c r="C311" s="15" t="n"/>
      <c r="D311" s="15" t="n"/>
      <c r="E311" s="15" t="n"/>
      <c r="F311" s="16" t="n"/>
      <c r="G311" s="16" t="n"/>
      <c r="H311" s="17">
        <f>IF(A311="","",IFERROR(MAX(0,F311-G311),0))</f>
        <v/>
      </c>
      <c r="I311" s="16" t="n"/>
      <c r="J311" s="16" t="n"/>
      <c r="K311" s="27">
        <f>IF(A311="","",IFERROR(J311/'Paramètres'!$B$6,0))</f>
        <v/>
      </c>
      <c r="L311" s="16" t="n"/>
      <c r="M311" s="17">
        <f>IF(A311="","",IFERROR(IF(L311="",'Paramètres'!$B$7,L311),0))</f>
        <v/>
      </c>
      <c r="N311" s="16" t="n"/>
      <c r="O311" s="17">
        <f>IF(A311="","",IFERROR(IF(N311="",'Paramètres'!$B$8,N311),0))</f>
        <v/>
      </c>
      <c r="P311" s="17">
        <f>IF(A311="","",IFERROR(ROUNDUP(K311*O311,0),0))</f>
        <v/>
      </c>
      <c r="Q311" s="17">
        <f>IF(A311="","",IFERROR(ROUNDUP((K311*M311)+P311,0),0))</f>
        <v/>
      </c>
      <c r="R311" s="16" t="n"/>
      <c r="S311" s="17">
        <f>IF(A311="","",IFERROR(IF(R311="",'Paramètres'!$B$9,R311),0))</f>
        <v/>
      </c>
      <c r="T311" s="17">
        <f>IF(A311="","",IFERROR(ROUNDUP(K311*(M311+S311),0),0))</f>
        <v/>
      </c>
      <c r="U311" s="17">
        <f>IF(A311="","",IFERROR(IF(H311&lt;=Q311,MAX(0,T311-H311-I311),0),0))</f>
        <v/>
      </c>
      <c r="V311" s="28" t="n"/>
      <c r="W311" s="29">
        <f>IF(A311="","",IFERROR(U311*V311,0))</f>
        <v/>
      </c>
      <c r="X311" s="27">
        <f>IF(A311="","",IFERROR(H311/K311,0))</f>
        <v/>
      </c>
      <c r="Y311" s="21">
        <f>IF(A311="","",IFERROR(IF(H311&lt;=0,"Rupture / à commander",IF(H311&lt;=Q311,IF(I311&gt;0,"À surveiller - commande en cours","À commander"),"OK")),"À vérifier"))</f>
        <v/>
      </c>
      <c r="Z311" s="22" t="n"/>
      <c r="AA311" s="15" t="n"/>
    </row>
    <row r="312">
      <c r="A312" s="15" t="n"/>
      <c r="B312" s="15" t="n"/>
      <c r="C312" s="15" t="n"/>
      <c r="D312" s="15" t="n"/>
      <c r="E312" s="15" t="n"/>
      <c r="F312" s="16" t="n"/>
      <c r="G312" s="16" t="n"/>
      <c r="H312" s="17">
        <f>IF(A312="","",IFERROR(MAX(0,F312-G312),0))</f>
        <v/>
      </c>
      <c r="I312" s="16" t="n"/>
      <c r="J312" s="16" t="n"/>
      <c r="K312" s="27">
        <f>IF(A312="","",IFERROR(J312/'Paramètres'!$B$6,0))</f>
        <v/>
      </c>
      <c r="L312" s="16" t="n"/>
      <c r="M312" s="17">
        <f>IF(A312="","",IFERROR(IF(L312="",'Paramètres'!$B$7,L312),0))</f>
        <v/>
      </c>
      <c r="N312" s="16" t="n"/>
      <c r="O312" s="17">
        <f>IF(A312="","",IFERROR(IF(N312="",'Paramètres'!$B$8,N312),0))</f>
        <v/>
      </c>
      <c r="P312" s="17">
        <f>IF(A312="","",IFERROR(ROUNDUP(K312*O312,0),0))</f>
        <v/>
      </c>
      <c r="Q312" s="17">
        <f>IF(A312="","",IFERROR(ROUNDUP((K312*M312)+P312,0),0))</f>
        <v/>
      </c>
      <c r="R312" s="16" t="n"/>
      <c r="S312" s="17">
        <f>IF(A312="","",IFERROR(IF(R312="",'Paramètres'!$B$9,R312),0))</f>
        <v/>
      </c>
      <c r="T312" s="17">
        <f>IF(A312="","",IFERROR(ROUNDUP(K312*(M312+S312),0),0))</f>
        <v/>
      </c>
      <c r="U312" s="17">
        <f>IF(A312="","",IFERROR(IF(H312&lt;=Q312,MAX(0,T312-H312-I312),0),0))</f>
        <v/>
      </c>
      <c r="V312" s="28" t="n"/>
      <c r="W312" s="29">
        <f>IF(A312="","",IFERROR(U312*V312,0))</f>
        <v/>
      </c>
      <c r="X312" s="27">
        <f>IF(A312="","",IFERROR(H312/K312,0))</f>
        <v/>
      </c>
      <c r="Y312" s="21">
        <f>IF(A312="","",IFERROR(IF(H312&lt;=0,"Rupture / à commander",IF(H312&lt;=Q312,IF(I312&gt;0,"À surveiller - commande en cours","À commander"),"OK")),"À vérifier"))</f>
        <v/>
      </c>
      <c r="Z312" s="22" t="n"/>
      <c r="AA312" s="15" t="n"/>
    </row>
    <row r="313">
      <c r="A313" s="15" t="n"/>
      <c r="B313" s="15" t="n"/>
      <c r="C313" s="15" t="n"/>
      <c r="D313" s="15" t="n"/>
      <c r="E313" s="15" t="n"/>
      <c r="F313" s="16" t="n"/>
      <c r="G313" s="16" t="n"/>
      <c r="H313" s="17">
        <f>IF(A313="","",IFERROR(MAX(0,F313-G313),0))</f>
        <v/>
      </c>
      <c r="I313" s="16" t="n"/>
      <c r="J313" s="16" t="n"/>
      <c r="K313" s="27">
        <f>IF(A313="","",IFERROR(J313/'Paramètres'!$B$6,0))</f>
        <v/>
      </c>
      <c r="L313" s="16" t="n"/>
      <c r="M313" s="17">
        <f>IF(A313="","",IFERROR(IF(L313="",'Paramètres'!$B$7,L313),0))</f>
        <v/>
      </c>
      <c r="N313" s="16" t="n"/>
      <c r="O313" s="17">
        <f>IF(A313="","",IFERROR(IF(N313="",'Paramètres'!$B$8,N313),0))</f>
        <v/>
      </c>
      <c r="P313" s="17">
        <f>IF(A313="","",IFERROR(ROUNDUP(K313*O313,0),0))</f>
        <v/>
      </c>
      <c r="Q313" s="17">
        <f>IF(A313="","",IFERROR(ROUNDUP((K313*M313)+P313,0),0))</f>
        <v/>
      </c>
      <c r="R313" s="16" t="n"/>
      <c r="S313" s="17">
        <f>IF(A313="","",IFERROR(IF(R313="",'Paramètres'!$B$9,R313),0))</f>
        <v/>
      </c>
      <c r="T313" s="17">
        <f>IF(A313="","",IFERROR(ROUNDUP(K313*(M313+S313),0),0))</f>
        <v/>
      </c>
      <c r="U313" s="17">
        <f>IF(A313="","",IFERROR(IF(H313&lt;=Q313,MAX(0,T313-H313-I313),0),0))</f>
        <v/>
      </c>
      <c r="V313" s="28" t="n"/>
      <c r="W313" s="29">
        <f>IF(A313="","",IFERROR(U313*V313,0))</f>
        <v/>
      </c>
      <c r="X313" s="27">
        <f>IF(A313="","",IFERROR(H313/K313,0))</f>
        <v/>
      </c>
      <c r="Y313" s="21">
        <f>IF(A313="","",IFERROR(IF(H313&lt;=0,"Rupture / à commander",IF(H313&lt;=Q313,IF(I313&gt;0,"À surveiller - commande en cours","À commander"),"OK")),"À vérifier"))</f>
        <v/>
      </c>
      <c r="Z313" s="22" t="n"/>
      <c r="AA313" s="15" t="n"/>
    </row>
    <row r="314">
      <c r="A314" s="15" t="n"/>
      <c r="B314" s="15" t="n"/>
      <c r="C314" s="15" t="n"/>
      <c r="D314" s="15" t="n"/>
      <c r="E314" s="15" t="n"/>
      <c r="F314" s="16" t="n"/>
      <c r="G314" s="16" t="n"/>
      <c r="H314" s="17">
        <f>IF(A314="","",IFERROR(MAX(0,F314-G314),0))</f>
        <v/>
      </c>
      <c r="I314" s="16" t="n"/>
      <c r="J314" s="16" t="n"/>
      <c r="K314" s="27">
        <f>IF(A314="","",IFERROR(J314/'Paramètres'!$B$6,0))</f>
        <v/>
      </c>
      <c r="L314" s="16" t="n"/>
      <c r="M314" s="17">
        <f>IF(A314="","",IFERROR(IF(L314="",'Paramètres'!$B$7,L314),0))</f>
        <v/>
      </c>
      <c r="N314" s="16" t="n"/>
      <c r="O314" s="17">
        <f>IF(A314="","",IFERROR(IF(N314="",'Paramètres'!$B$8,N314),0))</f>
        <v/>
      </c>
      <c r="P314" s="17">
        <f>IF(A314="","",IFERROR(ROUNDUP(K314*O314,0),0))</f>
        <v/>
      </c>
      <c r="Q314" s="17">
        <f>IF(A314="","",IFERROR(ROUNDUP((K314*M314)+P314,0),0))</f>
        <v/>
      </c>
      <c r="R314" s="16" t="n"/>
      <c r="S314" s="17">
        <f>IF(A314="","",IFERROR(IF(R314="",'Paramètres'!$B$9,R314),0))</f>
        <v/>
      </c>
      <c r="T314" s="17">
        <f>IF(A314="","",IFERROR(ROUNDUP(K314*(M314+S314),0),0))</f>
        <v/>
      </c>
      <c r="U314" s="17">
        <f>IF(A314="","",IFERROR(IF(H314&lt;=Q314,MAX(0,T314-H314-I314),0),0))</f>
        <v/>
      </c>
      <c r="V314" s="28" t="n"/>
      <c r="W314" s="29">
        <f>IF(A314="","",IFERROR(U314*V314,0))</f>
        <v/>
      </c>
      <c r="X314" s="27">
        <f>IF(A314="","",IFERROR(H314/K314,0))</f>
        <v/>
      </c>
      <c r="Y314" s="21">
        <f>IF(A314="","",IFERROR(IF(H314&lt;=0,"Rupture / à commander",IF(H314&lt;=Q314,IF(I314&gt;0,"À surveiller - commande en cours","À commander"),"OK")),"À vérifier"))</f>
        <v/>
      </c>
      <c r="Z314" s="22" t="n"/>
      <c r="AA314" s="15" t="n"/>
    </row>
    <row r="315">
      <c r="A315" s="15" t="n"/>
      <c r="B315" s="15" t="n"/>
      <c r="C315" s="15" t="n"/>
      <c r="D315" s="15" t="n"/>
      <c r="E315" s="15" t="n"/>
      <c r="F315" s="16" t="n"/>
      <c r="G315" s="16" t="n"/>
      <c r="H315" s="17">
        <f>IF(A315="","",IFERROR(MAX(0,F315-G315),0))</f>
        <v/>
      </c>
      <c r="I315" s="16" t="n"/>
      <c r="J315" s="16" t="n"/>
      <c r="K315" s="27">
        <f>IF(A315="","",IFERROR(J315/'Paramètres'!$B$6,0))</f>
        <v/>
      </c>
      <c r="L315" s="16" t="n"/>
      <c r="M315" s="17">
        <f>IF(A315="","",IFERROR(IF(L315="",'Paramètres'!$B$7,L315),0))</f>
        <v/>
      </c>
      <c r="N315" s="16" t="n"/>
      <c r="O315" s="17">
        <f>IF(A315="","",IFERROR(IF(N315="",'Paramètres'!$B$8,N315),0))</f>
        <v/>
      </c>
      <c r="P315" s="17">
        <f>IF(A315="","",IFERROR(ROUNDUP(K315*O315,0),0))</f>
        <v/>
      </c>
      <c r="Q315" s="17">
        <f>IF(A315="","",IFERROR(ROUNDUP((K315*M315)+P315,0),0))</f>
        <v/>
      </c>
      <c r="R315" s="16" t="n"/>
      <c r="S315" s="17">
        <f>IF(A315="","",IFERROR(IF(R315="",'Paramètres'!$B$9,R315),0))</f>
        <v/>
      </c>
      <c r="T315" s="17">
        <f>IF(A315="","",IFERROR(ROUNDUP(K315*(M315+S315),0),0))</f>
        <v/>
      </c>
      <c r="U315" s="17">
        <f>IF(A315="","",IFERROR(IF(H315&lt;=Q315,MAX(0,T315-H315-I315),0),0))</f>
        <v/>
      </c>
      <c r="V315" s="28" t="n"/>
      <c r="W315" s="29">
        <f>IF(A315="","",IFERROR(U315*V315,0))</f>
        <v/>
      </c>
      <c r="X315" s="27">
        <f>IF(A315="","",IFERROR(H315/K315,0))</f>
        <v/>
      </c>
      <c r="Y315" s="21">
        <f>IF(A315="","",IFERROR(IF(H315&lt;=0,"Rupture / à commander",IF(H315&lt;=Q315,IF(I315&gt;0,"À surveiller - commande en cours","À commander"),"OK")),"À vérifier"))</f>
        <v/>
      </c>
      <c r="Z315" s="22" t="n"/>
      <c r="AA315" s="15" t="n"/>
    </row>
    <row r="316">
      <c r="A316" s="15" t="n"/>
      <c r="B316" s="15" t="n"/>
      <c r="C316" s="15" t="n"/>
      <c r="D316" s="15" t="n"/>
      <c r="E316" s="15" t="n"/>
      <c r="F316" s="16" t="n"/>
      <c r="G316" s="16" t="n"/>
      <c r="H316" s="17">
        <f>IF(A316="","",IFERROR(MAX(0,F316-G316),0))</f>
        <v/>
      </c>
      <c r="I316" s="16" t="n"/>
      <c r="J316" s="16" t="n"/>
      <c r="K316" s="27">
        <f>IF(A316="","",IFERROR(J316/'Paramètres'!$B$6,0))</f>
        <v/>
      </c>
      <c r="L316" s="16" t="n"/>
      <c r="M316" s="17">
        <f>IF(A316="","",IFERROR(IF(L316="",'Paramètres'!$B$7,L316),0))</f>
        <v/>
      </c>
      <c r="N316" s="16" t="n"/>
      <c r="O316" s="17">
        <f>IF(A316="","",IFERROR(IF(N316="",'Paramètres'!$B$8,N316),0))</f>
        <v/>
      </c>
      <c r="P316" s="17">
        <f>IF(A316="","",IFERROR(ROUNDUP(K316*O316,0),0))</f>
        <v/>
      </c>
      <c r="Q316" s="17">
        <f>IF(A316="","",IFERROR(ROUNDUP((K316*M316)+P316,0),0))</f>
        <v/>
      </c>
      <c r="R316" s="16" t="n"/>
      <c r="S316" s="17">
        <f>IF(A316="","",IFERROR(IF(R316="",'Paramètres'!$B$9,R316),0))</f>
        <v/>
      </c>
      <c r="T316" s="17">
        <f>IF(A316="","",IFERROR(ROUNDUP(K316*(M316+S316),0),0))</f>
        <v/>
      </c>
      <c r="U316" s="17">
        <f>IF(A316="","",IFERROR(IF(H316&lt;=Q316,MAX(0,T316-H316-I316),0),0))</f>
        <v/>
      </c>
      <c r="V316" s="28" t="n"/>
      <c r="W316" s="29">
        <f>IF(A316="","",IFERROR(U316*V316,0))</f>
        <v/>
      </c>
      <c r="X316" s="27">
        <f>IF(A316="","",IFERROR(H316/K316,0))</f>
        <v/>
      </c>
      <c r="Y316" s="21">
        <f>IF(A316="","",IFERROR(IF(H316&lt;=0,"Rupture / à commander",IF(H316&lt;=Q316,IF(I316&gt;0,"À surveiller - commande en cours","À commander"),"OK")),"À vérifier"))</f>
        <v/>
      </c>
      <c r="Z316" s="22" t="n"/>
      <c r="AA316" s="15" t="n"/>
    </row>
    <row r="317">
      <c r="A317" s="15" t="n"/>
      <c r="B317" s="15" t="n"/>
      <c r="C317" s="15" t="n"/>
      <c r="D317" s="15" t="n"/>
      <c r="E317" s="15" t="n"/>
      <c r="F317" s="16" t="n"/>
      <c r="G317" s="16" t="n"/>
      <c r="H317" s="17">
        <f>IF(A317="","",IFERROR(MAX(0,F317-G317),0))</f>
        <v/>
      </c>
      <c r="I317" s="16" t="n"/>
      <c r="J317" s="16" t="n"/>
      <c r="K317" s="27">
        <f>IF(A317="","",IFERROR(J317/'Paramètres'!$B$6,0))</f>
        <v/>
      </c>
      <c r="L317" s="16" t="n"/>
      <c r="M317" s="17">
        <f>IF(A317="","",IFERROR(IF(L317="",'Paramètres'!$B$7,L317),0))</f>
        <v/>
      </c>
      <c r="N317" s="16" t="n"/>
      <c r="O317" s="17">
        <f>IF(A317="","",IFERROR(IF(N317="",'Paramètres'!$B$8,N317),0))</f>
        <v/>
      </c>
      <c r="P317" s="17">
        <f>IF(A317="","",IFERROR(ROUNDUP(K317*O317,0),0))</f>
        <v/>
      </c>
      <c r="Q317" s="17">
        <f>IF(A317="","",IFERROR(ROUNDUP((K317*M317)+P317,0),0))</f>
        <v/>
      </c>
      <c r="R317" s="16" t="n"/>
      <c r="S317" s="17">
        <f>IF(A317="","",IFERROR(IF(R317="",'Paramètres'!$B$9,R317),0))</f>
        <v/>
      </c>
      <c r="T317" s="17">
        <f>IF(A317="","",IFERROR(ROUNDUP(K317*(M317+S317),0),0))</f>
        <v/>
      </c>
      <c r="U317" s="17">
        <f>IF(A317="","",IFERROR(IF(H317&lt;=Q317,MAX(0,T317-H317-I317),0),0))</f>
        <v/>
      </c>
      <c r="V317" s="28" t="n"/>
      <c r="W317" s="29">
        <f>IF(A317="","",IFERROR(U317*V317,0))</f>
        <v/>
      </c>
      <c r="X317" s="27">
        <f>IF(A317="","",IFERROR(H317/K317,0))</f>
        <v/>
      </c>
      <c r="Y317" s="21">
        <f>IF(A317="","",IFERROR(IF(H317&lt;=0,"Rupture / à commander",IF(H317&lt;=Q317,IF(I317&gt;0,"À surveiller - commande en cours","À commander"),"OK")),"À vérifier"))</f>
        <v/>
      </c>
      <c r="Z317" s="22" t="n"/>
      <c r="AA317" s="15" t="n"/>
    </row>
    <row r="318">
      <c r="A318" s="15" t="n"/>
      <c r="B318" s="15" t="n"/>
      <c r="C318" s="15" t="n"/>
      <c r="D318" s="15" t="n"/>
      <c r="E318" s="15" t="n"/>
      <c r="F318" s="16" t="n"/>
      <c r="G318" s="16" t="n"/>
      <c r="H318" s="17">
        <f>IF(A318="","",IFERROR(MAX(0,F318-G318),0))</f>
        <v/>
      </c>
      <c r="I318" s="16" t="n"/>
      <c r="J318" s="16" t="n"/>
      <c r="K318" s="27">
        <f>IF(A318="","",IFERROR(J318/'Paramètres'!$B$6,0))</f>
        <v/>
      </c>
      <c r="L318" s="16" t="n"/>
      <c r="M318" s="17">
        <f>IF(A318="","",IFERROR(IF(L318="",'Paramètres'!$B$7,L318),0))</f>
        <v/>
      </c>
      <c r="N318" s="16" t="n"/>
      <c r="O318" s="17">
        <f>IF(A318="","",IFERROR(IF(N318="",'Paramètres'!$B$8,N318),0))</f>
        <v/>
      </c>
      <c r="P318" s="17">
        <f>IF(A318="","",IFERROR(ROUNDUP(K318*O318,0),0))</f>
        <v/>
      </c>
      <c r="Q318" s="17">
        <f>IF(A318="","",IFERROR(ROUNDUP((K318*M318)+P318,0),0))</f>
        <v/>
      </c>
      <c r="R318" s="16" t="n"/>
      <c r="S318" s="17">
        <f>IF(A318="","",IFERROR(IF(R318="",'Paramètres'!$B$9,R318),0))</f>
        <v/>
      </c>
      <c r="T318" s="17">
        <f>IF(A318="","",IFERROR(ROUNDUP(K318*(M318+S318),0),0))</f>
        <v/>
      </c>
      <c r="U318" s="17">
        <f>IF(A318="","",IFERROR(IF(H318&lt;=Q318,MAX(0,T318-H318-I318),0),0))</f>
        <v/>
      </c>
      <c r="V318" s="28" t="n"/>
      <c r="W318" s="29">
        <f>IF(A318="","",IFERROR(U318*V318,0))</f>
        <v/>
      </c>
      <c r="X318" s="27">
        <f>IF(A318="","",IFERROR(H318/K318,0))</f>
        <v/>
      </c>
      <c r="Y318" s="21">
        <f>IF(A318="","",IFERROR(IF(H318&lt;=0,"Rupture / à commander",IF(H318&lt;=Q318,IF(I318&gt;0,"À surveiller - commande en cours","À commander"),"OK")),"À vérifier"))</f>
        <v/>
      </c>
      <c r="Z318" s="22" t="n"/>
      <c r="AA318" s="15" t="n"/>
    </row>
    <row r="319">
      <c r="A319" s="15" t="n"/>
      <c r="B319" s="15" t="n"/>
      <c r="C319" s="15" t="n"/>
      <c r="D319" s="15" t="n"/>
      <c r="E319" s="15" t="n"/>
      <c r="F319" s="16" t="n"/>
      <c r="G319" s="16" t="n"/>
      <c r="H319" s="17">
        <f>IF(A319="","",IFERROR(MAX(0,F319-G319),0))</f>
        <v/>
      </c>
      <c r="I319" s="16" t="n"/>
      <c r="J319" s="16" t="n"/>
      <c r="K319" s="27">
        <f>IF(A319="","",IFERROR(J319/'Paramètres'!$B$6,0))</f>
        <v/>
      </c>
      <c r="L319" s="16" t="n"/>
      <c r="M319" s="17">
        <f>IF(A319="","",IFERROR(IF(L319="",'Paramètres'!$B$7,L319),0))</f>
        <v/>
      </c>
      <c r="N319" s="16" t="n"/>
      <c r="O319" s="17">
        <f>IF(A319="","",IFERROR(IF(N319="",'Paramètres'!$B$8,N319),0))</f>
        <v/>
      </c>
      <c r="P319" s="17">
        <f>IF(A319="","",IFERROR(ROUNDUP(K319*O319,0),0))</f>
        <v/>
      </c>
      <c r="Q319" s="17">
        <f>IF(A319="","",IFERROR(ROUNDUP((K319*M319)+P319,0),0))</f>
        <v/>
      </c>
      <c r="R319" s="16" t="n"/>
      <c r="S319" s="17">
        <f>IF(A319="","",IFERROR(IF(R319="",'Paramètres'!$B$9,R319),0))</f>
        <v/>
      </c>
      <c r="T319" s="17">
        <f>IF(A319="","",IFERROR(ROUNDUP(K319*(M319+S319),0),0))</f>
        <v/>
      </c>
      <c r="U319" s="17">
        <f>IF(A319="","",IFERROR(IF(H319&lt;=Q319,MAX(0,T319-H319-I319),0),0))</f>
        <v/>
      </c>
      <c r="V319" s="28" t="n"/>
      <c r="W319" s="29">
        <f>IF(A319="","",IFERROR(U319*V319,0))</f>
        <v/>
      </c>
      <c r="X319" s="27">
        <f>IF(A319="","",IFERROR(H319/K319,0))</f>
        <v/>
      </c>
      <c r="Y319" s="21">
        <f>IF(A319="","",IFERROR(IF(H319&lt;=0,"Rupture / à commander",IF(H319&lt;=Q319,IF(I319&gt;0,"À surveiller - commande en cours","À commander"),"OK")),"À vérifier"))</f>
        <v/>
      </c>
      <c r="Z319" s="22" t="n"/>
      <c r="AA319" s="15" t="n"/>
    </row>
    <row r="320">
      <c r="A320" s="15" t="n"/>
      <c r="B320" s="15" t="n"/>
      <c r="C320" s="15" t="n"/>
      <c r="D320" s="15" t="n"/>
      <c r="E320" s="15" t="n"/>
      <c r="F320" s="16" t="n"/>
      <c r="G320" s="16" t="n"/>
      <c r="H320" s="17">
        <f>IF(A320="","",IFERROR(MAX(0,F320-G320),0))</f>
        <v/>
      </c>
      <c r="I320" s="16" t="n"/>
      <c r="J320" s="16" t="n"/>
      <c r="K320" s="27">
        <f>IF(A320="","",IFERROR(J320/'Paramètres'!$B$6,0))</f>
        <v/>
      </c>
      <c r="L320" s="16" t="n"/>
      <c r="M320" s="17">
        <f>IF(A320="","",IFERROR(IF(L320="",'Paramètres'!$B$7,L320),0))</f>
        <v/>
      </c>
      <c r="N320" s="16" t="n"/>
      <c r="O320" s="17">
        <f>IF(A320="","",IFERROR(IF(N320="",'Paramètres'!$B$8,N320),0))</f>
        <v/>
      </c>
      <c r="P320" s="17">
        <f>IF(A320="","",IFERROR(ROUNDUP(K320*O320,0),0))</f>
        <v/>
      </c>
      <c r="Q320" s="17">
        <f>IF(A320="","",IFERROR(ROUNDUP((K320*M320)+P320,0),0))</f>
        <v/>
      </c>
      <c r="R320" s="16" t="n"/>
      <c r="S320" s="17">
        <f>IF(A320="","",IFERROR(IF(R320="",'Paramètres'!$B$9,R320),0))</f>
        <v/>
      </c>
      <c r="T320" s="17">
        <f>IF(A320="","",IFERROR(ROUNDUP(K320*(M320+S320),0),0))</f>
        <v/>
      </c>
      <c r="U320" s="17">
        <f>IF(A320="","",IFERROR(IF(H320&lt;=Q320,MAX(0,T320-H320-I320),0),0))</f>
        <v/>
      </c>
      <c r="V320" s="28" t="n"/>
      <c r="W320" s="29">
        <f>IF(A320="","",IFERROR(U320*V320,0))</f>
        <v/>
      </c>
      <c r="X320" s="27">
        <f>IF(A320="","",IFERROR(H320/K320,0))</f>
        <v/>
      </c>
      <c r="Y320" s="21">
        <f>IF(A320="","",IFERROR(IF(H320&lt;=0,"Rupture / à commander",IF(H320&lt;=Q320,IF(I320&gt;0,"À surveiller - commande en cours","À commander"),"OK")),"À vérifier"))</f>
        <v/>
      </c>
      <c r="Z320" s="22" t="n"/>
      <c r="AA320" s="15" t="n"/>
    </row>
    <row r="321">
      <c r="A321" s="15" t="n"/>
      <c r="B321" s="15" t="n"/>
      <c r="C321" s="15" t="n"/>
      <c r="D321" s="15" t="n"/>
      <c r="E321" s="15" t="n"/>
      <c r="F321" s="16" t="n"/>
      <c r="G321" s="16" t="n"/>
      <c r="H321" s="17">
        <f>IF(A321="","",IFERROR(MAX(0,F321-G321),0))</f>
        <v/>
      </c>
      <c r="I321" s="16" t="n"/>
      <c r="J321" s="16" t="n"/>
      <c r="K321" s="27">
        <f>IF(A321="","",IFERROR(J321/'Paramètres'!$B$6,0))</f>
        <v/>
      </c>
      <c r="L321" s="16" t="n"/>
      <c r="M321" s="17">
        <f>IF(A321="","",IFERROR(IF(L321="",'Paramètres'!$B$7,L321),0))</f>
        <v/>
      </c>
      <c r="N321" s="16" t="n"/>
      <c r="O321" s="17">
        <f>IF(A321="","",IFERROR(IF(N321="",'Paramètres'!$B$8,N321),0))</f>
        <v/>
      </c>
      <c r="P321" s="17">
        <f>IF(A321="","",IFERROR(ROUNDUP(K321*O321,0),0))</f>
        <v/>
      </c>
      <c r="Q321" s="17">
        <f>IF(A321="","",IFERROR(ROUNDUP((K321*M321)+P321,0),0))</f>
        <v/>
      </c>
      <c r="R321" s="16" t="n"/>
      <c r="S321" s="17">
        <f>IF(A321="","",IFERROR(IF(R321="",'Paramètres'!$B$9,R321),0))</f>
        <v/>
      </c>
      <c r="T321" s="17">
        <f>IF(A321="","",IFERROR(ROUNDUP(K321*(M321+S321),0),0))</f>
        <v/>
      </c>
      <c r="U321" s="17">
        <f>IF(A321="","",IFERROR(IF(H321&lt;=Q321,MAX(0,T321-H321-I321),0),0))</f>
        <v/>
      </c>
      <c r="V321" s="28" t="n"/>
      <c r="W321" s="29">
        <f>IF(A321="","",IFERROR(U321*V321,0))</f>
        <v/>
      </c>
      <c r="X321" s="27">
        <f>IF(A321="","",IFERROR(H321/K321,0))</f>
        <v/>
      </c>
      <c r="Y321" s="21">
        <f>IF(A321="","",IFERROR(IF(H321&lt;=0,"Rupture / à commander",IF(H321&lt;=Q321,IF(I321&gt;0,"À surveiller - commande en cours","À commander"),"OK")),"À vérifier"))</f>
        <v/>
      </c>
      <c r="Z321" s="22" t="n"/>
      <c r="AA321" s="15" t="n"/>
    </row>
    <row r="322">
      <c r="A322" s="15" t="n"/>
      <c r="B322" s="15" t="n"/>
      <c r="C322" s="15" t="n"/>
      <c r="D322" s="15" t="n"/>
      <c r="E322" s="15" t="n"/>
      <c r="F322" s="16" t="n"/>
      <c r="G322" s="16" t="n"/>
      <c r="H322" s="17">
        <f>IF(A322="","",IFERROR(MAX(0,F322-G322),0))</f>
        <v/>
      </c>
      <c r="I322" s="16" t="n"/>
      <c r="J322" s="16" t="n"/>
      <c r="K322" s="27">
        <f>IF(A322="","",IFERROR(J322/'Paramètres'!$B$6,0))</f>
        <v/>
      </c>
      <c r="L322" s="16" t="n"/>
      <c r="M322" s="17">
        <f>IF(A322="","",IFERROR(IF(L322="",'Paramètres'!$B$7,L322),0))</f>
        <v/>
      </c>
      <c r="N322" s="16" t="n"/>
      <c r="O322" s="17">
        <f>IF(A322="","",IFERROR(IF(N322="",'Paramètres'!$B$8,N322),0))</f>
        <v/>
      </c>
      <c r="P322" s="17">
        <f>IF(A322="","",IFERROR(ROUNDUP(K322*O322,0),0))</f>
        <v/>
      </c>
      <c r="Q322" s="17">
        <f>IF(A322="","",IFERROR(ROUNDUP((K322*M322)+P322,0),0))</f>
        <v/>
      </c>
      <c r="R322" s="16" t="n"/>
      <c r="S322" s="17">
        <f>IF(A322="","",IFERROR(IF(R322="",'Paramètres'!$B$9,R322),0))</f>
        <v/>
      </c>
      <c r="T322" s="17">
        <f>IF(A322="","",IFERROR(ROUNDUP(K322*(M322+S322),0),0))</f>
        <v/>
      </c>
      <c r="U322" s="17">
        <f>IF(A322="","",IFERROR(IF(H322&lt;=Q322,MAX(0,T322-H322-I322),0),0))</f>
        <v/>
      </c>
      <c r="V322" s="28" t="n"/>
      <c r="W322" s="29">
        <f>IF(A322="","",IFERROR(U322*V322,0))</f>
        <v/>
      </c>
      <c r="X322" s="27">
        <f>IF(A322="","",IFERROR(H322/K322,0))</f>
        <v/>
      </c>
      <c r="Y322" s="21">
        <f>IF(A322="","",IFERROR(IF(H322&lt;=0,"Rupture / à commander",IF(H322&lt;=Q322,IF(I322&gt;0,"À surveiller - commande en cours","À commander"),"OK")),"À vérifier"))</f>
        <v/>
      </c>
      <c r="Z322" s="22" t="n"/>
      <c r="AA322" s="15" t="n"/>
    </row>
    <row r="323">
      <c r="A323" s="15" t="n"/>
      <c r="B323" s="15" t="n"/>
      <c r="C323" s="15" t="n"/>
      <c r="D323" s="15" t="n"/>
      <c r="E323" s="15" t="n"/>
      <c r="F323" s="16" t="n"/>
      <c r="G323" s="16" t="n"/>
      <c r="H323" s="17">
        <f>IF(A323="","",IFERROR(MAX(0,F323-G323),0))</f>
        <v/>
      </c>
      <c r="I323" s="16" t="n"/>
      <c r="J323" s="16" t="n"/>
      <c r="K323" s="27">
        <f>IF(A323="","",IFERROR(J323/'Paramètres'!$B$6,0))</f>
        <v/>
      </c>
      <c r="L323" s="16" t="n"/>
      <c r="M323" s="17">
        <f>IF(A323="","",IFERROR(IF(L323="",'Paramètres'!$B$7,L323),0))</f>
        <v/>
      </c>
      <c r="N323" s="16" t="n"/>
      <c r="O323" s="17">
        <f>IF(A323="","",IFERROR(IF(N323="",'Paramètres'!$B$8,N323),0))</f>
        <v/>
      </c>
      <c r="P323" s="17">
        <f>IF(A323="","",IFERROR(ROUNDUP(K323*O323,0),0))</f>
        <v/>
      </c>
      <c r="Q323" s="17">
        <f>IF(A323="","",IFERROR(ROUNDUP((K323*M323)+P323,0),0))</f>
        <v/>
      </c>
      <c r="R323" s="16" t="n"/>
      <c r="S323" s="17">
        <f>IF(A323="","",IFERROR(IF(R323="",'Paramètres'!$B$9,R323),0))</f>
        <v/>
      </c>
      <c r="T323" s="17">
        <f>IF(A323="","",IFERROR(ROUNDUP(K323*(M323+S323),0),0))</f>
        <v/>
      </c>
      <c r="U323" s="17">
        <f>IF(A323="","",IFERROR(IF(H323&lt;=Q323,MAX(0,T323-H323-I323),0),0))</f>
        <v/>
      </c>
      <c r="V323" s="28" t="n"/>
      <c r="W323" s="29">
        <f>IF(A323="","",IFERROR(U323*V323,0))</f>
        <v/>
      </c>
      <c r="X323" s="27">
        <f>IF(A323="","",IFERROR(H323/K323,0))</f>
        <v/>
      </c>
      <c r="Y323" s="21">
        <f>IF(A323="","",IFERROR(IF(H323&lt;=0,"Rupture / à commander",IF(H323&lt;=Q323,IF(I323&gt;0,"À surveiller - commande en cours","À commander"),"OK")),"À vérifier"))</f>
        <v/>
      </c>
      <c r="Z323" s="22" t="n"/>
      <c r="AA323" s="15" t="n"/>
    </row>
    <row r="324">
      <c r="A324" s="15" t="n"/>
      <c r="B324" s="15" t="n"/>
      <c r="C324" s="15" t="n"/>
      <c r="D324" s="15" t="n"/>
      <c r="E324" s="15" t="n"/>
      <c r="F324" s="16" t="n"/>
      <c r="G324" s="16" t="n"/>
      <c r="H324" s="17">
        <f>IF(A324="","",IFERROR(MAX(0,F324-G324),0))</f>
        <v/>
      </c>
      <c r="I324" s="16" t="n"/>
      <c r="J324" s="16" t="n"/>
      <c r="K324" s="27">
        <f>IF(A324="","",IFERROR(J324/'Paramètres'!$B$6,0))</f>
        <v/>
      </c>
      <c r="L324" s="16" t="n"/>
      <c r="M324" s="17">
        <f>IF(A324="","",IFERROR(IF(L324="",'Paramètres'!$B$7,L324),0))</f>
        <v/>
      </c>
      <c r="N324" s="16" t="n"/>
      <c r="O324" s="17">
        <f>IF(A324="","",IFERROR(IF(N324="",'Paramètres'!$B$8,N324),0))</f>
        <v/>
      </c>
      <c r="P324" s="17">
        <f>IF(A324="","",IFERROR(ROUNDUP(K324*O324,0),0))</f>
        <v/>
      </c>
      <c r="Q324" s="17">
        <f>IF(A324="","",IFERROR(ROUNDUP((K324*M324)+P324,0),0))</f>
        <v/>
      </c>
      <c r="R324" s="16" t="n"/>
      <c r="S324" s="17">
        <f>IF(A324="","",IFERROR(IF(R324="",'Paramètres'!$B$9,R324),0))</f>
        <v/>
      </c>
      <c r="T324" s="17">
        <f>IF(A324="","",IFERROR(ROUNDUP(K324*(M324+S324),0),0))</f>
        <v/>
      </c>
      <c r="U324" s="17">
        <f>IF(A324="","",IFERROR(IF(H324&lt;=Q324,MAX(0,T324-H324-I324),0),0))</f>
        <v/>
      </c>
      <c r="V324" s="28" t="n"/>
      <c r="W324" s="29">
        <f>IF(A324="","",IFERROR(U324*V324,0))</f>
        <v/>
      </c>
      <c r="X324" s="27">
        <f>IF(A324="","",IFERROR(H324/K324,0))</f>
        <v/>
      </c>
      <c r="Y324" s="21">
        <f>IF(A324="","",IFERROR(IF(H324&lt;=0,"Rupture / à commander",IF(H324&lt;=Q324,IF(I324&gt;0,"À surveiller - commande en cours","À commander"),"OK")),"À vérifier"))</f>
        <v/>
      </c>
      <c r="Z324" s="22" t="n"/>
      <c r="AA324" s="15" t="n"/>
    </row>
    <row r="325">
      <c r="A325" s="15" t="n"/>
      <c r="B325" s="15" t="n"/>
      <c r="C325" s="15" t="n"/>
      <c r="D325" s="15" t="n"/>
      <c r="E325" s="15" t="n"/>
      <c r="F325" s="16" t="n"/>
      <c r="G325" s="16" t="n"/>
      <c r="H325" s="17">
        <f>IF(A325="","",IFERROR(MAX(0,F325-G325),0))</f>
        <v/>
      </c>
      <c r="I325" s="16" t="n"/>
      <c r="J325" s="16" t="n"/>
      <c r="K325" s="27">
        <f>IF(A325="","",IFERROR(J325/'Paramètres'!$B$6,0))</f>
        <v/>
      </c>
      <c r="L325" s="16" t="n"/>
      <c r="M325" s="17">
        <f>IF(A325="","",IFERROR(IF(L325="",'Paramètres'!$B$7,L325),0))</f>
        <v/>
      </c>
      <c r="N325" s="16" t="n"/>
      <c r="O325" s="17">
        <f>IF(A325="","",IFERROR(IF(N325="",'Paramètres'!$B$8,N325),0))</f>
        <v/>
      </c>
      <c r="P325" s="17">
        <f>IF(A325="","",IFERROR(ROUNDUP(K325*O325,0),0))</f>
        <v/>
      </c>
      <c r="Q325" s="17">
        <f>IF(A325="","",IFERROR(ROUNDUP((K325*M325)+P325,0),0))</f>
        <v/>
      </c>
      <c r="R325" s="16" t="n"/>
      <c r="S325" s="17">
        <f>IF(A325="","",IFERROR(IF(R325="",'Paramètres'!$B$9,R325),0))</f>
        <v/>
      </c>
      <c r="T325" s="17">
        <f>IF(A325="","",IFERROR(ROUNDUP(K325*(M325+S325),0),0))</f>
        <v/>
      </c>
      <c r="U325" s="17">
        <f>IF(A325="","",IFERROR(IF(H325&lt;=Q325,MAX(0,T325-H325-I325),0),0))</f>
        <v/>
      </c>
      <c r="V325" s="28" t="n"/>
      <c r="W325" s="29">
        <f>IF(A325="","",IFERROR(U325*V325,0))</f>
        <v/>
      </c>
      <c r="X325" s="27">
        <f>IF(A325="","",IFERROR(H325/K325,0))</f>
        <v/>
      </c>
      <c r="Y325" s="21">
        <f>IF(A325="","",IFERROR(IF(H325&lt;=0,"Rupture / à commander",IF(H325&lt;=Q325,IF(I325&gt;0,"À surveiller - commande en cours","À commander"),"OK")),"À vérifier"))</f>
        <v/>
      </c>
      <c r="Z325" s="22" t="n"/>
      <c r="AA325" s="15" t="n"/>
    </row>
    <row r="326">
      <c r="A326" s="15" t="n"/>
      <c r="B326" s="15" t="n"/>
      <c r="C326" s="15" t="n"/>
      <c r="D326" s="15" t="n"/>
      <c r="E326" s="15" t="n"/>
      <c r="F326" s="16" t="n"/>
      <c r="G326" s="16" t="n"/>
      <c r="H326" s="17">
        <f>IF(A326="","",IFERROR(MAX(0,F326-G326),0))</f>
        <v/>
      </c>
      <c r="I326" s="16" t="n"/>
      <c r="J326" s="16" t="n"/>
      <c r="K326" s="27">
        <f>IF(A326="","",IFERROR(J326/'Paramètres'!$B$6,0))</f>
        <v/>
      </c>
      <c r="L326" s="16" t="n"/>
      <c r="M326" s="17">
        <f>IF(A326="","",IFERROR(IF(L326="",'Paramètres'!$B$7,L326),0))</f>
        <v/>
      </c>
      <c r="N326" s="16" t="n"/>
      <c r="O326" s="17">
        <f>IF(A326="","",IFERROR(IF(N326="",'Paramètres'!$B$8,N326),0))</f>
        <v/>
      </c>
      <c r="P326" s="17">
        <f>IF(A326="","",IFERROR(ROUNDUP(K326*O326,0),0))</f>
        <v/>
      </c>
      <c r="Q326" s="17">
        <f>IF(A326="","",IFERROR(ROUNDUP((K326*M326)+P326,0),0))</f>
        <v/>
      </c>
      <c r="R326" s="16" t="n"/>
      <c r="S326" s="17">
        <f>IF(A326="","",IFERROR(IF(R326="",'Paramètres'!$B$9,R326),0))</f>
        <v/>
      </c>
      <c r="T326" s="17">
        <f>IF(A326="","",IFERROR(ROUNDUP(K326*(M326+S326),0),0))</f>
        <v/>
      </c>
      <c r="U326" s="17">
        <f>IF(A326="","",IFERROR(IF(H326&lt;=Q326,MAX(0,T326-H326-I326),0),0))</f>
        <v/>
      </c>
      <c r="V326" s="28" t="n"/>
      <c r="W326" s="29">
        <f>IF(A326="","",IFERROR(U326*V326,0))</f>
        <v/>
      </c>
      <c r="X326" s="27">
        <f>IF(A326="","",IFERROR(H326/K326,0))</f>
        <v/>
      </c>
      <c r="Y326" s="21">
        <f>IF(A326="","",IFERROR(IF(H326&lt;=0,"Rupture / à commander",IF(H326&lt;=Q326,IF(I326&gt;0,"À surveiller - commande en cours","À commander"),"OK")),"À vérifier"))</f>
        <v/>
      </c>
      <c r="Z326" s="22" t="n"/>
      <c r="AA326" s="15" t="n"/>
    </row>
    <row r="327">
      <c r="A327" s="15" t="n"/>
      <c r="B327" s="15" t="n"/>
      <c r="C327" s="15" t="n"/>
      <c r="D327" s="15" t="n"/>
      <c r="E327" s="15" t="n"/>
      <c r="F327" s="16" t="n"/>
      <c r="G327" s="16" t="n"/>
      <c r="H327" s="17">
        <f>IF(A327="","",IFERROR(MAX(0,F327-G327),0))</f>
        <v/>
      </c>
      <c r="I327" s="16" t="n"/>
      <c r="J327" s="16" t="n"/>
      <c r="K327" s="27">
        <f>IF(A327="","",IFERROR(J327/'Paramètres'!$B$6,0))</f>
        <v/>
      </c>
      <c r="L327" s="16" t="n"/>
      <c r="M327" s="17">
        <f>IF(A327="","",IFERROR(IF(L327="",'Paramètres'!$B$7,L327),0))</f>
        <v/>
      </c>
      <c r="N327" s="16" t="n"/>
      <c r="O327" s="17">
        <f>IF(A327="","",IFERROR(IF(N327="",'Paramètres'!$B$8,N327),0))</f>
        <v/>
      </c>
      <c r="P327" s="17">
        <f>IF(A327="","",IFERROR(ROUNDUP(K327*O327,0),0))</f>
        <v/>
      </c>
      <c r="Q327" s="17">
        <f>IF(A327="","",IFERROR(ROUNDUP((K327*M327)+P327,0),0))</f>
        <v/>
      </c>
      <c r="R327" s="16" t="n"/>
      <c r="S327" s="17">
        <f>IF(A327="","",IFERROR(IF(R327="",'Paramètres'!$B$9,R327),0))</f>
        <v/>
      </c>
      <c r="T327" s="17">
        <f>IF(A327="","",IFERROR(ROUNDUP(K327*(M327+S327),0),0))</f>
        <v/>
      </c>
      <c r="U327" s="17">
        <f>IF(A327="","",IFERROR(IF(H327&lt;=Q327,MAX(0,T327-H327-I327),0),0))</f>
        <v/>
      </c>
      <c r="V327" s="28" t="n"/>
      <c r="W327" s="29">
        <f>IF(A327="","",IFERROR(U327*V327,0))</f>
        <v/>
      </c>
      <c r="X327" s="27">
        <f>IF(A327="","",IFERROR(H327/K327,0))</f>
        <v/>
      </c>
      <c r="Y327" s="21">
        <f>IF(A327="","",IFERROR(IF(H327&lt;=0,"Rupture / à commander",IF(H327&lt;=Q327,IF(I327&gt;0,"À surveiller - commande en cours","À commander"),"OK")),"À vérifier"))</f>
        <v/>
      </c>
      <c r="Z327" s="22" t="n"/>
      <c r="AA327" s="15" t="n"/>
    </row>
    <row r="328">
      <c r="A328" s="15" t="n"/>
      <c r="B328" s="15" t="n"/>
      <c r="C328" s="15" t="n"/>
      <c r="D328" s="15" t="n"/>
      <c r="E328" s="15" t="n"/>
      <c r="F328" s="16" t="n"/>
      <c r="G328" s="16" t="n"/>
      <c r="H328" s="17">
        <f>IF(A328="","",IFERROR(MAX(0,F328-G328),0))</f>
        <v/>
      </c>
      <c r="I328" s="16" t="n"/>
      <c r="J328" s="16" t="n"/>
      <c r="K328" s="27">
        <f>IF(A328="","",IFERROR(J328/'Paramètres'!$B$6,0))</f>
        <v/>
      </c>
      <c r="L328" s="16" t="n"/>
      <c r="M328" s="17">
        <f>IF(A328="","",IFERROR(IF(L328="",'Paramètres'!$B$7,L328),0))</f>
        <v/>
      </c>
      <c r="N328" s="16" t="n"/>
      <c r="O328" s="17">
        <f>IF(A328="","",IFERROR(IF(N328="",'Paramètres'!$B$8,N328),0))</f>
        <v/>
      </c>
      <c r="P328" s="17">
        <f>IF(A328="","",IFERROR(ROUNDUP(K328*O328,0),0))</f>
        <v/>
      </c>
      <c r="Q328" s="17">
        <f>IF(A328="","",IFERROR(ROUNDUP((K328*M328)+P328,0),0))</f>
        <v/>
      </c>
      <c r="R328" s="16" t="n"/>
      <c r="S328" s="17">
        <f>IF(A328="","",IFERROR(IF(R328="",'Paramètres'!$B$9,R328),0))</f>
        <v/>
      </c>
      <c r="T328" s="17">
        <f>IF(A328="","",IFERROR(ROUNDUP(K328*(M328+S328),0),0))</f>
        <v/>
      </c>
      <c r="U328" s="17">
        <f>IF(A328="","",IFERROR(IF(H328&lt;=Q328,MAX(0,T328-H328-I328),0),0))</f>
        <v/>
      </c>
      <c r="V328" s="28" t="n"/>
      <c r="W328" s="29">
        <f>IF(A328="","",IFERROR(U328*V328,0))</f>
        <v/>
      </c>
      <c r="X328" s="27">
        <f>IF(A328="","",IFERROR(H328/K328,0))</f>
        <v/>
      </c>
      <c r="Y328" s="21">
        <f>IF(A328="","",IFERROR(IF(H328&lt;=0,"Rupture / à commander",IF(H328&lt;=Q328,IF(I328&gt;0,"À surveiller - commande en cours","À commander"),"OK")),"À vérifier"))</f>
        <v/>
      </c>
      <c r="Z328" s="22" t="n"/>
      <c r="AA328" s="15" t="n"/>
    </row>
    <row r="329">
      <c r="A329" s="15" t="n"/>
      <c r="B329" s="15" t="n"/>
      <c r="C329" s="15" t="n"/>
      <c r="D329" s="15" t="n"/>
      <c r="E329" s="15" t="n"/>
      <c r="F329" s="16" t="n"/>
      <c r="G329" s="16" t="n"/>
      <c r="H329" s="17">
        <f>IF(A329="","",IFERROR(MAX(0,F329-G329),0))</f>
        <v/>
      </c>
      <c r="I329" s="16" t="n"/>
      <c r="J329" s="16" t="n"/>
      <c r="K329" s="27">
        <f>IF(A329="","",IFERROR(J329/'Paramètres'!$B$6,0))</f>
        <v/>
      </c>
      <c r="L329" s="16" t="n"/>
      <c r="M329" s="17">
        <f>IF(A329="","",IFERROR(IF(L329="",'Paramètres'!$B$7,L329),0))</f>
        <v/>
      </c>
      <c r="N329" s="16" t="n"/>
      <c r="O329" s="17">
        <f>IF(A329="","",IFERROR(IF(N329="",'Paramètres'!$B$8,N329),0))</f>
        <v/>
      </c>
      <c r="P329" s="17">
        <f>IF(A329="","",IFERROR(ROUNDUP(K329*O329,0),0))</f>
        <v/>
      </c>
      <c r="Q329" s="17">
        <f>IF(A329="","",IFERROR(ROUNDUP((K329*M329)+P329,0),0))</f>
        <v/>
      </c>
      <c r="R329" s="16" t="n"/>
      <c r="S329" s="17">
        <f>IF(A329="","",IFERROR(IF(R329="",'Paramètres'!$B$9,R329),0))</f>
        <v/>
      </c>
      <c r="T329" s="17">
        <f>IF(A329="","",IFERROR(ROUNDUP(K329*(M329+S329),0),0))</f>
        <v/>
      </c>
      <c r="U329" s="17">
        <f>IF(A329="","",IFERROR(IF(H329&lt;=Q329,MAX(0,T329-H329-I329),0),0))</f>
        <v/>
      </c>
      <c r="V329" s="28" t="n"/>
      <c r="W329" s="29">
        <f>IF(A329="","",IFERROR(U329*V329,0))</f>
        <v/>
      </c>
      <c r="X329" s="27">
        <f>IF(A329="","",IFERROR(H329/K329,0))</f>
        <v/>
      </c>
      <c r="Y329" s="21">
        <f>IF(A329="","",IFERROR(IF(H329&lt;=0,"Rupture / à commander",IF(H329&lt;=Q329,IF(I329&gt;0,"À surveiller - commande en cours","À commander"),"OK")),"À vérifier"))</f>
        <v/>
      </c>
      <c r="Z329" s="22" t="n"/>
      <c r="AA329" s="15" t="n"/>
    </row>
    <row r="330">
      <c r="A330" s="15" t="n"/>
      <c r="B330" s="15" t="n"/>
      <c r="C330" s="15" t="n"/>
      <c r="D330" s="15" t="n"/>
      <c r="E330" s="15" t="n"/>
      <c r="F330" s="16" t="n"/>
      <c r="G330" s="16" t="n"/>
      <c r="H330" s="17">
        <f>IF(A330="","",IFERROR(MAX(0,F330-G330),0))</f>
        <v/>
      </c>
      <c r="I330" s="16" t="n"/>
      <c r="J330" s="16" t="n"/>
      <c r="K330" s="27">
        <f>IF(A330="","",IFERROR(J330/'Paramètres'!$B$6,0))</f>
        <v/>
      </c>
      <c r="L330" s="16" t="n"/>
      <c r="M330" s="17">
        <f>IF(A330="","",IFERROR(IF(L330="",'Paramètres'!$B$7,L330),0))</f>
        <v/>
      </c>
      <c r="N330" s="16" t="n"/>
      <c r="O330" s="17">
        <f>IF(A330="","",IFERROR(IF(N330="",'Paramètres'!$B$8,N330),0))</f>
        <v/>
      </c>
      <c r="P330" s="17">
        <f>IF(A330="","",IFERROR(ROUNDUP(K330*O330,0),0))</f>
        <v/>
      </c>
      <c r="Q330" s="17">
        <f>IF(A330="","",IFERROR(ROUNDUP((K330*M330)+P330,0),0))</f>
        <v/>
      </c>
      <c r="R330" s="16" t="n"/>
      <c r="S330" s="17">
        <f>IF(A330="","",IFERROR(IF(R330="",'Paramètres'!$B$9,R330),0))</f>
        <v/>
      </c>
      <c r="T330" s="17">
        <f>IF(A330="","",IFERROR(ROUNDUP(K330*(M330+S330),0),0))</f>
        <v/>
      </c>
      <c r="U330" s="17">
        <f>IF(A330="","",IFERROR(IF(H330&lt;=Q330,MAX(0,T330-H330-I330),0),0))</f>
        <v/>
      </c>
      <c r="V330" s="28" t="n"/>
      <c r="W330" s="29">
        <f>IF(A330="","",IFERROR(U330*V330,0))</f>
        <v/>
      </c>
      <c r="X330" s="27">
        <f>IF(A330="","",IFERROR(H330/K330,0))</f>
        <v/>
      </c>
      <c r="Y330" s="21">
        <f>IF(A330="","",IFERROR(IF(H330&lt;=0,"Rupture / à commander",IF(H330&lt;=Q330,IF(I330&gt;0,"À surveiller - commande en cours","À commander"),"OK")),"À vérifier"))</f>
        <v/>
      </c>
      <c r="Z330" s="22" t="n"/>
      <c r="AA330" s="15" t="n"/>
    </row>
    <row r="331">
      <c r="A331" s="15" t="n"/>
      <c r="B331" s="15" t="n"/>
      <c r="C331" s="15" t="n"/>
      <c r="D331" s="15" t="n"/>
      <c r="E331" s="15" t="n"/>
      <c r="F331" s="16" t="n"/>
      <c r="G331" s="16" t="n"/>
      <c r="H331" s="17">
        <f>IF(A331="","",IFERROR(MAX(0,F331-G331),0))</f>
        <v/>
      </c>
      <c r="I331" s="16" t="n"/>
      <c r="J331" s="16" t="n"/>
      <c r="K331" s="27">
        <f>IF(A331="","",IFERROR(J331/'Paramètres'!$B$6,0))</f>
        <v/>
      </c>
      <c r="L331" s="16" t="n"/>
      <c r="M331" s="17">
        <f>IF(A331="","",IFERROR(IF(L331="",'Paramètres'!$B$7,L331),0))</f>
        <v/>
      </c>
      <c r="N331" s="16" t="n"/>
      <c r="O331" s="17">
        <f>IF(A331="","",IFERROR(IF(N331="",'Paramètres'!$B$8,N331),0))</f>
        <v/>
      </c>
      <c r="P331" s="17">
        <f>IF(A331="","",IFERROR(ROUNDUP(K331*O331,0),0))</f>
        <v/>
      </c>
      <c r="Q331" s="17">
        <f>IF(A331="","",IFERROR(ROUNDUP((K331*M331)+P331,0),0))</f>
        <v/>
      </c>
      <c r="R331" s="16" t="n"/>
      <c r="S331" s="17">
        <f>IF(A331="","",IFERROR(IF(R331="",'Paramètres'!$B$9,R331),0))</f>
        <v/>
      </c>
      <c r="T331" s="17">
        <f>IF(A331="","",IFERROR(ROUNDUP(K331*(M331+S331),0),0))</f>
        <v/>
      </c>
      <c r="U331" s="17">
        <f>IF(A331="","",IFERROR(IF(H331&lt;=Q331,MAX(0,T331-H331-I331),0),0))</f>
        <v/>
      </c>
      <c r="V331" s="28" t="n"/>
      <c r="W331" s="29">
        <f>IF(A331="","",IFERROR(U331*V331,0))</f>
        <v/>
      </c>
      <c r="X331" s="27">
        <f>IF(A331="","",IFERROR(H331/K331,0))</f>
        <v/>
      </c>
      <c r="Y331" s="21">
        <f>IF(A331="","",IFERROR(IF(H331&lt;=0,"Rupture / à commander",IF(H331&lt;=Q331,IF(I331&gt;0,"À surveiller - commande en cours","À commander"),"OK")),"À vérifier"))</f>
        <v/>
      </c>
      <c r="Z331" s="22" t="n"/>
      <c r="AA331" s="15" t="n"/>
    </row>
    <row r="332">
      <c r="A332" s="15" t="n"/>
      <c r="B332" s="15" t="n"/>
      <c r="C332" s="15" t="n"/>
      <c r="D332" s="15" t="n"/>
      <c r="E332" s="15" t="n"/>
      <c r="F332" s="16" t="n"/>
      <c r="G332" s="16" t="n"/>
      <c r="H332" s="17">
        <f>IF(A332="","",IFERROR(MAX(0,F332-G332),0))</f>
        <v/>
      </c>
      <c r="I332" s="16" t="n"/>
      <c r="J332" s="16" t="n"/>
      <c r="K332" s="27">
        <f>IF(A332="","",IFERROR(J332/'Paramètres'!$B$6,0))</f>
        <v/>
      </c>
      <c r="L332" s="16" t="n"/>
      <c r="M332" s="17">
        <f>IF(A332="","",IFERROR(IF(L332="",'Paramètres'!$B$7,L332),0))</f>
        <v/>
      </c>
      <c r="N332" s="16" t="n"/>
      <c r="O332" s="17">
        <f>IF(A332="","",IFERROR(IF(N332="",'Paramètres'!$B$8,N332),0))</f>
        <v/>
      </c>
      <c r="P332" s="17">
        <f>IF(A332="","",IFERROR(ROUNDUP(K332*O332,0),0))</f>
        <v/>
      </c>
      <c r="Q332" s="17">
        <f>IF(A332="","",IFERROR(ROUNDUP((K332*M332)+P332,0),0))</f>
        <v/>
      </c>
      <c r="R332" s="16" t="n"/>
      <c r="S332" s="17">
        <f>IF(A332="","",IFERROR(IF(R332="",'Paramètres'!$B$9,R332),0))</f>
        <v/>
      </c>
      <c r="T332" s="17">
        <f>IF(A332="","",IFERROR(ROUNDUP(K332*(M332+S332),0),0))</f>
        <v/>
      </c>
      <c r="U332" s="17">
        <f>IF(A332="","",IFERROR(IF(H332&lt;=Q332,MAX(0,T332-H332-I332),0),0))</f>
        <v/>
      </c>
      <c r="V332" s="28" t="n"/>
      <c r="W332" s="29">
        <f>IF(A332="","",IFERROR(U332*V332,0))</f>
        <v/>
      </c>
      <c r="X332" s="27">
        <f>IF(A332="","",IFERROR(H332/K332,0))</f>
        <v/>
      </c>
      <c r="Y332" s="21">
        <f>IF(A332="","",IFERROR(IF(H332&lt;=0,"Rupture / à commander",IF(H332&lt;=Q332,IF(I332&gt;0,"À surveiller - commande en cours","À commander"),"OK")),"À vérifier"))</f>
        <v/>
      </c>
      <c r="Z332" s="22" t="n"/>
      <c r="AA332" s="15" t="n"/>
    </row>
    <row r="333">
      <c r="A333" s="15" t="n"/>
      <c r="B333" s="15" t="n"/>
      <c r="C333" s="15" t="n"/>
      <c r="D333" s="15" t="n"/>
      <c r="E333" s="15" t="n"/>
      <c r="F333" s="16" t="n"/>
      <c r="G333" s="16" t="n"/>
      <c r="H333" s="17">
        <f>IF(A333="","",IFERROR(MAX(0,F333-G333),0))</f>
        <v/>
      </c>
      <c r="I333" s="16" t="n"/>
      <c r="J333" s="16" t="n"/>
      <c r="K333" s="27">
        <f>IF(A333="","",IFERROR(J333/'Paramètres'!$B$6,0))</f>
        <v/>
      </c>
      <c r="L333" s="16" t="n"/>
      <c r="M333" s="17">
        <f>IF(A333="","",IFERROR(IF(L333="",'Paramètres'!$B$7,L333),0))</f>
        <v/>
      </c>
      <c r="N333" s="16" t="n"/>
      <c r="O333" s="17">
        <f>IF(A333="","",IFERROR(IF(N333="",'Paramètres'!$B$8,N333),0))</f>
        <v/>
      </c>
      <c r="P333" s="17">
        <f>IF(A333="","",IFERROR(ROUNDUP(K333*O333,0),0))</f>
        <v/>
      </c>
      <c r="Q333" s="17">
        <f>IF(A333="","",IFERROR(ROUNDUP((K333*M333)+P333,0),0))</f>
        <v/>
      </c>
      <c r="R333" s="16" t="n"/>
      <c r="S333" s="17">
        <f>IF(A333="","",IFERROR(IF(R333="",'Paramètres'!$B$9,R333),0))</f>
        <v/>
      </c>
      <c r="T333" s="17">
        <f>IF(A333="","",IFERROR(ROUNDUP(K333*(M333+S333),0),0))</f>
        <v/>
      </c>
      <c r="U333" s="17">
        <f>IF(A333="","",IFERROR(IF(H333&lt;=Q333,MAX(0,T333-H333-I333),0),0))</f>
        <v/>
      </c>
      <c r="V333" s="28" t="n"/>
      <c r="W333" s="29">
        <f>IF(A333="","",IFERROR(U333*V333,0))</f>
        <v/>
      </c>
      <c r="X333" s="27">
        <f>IF(A333="","",IFERROR(H333/K333,0))</f>
        <v/>
      </c>
      <c r="Y333" s="21">
        <f>IF(A333="","",IFERROR(IF(H333&lt;=0,"Rupture / à commander",IF(H333&lt;=Q333,IF(I333&gt;0,"À surveiller - commande en cours","À commander"),"OK")),"À vérifier"))</f>
        <v/>
      </c>
      <c r="Z333" s="22" t="n"/>
      <c r="AA333" s="15" t="n"/>
    </row>
    <row r="334">
      <c r="A334" s="15" t="n"/>
      <c r="B334" s="15" t="n"/>
      <c r="C334" s="15" t="n"/>
      <c r="D334" s="15" t="n"/>
      <c r="E334" s="15" t="n"/>
      <c r="F334" s="16" t="n"/>
      <c r="G334" s="16" t="n"/>
      <c r="H334" s="17">
        <f>IF(A334="","",IFERROR(MAX(0,F334-G334),0))</f>
        <v/>
      </c>
      <c r="I334" s="16" t="n"/>
      <c r="J334" s="16" t="n"/>
      <c r="K334" s="27">
        <f>IF(A334="","",IFERROR(J334/'Paramètres'!$B$6,0))</f>
        <v/>
      </c>
      <c r="L334" s="16" t="n"/>
      <c r="M334" s="17">
        <f>IF(A334="","",IFERROR(IF(L334="",'Paramètres'!$B$7,L334),0))</f>
        <v/>
      </c>
      <c r="N334" s="16" t="n"/>
      <c r="O334" s="17">
        <f>IF(A334="","",IFERROR(IF(N334="",'Paramètres'!$B$8,N334),0))</f>
        <v/>
      </c>
      <c r="P334" s="17">
        <f>IF(A334="","",IFERROR(ROUNDUP(K334*O334,0),0))</f>
        <v/>
      </c>
      <c r="Q334" s="17">
        <f>IF(A334="","",IFERROR(ROUNDUP((K334*M334)+P334,0),0))</f>
        <v/>
      </c>
      <c r="R334" s="16" t="n"/>
      <c r="S334" s="17">
        <f>IF(A334="","",IFERROR(IF(R334="",'Paramètres'!$B$9,R334),0))</f>
        <v/>
      </c>
      <c r="T334" s="17">
        <f>IF(A334="","",IFERROR(ROUNDUP(K334*(M334+S334),0),0))</f>
        <v/>
      </c>
      <c r="U334" s="17">
        <f>IF(A334="","",IFERROR(IF(H334&lt;=Q334,MAX(0,T334-H334-I334),0),0))</f>
        <v/>
      </c>
      <c r="V334" s="28" t="n"/>
      <c r="W334" s="29">
        <f>IF(A334="","",IFERROR(U334*V334,0))</f>
        <v/>
      </c>
      <c r="X334" s="27">
        <f>IF(A334="","",IFERROR(H334/K334,0))</f>
        <v/>
      </c>
      <c r="Y334" s="21">
        <f>IF(A334="","",IFERROR(IF(H334&lt;=0,"Rupture / à commander",IF(H334&lt;=Q334,IF(I334&gt;0,"À surveiller - commande en cours","À commander"),"OK")),"À vérifier"))</f>
        <v/>
      </c>
      <c r="Z334" s="22" t="n"/>
      <c r="AA334" s="15" t="n"/>
    </row>
    <row r="335">
      <c r="A335" s="15" t="n"/>
      <c r="B335" s="15" t="n"/>
      <c r="C335" s="15" t="n"/>
      <c r="D335" s="15" t="n"/>
      <c r="E335" s="15" t="n"/>
      <c r="F335" s="16" t="n"/>
      <c r="G335" s="16" t="n"/>
      <c r="H335" s="17">
        <f>IF(A335="","",IFERROR(MAX(0,F335-G335),0))</f>
        <v/>
      </c>
      <c r="I335" s="16" t="n"/>
      <c r="J335" s="16" t="n"/>
      <c r="K335" s="27">
        <f>IF(A335="","",IFERROR(J335/'Paramètres'!$B$6,0))</f>
        <v/>
      </c>
      <c r="L335" s="16" t="n"/>
      <c r="M335" s="17">
        <f>IF(A335="","",IFERROR(IF(L335="",'Paramètres'!$B$7,L335),0))</f>
        <v/>
      </c>
      <c r="N335" s="16" t="n"/>
      <c r="O335" s="17">
        <f>IF(A335="","",IFERROR(IF(N335="",'Paramètres'!$B$8,N335),0))</f>
        <v/>
      </c>
      <c r="P335" s="17">
        <f>IF(A335="","",IFERROR(ROUNDUP(K335*O335,0),0))</f>
        <v/>
      </c>
      <c r="Q335" s="17">
        <f>IF(A335="","",IFERROR(ROUNDUP((K335*M335)+P335,0),0))</f>
        <v/>
      </c>
      <c r="R335" s="16" t="n"/>
      <c r="S335" s="17">
        <f>IF(A335="","",IFERROR(IF(R335="",'Paramètres'!$B$9,R335),0))</f>
        <v/>
      </c>
      <c r="T335" s="17">
        <f>IF(A335="","",IFERROR(ROUNDUP(K335*(M335+S335),0),0))</f>
        <v/>
      </c>
      <c r="U335" s="17">
        <f>IF(A335="","",IFERROR(IF(H335&lt;=Q335,MAX(0,T335-H335-I335),0),0))</f>
        <v/>
      </c>
      <c r="V335" s="28" t="n"/>
      <c r="W335" s="29">
        <f>IF(A335="","",IFERROR(U335*V335,0))</f>
        <v/>
      </c>
      <c r="X335" s="27">
        <f>IF(A335="","",IFERROR(H335/K335,0))</f>
        <v/>
      </c>
      <c r="Y335" s="21">
        <f>IF(A335="","",IFERROR(IF(H335&lt;=0,"Rupture / à commander",IF(H335&lt;=Q335,IF(I335&gt;0,"À surveiller - commande en cours","À commander"),"OK")),"À vérifier"))</f>
        <v/>
      </c>
      <c r="Z335" s="22" t="n"/>
      <c r="AA335" s="15" t="n"/>
    </row>
    <row r="336">
      <c r="A336" s="15" t="n"/>
      <c r="B336" s="15" t="n"/>
      <c r="C336" s="15" t="n"/>
      <c r="D336" s="15" t="n"/>
      <c r="E336" s="15" t="n"/>
      <c r="F336" s="16" t="n"/>
      <c r="G336" s="16" t="n"/>
      <c r="H336" s="17">
        <f>IF(A336="","",IFERROR(MAX(0,F336-G336),0))</f>
        <v/>
      </c>
      <c r="I336" s="16" t="n"/>
      <c r="J336" s="16" t="n"/>
      <c r="K336" s="27">
        <f>IF(A336="","",IFERROR(J336/'Paramètres'!$B$6,0))</f>
        <v/>
      </c>
      <c r="L336" s="16" t="n"/>
      <c r="M336" s="17">
        <f>IF(A336="","",IFERROR(IF(L336="",'Paramètres'!$B$7,L336),0))</f>
        <v/>
      </c>
      <c r="N336" s="16" t="n"/>
      <c r="O336" s="17">
        <f>IF(A336="","",IFERROR(IF(N336="",'Paramètres'!$B$8,N336),0))</f>
        <v/>
      </c>
      <c r="P336" s="17">
        <f>IF(A336="","",IFERROR(ROUNDUP(K336*O336,0),0))</f>
        <v/>
      </c>
      <c r="Q336" s="17">
        <f>IF(A336="","",IFERROR(ROUNDUP((K336*M336)+P336,0),0))</f>
        <v/>
      </c>
      <c r="R336" s="16" t="n"/>
      <c r="S336" s="17">
        <f>IF(A336="","",IFERROR(IF(R336="",'Paramètres'!$B$9,R336),0))</f>
        <v/>
      </c>
      <c r="T336" s="17">
        <f>IF(A336="","",IFERROR(ROUNDUP(K336*(M336+S336),0),0))</f>
        <v/>
      </c>
      <c r="U336" s="17">
        <f>IF(A336="","",IFERROR(IF(H336&lt;=Q336,MAX(0,T336-H336-I336),0),0))</f>
        <v/>
      </c>
      <c r="V336" s="28" t="n"/>
      <c r="W336" s="29">
        <f>IF(A336="","",IFERROR(U336*V336,0))</f>
        <v/>
      </c>
      <c r="X336" s="27">
        <f>IF(A336="","",IFERROR(H336/K336,0))</f>
        <v/>
      </c>
      <c r="Y336" s="21">
        <f>IF(A336="","",IFERROR(IF(H336&lt;=0,"Rupture / à commander",IF(H336&lt;=Q336,IF(I336&gt;0,"À surveiller - commande en cours","À commander"),"OK")),"À vérifier"))</f>
        <v/>
      </c>
      <c r="Z336" s="22" t="n"/>
      <c r="AA336" s="15" t="n"/>
    </row>
    <row r="337">
      <c r="A337" s="15" t="n"/>
      <c r="B337" s="15" t="n"/>
      <c r="C337" s="15" t="n"/>
      <c r="D337" s="15" t="n"/>
      <c r="E337" s="15" t="n"/>
      <c r="F337" s="16" t="n"/>
      <c r="G337" s="16" t="n"/>
      <c r="H337" s="17">
        <f>IF(A337="","",IFERROR(MAX(0,F337-G337),0))</f>
        <v/>
      </c>
      <c r="I337" s="16" t="n"/>
      <c r="J337" s="16" t="n"/>
      <c r="K337" s="27">
        <f>IF(A337="","",IFERROR(J337/'Paramètres'!$B$6,0))</f>
        <v/>
      </c>
      <c r="L337" s="16" t="n"/>
      <c r="M337" s="17">
        <f>IF(A337="","",IFERROR(IF(L337="",'Paramètres'!$B$7,L337),0))</f>
        <v/>
      </c>
      <c r="N337" s="16" t="n"/>
      <c r="O337" s="17">
        <f>IF(A337="","",IFERROR(IF(N337="",'Paramètres'!$B$8,N337),0))</f>
        <v/>
      </c>
      <c r="P337" s="17">
        <f>IF(A337="","",IFERROR(ROUNDUP(K337*O337,0),0))</f>
        <v/>
      </c>
      <c r="Q337" s="17">
        <f>IF(A337="","",IFERROR(ROUNDUP((K337*M337)+P337,0),0))</f>
        <v/>
      </c>
      <c r="R337" s="16" t="n"/>
      <c r="S337" s="17">
        <f>IF(A337="","",IFERROR(IF(R337="",'Paramètres'!$B$9,R337),0))</f>
        <v/>
      </c>
      <c r="T337" s="17">
        <f>IF(A337="","",IFERROR(ROUNDUP(K337*(M337+S337),0),0))</f>
        <v/>
      </c>
      <c r="U337" s="17">
        <f>IF(A337="","",IFERROR(IF(H337&lt;=Q337,MAX(0,T337-H337-I337),0),0))</f>
        <v/>
      </c>
      <c r="V337" s="28" t="n"/>
      <c r="W337" s="29">
        <f>IF(A337="","",IFERROR(U337*V337,0))</f>
        <v/>
      </c>
      <c r="X337" s="27">
        <f>IF(A337="","",IFERROR(H337/K337,0))</f>
        <v/>
      </c>
      <c r="Y337" s="21">
        <f>IF(A337="","",IFERROR(IF(H337&lt;=0,"Rupture / à commander",IF(H337&lt;=Q337,IF(I337&gt;0,"À surveiller - commande en cours","À commander"),"OK")),"À vérifier"))</f>
        <v/>
      </c>
      <c r="Z337" s="22" t="n"/>
      <c r="AA337" s="15" t="n"/>
    </row>
    <row r="338">
      <c r="A338" s="15" t="n"/>
      <c r="B338" s="15" t="n"/>
      <c r="C338" s="15" t="n"/>
      <c r="D338" s="15" t="n"/>
      <c r="E338" s="15" t="n"/>
      <c r="F338" s="16" t="n"/>
      <c r="G338" s="16" t="n"/>
      <c r="H338" s="17">
        <f>IF(A338="","",IFERROR(MAX(0,F338-G338),0))</f>
        <v/>
      </c>
      <c r="I338" s="16" t="n"/>
      <c r="J338" s="16" t="n"/>
      <c r="K338" s="27">
        <f>IF(A338="","",IFERROR(J338/'Paramètres'!$B$6,0))</f>
        <v/>
      </c>
      <c r="L338" s="16" t="n"/>
      <c r="M338" s="17">
        <f>IF(A338="","",IFERROR(IF(L338="",'Paramètres'!$B$7,L338),0))</f>
        <v/>
      </c>
      <c r="N338" s="16" t="n"/>
      <c r="O338" s="17">
        <f>IF(A338="","",IFERROR(IF(N338="",'Paramètres'!$B$8,N338),0))</f>
        <v/>
      </c>
      <c r="P338" s="17">
        <f>IF(A338="","",IFERROR(ROUNDUP(K338*O338,0),0))</f>
        <v/>
      </c>
      <c r="Q338" s="17">
        <f>IF(A338="","",IFERROR(ROUNDUP((K338*M338)+P338,0),0))</f>
        <v/>
      </c>
      <c r="R338" s="16" t="n"/>
      <c r="S338" s="17">
        <f>IF(A338="","",IFERROR(IF(R338="",'Paramètres'!$B$9,R338),0))</f>
        <v/>
      </c>
      <c r="T338" s="17">
        <f>IF(A338="","",IFERROR(ROUNDUP(K338*(M338+S338),0),0))</f>
        <v/>
      </c>
      <c r="U338" s="17">
        <f>IF(A338="","",IFERROR(IF(H338&lt;=Q338,MAX(0,T338-H338-I338),0),0))</f>
        <v/>
      </c>
      <c r="V338" s="28" t="n"/>
      <c r="W338" s="29">
        <f>IF(A338="","",IFERROR(U338*V338,0))</f>
        <v/>
      </c>
      <c r="X338" s="27">
        <f>IF(A338="","",IFERROR(H338/K338,0))</f>
        <v/>
      </c>
      <c r="Y338" s="21">
        <f>IF(A338="","",IFERROR(IF(H338&lt;=0,"Rupture / à commander",IF(H338&lt;=Q338,IF(I338&gt;0,"À surveiller - commande en cours","À commander"),"OK")),"À vérifier"))</f>
        <v/>
      </c>
      <c r="Z338" s="22" t="n"/>
      <c r="AA338" s="15" t="n"/>
    </row>
    <row r="339">
      <c r="A339" s="15" t="n"/>
      <c r="B339" s="15" t="n"/>
      <c r="C339" s="15" t="n"/>
      <c r="D339" s="15" t="n"/>
      <c r="E339" s="15" t="n"/>
      <c r="F339" s="16" t="n"/>
      <c r="G339" s="16" t="n"/>
      <c r="H339" s="17">
        <f>IF(A339="","",IFERROR(MAX(0,F339-G339),0))</f>
        <v/>
      </c>
      <c r="I339" s="16" t="n"/>
      <c r="J339" s="16" t="n"/>
      <c r="K339" s="27">
        <f>IF(A339="","",IFERROR(J339/'Paramètres'!$B$6,0))</f>
        <v/>
      </c>
      <c r="L339" s="16" t="n"/>
      <c r="M339" s="17">
        <f>IF(A339="","",IFERROR(IF(L339="",'Paramètres'!$B$7,L339),0))</f>
        <v/>
      </c>
      <c r="N339" s="16" t="n"/>
      <c r="O339" s="17">
        <f>IF(A339="","",IFERROR(IF(N339="",'Paramètres'!$B$8,N339),0))</f>
        <v/>
      </c>
      <c r="P339" s="17">
        <f>IF(A339="","",IFERROR(ROUNDUP(K339*O339,0),0))</f>
        <v/>
      </c>
      <c r="Q339" s="17">
        <f>IF(A339="","",IFERROR(ROUNDUP((K339*M339)+P339,0),0))</f>
        <v/>
      </c>
      <c r="R339" s="16" t="n"/>
      <c r="S339" s="17">
        <f>IF(A339="","",IFERROR(IF(R339="",'Paramètres'!$B$9,R339),0))</f>
        <v/>
      </c>
      <c r="T339" s="17">
        <f>IF(A339="","",IFERROR(ROUNDUP(K339*(M339+S339),0),0))</f>
        <v/>
      </c>
      <c r="U339" s="17">
        <f>IF(A339="","",IFERROR(IF(H339&lt;=Q339,MAX(0,T339-H339-I339),0),0))</f>
        <v/>
      </c>
      <c r="V339" s="28" t="n"/>
      <c r="W339" s="29">
        <f>IF(A339="","",IFERROR(U339*V339,0))</f>
        <v/>
      </c>
      <c r="X339" s="27">
        <f>IF(A339="","",IFERROR(H339/K339,0))</f>
        <v/>
      </c>
      <c r="Y339" s="21">
        <f>IF(A339="","",IFERROR(IF(H339&lt;=0,"Rupture / à commander",IF(H339&lt;=Q339,IF(I339&gt;0,"À surveiller - commande en cours","À commander"),"OK")),"À vérifier"))</f>
        <v/>
      </c>
      <c r="Z339" s="22" t="n"/>
      <c r="AA339" s="15" t="n"/>
    </row>
    <row r="340">
      <c r="A340" s="15" t="n"/>
      <c r="B340" s="15" t="n"/>
      <c r="C340" s="15" t="n"/>
      <c r="D340" s="15" t="n"/>
      <c r="E340" s="15" t="n"/>
      <c r="F340" s="16" t="n"/>
      <c r="G340" s="16" t="n"/>
      <c r="H340" s="17">
        <f>IF(A340="","",IFERROR(MAX(0,F340-G340),0))</f>
        <v/>
      </c>
      <c r="I340" s="16" t="n"/>
      <c r="J340" s="16" t="n"/>
      <c r="K340" s="27">
        <f>IF(A340="","",IFERROR(J340/'Paramètres'!$B$6,0))</f>
        <v/>
      </c>
      <c r="L340" s="16" t="n"/>
      <c r="M340" s="17">
        <f>IF(A340="","",IFERROR(IF(L340="",'Paramètres'!$B$7,L340),0))</f>
        <v/>
      </c>
      <c r="N340" s="16" t="n"/>
      <c r="O340" s="17">
        <f>IF(A340="","",IFERROR(IF(N340="",'Paramètres'!$B$8,N340),0))</f>
        <v/>
      </c>
      <c r="P340" s="17">
        <f>IF(A340="","",IFERROR(ROUNDUP(K340*O340,0),0))</f>
        <v/>
      </c>
      <c r="Q340" s="17">
        <f>IF(A340="","",IFERROR(ROUNDUP((K340*M340)+P340,0),0))</f>
        <v/>
      </c>
      <c r="R340" s="16" t="n"/>
      <c r="S340" s="17">
        <f>IF(A340="","",IFERROR(IF(R340="",'Paramètres'!$B$9,R340),0))</f>
        <v/>
      </c>
      <c r="T340" s="17">
        <f>IF(A340="","",IFERROR(ROUNDUP(K340*(M340+S340),0),0))</f>
        <v/>
      </c>
      <c r="U340" s="17">
        <f>IF(A340="","",IFERROR(IF(H340&lt;=Q340,MAX(0,T340-H340-I340),0),0))</f>
        <v/>
      </c>
      <c r="V340" s="28" t="n"/>
      <c r="W340" s="29">
        <f>IF(A340="","",IFERROR(U340*V340,0))</f>
        <v/>
      </c>
      <c r="X340" s="27">
        <f>IF(A340="","",IFERROR(H340/K340,0))</f>
        <v/>
      </c>
      <c r="Y340" s="21">
        <f>IF(A340="","",IFERROR(IF(H340&lt;=0,"Rupture / à commander",IF(H340&lt;=Q340,IF(I340&gt;0,"À surveiller - commande en cours","À commander"),"OK")),"À vérifier"))</f>
        <v/>
      </c>
      <c r="Z340" s="22" t="n"/>
      <c r="AA340" s="15" t="n"/>
    </row>
    <row r="341">
      <c r="A341" s="15" t="n"/>
      <c r="B341" s="15" t="n"/>
      <c r="C341" s="15" t="n"/>
      <c r="D341" s="15" t="n"/>
      <c r="E341" s="15" t="n"/>
      <c r="F341" s="16" t="n"/>
      <c r="G341" s="16" t="n"/>
      <c r="H341" s="17">
        <f>IF(A341="","",IFERROR(MAX(0,F341-G341),0))</f>
        <v/>
      </c>
      <c r="I341" s="16" t="n"/>
      <c r="J341" s="16" t="n"/>
      <c r="K341" s="27">
        <f>IF(A341="","",IFERROR(J341/'Paramètres'!$B$6,0))</f>
        <v/>
      </c>
      <c r="L341" s="16" t="n"/>
      <c r="M341" s="17">
        <f>IF(A341="","",IFERROR(IF(L341="",'Paramètres'!$B$7,L341),0))</f>
        <v/>
      </c>
      <c r="N341" s="16" t="n"/>
      <c r="O341" s="17">
        <f>IF(A341="","",IFERROR(IF(N341="",'Paramètres'!$B$8,N341),0))</f>
        <v/>
      </c>
      <c r="P341" s="17">
        <f>IF(A341="","",IFERROR(ROUNDUP(K341*O341,0),0))</f>
        <v/>
      </c>
      <c r="Q341" s="17">
        <f>IF(A341="","",IFERROR(ROUNDUP((K341*M341)+P341,0),0))</f>
        <v/>
      </c>
      <c r="R341" s="16" t="n"/>
      <c r="S341" s="17">
        <f>IF(A341="","",IFERROR(IF(R341="",'Paramètres'!$B$9,R341),0))</f>
        <v/>
      </c>
      <c r="T341" s="17">
        <f>IF(A341="","",IFERROR(ROUNDUP(K341*(M341+S341),0),0))</f>
        <v/>
      </c>
      <c r="U341" s="17">
        <f>IF(A341="","",IFERROR(IF(H341&lt;=Q341,MAX(0,T341-H341-I341),0),0))</f>
        <v/>
      </c>
      <c r="V341" s="28" t="n"/>
      <c r="W341" s="29">
        <f>IF(A341="","",IFERROR(U341*V341,0))</f>
        <v/>
      </c>
      <c r="X341" s="27">
        <f>IF(A341="","",IFERROR(H341/K341,0))</f>
        <v/>
      </c>
      <c r="Y341" s="21">
        <f>IF(A341="","",IFERROR(IF(H341&lt;=0,"Rupture / à commander",IF(H341&lt;=Q341,IF(I341&gt;0,"À surveiller - commande en cours","À commander"),"OK")),"À vérifier"))</f>
        <v/>
      </c>
      <c r="Z341" s="22" t="n"/>
      <c r="AA341" s="15" t="n"/>
    </row>
    <row r="342">
      <c r="A342" s="15" t="n"/>
      <c r="B342" s="15" t="n"/>
      <c r="C342" s="15" t="n"/>
      <c r="D342" s="15" t="n"/>
      <c r="E342" s="15" t="n"/>
      <c r="F342" s="16" t="n"/>
      <c r="G342" s="16" t="n"/>
      <c r="H342" s="17">
        <f>IF(A342="","",IFERROR(MAX(0,F342-G342),0))</f>
        <v/>
      </c>
      <c r="I342" s="16" t="n"/>
      <c r="J342" s="16" t="n"/>
      <c r="K342" s="27">
        <f>IF(A342="","",IFERROR(J342/'Paramètres'!$B$6,0))</f>
        <v/>
      </c>
      <c r="L342" s="16" t="n"/>
      <c r="M342" s="17">
        <f>IF(A342="","",IFERROR(IF(L342="",'Paramètres'!$B$7,L342),0))</f>
        <v/>
      </c>
      <c r="N342" s="16" t="n"/>
      <c r="O342" s="17">
        <f>IF(A342="","",IFERROR(IF(N342="",'Paramètres'!$B$8,N342),0))</f>
        <v/>
      </c>
      <c r="P342" s="17">
        <f>IF(A342="","",IFERROR(ROUNDUP(K342*O342,0),0))</f>
        <v/>
      </c>
      <c r="Q342" s="17">
        <f>IF(A342="","",IFERROR(ROUNDUP((K342*M342)+P342,0),0))</f>
        <v/>
      </c>
      <c r="R342" s="16" t="n"/>
      <c r="S342" s="17">
        <f>IF(A342="","",IFERROR(IF(R342="",'Paramètres'!$B$9,R342),0))</f>
        <v/>
      </c>
      <c r="T342" s="17">
        <f>IF(A342="","",IFERROR(ROUNDUP(K342*(M342+S342),0),0))</f>
        <v/>
      </c>
      <c r="U342" s="17">
        <f>IF(A342="","",IFERROR(IF(H342&lt;=Q342,MAX(0,T342-H342-I342),0),0))</f>
        <v/>
      </c>
      <c r="V342" s="28" t="n"/>
      <c r="W342" s="29">
        <f>IF(A342="","",IFERROR(U342*V342,0))</f>
        <v/>
      </c>
      <c r="X342" s="27">
        <f>IF(A342="","",IFERROR(H342/K342,0))</f>
        <v/>
      </c>
      <c r="Y342" s="21">
        <f>IF(A342="","",IFERROR(IF(H342&lt;=0,"Rupture / à commander",IF(H342&lt;=Q342,IF(I342&gt;0,"À surveiller - commande en cours","À commander"),"OK")),"À vérifier"))</f>
        <v/>
      </c>
      <c r="Z342" s="22" t="n"/>
      <c r="AA342" s="15" t="n"/>
    </row>
    <row r="343">
      <c r="A343" s="15" t="n"/>
      <c r="B343" s="15" t="n"/>
      <c r="C343" s="15" t="n"/>
      <c r="D343" s="15" t="n"/>
      <c r="E343" s="15" t="n"/>
      <c r="F343" s="16" t="n"/>
      <c r="G343" s="16" t="n"/>
      <c r="H343" s="17">
        <f>IF(A343="","",IFERROR(MAX(0,F343-G343),0))</f>
        <v/>
      </c>
      <c r="I343" s="16" t="n"/>
      <c r="J343" s="16" t="n"/>
      <c r="K343" s="27">
        <f>IF(A343="","",IFERROR(J343/'Paramètres'!$B$6,0))</f>
        <v/>
      </c>
      <c r="L343" s="16" t="n"/>
      <c r="M343" s="17">
        <f>IF(A343="","",IFERROR(IF(L343="",'Paramètres'!$B$7,L343),0))</f>
        <v/>
      </c>
      <c r="N343" s="16" t="n"/>
      <c r="O343" s="17">
        <f>IF(A343="","",IFERROR(IF(N343="",'Paramètres'!$B$8,N343),0))</f>
        <v/>
      </c>
      <c r="P343" s="17">
        <f>IF(A343="","",IFERROR(ROUNDUP(K343*O343,0),0))</f>
        <v/>
      </c>
      <c r="Q343" s="17">
        <f>IF(A343="","",IFERROR(ROUNDUP((K343*M343)+P343,0),0))</f>
        <v/>
      </c>
      <c r="R343" s="16" t="n"/>
      <c r="S343" s="17">
        <f>IF(A343="","",IFERROR(IF(R343="",'Paramètres'!$B$9,R343),0))</f>
        <v/>
      </c>
      <c r="T343" s="17">
        <f>IF(A343="","",IFERROR(ROUNDUP(K343*(M343+S343),0),0))</f>
        <v/>
      </c>
      <c r="U343" s="17">
        <f>IF(A343="","",IFERROR(IF(H343&lt;=Q343,MAX(0,T343-H343-I343),0),0))</f>
        <v/>
      </c>
      <c r="V343" s="28" t="n"/>
      <c r="W343" s="29">
        <f>IF(A343="","",IFERROR(U343*V343,0))</f>
        <v/>
      </c>
      <c r="X343" s="27">
        <f>IF(A343="","",IFERROR(H343/K343,0))</f>
        <v/>
      </c>
      <c r="Y343" s="21">
        <f>IF(A343="","",IFERROR(IF(H343&lt;=0,"Rupture / à commander",IF(H343&lt;=Q343,IF(I343&gt;0,"À surveiller - commande en cours","À commander"),"OK")),"À vérifier"))</f>
        <v/>
      </c>
      <c r="Z343" s="22" t="n"/>
      <c r="AA343" s="15" t="n"/>
    </row>
    <row r="344">
      <c r="A344" s="15" t="n"/>
      <c r="B344" s="15" t="n"/>
      <c r="C344" s="15" t="n"/>
      <c r="D344" s="15" t="n"/>
      <c r="E344" s="15" t="n"/>
      <c r="F344" s="16" t="n"/>
      <c r="G344" s="16" t="n"/>
      <c r="H344" s="17">
        <f>IF(A344="","",IFERROR(MAX(0,F344-G344),0))</f>
        <v/>
      </c>
      <c r="I344" s="16" t="n"/>
      <c r="J344" s="16" t="n"/>
      <c r="K344" s="27">
        <f>IF(A344="","",IFERROR(J344/'Paramètres'!$B$6,0))</f>
        <v/>
      </c>
      <c r="L344" s="16" t="n"/>
      <c r="M344" s="17">
        <f>IF(A344="","",IFERROR(IF(L344="",'Paramètres'!$B$7,L344),0))</f>
        <v/>
      </c>
      <c r="N344" s="16" t="n"/>
      <c r="O344" s="17">
        <f>IF(A344="","",IFERROR(IF(N344="",'Paramètres'!$B$8,N344),0))</f>
        <v/>
      </c>
      <c r="P344" s="17">
        <f>IF(A344="","",IFERROR(ROUNDUP(K344*O344,0),0))</f>
        <v/>
      </c>
      <c r="Q344" s="17">
        <f>IF(A344="","",IFERROR(ROUNDUP((K344*M344)+P344,0),0))</f>
        <v/>
      </c>
      <c r="R344" s="16" t="n"/>
      <c r="S344" s="17">
        <f>IF(A344="","",IFERROR(IF(R344="",'Paramètres'!$B$9,R344),0))</f>
        <v/>
      </c>
      <c r="T344" s="17">
        <f>IF(A344="","",IFERROR(ROUNDUP(K344*(M344+S344),0),0))</f>
        <v/>
      </c>
      <c r="U344" s="17">
        <f>IF(A344="","",IFERROR(IF(H344&lt;=Q344,MAX(0,T344-H344-I344),0),0))</f>
        <v/>
      </c>
      <c r="V344" s="28" t="n"/>
      <c r="W344" s="29">
        <f>IF(A344="","",IFERROR(U344*V344,0))</f>
        <v/>
      </c>
      <c r="X344" s="27">
        <f>IF(A344="","",IFERROR(H344/K344,0))</f>
        <v/>
      </c>
      <c r="Y344" s="21">
        <f>IF(A344="","",IFERROR(IF(H344&lt;=0,"Rupture / à commander",IF(H344&lt;=Q344,IF(I344&gt;0,"À surveiller - commande en cours","À commander"),"OK")),"À vérifier"))</f>
        <v/>
      </c>
      <c r="Z344" s="22" t="n"/>
      <c r="AA344" s="15" t="n"/>
    </row>
    <row r="345">
      <c r="A345" s="15" t="n"/>
      <c r="B345" s="15" t="n"/>
      <c r="C345" s="15" t="n"/>
      <c r="D345" s="15" t="n"/>
      <c r="E345" s="15" t="n"/>
      <c r="F345" s="16" t="n"/>
      <c r="G345" s="16" t="n"/>
      <c r="H345" s="17">
        <f>IF(A345="","",IFERROR(MAX(0,F345-G345),0))</f>
        <v/>
      </c>
      <c r="I345" s="16" t="n"/>
      <c r="J345" s="16" t="n"/>
      <c r="K345" s="27">
        <f>IF(A345="","",IFERROR(J345/'Paramètres'!$B$6,0))</f>
        <v/>
      </c>
      <c r="L345" s="16" t="n"/>
      <c r="M345" s="17">
        <f>IF(A345="","",IFERROR(IF(L345="",'Paramètres'!$B$7,L345),0))</f>
        <v/>
      </c>
      <c r="N345" s="16" t="n"/>
      <c r="O345" s="17">
        <f>IF(A345="","",IFERROR(IF(N345="",'Paramètres'!$B$8,N345),0))</f>
        <v/>
      </c>
      <c r="P345" s="17">
        <f>IF(A345="","",IFERROR(ROUNDUP(K345*O345,0),0))</f>
        <v/>
      </c>
      <c r="Q345" s="17">
        <f>IF(A345="","",IFERROR(ROUNDUP((K345*M345)+P345,0),0))</f>
        <v/>
      </c>
      <c r="R345" s="16" t="n"/>
      <c r="S345" s="17">
        <f>IF(A345="","",IFERROR(IF(R345="",'Paramètres'!$B$9,R345),0))</f>
        <v/>
      </c>
      <c r="T345" s="17">
        <f>IF(A345="","",IFERROR(ROUNDUP(K345*(M345+S345),0),0))</f>
        <v/>
      </c>
      <c r="U345" s="17">
        <f>IF(A345="","",IFERROR(IF(H345&lt;=Q345,MAX(0,T345-H345-I345),0),0))</f>
        <v/>
      </c>
      <c r="V345" s="28" t="n"/>
      <c r="W345" s="29">
        <f>IF(A345="","",IFERROR(U345*V345,0))</f>
        <v/>
      </c>
      <c r="X345" s="27">
        <f>IF(A345="","",IFERROR(H345/K345,0))</f>
        <v/>
      </c>
      <c r="Y345" s="21">
        <f>IF(A345="","",IFERROR(IF(H345&lt;=0,"Rupture / à commander",IF(H345&lt;=Q345,IF(I345&gt;0,"À surveiller - commande en cours","À commander"),"OK")),"À vérifier"))</f>
        <v/>
      </c>
      <c r="Z345" s="22" t="n"/>
      <c r="AA345" s="15" t="n"/>
    </row>
    <row r="346">
      <c r="A346" s="15" t="n"/>
      <c r="B346" s="15" t="n"/>
      <c r="C346" s="15" t="n"/>
      <c r="D346" s="15" t="n"/>
      <c r="E346" s="15" t="n"/>
      <c r="F346" s="16" t="n"/>
      <c r="G346" s="16" t="n"/>
      <c r="H346" s="17">
        <f>IF(A346="","",IFERROR(MAX(0,F346-G346),0))</f>
        <v/>
      </c>
      <c r="I346" s="16" t="n"/>
      <c r="J346" s="16" t="n"/>
      <c r="K346" s="27">
        <f>IF(A346="","",IFERROR(J346/'Paramètres'!$B$6,0))</f>
        <v/>
      </c>
      <c r="L346" s="16" t="n"/>
      <c r="M346" s="17">
        <f>IF(A346="","",IFERROR(IF(L346="",'Paramètres'!$B$7,L346),0))</f>
        <v/>
      </c>
      <c r="N346" s="16" t="n"/>
      <c r="O346" s="17">
        <f>IF(A346="","",IFERROR(IF(N346="",'Paramètres'!$B$8,N346),0))</f>
        <v/>
      </c>
      <c r="P346" s="17">
        <f>IF(A346="","",IFERROR(ROUNDUP(K346*O346,0),0))</f>
        <v/>
      </c>
      <c r="Q346" s="17">
        <f>IF(A346="","",IFERROR(ROUNDUP((K346*M346)+P346,0),0))</f>
        <v/>
      </c>
      <c r="R346" s="16" t="n"/>
      <c r="S346" s="17">
        <f>IF(A346="","",IFERROR(IF(R346="",'Paramètres'!$B$9,R346),0))</f>
        <v/>
      </c>
      <c r="T346" s="17">
        <f>IF(A346="","",IFERROR(ROUNDUP(K346*(M346+S346),0),0))</f>
        <v/>
      </c>
      <c r="U346" s="17">
        <f>IF(A346="","",IFERROR(IF(H346&lt;=Q346,MAX(0,T346-H346-I346),0),0))</f>
        <v/>
      </c>
      <c r="V346" s="28" t="n"/>
      <c r="W346" s="29">
        <f>IF(A346="","",IFERROR(U346*V346,0))</f>
        <v/>
      </c>
      <c r="X346" s="27">
        <f>IF(A346="","",IFERROR(H346/K346,0))</f>
        <v/>
      </c>
      <c r="Y346" s="21">
        <f>IF(A346="","",IFERROR(IF(H346&lt;=0,"Rupture / à commander",IF(H346&lt;=Q346,IF(I346&gt;0,"À surveiller - commande en cours","À commander"),"OK")),"À vérifier"))</f>
        <v/>
      </c>
      <c r="Z346" s="22" t="n"/>
      <c r="AA346" s="15" t="n"/>
    </row>
    <row r="347">
      <c r="A347" s="15" t="n"/>
      <c r="B347" s="15" t="n"/>
      <c r="C347" s="15" t="n"/>
      <c r="D347" s="15" t="n"/>
      <c r="E347" s="15" t="n"/>
      <c r="F347" s="16" t="n"/>
      <c r="G347" s="16" t="n"/>
      <c r="H347" s="17">
        <f>IF(A347="","",IFERROR(MAX(0,F347-G347),0))</f>
        <v/>
      </c>
      <c r="I347" s="16" t="n"/>
      <c r="J347" s="16" t="n"/>
      <c r="K347" s="27">
        <f>IF(A347="","",IFERROR(J347/'Paramètres'!$B$6,0))</f>
        <v/>
      </c>
      <c r="L347" s="16" t="n"/>
      <c r="M347" s="17">
        <f>IF(A347="","",IFERROR(IF(L347="",'Paramètres'!$B$7,L347),0))</f>
        <v/>
      </c>
      <c r="N347" s="16" t="n"/>
      <c r="O347" s="17">
        <f>IF(A347="","",IFERROR(IF(N347="",'Paramètres'!$B$8,N347),0))</f>
        <v/>
      </c>
      <c r="P347" s="17">
        <f>IF(A347="","",IFERROR(ROUNDUP(K347*O347,0),0))</f>
        <v/>
      </c>
      <c r="Q347" s="17">
        <f>IF(A347="","",IFERROR(ROUNDUP((K347*M347)+P347,0),0))</f>
        <v/>
      </c>
      <c r="R347" s="16" t="n"/>
      <c r="S347" s="17">
        <f>IF(A347="","",IFERROR(IF(R347="",'Paramètres'!$B$9,R347),0))</f>
        <v/>
      </c>
      <c r="T347" s="17">
        <f>IF(A347="","",IFERROR(ROUNDUP(K347*(M347+S347),0),0))</f>
        <v/>
      </c>
      <c r="U347" s="17">
        <f>IF(A347="","",IFERROR(IF(H347&lt;=Q347,MAX(0,T347-H347-I347),0),0))</f>
        <v/>
      </c>
      <c r="V347" s="28" t="n"/>
      <c r="W347" s="29">
        <f>IF(A347="","",IFERROR(U347*V347,0))</f>
        <v/>
      </c>
      <c r="X347" s="27">
        <f>IF(A347="","",IFERROR(H347/K347,0))</f>
        <v/>
      </c>
      <c r="Y347" s="21">
        <f>IF(A347="","",IFERROR(IF(H347&lt;=0,"Rupture / à commander",IF(H347&lt;=Q347,IF(I347&gt;0,"À surveiller - commande en cours","À commander"),"OK")),"À vérifier"))</f>
        <v/>
      </c>
      <c r="Z347" s="22" t="n"/>
      <c r="AA347" s="15" t="n"/>
    </row>
    <row r="348">
      <c r="A348" s="15" t="n"/>
      <c r="B348" s="15" t="n"/>
      <c r="C348" s="15" t="n"/>
      <c r="D348" s="15" t="n"/>
      <c r="E348" s="15" t="n"/>
      <c r="F348" s="16" t="n"/>
      <c r="G348" s="16" t="n"/>
      <c r="H348" s="17">
        <f>IF(A348="","",IFERROR(MAX(0,F348-G348),0))</f>
        <v/>
      </c>
      <c r="I348" s="16" t="n"/>
      <c r="J348" s="16" t="n"/>
      <c r="K348" s="27">
        <f>IF(A348="","",IFERROR(J348/'Paramètres'!$B$6,0))</f>
        <v/>
      </c>
      <c r="L348" s="16" t="n"/>
      <c r="M348" s="17">
        <f>IF(A348="","",IFERROR(IF(L348="",'Paramètres'!$B$7,L348),0))</f>
        <v/>
      </c>
      <c r="N348" s="16" t="n"/>
      <c r="O348" s="17">
        <f>IF(A348="","",IFERROR(IF(N348="",'Paramètres'!$B$8,N348),0))</f>
        <v/>
      </c>
      <c r="P348" s="17">
        <f>IF(A348="","",IFERROR(ROUNDUP(K348*O348,0),0))</f>
        <v/>
      </c>
      <c r="Q348" s="17">
        <f>IF(A348="","",IFERROR(ROUNDUP((K348*M348)+P348,0),0))</f>
        <v/>
      </c>
      <c r="R348" s="16" t="n"/>
      <c r="S348" s="17">
        <f>IF(A348="","",IFERROR(IF(R348="",'Paramètres'!$B$9,R348),0))</f>
        <v/>
      </c>
      <c r="T348" s="17">
        <f>IF(A348="","",IFERROR(ROUNDUP(K348*(M348+S348),0),0))</f>
        <v/>
      </c>
      <c r="U348" s="17">
        <f>IF(A348="","",IFERROR(IF(H348&lt;=Q348,MAX(0,T348-H348-I348),0),0))</f>
        <v/>
      </c>
      <c r="V348" s="28" t="n"/>
      <c r="W348" s="29">
        <f>IF(A348="","",IFERROR(U348*V348,0))</f>
        <v/>
      </c>
      <c r="X348" s="27">
        <f>IF(A348="","",IFERROR(H348/K348,0))</f>
        <v/>
      </c>
      <c r="Y348" s="21">
        <f>IF(A348="","",IFERROR(IF(H348&lt;=0,"Rupture / à commander",IF(H348&lt;=Q348,IF(I348&gt;0,"À surveiller - commande en cours","À commander"),"OK")),"À vérifier"))</f>
        <v/>
      </c>
      <c r="Z348" s="22" t="n"/>
      <c r="AA348" s="15" t="n"/>
    </row>
    <row r="349">
      <c r="A349" s="15" t="n"/>
      <c r="B349" s="15" t="n"/>
      <c r="C349" s="15" t="n"/>
      <c r="D349" s="15" t="n"/>
      <c r="E349" s="15" t="n"/>
      <c r="F349" s="16" t="n"/>
      <c r="G349" s="16" t="n"/>
      <c r="H349" s="17">
        <f>IF(A349="","",IFERROR(MAX(0,F349-G349),0))</f>
        <v/>
      </c>
      <c r="I349" s="16" t="n"/>
      <c r="J349" s="16" t="n"/>
      <c r="K349" s="27">
        <f>IF(A349="","",IFERROR(J349/'Paramètres'!$B$6,0))</f>
        <v/>
      </c>
      <c r="L349" s="16" t="n"/>
      <c r="M349" s="17">
        <f>IF(A349="","",IFERROR(IF(L349="",'Paramètres'!$B$7,L349),0))</f>
        <v/>
      </c>
      <c r="N349" s="16" t="n"/>
      <c r="O349" s="17">
        <f>IF(A349="","",IFERROR(IF(N349="",'Paramètres'!$B$8,N349),0))</f>
        <v/>
      </c>
      <c r="P349" s="17">
        <f>IF(A349="","",IFERROR(ROUNDUP(K349*O349,0),0))</f>
        <v/>
      </c>
      <c r="Q349" s="17">
        <f>IF(A349="","",IFERROR(ROUNDUP((K349*M349)+P349,0),0))</f>
        <v/>
      </c>
      <c r="R349" s="16" t="n"/>
      <c r="S349" s="17">
        <f>IF(A349="","",IFERROR(IF(R349="",'Paramètres'!$B$9,R349),0))</f>
        <v/>
      </c>
      <c r="T349" s="17">
        <f>IF(A349="","",IFERROR(ROUNDUP(K349*(M349+S349),0),0))</f>
        <v/>
      </c>
      <c r="U349" s="17">
        <f>IF(A349="","",IFERROR(IF(H349&lt;=Q349,MAX(0,T349-H349-I349),0),0))</f>
        <v/>
      </c>
      <c r="V349" s="28" t="n"/>
      <c r="W349" s="29">
        <f>IF(A349="","",IFERROR(U349*V349,0))</f>
        <v/>
      </c>
      <c r="X349" s="27">
        <f>IF(A349="","",IFERROR(H349/K349,0))</f>
        <v/>
      </c>
      <c r="Y349" s="21">
        <f>IF(A349="","",IFERROR(IF(H349&lt;=0,"Rupture / à commander",IF(H349&lt;=Q349,IF(I349&gt;0,"À surveiller - commande en cours","À commander"),"OK")),"À vérifier"))</f>
        <v/>
      </c>
      <c r="Z349" s="22" t="n"/>
      <c r="AA349" s="15" t="n"/>
    </row>
    <row r="350">
      <c r="A350" s="15" t="n"/>
      <c r="B350" s="15" t="n"/>
      <c r="C350" s="15" t="n"/>
      <c r="D350" s="15" t="n"/>
      <c r="E350" s="15" t="n"/>
      <c r="F350" s="16" t="n"/>
      <c r="G350" s="16" t="n"/>
      <c r="H350" s="17">
        <f>IF(A350="","",IFERROR(MAX(0,F350-G350),0))</f>
        <v/>
      </c>
      <c r="I350" s="16" t="n"/>
      <c r="J350" s="16" t="n"/>
      <c r="K350" s="27">
        <f>IF(A350="","",IFERROR(J350/'Paramètres'!$B$6,0))</f>
        <v/>
      </c>
      <c r="L350" s="16" t="n"/>
      <c r="M350" s="17">
        <f>IF(A350="","",IFERROR(IF(L350="",'Paramètres'!$B$7,L350),0))</f>
        <v/>
      </c>
      <c r="N350" s="16" t="n"/>
      <c r="O350" s="17">
        <f>IF(A350="","",IFERROR(IF(N350="",'Paramètres'!$B$8,N350),0))</f>
        <v/>
      </c>
      <c r="P350" s="17">
        <f>IF(A350="","",IFERROR(ROUNDUP(K350*O350,0),0))</f>
        <v/>
      </c>
      <c r="Q350" s="17">
        <f>IF(A350="","",IFERROR(ROUNDUP((K350*M350)+P350,0),0))</f>
        <v/>
      </c>
      <c r="R350" s="16" t="n"/>
      <c r="S350" s="17">
        <f>IF(A350="","",IFERROR(IF(R350="",'Paramètres'!$B$9,R350),0))</f>
        <v/>
      </c>
      <c r="T350" s="17">
        <f>IF(A350="","",IFERROR(ROUNDUP(K350*(M350+S350),0),0))</f>
        <v/>
      </c>
      <c r="U350" s="17">
        <f>IF(A350="","",IFERROR(IF(H350&lt;=Q350,MAX(0,T350-H350-I350),0),0))</f>
        <v/>
      </c>
      <c r="V350" s="28" t="n"/>
      <c r="W350" s="29">
        <f>IF(A350="","",IFERROR(U350*V350,0))</f>
        <v/>
      </c>
      <c r="X350" s="27">
        <f>IF(A350="","",IFERROR(H350/K350,0))</f>
        <v/>
      </c>
      <c r="Y350" s="21">
        <f>IF(A350="","",IFERROR(IF(H350&lt;=0,"Rupture / à commander",IF(H350&lt;=Q350,IF(I350&gt;0,"À surveiller - commande en cours","À commander"),"OK")),"À vérifier"))</f>
        <v/>
      </c>
      <c r="Z350" s="22" t="n"/>
      <c r="AA350" s="15" t="n"/>
    </row>
    <row r="351">
      <c r="A351" s="15" t="n"/>
      <c r="B351" s="15" t="n"/>
      <c r="C351" s="15" t="n"/>
      <c r="D351" s="15" t="n"/>
      <c r="E351" s="15" t="n"/>
      <c r="F351" s="16" t="n"/>
      <c r="G351" s="16" t="n"/>
      <c r="H351" s="17">
        <f>IF(A351="","",IFERROR(MAX(0,F351-G351),0))</f>
        <v/>
      </c>
      <c r="I351" s="16" t="n"/>
      <c r="J351" s="16" t="n"/>
      <c r="K351" s="27">
        <f>IF(A351="","",IFERROR(J351/'Paramètres'!$B$6,0))</f>
        <v/>
      </c>
      <c r="L351" s="16" t="n"/>
      <c r="M351" s="17">
        <f>IF(A351="","",IFERROR(IF(L351="",'Paramètres'!$B$7,L351),0))</f>
        <v/>
      </c>
      <c r="N351" s="16" t="n"/>
      <c r="O351" s="17">
        <f>IF(A351="","",IFERROR(IF(N351="",'Paramètres'!$B$8,N351),0))</f>
        <v/>
      </c>
      <c r="P351" s="17">
        <f>IF(A351="","",IFERROR(ROUNDUP(K351*O351,0),0))</f>
        <v/>
      </c>
      <c r="Q351" s="17">
        <f>IF(A351="","",IFERROR(ROUNDUP((K351*M351)+P351,0),0))</f>
        <v/>
      </c>
      <c r="R351" s="16" t="n"/>
      <c r="S351" s="17">
        <f>IF(A351="","",IFERROR(IF(R351="",'Paramètres'!$B$9,R351),0))</f>
        <v/>
      </c>
      <c r="T351" s="17">
        <f>IF(A351="","",IFERROR(ROUNDUP(K351*(M351+S351),0),0))</f>
        <v/>
      </c>
      <c r="U351" s="17">
        <f>IF(A351="","",IFERROR(IF(H351&lt;=Q351,MAX(0,T351-H351-I351),0),0))</f>
        <v/>
      </c>
      <c r="V351" s="28" t="n"/>
      <c r="W351" s="29">
        <f>IF(A351="","",IFERROR(U351*V351,0))</f>
        <v/>
      </c>
      <c r="X351" s="27">
        <f>IF(A351="","",IFERROR(H351/K351,0))</f>
        <v/>
      </c>
      <c r="Y351" s="21">
        <f>IF(A351="","",IFERROR(IF(H351&lt;=0,"Rupture / à commander",IF(H351&lt;=Q351,IF(I351&gt;0,"À surveiller - commande en cours","À commander"),"OK")),"À vérifier"))</f>
        <v/>
      </c>
      <c r="Z351" s="22" t="n"/>
      <c r="AA351" s="15" t="n"/>
    </row>
    <row r="352">
      <c r="A352" s="15" t="n"/>
      <c r="B352" s="15" t="n"/>
      <c r="C352" s="15" t="n"/>
      <c r="D352" s="15" t="n"/>
      <c r="E352" s="15" t="n"/>
      <c r="F352" s="16" t="n"/>
      <c r="G352" s="16" t="n"/>
      <c r="H352" s="17">
        <f>IF(A352="","",IFERROR(MAX(0,F352-G352),0))</f>
        <v/>
      </c>
      <c r="I352" s="16" t="n"/>
      <c r="J352" s="16" t="n"/>
      <c r="K352" s="27">
        <f>IF(A352="","",IFERROR(J352/'Paramètres'!$B$6,0))</f>
        <v/>
      </c>
      <c r="L352" s="16" t="n"/>
      <c r="M352" s="17">
        <f>IF(A352="","",IFERROR(IF(L352="",'Paramètres'!$B$7,L352),0))</f>
        <v/>
      </c>
      <c r="N352" s="16" t="n"/>
      <c r="O352" s="17">
        <f>IF(A352="","",IFERROR(IF(N352="",'Paramètres'!$B$8,N352),0))</f>
        <v/>
      </c>
      <c r="P352" s="17">
        <f>IF(A352="","",IFERROR(ROUNDUP(K352*O352,0),0))</f>
        <v/>
      </c>
      <c r="Q352" s="17">
        <f>IF(A352="","",IFERROR(ROUNDUP((K352*M352)+P352,0),0))</f>
        <v/>
      </c>
      <c r="R352" s="16" t="n"/>
      <c r="S352" s="17">
        <f>IF(A352="","",IFERROR(IF(R352="",'Paramètres'!$B$9,R352),0))</f>
        <v/>
      </c>
      <c r="T352" s="17">
        <f>IF(A352="","",IFERROR(ROUNDUP(K352*(M352+S352),0),0))</f>
        <v/>
      </c>
      <c r="U352" s="17">
        <f>IF(A352="","",IFERROR(IF(H352&lt;=Q352,MAX(0,T352-H352-I352),0),0))</f>
        <v/>
      </c>
      <c r="V352" s="28" t="n"/>
      <c r="W352" s="29">
        <f>IF(A352="","",IFERROR(U352*V352,0))</f>
        <v/>
      </c>
      <c r="X352" s="27">
        <f>IF(A352="","",IFERROR(H352/K352,0))</f>
        <v/>
      </c>
      <c r="Y352" s="21">
        <f>IF(A352="","",IFERROR(IF(H352&lt;=0,"Rupture / à commander",IF(H352&lt;=Q352,IF(I352&gt;0,"À surveiller - commande en cours","À commander"),"OK")),"À vérifier"))</f>
        <v/>
      </c>
      <c r="Z352" s="22" t="n"/>
      <c r="AA352" s="15" t="n"/>
    </row>
    <row r="353">
      <c r="A353" s="15" t="n"/>
      <c r="B353" s="15" t="n"/>
      <c r="C353" s="15" t="n"/>
      <c r="D353" s="15" t="n"/>
      <c r="E353" s="15" t="n"/>
      <c r="F353" s="16" t="n"/>
      <c r="G353" s="16" t="n"/>
      <c r="H353" s="17">
        <f>IF(A353="","",IFERROR(MAX(0,F353-G353),0))</f>
        <v/>
      </c>
      <c r="I353" s="16" t="n"/>
      <c r="J353" s="16" t="n"/>
      <c r="K353" s="27">
        <f>IF(A353="","",IFERROR(J353/'Paramètres'!$B$6,0))</f>
        <v/>
      </c>
      <c r="L353" s="16" t="n"/>
      <c r="M353" s="17">
        <f>IF(A353="","",IFERROR(IF(L353="",'Paramètres'!$B$7,L353),0))</f>
        <v/>
      </c>
      <c r="N353" s="16" t="n"/>
      <c r="O353" s="17">
        <f>IF(A353="","",IFERROR(IF(N353="",'Paramètres'!$B$8,N353),0))</f>
        <v/>
      </c>
      <c r="P353" s="17">
        <f>IF(A353="","",IFERROR(ROUNDUP(K353*O353,0),0))</f>
        <v/>
      </c>
      <c r="Q353" s="17">
        <f>IF(A353="","",IFERROR(ROUNDUP((K353*M353)+P353,0),0))</f>
        <v/>
      </c>
      <c r="R353" s="16" t="n"/>
      <c r="S353" s="17">
        <f>IF(A353="","",IFERROR(IF(R353="",'Paramètres'!$B$9,R353),0))</f>
        <v/>
      </c>
      <c r="T353" s="17">
        <f>IF(A353="","",IFERROR(ROUNDUP(K353*(M353+S353),0),0))</f>
        <v/>
      </c>
      <c r="U353" s="17">
        <f>IF(A353="","",IFERROR(IF(H353&lt;=Q353,MAX(0,T353-H353-I353),0),0))</f>
        <v/>
      </c>
      <c r="V353" s="28" t="n"/>
      <c r="W353" s="29">
        <f>IF(A353="","",IFERROR(U353*V353,0))</f>
        <v/>
      </c>
      <c r="X353" s="27">
        <f>IF(A353="","",IFERROR(H353/K353,0))</f>
        <v/>
      </c>
      <c r="Y353" s="21">
        <f>IF(A353="","",IFERROR(IF(H353&lt;=0,"Rupture / à commander",IF(H353&lt;=Q353,IF(I353&gt;0,"À surveiller - commande en cours","À commander"),"OK")),"À vérifier"))</f>
        <v/>
      </c>
      <c r="Z353" s="22" t="n"/>
      <c r="AA353" s="15" t="n"/>
    </row>
    <row r="354">
      <c r="A354" s="15" t="n"/>
      <c r="B354" s="15" t="n"/>
      <c r="C354" s="15" t="n"/>
      <c r="D354" s="15" t="n"/>
      <c r="E354" s="15" t="n"/>
      <c r="F354" s="16" t="n"/>
      <c r="G354" s="16" t="n"/>
      <c r="H354" s="17">
        <f>IF(A354="","",IFERROR(MAX(0,F354-G354),0))</f>
        <v/>
      </c>
      <c r="I354" s="16" t="n"/>
      <c r="J354" s="16" t="n"/>
      <c r="K354" s="27">
        <f>IF(A354="","",IFERROR(J354/'Paramètres'!$B$6,0))</f>
        <v/>
      </c>
      <c r="L354" s="16" t="n"/>
      <c r="M354" s="17">
        <f>IF(A354="","",IFERROR(IF(L354="",'Paramètres'!$B$7,L354),0))</f>
        <v/>
      </c>
      <c r="N354" s="16" t="n"/>
      <c r="O354" s="17">
        <f>IF(A354="","",IFERROR(IF(N354="",'Paramètres'!$B$8,N354),0))</f>
        <v/>
      </c>
      <c r="P354" s="17">
        <f>IF(A354="","",IFERROR(ROUNDUP(K354*O354,0),0))</f>
        <v/>
      </c>
      <c r="Q354" s="17">
        <f>IF(A354="","",IFERROR(ROUNDUP((K354*M354)+P354,0),0))</f>
        <v/>
      </c>
      <c r="R354" s="16" t="n"/>
      <c r="S354" s="17">
        <f>IF(A354="","",IFERROR(IF(R354="",'Paramètres'!$B$9,R354),0))</f>
        <v/>
      </c>
      <c r="T354" s="17">
        <f>IF(A354="","",IFERROR(ROUNDUP(K354*(M354+S354),0),0))</f>
        <v/>
      </c>
      <c r="U354" s="17">
        <f>IF(A354="","",IFERROR(IF(H354&lt;=Q354,MAX(0,T354-H354-I354),0),0))</f>
        <v/>
      </c>
      <c r="V354" s="28" t="n"/>
      <c r="W354" s="29">
        <f>IF(A354="","",IFERROR(U354*V354,0))</f>
        <v/>
      </c>
      <c r="X354" s="27">
        <f>IF(A354="","",IFERROR(H354/K354,0))</f>
        <v/>
      </c>
      <c r="Y354" s="21">
        <f>IF(A354="","",IFERROR(IF(H354&lt;=0,"Rupture / à commander",IF(H354&lt;=Q354,IF(I354&gt;0,"À surveiller - commande en cours","À commander"),"OK")),"À vérifier"))</f>
        <v/>
      </c>
      <c r="Z354" s="22" t="n"/>
      <c r="AA354" s="15" t="n"/>
    </row>
    <row r="355">
      <c r="A355" s="15" t="n"/>
      <c r="B355" s="15" t="n"/>
      <c r="C355" s="15" t="n"/>
      <c r="D355" s="15" t="n"/>
      <c r="E355" s="15" t="n"/>
      <c r="F355" s="16" t="n"/>
      <c r="G355" s="16" t="n"/>
      <c r="H355" s="17">
        <f>IF(A355="","",IFERROR(MAX(0,F355-G355),0))</f>
        <v/>
      </c>
      <c r="I355" s="16" t="n"/>
      <c r="J355" s="16" t="n"/>
      <c r="K355" s="27">
        <f>IF(A355="","",IFERROR(J355/'Paramètres'!$B$6,0))</f>
        <v/>
      </c>
      <c r="L355" s="16" t="n"/>
      <c r="M355" s="17">
        <f>IF(A355="","",IFERROR(IF(L355="",'Paramètres'!$B$7,L355),0))</f>
        <v/>
      </c>
      <c r="N355" s="16" t="n"/>
      <c r="O355" s="17">
        <f>IF(A355="","",IFERROR(IF(N355="",'Paramètres'!$B$8,N355),0))</f>
        <v/>
      </c>
      <c r="P355" s="17">
        <f>IF(A355="","",IFERROR(ROUNDUP(K355*O355,0),0))</f>
        <v/>
      </c>
      <c r="Q355" s="17">
        <f>IF(A355="","",IFERROR(ROUNDUP((K355*M355)+P355,0),0))</f>
        <v/>
      </c>
      <c r="R355" s="16" t="n"/>
      <c r="S355" s="17">
        <f>IF(A355="","",IFERROR(IF(R355="",'Paramètres'!$B$9,R355),0))</f>
        <v/>
      </c>
      <c r="T355" s="17">
        <f>IF(A355="","",IFERROR(ROUNDUP(K355*(M355+S355),0),0))</f>
        <v/>
      </c>
      <c r="U355" s="17">
        <f>IF(A355="","",IFERROR(IF(H355&lt;=Q355,MAX(0,T355-H355-I355),0),0))</f>
        <v/>
      </c>
      <c r="V355" s="28" t="n"/>
      <c r="W355" s="29">
        <f>IF(A355="","",IFERROR(U355*V355,0))</f>
        <v/>
      </c>
      <c r="X355" s="27">
        <f>IF(A355="","",IFERROR(H355/K355,0))</f>
        <v/>
      </c>
      <c r="Y355" s="21">
        <f>IF(A355="","",IFERROR(IF(H355&lt;=0,"Rupture / à commander",IF(H355&lt;=Q355,IF(I355&gt;0,"À surveiller - commande en cours","À commander"),"OK")),"À vérifier"))</f>
        <v/>
      </c>
      <c r="Z355" s="22" t="n"/>
      <c r="AA355" s="15" t="n"/>
    </row>
    <row r="356">
      <c r="A356" s="15" t="n"/>
      <c r="B356" s="15" t="n"/>
      <c r="C356" s="15" t="n"/>
      <c r="D356" s="15" t="n"/>
      <c r="E356" s="15" t="n"/>
      <c r="F356" s="16" t="n"/>
      <c r="G356" s="16" t="n"/>
      <c r="H356" s="17">
        <f>IF(A356="","",IFERROR(MAX(0,F356-G356),0))</f>
        <v/>
      </c>
      <c r="I356" s="16" t="n"/>
      <c r="J356" s="16" t="n"/>
      <c r="K356" s="27">
        <f>IF(A356="","",IFERROR(J356/'Paramètres'!$B$6,0))</f>
        <v/>
      </c>
      <c r="L356" s="16" t="n"/>
      <c r="M356" s="17">
        <f>IF(A356="","",IFERROR(IF(L356="",'Paramètres'!$B$7,L356),0))</f>
        <v/>
      </c>
      <c r="N356" s="16" t="n"/>
      <c r="O356" s="17">
        <f>IF(A356="","",IFERROR(IF(N356="",'Paramètres'!$B$8,N356),0))</f>
        <v/>
      </c>
      <c r="P356" s="17">
        <f>IF(A356="","",IFERROR(ROUNDUP(K356*O356,0),0))</f>
        <v/>
      </c>
      <c r="Q356" s="17">
        <f>IF(A356="","",IFERROR(ROUNDUP((K356*M356)+P356,0),0))</f>
        <v/>
      </c>
      <c r="R356" s="16" t="n"/>
      <c r="S356" s="17">
        <f>IF(A356="","",IFERROR(IF(R356="",'Paramètres'!$B$9,R356),0))</f>
        <v/>
      </c>
      <c r="T356" s="17">
        <f>IF(A356="","",IFERROR(ROUNDUP(K356*(M356+S356),0),0))</f>
        <v/>
      </c>
      <c r="U356" s="17">
        <f>IF(A356="","",IFERROR(IF(H356&lt;=Q356,MAX(0,T356-H356-I356),0),0))</f>
        <v/>
      </c>
      <c r="V356" s="28" t="n"/>
      <c r="W356" s="29">
        <f>IF(A356="","",IFERROR(U356*V356,0))</f>
        <v/>
      </c>
      <c r="X356" s="27">
        <f>IF(A356="","",IFERROR(H356/K356,0))</f>
        <v/>
      </c>
      <c r="Y356" s="21">
        <f>IF(A356="","",IFERROR(IF(H356&lt;=0,"Rupture / à commander",IF(H356&lt;=Q356,IF(I356&gt;0,"À surveiller - commande en cours","À commander"),"OK")),"À vérifier"))</f>
        <v/>
      </c>
      <c r="Z356" s="22" t="n"/>
      <c r="AA356" s="15" t="n"/>
    </row>
    <row r="357">
      <c r="A357" s="15" t="n"/>
      <c r="B357" s="15" t="n"/>
      <c r="C357" s="15" t="n"/>
      <c r="D357" s="15" t="n"/>
      <c r="E357" s="15" t="n"/>
      <c r="F357" s="16" t="n"/>
      <c r="G357" s="16" t="n"/>
      <c r="H357" s="17">
        <f>IF(A357="","",IFERROR(MAX(0,F357-G357),0))</f>
        <v/>
      </c>
      <c r="I357" s="16" t="n"/>
      <c r="J357" s="16" t="n"/>
      <c r="K357" s="27">
        <f>IF(A357="","",IFERROR(J357/'Paramètres'!$B$6,0))</f>
        <v/>
      </c>
      <c r="L357" s="16" t="n"/>
      <c r="M357" s="17">
        <f>IF(A357="","",IFERROR(IF(L357="",'Paramètres'!$B$7,L357),0))</f>
        <v/>
      </c>
      <c r="N357" s="16" t="n"/>
      <c r="O357" s="17">
        <f>IF(A357="","",IFERROR(IF(N357="",'Paramètres'!$B$8,N357),0))</f>
        <v/>
      </c>
      <c r="P357" s="17">
        <f>IF(A357="","",IFERROR(ROUNDUP(K357*O357,0),0))</f>
        <v/>
      </c>
      <c r="Q357" s="17">
        <f>IF(A357="","",IFERROR(ROUNDUP((K357*M357)+P357,0),0))</f>
        <v/>
      </c>
      <c r="R357" s="16" t="n"/>
      <c r="S357" s="17">
        <f>IF(A357="","",IFERROR(IF(R357="",'Paramètres'!$B$9,R357),0))</f>
        <v/>
      </c>
      <c r="T357" s="17">
        <f>IF(A357="","",IFERROR(ROUNDUP(K357*(M357+S357),0),0))</f>
        <v/>
      </c>
      <c r="U357" s="17">
        <f>IF(A357="","",IFERROR(IF(H357&lt;=Q357,MAX(0,T357-H357-I357),0),0))</f>
        <v/>
      </c>
      <c r="V357" s="28" t="n"/>
      <c r="W357" s="29">
        <f>IF(A357="","",IFERROR(U357*V357,0))</f>
        <v/>
      </c>
      <c r="X357" s="27">
        <f>IF(A357="","",IFERROR(H357/K357,0))</f>
        <v/>
      </c>
      <c r="Y357" s="21">
        <f>IF(A357="","",IFERROR(IF(H357&lt;=0,"Rupture / à commander",IF(H357&lt;=Q357,IF(I357&gt;0,"À surveiller - commande en cours","À commander"),"OK")),"À vérifier"))</f>
        <v/>
      </c>
      <c r="Z357" s="22" t="n"/>
      <c r="AA357" s="15" t="n"/>
    </row>
    <row r="358">
      <c r="A358" s="15" t="n"/>
      <c r="B358" s="15" t="n"/>
      <c r="C358" s="15" t="n"/>
      <c r="D358" s="15" t="n"/>
      <c r="E358" s="15" t="n"/>
      <c r="F358" s="16" t="n"/>
      <c r="G358" s="16" t="n"/>
      <c r="H358" s="17">
        <f>IF(A358="","",IFERROR(MAX(0,F358-G358),0))</f>
        <v/>
      </c>
      <c r="I358" s="16" t="n"/>
      <c r="J358" s="16" t="n"/>
      <c r="K358" s="27">
        <f>IF(A358="","",IFERROR(J358/'Paramètres'!$B$6,0))</f>
        <v/>
      </c>
      <c r="L358" s="16" t="n"/>
      <c r="M358" s="17">
        <f>IF(A358="","",IFERROR(IF(L358="",'Paramètres'!$B$7,L358),0))</f>
        <v/>
      </c>
      <c r="N358" s="16" t="n"/>
      <c r="O358" s="17">
        <f>IF(A358="","",IFERROR(IF(N358="",'Paramètres'!$B$8,N358),0))</f>
        <v/>
      </c>
      <c r="P358" s="17">
        <f>IF(A358="","",IFERROR(ROUNDUP(K358*O358,0),0))</f>
        <v/>
      </c>
      <c r="Q358" s="17">
        <f>IF(A358="","",IFERROR(ROUNDUP((K358*M358)+P358,0),0))</f>
        <v/>
      </c>
      <c r="R358" s="16" t="n"/>
      <c r="S358" s="17">
        <f>IF(A358="","",IFERROR(IF(R358="",'Paramètres'!$B$9,R358),0))</f>
        <v/>
      </c>
      <c r="T358" s="17">
        <f>IF(A358="","",IFERROR(ROUNDUP(K358*(M358+S358),0),0))</f>
        <v/>
      </c>
      <c r="U358" s="17">
        <f>IF(A358="","",IFERROR(IF(H358&lt;=Q358,MAX(0,T358-H358-I358),0),0))</f>
        <v/>
      </c>
      <c r="V358" s="28" t="n"/>
      <c r="W358" s="29">
        <f>IF(A358="","",IFERROR(U358*V358,0))</f>
        <v/>
      </c>
      <c r="X358" s="27">
        <f>IF(A358="","",IFERROR(H358/K358,0))</f>
        <v/>
      </c>
      <c r="Y358" s="21">
        <f>IF(A358="","",IFERROR(IF(H358&lt;=0,"Rupture / à commander",IF(H358&lt;=Q358,IF(I358&gt;0,"À surveiller - commande en cours","À commander"),"OK")),"À vérifier"))</f>
        <v/>
      </c>
      <c r="Z358" s="22" t="n"/>
      <c r="AA358" s="15" t="n"/>
    </row>
    <row r="359">
      <c r="A359" s="15" t="n"/>
      <c r="B359" s="15" t="n"/>
      <c r="C359" s="15" t="n"/>
      <c r="D359" s="15" t="n"/>
      <c r="E359" s="15" t="n"/>
      <c r="F359" s="16" t="n"/>
      <c r="G359" s="16" t="n"/>
      <c r="H359" s="17">
        <f>IF(A359="","",IFERROR(MAX(0,F359-G359),0))</f>
        <v/>
      </c>
      <c r="I359" s="16" t="n"/>
      <c r="J359" s="16" t="n"/>
      <c r="K359" s="27">
        <f>IF(A359="","",IFERROR(J359/'Paramètres'!$B$6,0))</f>
        <v/>
      </c>
      <c r="L359" s="16" t="n"/>
      <c r="M359" s="17">
        <f>IF(A359="","",IFERROR(IF(L359="",'Paramètres'!$B$7,L359),0))</f>
        <v/>
      </c>
      <c r="N359" s="16" t="n"/>
      <c r="O359" s="17">
        <f>IF(A359="","",IFERROR(IF(N359="",'Paramètres'!$B$8,N359),0))</f>
        <v/>
      </c>
      <c r="P359" s="17">
        <f>IF(A359="","",IFERROR(ROUNDUP(K359*O359,0),0))</f>
        <v/>
      </c>
      <c r="Q359" s="17">
        <f>IF(A359="","",IFERROR(ROUNDUP((K359*M359)+P359,0),0))</f>
        <v/>
      </c>
      <c r="R359" s="16" t="n"/>
      <c r="S359" s="17">
        <f>IF(A359="","",IFERROR(IF(R359="",'Paramètres'!$B$9,R359),0))</f>
        <v/>
      </c>
      <c r="T359" s="17">
        <f>IF(A359="","",IFERROR(ROUNDUP(K359*(M359+S359),0),0))</f>
        <v/>
      </c>
      <c r="U359" s="17">
        <f>IF(A359="","",IFERROR(IF(H359&lt;=Q359,MAX(0,T359-H359-I359),0),0))</f>
        <v/>
      </c>
      <c r="V359" s="28" t="n"/>
      <c r="W359" s="29">
        <f>IF(A359="","",IFERROR(U359*V359,0))</f>
        <v/>
      </c>
      <c r="X359" s="27">
        <f>IF(A359="","",IFERROR(H359/K359,0))</f>
        <v/>
      </c>
      <c r="Y359" s="21">
        <f>IF(A359="","",IFERROR(IF(H359&lt;=0,"Rupture / à commander",IF(H359&lt;=Q359,IF(I359&gt;0,"À surveiller - commande en cours","À commander"),"OK")),"À vérifier"))</f>
        <v/>
      </c>
      <c r="Z359" s="22" t="n"/>
      <c r="AA359" s="15" t="n"/>
    </row>
    <row r="360">
      <c r="A360" s="15" t="n"/>
      <c r="B360" s="15" t="n"/>
      <c r="C360" s="15" t="n"/>
      <c r="D360" s="15" t="n"/>
      <c r="E360" s="15" t="n"/>
      <c r="F360" s="16" t="n"/>
      <c r="G360" s="16" t="n"/>
      <c r="H360" s="17">
        <f>IF(A360="","",IFERROR(MAX(0,F360-G360),0))</f>
        <v/>
      </c>
      <c r="I360" s="16" t="n"/>
      <c r="J360" s="16" t="n"/>
      <c r="K360" s="27">
        <f>IF(A360="","",IFERROR(J360/'Paramètres'!$B$6,0))</f>
        <v/>
      </c>
      <c r="L360" s="16" t="n"/>
      <c r="M360" s="17">
        <f>IF(A360="","",IFERROR(IF(L360="",'Paramètres'!$B$7,L360),0))</f>
        <v/>
      </c>
      <c r="N360" s="16" t="n"/>
      <c r="O360" s="17">
        <f>IF(A360="","",IFERROR(IF(N360="",'Paramètres'!$B$8,N360),0))</f>
        <v/>
      </c>
      <c r="P360" s="17">
        <f>IF(A360="","",IFERROR(ROUNDUP(K360*O360,0),0))</f>
        <v/>
      </c>
      <c r="Q360" s="17">
        <f>IF(A360="","",IFERROR(ROUNDUP((K360*M360)+P360,0),0))</f>
        <v/>
      </c>
      <c r="R360" s="16" t="n"/>
      <c r="S360" s="17">
        <f>IF(A360="","",IFERROR(IF(R360="",'Paramètres'!$B$9,R360),0))</f>
        <v/>
      </c>
      <c r="T360" s="17">
        <f>IF(A360="","",IFERROR(ROUNDUP(K360*(M360+S360),0),0))</f>
        <v/>
      </c>
      <c r="U360" s="17">
        <f>IF(A360="","",IFERROR(IF(H360&lt;=Q360,MAX(0,T360-H360-I360),0),0))</f>
        <v/>
      </c>
      <c r="V360" s="28" t="n"/>
      <c r="W360" s="29">
        <f>IF(A360="","",IFERROR(U360*V360,0))</f>
        <v/>
      </c>
      <c r="X360" s="27">
        <f>IF(A360="","",IFERROR(H360/K360,0))</f>
        <v/>
      </c>
      <c r="Y360" s="21">
        <f>IF(A360="","",IFERROR(IF(H360&lt;=0,"Rupture / à commander",IF(H360&lt;=Q360,IF(I360&gt;0,"À surveiller - commande en cours","À commander"),"OK")),"À vérifier"))</f>
        <v/>
      </c>
      <c r="Z360" s="22" t="n"/>
      <c r="AA360" s="15" t="n"/>
    </row>
    <row r="361">
      <c r="A361" s="15" t="n"/>
      <c r="B361" s="15" t="n"/>
      <c r="C361" s="15" t="n"/>
      <c r="D361" s="15" t="n"/>
      <c r="E361" s="15" t="n"/>
      <c r="F361" s="16" t="n"/>
      <c r="G361" s="16" t="n"/>
      <c r="H361" s="17">
        <f>IF(A361="","",IFERROR(MAX(0,F361-G361),0))</f>
        <v/>
      </c>
      <c r="I361" s="16" t="n"/>
      <c r="J361" s="16" t="n"/>
      <c r="K361" s="27">
        <f>IF(A361="","",IFERROR(J361/'Paramètres'!$B$6,0))</f>
        <v/>
      </c>
      <c r="L361" s="16" t="n"/>
      <c r="M361" s="17">
        <f>IF(A361="","",IFERROR(IF(L361="",'Paramètres'!$B$7,L361),0))</f>
        <v/>
      </c>
      <c r="N361" s="16" t="n"/>
      <c r="O361" s="17">
        <f>IF(A361="","",IFERROR(IF(N361="",'Paramètres'!$B$8,N361),0))</f>
        <v/>
      </c>
      <c r="P361" s="17">
        <f>IF(A361="","",IFERROR(ROUNDUP(K361*O361,0),0))</f>
        <v/>
      </c>
      <c r="Q361" s="17">
        <f>IF(A361="","",IFERROR(ROUNDUP((K361*M361)+P361,0),0))</f>
        <v/>
      </c>
      <c r="R361" s="16" t="n"/>
      <c r="S361" s="17">
        <f>IF(A361="","",IFERROR(IF(R361="",'Paramètres'!$B$9,R361),0))</f>
        <v/>
      </c>
      <c r="T361" s="17">
        <f>IF(A361="","",IFERROR(ROUNDUP(K361*(M361+S361),0),0))</f>
        <v/>
      </c>
      <c r="U361" s="17">
        <f>IF(A361="","",IFERROR(IF(H361&lt;=Q361,MAX(0,T361-H361-I361),0),0))</f>
        <v/>
      </c>
      <c r="V361" s="28" t="n"/>
      <c r="W361" s="29">
        <f>IF(A361="","",IFERROR(U361*V361,0))</f>
        <v/>
      </c>
      <c r="X361" s="27">
        <f>IF(A361="","",IFERROR(H361/K361,0))</f>
        <v/>
      </c>
      <c r="Y361" s="21">
        <f>IF(A361="","",IFERROR(IF(H361&lt;=0,"Rupture / à commander",IF(H361&lt;=Q361,IF(I361&gt;0,"À surveiller - commande en cours","À commander"),"OK")),"À vérifier"))</f>
        <v/>
      </c>
      <c r="Z361" s="22" t="n"/>
      <c r="AA361" s="15" t="n"/>
    </row>
    <row r="362">
      <c r="A362" s="15" t="n"/>
      <c r="B362" s="15" t="n"/>
      <c r="C362" s="15" t="n"/>
      <c r="D362" s="15" t="n"/>
      <c r="E362" s="15" t="n"/>
      <c r="F362" s="16" t="n"/>
      <c r="G362" s="16" t="n"/>
      <c r="H362" s="17">
        <f>IF(A362="","",IFERROR(MAX(0,F362-G362),0))</f>
        <v/>
      </c>
      <c r="I362" s="16" t="n"/>
      <c r="J362" s="16" t="n"/>
      <c r="K362" s="27">
        <f>IF(A362="","",IFERROR(J362/'Paramètres'!$B$6,0))</f>
        <v/>
      </c>
      <c r="L362" s="16" t="n"/>
      <c r="M362" s="17">
        <f>IF(A362="","",IFERROR(IF(L362="",'Paramètres'!$B$7,L362),0))</f>
        <v/>
      </c>
      <c r="N362" s="16" t="n"/>
      <c r="O362" s="17">
        <f>IF(A362="","",IFERROR(IF(N362="",'Paramètres'!$B$8,N362),0))</f>
        <v/>
      </c>
      <c r="P362" s="17">
        <f>IF(A362="","",IFERROR(ROUNDUP(K362*O362,0),0))</f>
        <v/>
      </c>
      <c r="Q362" s="17">
        <f>IF(A362="","",IFERROR(ROUNDUP((K362*M362)+P362,0),0))</f>
        <v/>
      </c>
      <c r="R362" s="16" t="n"/>
      <c r="S362" s="17">
        <f>IF(A362="","",IFERROR(IF(R362="",'Paramètres'!$B$9,R362),0))</f>
        <v/>
      </c>
      <c r="T362" s="17">
        <f>IF(A362="","",IFERROR(ROUNDUP(K362*(M362+S362),0),0))</f>
        <v/>
      </c>
      <c r="U362" s="17">
        <f>IF(A362="","",IFERROR(IF(H362&lt;=Q362,MAX(0,T362-H362-I362),0),0))</f>
        <v/>
      </c>
      <c r="V362" s="28" t="n"/>
      <c r="W362" s="29">
        <f>IF(A362="","",IFERROR(U362*V362,0))</f>
        <v/>
      </c>
      <c r="X362" s="27">
        <f>IF(A362="","",IFERROR(H362/K362,0))</f>
        <v/>
      </c>
      <c r="Y362" s="21">
        <f>IF(A362="","",IFERROR(IF(H362&lt;=0,"Rupture / à commander",IF(H362&lt;=Q362,IF(I362&gt;0,"À surveiller - commande en cours","À commander"),"OK")),"À vérifier"))</f>
        <v/>
      </c>
      <c r="Z362" s="22" t="n"/>
      <c r="AA362" s="15" t="n"/>
    </row>
    <row r="363">
      <c r="A363" s="15" t="n"/>
      <c r="B363" s="15" t="n"/>
      <c r="C363" s="15" t="n"/>
      <c r="D363" s="15" t="n"/>
      <c r="E363" s="15" t="n"/>
      <c r="F363" s="16" t="n"/>
      <c r="G363" s="16" t="n"/>
      <c r="H363" s="17">
        <f>IF(A363="","",IFERROR(MAX(0,F363-G363),0))</f>
        <v/>
      </c>
      <c r="I363" s="16" t="n"/>
      <c r="J363" s="16" t="n"/>
      <c r="K363" s="27">
        <f>IF(A363="","",IFERROR(J363/'Paramètres'!$B$6,0))</f>
        <v/>
      </c>
      <c r="L363" s="16" t="n"/>
      <c r="M363" s="17">
        <f>IF(A363="","",IFERROR(IF(L363="",'Paramètres'!$B$7,L363),0))</f>
        <v/>
      </c>
      <c r="N363" s="16" t="n"/>
      <c r="O363" s="17">
        <f>IF(A363="","",IFERROR(IF(N363="",'Paramètres'!$B$8,N363),0))</f>
        <v/>
      </c>
      <c r="P363" s="17">
        <f>IF(A363="","",IFERROR(ROUNDUP(K363*O363,0),0))</f>
        <v/>
      </c>
      <c r="Q363" s="17">
        <f>IF(A363="","",IFERROR(ROUNDUP((K363*M363)+P363,0),0))</f>
        <v/>
      </c>
      <c r="R363" s="16" t="n"/>
      <c r="S363" s="17">
        <f>IF(A363="","",IFERROR(IF(R363="",'Paramètres'!$B$9,R363),0))</f>
        <v/>
      </c>
      <c r="T363" s="17">
        <f>IF(A363="","",IFERROR(ROUNDUP(K363*(M363+S363),0),0))</f>
        <v/>
      </c>
      <c r="U363" s="17">
        <f>IF(A363="","",IFERROR(IF(H363&lt;=Q363,MAX(0,T363-H363-I363),0),0))</f>
        <v/>
      </c>
      <c r="V363" s="28" t="n"/>
      <c r="W363" s="29">
        <f>IF(A363="","",IFERROR(U363*V363,0))</f>
        <v/>
      </c>
      <c r="X363" s="27">
        <f>IF(A363="","",IFERROR(H363/K363,0))</f>
        <v/>
      </c>
      <c r="Y363" s="21">
        <f>IF(A363="","",IFERROR(IF(H363&lt;=0,"Rupture / à commander",IF(H363&lt;=Q363,IF(I363&gt;0,"À surveiller - commande en cours","À commander"),"OK")),"À vérifier"))</f>
        <v/>
      </c>
      <c r="Z363" s="22" t="n"/>
      <c r="AA363" s="15" t="n"/>
    </row>
    <row r="364">
      <c r="A364" s="15" t="n"/>
      <c r="B364" s="15" t="n"/>
      <c r="C364" s="15" t="n"/>
      <c r="D364" s="15" t="n"/>
      <c r="E364" s="15" t="n"/>
      <c r="F364" s="16" t="n"/>
      <c r="G364" s="16" t="n"/>
      <c r="H364" s="17">
        <f>IF(A364="","",IFERROR(MAX(0,F364-G364),0))</f>
        <v/>
      </c>
      <c r="I364" s="16" t="n"/>
      <c r="J364" s="16" t="n"/>
      <c r="K364" s="27">
        <f>IF(A364="","",IFERROR(J364/'Paramètres'!$B$6,0))</f>
        <v/>
      </c>
      <c r="L364" s="16" t="n"/>
      <c r="M364" s="17">
        <f>IF(A364="","",IFERROR(IF(L364="",'Paramètres'!$B$7,L364),0))</f>
        <v/>
      </c>
      <c r="N364" s="16" t="n"/>
      <c r="O364" s="17">
        <f>IF(A364="","",IFERROR(IF(N364="",'Paramètres'!$B$8,N364),0))</f>
        <v/>
      </c>
      <c r="P364" s="17">
        <f>IF(A364="","",IFERROR(ROUNDUP(K364*O364,0),0))</f>
        <v/>
      </c>
      <c r="Q364" s="17">
        <f>IF(A364="","",IFERROR(ROUNDUP((K364*M364)+P364,0),0))</f>
        <v/>
      </c>
      <c r="R364" s="16" t="n"/>
      <c r="S364" s="17">
        <f>IF(A364="","",IFERROR(IF(R364="",'Paramètres'!$B$9,R364),0))</f>
        <v/>
      </c>
      <c r="T364" s="17">
        <f>IF(A364="","",IFERROR(ROUNDUP(K364*(M364+S364),0),0))</f>
        <v/>
      </c>
      <c r="U364" s="17">
        <f>IF(A364="","",IFERROR(IF(H364&lt;=Q364,MAX(0,T364-H364-I364),0),0))</f>
        <v/>
      </c>
      <c r="V364" s="28" t="n"/>
      <c r="W364" s="29">
        <f>IF(A364="","",IFERROR(U364*V364,0))</f>
        <v/>
      </c>
      <c r="X364" s="27">
        <f>IF(A364="","",IFERROR(H364/K364,0))</f>
        <v/>
      </c>
      <c r="Y364" s="21">
        <f>IF(A364="","",IFERROR(IF(H364&lt;=0,"Rupture / à commander",IF(H364&lt;=Q364,IF(I364&gt;0,"À surveiller - commande en cours","À commander"),"OK")),"À vérifier"))</f>
        <v/>
      </c>
      <c r="Z364" s="22" t="n"/>
      <c r="AA364" s="15" t="n"/>
    </row>
    <row r="365">
      <c r="A365" s="15" t="n"/>
      <c r="B365" s="15" t="n"/>
      <c r="C365" s="15" t="n"/>
      <c r="D365" s="15" t="n"/>
      <c r="E365" s="15" t="n"/>
      <c r="F365" s="16" t="n"/>
      <c r="G365" s="16" t="n"/>
      <c r="H365" s="17">
        <f>IF(A365="","",IFERROR(MAX(0,F365-G365),0))</f>
        <v/>
      </c>
      <c r="I365" s="16" t="n"/>
      <c r="J365" s="16" t="n"/>
      <c r="K365" s="27">
        <f>IF(A365="","",IFERROR(J365/'Paramètres'!$B$6,0))</f>
        <v/>
      </c>
      <c r="L365" s="16" t="n"/>
      <c r="M365" s="17">
        <f>IF(A365="","",IFERROR(IF(L365="",'Paramètres'!$B$7,L365),0))</f>
        <v/>
      </c>
      <c r="N365" s="16" t="n"/>
      <c r="O365" s="17">
        <f>IF(A365="","",IFERROR(IF(N365="",'Paramètres'!$B$8,N365),0))</f>
        <v/>
      </c>
      <c r="P365" s="17">
        <f>IF(A365="","",IFERROR(ROUNDUP(K365*O365,0),0))</f>
        <v/>
      </c>
      <c r="Q365" s="17">
        <f>IF(A365="","",IFERROR(ROUNDUP((K365*M365)+P365,0),0))</f>
        <v/>
      </c>
      <c r="R365" s="16" t="n"/>
      <c r="S365" s="17">
        <f>IF(A365="","",IFERROR(IF(R365="",'Paramètres'!$B$9,R365),0))</f>
        <v/>
      </c>
      <c r="T365" s="17">
        <f>IF(A365="","",IFERROR(ROUNDUP(K365*(M365+S365),0),0))</f>
        <v/>
      </c>
      <c r="U365" s="17">
        <f>IF(A365="","",IFERROR(IF(H365&lt;=Q365,MAX(0,T365-H365-I365),0),0))</f>
        <v/>
      </c>
      <c r="V365" s="28" t="n"/>
      <c r="W365" s="29">
        <f>IF(A365="","",IFERROR(U365*V365,0))</f>
        <v/>
      </c>
      <c r="X365" s="27">
        <f>IF(A365="","",IFERROR(H365/K365,0))</f>
        <v/>
      </c>
      <c r="Y365" s="21">
        <f>IF(A365="","",IFERROR(IF(H365&lt;=0,"Rupture / à commander",IF(H365&lt;=Q365,IF(I365&gt;0,"À surveiller - commande en cours","À commander"),"OK")),"À vérifier"))</f>
        <v/>
      </c>
      <c r="Z365" s="22" t="n"/>
      <c r="AA365" s="15" t="n"/>
    </row>
    <row r="366">
      <c r="A366" s="15" t="n"/>
      <c r="B366" s="15" t="n"/>
      <c r="C366" s="15" t="n"/>
      <c r="D366" s="15" t="n"/>
      <c r="E366" s="15" t="n"/>
      <c r="F366" s="16" t="n"/>
      <c r="G366" s="16" t="n"/>
      <c r="H366" s="17">
        <f>IF(A366="","",IFERROR(MAX(0,F366-G366),0))</f>
        <v/>
      </c>
      <c r="I366" s="16" t="n"/>
      <c r="J366" s="16" t="n"/>
      <c r="K366" s="27">
        <f>IF(A366="","",IFERROR(J366/'Paramètres'!$B$6,0))</f>
        <v/>
      </c>
      <c r="L366" s="16" t="n"/>
      <c r="M366" s="17">
        <f>IF(A366="","",IFERROR(IF(L366="",'Paramètres'!$B$7,L366),0))</f>
        <v/>
      </c>
      <c r="N366" s="16" t="n"/>
      <c r="O366" s="17">
        <f>IF(A366="","",IFERROR(IF(N366="",'Paramètres'!$B$8,N366),0))</f>
        <v/>
      </c>
      <c r="P366" s="17">
        <f>IF(A366="","",IFERROR(ROUNDUP(K366*O366,0),0))</f>
        <v/>
      </c>
      <c r="Q366" s="17">
        <f>IF(A366="","",IFERROR(ROUNDUP((K366*M366)+P366,0),0))</f>
        <v/>
      </c>
      <c r="R366" s="16" t="n"/>
      <c r="S366" s="17">
        <f>IF(A366="","",IFERROR(IF(R366="",'Paramètres'!$B$9,R366),0))</f>
        <v/>
      </c>
      <c r="T366" s="17">
        <f>IF(A366="","",IFERROR(ROUNDUP(K366*(M366+S366),0),0))</f>
        <v/>
      </c>
      <c r="U366" s="17">
        <f>IF(A366="","",IFERROR(IF(H366&lt;=Q366,MAX(0,T366-H366-I366),0),0))</f>
        <v/>
      </c>
      <c r="V366" s="28" t="n"/>
      <c r="W366" s="29">
        <f>IF(A366="","",IFERROR(U366*V366,0))</f>
        <v/>
      </c>
      <c r="X366" s="27">
        <f>IF(A366="","",IFERROR(H366/K366,0))</f>
        <v/>
      </c>
      <c r="Y366" s="21">
        <f>IF(A366="","",IFERROR(IF(H366&lt;=0,"Rupture / à commander",IF(H366&lt;=Q366,IF(I366&gt;0,"À surveiller - commande en cours","À commander"),"OK")),"À vérifier"))</f>
        <v/>
      </c>
      <c r="Z366" s="22" t="n"/>
      <c r="AA366" s="15" t="n"/>
    </row>
    <row r="367">
      <c r="A367" s="15" t="n"/>
      <c r="B367" s="15" t="n"/>
      <c r="C367" s="15" t="n"/>
      <c r="D367" s="15" t="n"/>
      <c r="E367" s="15" t="n"/>
      <c r="F367" s="16" t="n"/>
      <c r="G367" s="16" t="n"/>
      <c r="H367" s="17">
        <f>IF(A367="","",IFERROR(MAX(0,F367-G367),0))</f>
        <v/>
      </c>
      <c r="I367" s="16" t="n"/>
      <c r="J367" s="16" t="n"/>
      <c r="K367" s="27">
        <f>IF(A367="","",IFERROR(J367/'Paramètres'!$B$6,0))</f>
        <v/>
      </c>
      <c r="L367" s="16" t="n"/>
      <c r="M367" s="17">
        <f>IF(A367="","",IFERROR(IF(L367="",'Paramètres'!$B$7,L367),0))</f>
        <v/>
      </c>
      <c r="N367" s="16" t="n"/>
      <c r="O367" s="17">
        <f>IF(A367="","",IFERROR(IF(N367="",'Paramètres'!$B$8,N367),0))</f>
        <v/>
      </c>
      <c r="P367" s="17">
        <f>IF(A367="","",IFERROR(ROUNDUP(K367*O367,0),0))</f>
        <v/>
      </c>
      <c r="Q367" s="17">
        <f>IF(A367="","",IFERROR(ROUNDUP((K367*M367)+P367,0),0))</f>
        <v/>
      </c>
      <c r="R367" s="16" t="n"/>
      <c r="S367" s="17">
        <f>IF(A367="","",IFERROR(IF(R367="",'Paramètres'!$B$9,R367),0))</f>
        <v/>
      </c>
      <c r="T367" s="17">
        <f>IF(A367="","",IFERROR(ROUNDUP(K367*(M367+S367),0),0))</f>
        <v/>
      </c>
      <c r="U367" s="17">
        <f>IF(A367="","",IFERROR(IF(H367&lt;=Q367,MAX(0,T367-H367-I367),0),0))</f>
        <v/>
      </c>
      <c r="V367" s="28" t="n"/>
      <c r="W367" s="29">
        <f>IF(A367="","",IFERROR(U367*V367,0))</f>
        <v/>
      </c>
      <c r="X367" s="27">
        <f>IF(A367="","",IFERROR(H367/K367,0))</f>
        <v/>
      </c>
      <c r="Y367" s="21">
        <f>IF(A367="","",IFERROR(IF(H367&lt;=0,"Rupture / à commander",IF(H367&lt;=Q367,IF(I367&gt;0,"À surveiller - commande en cours","À commander"),"OK")),"À vérifier"))</f>
        <v/>
      </c>
      <c r="Z367" s="22" t="n"/>
      <c r="AA367" s="15" t="n"/>
    </row>
    <row r="368">
      <c r="A368" s="15" t="n"/>
      <c r="B368" s="15" t="n"/>
      <c r="C368" s="15" t="n"/>
      <c r="D368" s="15" t="n"/>
      <c r="E368" s="15" t="n"/>
      <c r="F368" s="16" t="n"/>
      <c r="G368" s="16" t="n"/>
      <c r="H368" s="17">
        <f>IF(A368="","",IFERROR(MAX(0,F368-G368),0))</f>
        <v/>
      </c>
      <c r="I368" s="16" t="n"/>
      <c r="J368" s="16" t="n"/>
      <c r="K368" s="27">
        <f>IF(A368="","",IFERROR(J368/'Paramètres'!$B$6,0))</f>
        <v/>
      </c>
      <c r="L368" s="16" t="n"/>
      <c r="M368" s="17">
        <f>IF(A368="","",IFERROR(IF(L368="",'Paramètres'!$B$7,L368),0))</f>
        <v/>
      </c>
      <c r="N368" s="16" t="n"/>
      <c r="O368" s="17">
        <f>IF(A368="","",IFERROR(IF(N368="",'Paramètres'!$B$8,N368),0))</f>
        <v/>
      </c>
      <c r="P368" s="17">
        <f>IF(A368="","",IFERROR(ROUNDUP(K368*O368,0),0))</f>
        <v/>
      </c>
      <c r="Q368" s="17">
        <f>IF(A368="","",IFERROR(ROUNDUP((K368*M368)+P368,0),0))</f>
        <v/>
      </c>
      <c r="R368" s="16" t="n"/>
      <c r="S368" s="17">
        <f>IF(A368="","",IFERROR(IF(R368="",'Paramètres'!$B$9,R368),0))</f>
        <v/>
      </c>
      <c r="T368" s="17">
        <f>IF(A368="","",IFERROR(ROUNDUP(K368*(M368+S368),0),0))</f>
        <v/>
      </c>
      <c r="U368" s="17">
        <f>IF(A368="","",IFERROR(IF(H368&lt;=Q368,MAX(0,T368-H368-I368),0),0))</f>
        <v/>
      </c>
      <c r="V368" s="28" t="n"/>
      <c r="W368" s="29">
        <f>IF(A368="","",IFERROR(U368*V368,0))</f>
        <v/>
      </c>
      <c r="X368" s="27">
        <f>IF(A368="","",IFERROR(H368/K368,0))</f>
        <v/>
      </c>
      <c r="Y368" s="21">
        <f>IF(A368="","",IFERROR(IF(H368&lt;=0,"Rupture / à commander",IF(H368&lt;=Q368,IF(I368&gt;0,"À surveiller - commande en cours","À commander"),"OK")),"À vérifier"))</f>
        <v/>
      </c>
      <c r="Z368" s="22" t="n"/>
      <c r="AA368" s="15" t="n"/>
    </row>
    <row r="369">
      <c r="A369" s="15" t="n"/>
      <c r="B369" s="15" t="n"/>
      <c r="C369" s="15" t="n"/>
      <c r="D369" s="15" t="n"/>
      <c r="E369" s="15" t="n"/>
      <c r="F369" s="16" t="n"/>
      <c r="G369" s="16" t="n"/>
      <c r="H369" s="17">
        <f>IF(A369="","",IFERROR(MAX(0,F369-G369),0))</f>
        <v/>
      </c>
      <c r="I369" s="16" t="n"/>
      <c r="J369" s="16" t="n"/>
      <c r="K369" s="27">
        <f>IF(A369="","",IFERROR(J369/'Paramètres'!$B$6,0))</f>
        <v/>
      </c>
      <c r="L369" s="16" t="n"/>
      <c r="M369" s="17">
        <f>IF(A369="","",IFERROR(IF(L369="",'Paramètres'!$B$7,L369),0))</f>
        <v/>
      </c>
      <c r="N369" s="16" t="n"/>
      <c r="O369" s="17">
        <f>IF(A369="","",IFERROR(IF(N369="",'Paramètres'!$B$8,N369),0))</f>
        <v/>
      </c>
      <c r="P369" s="17">
        <f>IF(A369="","",IFERROR(ROUNDUP(K369*O369,0),0))</f>
        <v/>
      </c>
      <c r="Q369" s="17">
        <f>IF(A369="","",IFERROR(ROUNDUP((K369*M369)+P369,0),0))</f>
        <v/>
      </c>
      <c r="R369" s="16" t="n"/>
      <c r="S369" s="17">
        <f>IF(A369="","",IFERROR(IF(R369="",'Paramètres'!$B$9,R369),0))</f>
        <v/>
      </c>
      <c r="T369" s="17">
        <f>IF(A369="","",IFERROR(ROUNDUP(K369*(M369+S369),0),0))</f>
        <v/>
      </c>
      <c r="U369" s="17">
        <f>IF(A369="","",IFERROR(IF(H369&lt;=Q369,MAX(0,T369-H369-I369),0),0))</f>
        <v/>
      </c>
      <c r="V369" s="28" t="n"/>
      <c r="W369" s="29">
        <f>IF(A369="","",IFERROR(U369*V369,0))</f>
        <v/>
      </c>
      <c r="X369" s="27">
        <f>IF(A369="","",IFERROR(H369/K369,0))</f>
        <v/>
      </c>
      <c r="Y369" s="21">
        <f>IF(A369="","",IFERROR(IF(H369&lt;=0,"Rupture / à commander",IF(H369&lt;=Q369,IF(I369&gt;0,"À surveiller - commande en cours","À commander"),"OK")),"À vérifier"))</f>
        <v/>
      </c>
      <c r="Z369" s="22" t="n"/>
      <c r="AA369" s="15" t="n"/>
    </row>
    <row r="370">
      <c r="A370" s="15" t="n"/>
      <c r="B370" s="15" t="n"/>
      <c r="C370" s="15" t="n"/>
      <c r="D370" s="15" t="n"/>
      <c r="E370" s="15" t="n"/>
      <c r="F370" s="16" t="n"/>
      <c r="G370" s="16" t="n"/>
      <c r="H370" s="17">
        <f>IF(A370="","",IFERROR(MAX(0,F370-G370),0))</f>
        <v/>
      </c>
      <c r="I370" s="16" t="n"/>
      <c r="J370" s="16" t="n"/>
      <c r="K370" s="27">
        <f>IF(A370="","",IFERROR(J370/'Paramètres'!$B$6,0))</f>
        <v/>
      </c>
      <c r="L370" s="16" t="n"/>
      <c r="M370" s="17">
        <f>IF(A370="","",IFERROR(IF(L370="",'Paramètres'!$B$7,L370),0))</f>
        <v/>
      </c>
      <c r="N370" s="16" t="n"/>
      <c r="O370" s="17">
        <f>IF(A370="","",IFERROR(IF(N370="",'Paramètres'!$B$8,N370),0))</f>
        <v/>
      </c>
      <c r="P370" s="17">
        <f>IF(A370="","",IFERROR(ROUNDUP(K370*O370,0),0))</f>
        <v/>
      </c>
      <c r="Q370" s="17">
        <f>IF(A370="","",IFERROR(ROUNDUP((K370*M370)+P370,0),0))</f>
        <v/>
      </c>
      <c r="R370" s="16" t="n"/>
      <c r="S370" s="17">
        <f>IF(A370="","",IFERROR(IF(R370="",'Paramètres'!$B$9,R370),0))</f>
        <v/>
      </c>
      <c r="T370" s="17">
        <f>IF(A370="","",IFERROR(ROUNDUP(K370*(M370+S370),0),0))</f>
        <v/>
      </c>
      <c r="U370" s="17">
        <f>IF(A370="","",IFERROR(IF(H370&lt;=Q370,MAX(0,T370-H370-I370),0),0))</f>
        <v/>
      </c>
      <c r="V370" s="28" t="n"/>
      <c r="W370" s="29">
        <f>IF(A370="","",IFERROR(U370*V370,0))</f>
        <v/>
      </c>
      <c r="X370" s="27">
        <f>IF(A370="","",IFERROR(H370/K370,0))</f>
        <v/>
      </c>
      <c r="Y370" s="21">
        <f>IF(A370="","",IFERROR(IF(H370&lt;=0,"Rupture / à commander",IF(H370&lt;=Q370,IF(I370&gt;0,"À surveiller - commande en cours","À commander"),"OK")),"À vérifier"))</f>
        <v/>
      </c>
      <c r="Z370" s="22" t="n"/>
      <c r="AA370" s="15" t="n"/>
    </row>
    <row r="371">
      <c r="A371" s="15" t="n"/>
      <c r="B371" s="15" t="n"/>
      <c r="C371" s="15" t="n"/>
      <c r="D371" s="15" t="n"/>
      <c r="E371" s="15" t="n"/>
      <c r="F371" s="16" t="n"/>
      <c r="G371" s="16" t="n"/>
      <c r="H371" s="17">
        <f>IF(A371="","",IFERROR(MAX(0,F371-G371),0))</f>
        <v/>
      </c>
      <c r="I371" s="16" t="n"/>
      <c r="J371" s="16" t="n"/>
      <c r="K371" s="27">
        <f>IF(A371="","",IFERROR(J371/'Paramètres'!$B$6,0))</f>
        <v/>
      </c>
      <c r="L371" s="16" t="n"/>
      <c r="M371" s="17">
        <f>IF(A371="","",IFERROR(IF(L371="",'Paramètres'!$B$7,L371),0))</f>
        <v/>
      </c>
      <c r="N371" s="16" t="n"/>
      <c r="O371" s="17">
        <f>IF(A371="","",IFERROR(IF(N371="",'Paramètres'!$B$8,N371),0))</f>
        <v/>
      </c>
      <c r="P371" s="17">
        <f>IF(A371="","",IFERROR(ROUNDUP(K371*O371,0),0))</f>
        <v/>
      </c>
      <c r="Q371" s="17">
        <f>IF(A371="","",IFERROR(ROUNDUP((K371*M371)+P371,0),0))</f>
        <v/>
      </c>
      <c r="R371" s="16" t="n"/>
      <c r="S371" s="17">
        <f>IF(A371="","",IFERROR(IF(R371="",'Paramètres'!$B$9,R371),0))</f>
        <v/>
      </c>
      <c r="T371" s="17">
        <f>IF(A371="","",IFERROR(ROUNDUP(K371*(M371+S371),0),0))</f>
        <v/>
      </c>
      <c r="U371" s="17">
        <f>IF(A371="","",IFERROR(IF(H371&lt;=Q371,MAX(0,T371-H371-I371),0),0))</f>
        <v/>
      </c>
      <c r="V371" s="28" t="n"/>
      <c r="W371" s="29">
        <f>IF(A371="","",IFERROR(U371*V371,0))</f>
        <v/>
      </c>
      <c r="X371" s="27">
        <f>IF(A371="","",IFERROR(H371/K371,0))</f>
        <v/>
      </c>
      <c r="Y371" s="21">
        <f>IF(A371="","",IFERROR(IF(H371&lt;=0,"Rupture / à commander",IF(H371&lt;=Q371,IF(I371&gt;0,"À surveiller - commande en cours","À commander"),"OK")),"À vérifier"))</f>
        <v/>
      </c>
      <c r="Z371" s="22" t="n"/>
      <c r="AA371" s="15" t="n"/>
    </row>
    <row r="372">
      <c r="A372" s="15" t="n"/>
      <c r="B372" s="15" t="n"/>
      <c r="C372" s="15" t="n"/>
      <c r="D372" s="15" t="n"/>
      <c r="E372" s="15" t="n"/>
      <c r="F372" s="16" t="n"/>
      <c r="G372" s="16" t="n"/>
      <c r="H372" s="17">
        <f>IF(A372="","",IFERROR(MAX(0,F372-G372),0))</f>
        <v/>
      </c>
      <c r="I372" s="16" t="n"/>
      <c r="J372" s="16" t="n"/>
      <c r="K372" s="27">
        <f>IF(A372="","",IFERROR(J372/'Paramètres'!$B$6,0))</f>
        <v/>
      </c>
      <c r="L372" s="16" t="n"/>
      <c r="M372" s="17">
        <f>IF(A372="","",IFERROR(IF(L372="",'Paramètres'!$B$7,L372),0))</f>
        <v/>
      </c>
      <c r="N372" s="16" t="n"/>
      <c r="O372" s="17">
        <f>IF(A372="","",IFERROR(IF(N372="",'Paramètres'!$B$8,N372),0))</f>
        <v/>
      </c>
      <c r="P372" s="17">
        <f>IF(A372="","",IFERROR(ROUNDUP(K372*O372,0),0))</f>
        <v/>
      </c>
      <c r="Q372" s="17">
        <f>IF(A372="","",IFERROR(ROUNDUP((K372*M372)+P372,0),0))</f>
        <v/>
      </c>
      <c r="R372" s="16" t="n"/>
      <c r="S372" s="17">
        <f>IF(A372="","",IFERROR(IF(R372="",'Paramètres'!$B$9,R372),0))</f>
        <v/>
      </c>
      <c r="T372" s="17">
        <f>IF(A372="","",IFERROR(ROUNDUP(K372*(M372+S372),0),0))</f>
        <v/>
      </c>
      <c r="U372" s="17">
        <f>IF(A372="","",IFERROR(IF(H372&lt;=Q372,MAX(0,T372-H372-I372),0),0))</f>
        <v/>
      </c>
      <c r="V372" s="28" t="n"/>
      <c r="W372" s="29">
        <f>IF(A372="","",IFERROR(U372*V372,0))</f>
        <v/>
      </c>
      <c r="X372" s="27">
        <f>IF(A372="","",IFERROR(H372/K372,0))</f>
        <v/>
      </c>
      <c r="Y372" s="21">
        <f>IF(A372="","",IFERROR(IF(H372&lt;=0,"Rupture / à commander",IF(H372&lt;=Q372,IF(I372&gt;0,"À surveiller - commande en cours","À commander"),"OK")),"À vérifier"))</f>
        <v/>
      </c>
      <c r="Z372" s="22" t="n"/>
      <c r="AA372" s="15" t="n"/>
    </row>
    <row r="373">
      <c r="A373" s="15" t="n"/>
      <c r="B373" s="15" t="n"/>
      <c r="C373" s="15" t="n"/>
      <c r="D373" s="15" t="n"/>
      <c r="E373" s="15" t="n"/>
      <c r="F373" s="16" t="n"/>
      <c r="G373" s="16" t="n"/>
      <c r="H373" s="17">
        <f>IF(A373="","",IFERROR(MAX(0,F373-G373),0))</f>
        <v/>
      </c>
      <c r="I373" s="16" t="n"/>
      <c r="J373" s="16" t="n"/>
      <c r="K373" s="27">
        <f>IF(A373="","",IFERROR(J373/'Paramètres'!$B$6,0))</f>
        <v/>
      </c>
      <c r="L373" s="16" t="n"/>
      <c r="M373" s="17">
        <f>IF(A373="","",IFERROR(IF(L373="",'Paramètres'!$B$7,L373),0))</f>
        <v/>
      </c>
      <c r="N373" s="16" t="n"/>
      <c r="O373" s="17">
        <f>IF(A373="","",IFERROR(IF(N373="",'Paramètres'!$B$8,N373),0))</f>
        <v/>
      </c>
      <c r="P373" s="17">
        <f>IF(A373="","",IFERROR(ROUNDUP(K373*O373,0),0))</f>
        <v/>
      </c>
      <c r="Q373" s="17">
        <f>IF(A373="","",IFERROR(ROUNDUP((K373*M373)+P373,0),0))</f>
        <v/>
      </c>
      <c r="R373" s="16" t="n"/>
      <c r="S373" s="17">
        <f>IF(A373="","",IFERROR(IF(R373="",'Paramètres'!$B$9,R373),0))</f>
        <v/>
      </c>
      <c r="T373" s="17">
        <f>IF(A373="","",IFERROR(ROUNDUP(K373*(M373+S373),0),0))</f>
        <v/>
      </c>
      <c r="U373" s="17">
        <f>IF(A373="","",IFERROR(IF(H373&lt;=Q373,MAX(0,T373-H373-I373),0),0))</f>
        <v/>
      </c>
      <c r="V373" s="28" t="n"/>
      <c r="W373" s="29">
        <f>IF(A373="","",IFERROR(U373*V373,0))</f>
        <v/>
      </c>
      <c r="X373" s="27">
        <f>IF(A373="","",IFERROR(H373/K373,0))</f>
        <v/>
      </c>
      <c r="Y373" s="21">
        <f>IF(A373="","",IFERROR(IF(H373&lt;=0,"Rupture / à commander",IF(H373&lt;=Q373,IF(I373&gt;0,"À surveiller - commande en cours","À commander"),"OK")),"À vérifier"))</f>
        <v/>
      </c>
      <c r="Z373" s="22" t="n"/>
      <c r="AA373" s="15" t="n"/>
    </row>
    <row r="374">
      <c r="A374" s="15" t="n"/>
      <c r="B374" s="15" t="n"/>
      <c r="C374" s="15" t="n"/>
      <c r="D374" s="15" t="n"/>
      <c r="E374" s="15" t="n"/>
      <c r="F374" s="16" t="n"/>
      <c r="G374" s="16" t="n"/>
      <c r="H374" s="17">
        <f>IF(A374="","",IFERROR(MAX(0,F374-G374),0))</f>
        <v/>
      </c>
      <c r="I374" s="16" t="n"/>
      <c r="J374" s="16" t="n"/>
      <c r="K374" s="27">
        <f>IF(A374="","",IFERROR(J374/'Paramètres'!$B$6,0))</f>
        <v/>
      </c>
      <c r="L374" s="16" t="n"/>
      <c r="M374" s="17">
        <f>IF(A374="","",IFERROR(IF(L374="",'Paramètres'!$B$7,L374),0))</f>
        <v/>
      </c>
      <c r="N374" s="16" t="n"/>
      <c r="O374" s="17">
        <f>IF(A374="","",IFERROR(IF(N374="",'Paramètres'!$B$8,N374),0))</f>
        <v/>
      </c>
      <c r="P374" s="17">
        <f>IF(A374="","",IFERROR(ROUNDUP(K374*O374,0),0))</f>
        <v/>
      </c>
      <c r="Q374" s="17">
        <f>IF(A374="","",IFERROR(ROUNDUP((K374*M374)+P374,0),0))</f>
        <v/>
      </c>
      <c r="R374" s="16" t="n"/>
      <c r="S374" s="17">
        <f>IF(A374="","",IFERROR(IF(R374="",'Paramètres'!$B$9,R374),0))</f>
        <v/>
      </c>
      <c r="T374" s="17">
        <f>IF(A374="","",IFERROR(ROUNDUP(K374*(M374+S374),0),0))</f>
        <v/>
      </c>
      <c r="U374" s="17">
        <f>IF(A374="","",IFERROR(IF(H374&lt;=Q374,MAX(0,T374-H374-I374),0),0))</f>
        <v/>
      </c>
      <c r="V374" s="28" t="n"/>
      <c r="W374" s="29">
        <f>IF(A374="","",IFERROR(U374*V374,0))</f>
        <v/>
      </c>
      <c r="X374" s="27">
        <f>IF(A374="","",IFERROR(H374/K374,0))</f>
        <v/>
      </c>
      <c r="Y374" s="21">
        <f>IF(A374="","",IFERROR(IF(H374&lt;=0,"Rupture / à commander",IF(H374&lt;=Q374,IF(I374&gt;0,"À surveiller - commande en cours","À commander"),"OK")),"À vérifier"))</f>
        <v/>
      </c>
      <c r="Z374" s="22" t="n"/>
      <c r="AA374" s="15" t="n"/>
    </row>
    <row r="375">
      <c r="A375" s="15" t="n"/>
      <c r="B375" s="15" t="n"/>
      <c r="C375" s="15" t="n"/>
      <c r="D375" s="15" t="n"/>
      <c r="E375" s="15" t="n"/>
      <c r="F375" s="16" t="n"/>
      <c r="G375" s="16" t="n"/>
      <c r="H375" s="17">
        <f>IF(A375="","",IFERROR(MAX(0,F375-G375),0))</f>
        <v/>
      </c>
      <c r="I375" s="16" t="n"/>
      <c r="J375" s="16" t="n"/>
      <c r="K375" s="27">
        <f>IF(A375="","",IFERROR(J375/'Paramètres'!$B$6,0))</f>
        <v/>
      </c>
      <c r="L375" s="16" t="n"/>
      <c r="M375" s="17">
        <f>IF(A375="","",IFERROR(IF(L375="",'Paramètres'!$B$7,L375),0))</f>
        <v/>
      </c>
      <c r="N375" s="16" t="n"/>
      <c r="O375" s="17">
        <f>IF(A375="","",IFERROR(IF(N375="",'Paramètres'!$B$8,N375),0))</f>
        <v/>
      </c>
      <c r="P375" s="17">
        <f>IF(A375="","",IFERROR(ROUNDUP(K375*O375,0),0))</f>
        <v/>
      </c>
      <c r="Q375" s="17">
        <f>IF(A375="","",IFERROR(ROUNDUP((K375*M375)+P375,0),0))</f>
        <v/>
      </c>
      <c r="R375" s="16" t="n"/>
      <c r="S375" s="17">
        <f>IF(A375="","",IFERROR(IF(R375="",'Paramètres'!$B$9,R375),0))</f>
        <v/>
      </c>
      <c r="T375" s="17">
        <f>IF(A375="","",IFERROR(ROUNDUP(K375*(M375+S375),0),0))</f>
        <v/>
      </c>
      <c r="U375" s="17">
        <f>IF(A375="","",IFERROR(IF(H375&lt;=Q375,MAX(0,T375-H375-I375),0),0))</f>
        <v/>
      </c>
      <c r="V375" s="28" t="n"/>
      <c r="W375" s="29">
        <f>IF(A375="","",IFERROR(U375*V375,0))</f>
        <v/>
      </c>
      <c r="X375" s="27">
        <f>IF(A375="","",IFERROR(H375/K375,0))</f>
        <v/>
      </c>
      <c r="Y375" s="21">
        <f>IF(A375="","",IFERROR(IF(H375&lt;=0,"Rupture / à commander",IF(H375&lt;=Q375,IF(I375&gt;0,"À surveiller - commande en cours","À commander"),"OK")),"À vérifier"))</f>
        <v/>
      </c>
      <c r="Z375" s="22" t="n"/>
      <c r="AA375" s="15" t="n"/>
    </row>
    <row r="376">
      <c r="A376" s="15" t="n"/>
      <c r="B376" s="15" t="n"/>
      <c r="C376" s="15" t="n"/>
      <c r="D376" s="15" t="n"/>
      <c r="E376" s="15" t="n"/>
      <c r="F376" s="16" t="n"/>
      <c r="G376" s="16" t="n"/>
      <c r="H376" s="17">
        <f>IF(A376="","",IFERROR(MAX(0,F376-G376),0))</f>
        <v/>
      </c>
      <c r="I376" s="16" t="n"/>
      <c r="J376" s="16" t="n"/>
      <c r="K376" s="27">
        <f>IF(A376="","",IFERROR(J376/'Paramètres'!$B$6,0))</f>
        <v/>
      </c>
      <c r="L376" s="16" t="n"/>
      <c r="M376" s="17">
        <f>IF(A376="","",IFERROR(IF(L376="",'Paramètres'!$B$7,L376),0))</f>
        <v/>
      </c>
      <c r="N376" s="16" t="n"/>
      <c r="O376" s="17">
        <f>IF(A376="","",IFERROR(IF(N376="",'Paramètres'!$B$8,N376),0))</f>
        <v/>
      </c>
      <c r="P376" s="17">
        <f>IF(A376="","",IFERROR(ROUNDUP(K376*O376,0),0))</f>
        <v/>
      </c>
      <c r="Q376" s="17">
        <f>IF(A376="","",IFERROR(ROUNDUP((K376*M376)+P376,0),0))</f>
        <v/>
      </c>
      <c r="R376" s="16" t="n"/>
      <c r="S376" s="17">
        <f>IF(A376="","",IFERROR(IF(R376="",'Paramètres'!$B$9,R376),0))</f>
        <v/>
      </c>
      <c r="T376" s="17">
        <f>IF(A376="","",IFERROR(ROUNDUP(K376*(M376+S376),0),0))</f>
        <v/>
      </c>
      <c r="U376" s="17">
        <f>IF(A376="","",IFERROR(IF(H376&lt;=Q376,MAX(0,T376-H376-I376),0),0))</f>
        <v/>
      </c>
      <c r="V376" s="28" t="n"/>
      <c r="W376" s="29">
        <f>IF(A376="","",IFERROR(U376*V376,0))</f>
        <v/>
      </c>
      <c r="X376" s="27">
        <f>IF(A376="","",IFERROR(H376/K376,0))</f>
        <v/>
      </c>
      <c r="Y376" s="21">
        <f>IF(A376="","",IFERROR(IF(H376&lt;=0,"Rupture / à commander",IF(H376&lt;=Q376,IF(I376&gt;0,"À surveiller - commande en cours","À commander"),"OK")),"À vérifier"))</f>
        <v/>
      </c>
      <c r="Z376" s="22" t="n"/>
      <c r="AA376" s="15" t="n"/>
    </row>
    <row r="377">
      <c r="A377" s="15" t="n"/>
      <c r="B377" s="15" t="n"/>
      <c r="C377" s="15" t="n"/>
      <c r="D377" s="15" t="n"/>
      <c r="E377" s="15" t="n"/>
      <c r="F377" s="16" t="n"/>
      <c r="G377" s="16" t="n"/>
      <c r="H377" s="17">
        <f>IF(A377="","",IFERROR(MAX(0,F377-G377),0))</f>
        <v/>
      </c>
      <c r="I377" s="16" t="n"/>
      <c r="J377" s="16" t="n"/>
      <c r="K377" s="27">
        <f>IF(A377="","",IFERROR(J377/'Paramètres'!$B$6,0))</f>
        <v/>
      </c>
      <c r="L377" s="16" t="n"/>
      <c r="M377" s="17">
        <f>IF(A377="","",IFERROR(IF(L377="",'Paramètres'!$B$7,L377),0))</f>
        <v/>
      </c>
      <c r="N377" s="16" t="n"/>
      <c r="O377" s="17">
        <f>IF(A377="","",IFERROR(IF(N377="",'Paramètres'!$B$8,N377),0))</f>
        <v/>
      </c>
      <c r="P377" s="17">
        <f>IF(A377="","",IFERROR(ROUNDUP(K377*O377,0),0))</f>
        <v/>
      </c>
      <c r="Q377" s="17">
        <f>IF(A377="","",IFERROR(ROUNDUP((K377*M377)+P377,0),0))</f>
        <v/>
      </c>
      <c r="R377" s="16" t="n"/>
      <c r="S377" s="17">
        <f>IF(A377="","",IFERROR(IF(R377="",'Paramètres'!$B$9,R377),0))</f>
        <v/>
      </c>
      <c r="T377" s="17">
        <f>IF(A377="","",IFERROR(ROUNDUP(K377*(M377+S377),0),0))</f>
        <v/>
      </c>
      <c r="U377" s="17">
        <f>IF(A377="","",IFERROR(IF(H377&lt;=Q377,MAX(0,T377-H377-I377),0),0))</f>
        <v/>
      </c>
      <c r="V377" s="28" t="n"/>
      <c r="W377" s="29">
        <f>IF(A377="","",IFERROR(U377*V377,0))</f>
        <v/>
      </c>
      <c r="X377" s="27">
        <f>IF(A377="","",IFERROR(H377/K377,0))</f>
        <v/>
      </c>
      <c r="Y377" s="21">
        <f>IF(A377="","",IFERROR(IF(H377&lt;=0,"Rupture / à commander",IF(H377&lt;=Q377,IF(I377&gt;0,"À surveiller - commande en cours","À commander"),"OK")),"À vérifier"))</f>
        <v/>
      </c>
      <c r="Z377" s="22" t="n"/>
      <c r="AA377" s="15" t="n"/>
    </row>
    <row r="378">
      <c r="A378" s="15" t="n"/>
      <c r="B378" s="15" t="n"/>
      <c r="C378" s="15" t="n"/>
      <c r="D378" s="15" t="n"/>
      <c r="E378" s="15" t="n"/>
      <c r="F378" s="16" t="n"/>
      <c r="G378" s="16" t="n"/>
      <c r="H378" s="17">
        <f>IF(A378="","",IFERROR(MAX(0,F378-G378),0))</f>
        <v/>
      </c>
      <c r="I378" s="16" t="n"/>
      <c r="J378" s="16" t="n"/>
      <c r="K378" s="27">
        <f>IF(A378="","",IFERROR(J378/'Paramètres'!$B$6,0))</f>
        <v/>
      </c>
      <c r="L378" s="16" t="n"/>
      <c r="M378" s="17">
        <f>IF(A378="","",IFERROR(IF(L378="",'Paramètres'!$B$7,L378),0))</f>
        <v/>
      </c>
      <c r="N378" s="16" t="n"/>
      <c r="O378" s="17">
        <f>IF(A378="","",IFERROR(IF(N378="",'Paramètres'!$B$8,N378),0))</f>
        <v/>
      </c>
      <c r="P378" s="17">
        <f>IF(A378="","",IFERROR(ROUNDUP(K378*O378,0),0))</f>
        <v/>
      </c>
      <c r="Q378" s="17">
        <f>IF(A378="","",IFERROR(ROUNDUP((K378*M378)+P378,0),0))</f>
        <v/>
      </c>
      <c r="R378" s="16" t="n"/>
      <c r="S378" s="17">
        <f>IF(A378="","",IFERROR(IF(R378="",'Paramètres'!$B$9,R378),0))</f>
        <v/>
      </c>
      <c r="T378" s="17">
        <f>IF(A378="","",IFERROR(ROUNDUP(K378*(M378+S378),0),0))</f>
        <v/>
      </c>
      <c r="U378" s="17">
        <f>IF(A378="","",IFERROR(IF(H378&lt;=Q378,MAX(0,T378-H378-I378),0),0))</f>
        <v/>
      </c>
      <c r="V378" s="28" t="n"/>
      <c r="W378" s="29">
        <f>IF(A378="","",IFERROR(U378*V378,0))</f>
        <v/>
      </c>
      <c r="X378" s="27">
        <f>IF(A378="","",IFERROR(H378/K378,0))</f>
        <v/>
      </c>
      <c r="Y378" s="21">
        <f>IF(A378="","",IFERROR(IF(H378&lt;=0,"Rupture / à commander",IF(H378&lt;=Q378,IF(I378&gt;0,"À surveiller - commande en cours","À commander"),"OK")),"À vérifier"))</f>
        <v/>
      </c>
      <c r="Z378" s="22" t="n"/>
      <c r="AA378" s="15" t="n"/>
    </row>
    <row r="379">
      <c r="A379" s="15" t="n"/>
      <c r="B379" s="15" t="n"/>
      <c r="C379" s="15" t="n"/>
      <c r="D379" s="15" t="n"/>
      <c r="E379" s="15" t="n"/>
      <c r="F379" s="16" t="n"/>
      <c r="G379" s="16" t="n"/>
      <c r="H379" s="17">
        <f>IF(A379="","",IFERROR(MAX(0,F379-G379),0))</f>
        <v/>
      </c>
      <c r="I379" s="16" t="n"/>
      <c r="J379" s="16" t="n"/>
      <c r="K379" s="27">
        <f>IF(A379="","",IFERROR(J379/'Paramètres'!$B$6,0))</f>
        <v/>
      </c>
      <c r="L379" s="16" t="n"/>
      <c r="M379" s="17">
        <f>IF(A379="","",IFERROR(IF(L379="",'Paramètres'!$B$7,L379),0))</f>
        <v/>
      </c>
      <c r="N379" s="16" t="n"/>
      <c r="O379" s="17">
        <f>IF(A379="","",IFERROR(IF(N379="",'Paramètres'!$B$8,N379),0))</f>
        <v/>
      </c>
      <c r="P379" s="17">
        <f>IF(A379="","",IFERROR(ROUNDUP(K379*O379,0),0))</f>
        <v/>
      </c>
      <c r="Q379" s="17">
        <f>IF(A379="","",IFERROR(ROUNDUP((K379*M379)+P379,0),0))</f>
        <v/>
      </c>
      <c r="R379" s="16" t="n"/>
      <c r="S379" s="17">
        <f>IF(A379="","",IFERROR(IF(R379="",'Paramètres'!$B$9,R379),0))</f>
        <v/>
      </c>
      <c r="T379" s="17">
        <f>IF(A379="","",IFERROR(ROUNDUP(K379*(M379+S379),0),0))</f>
        <v/>
      </c>
      <c r="U379" s="17">
        <f>IF(A379="","",IFERROR(IF(H379&lt;=Q379,MAX(0,T379-H379-I379),0),0))</f>
        <v/>
      </c>
      <c r="V379" s="28" t="n"/>
      <c r="W379" s="29">
        <f>IF(A379="","",IFERROR(U379*V379,0))</f>
        <v/>
      </c>
      <c r="X379" s="27">
        <f>IF(A379="","",IFERROR(H379/K379,0))</f>
        <v/>
      </c>
      <c r="Y379" s="21">
        <f>IF(A379="","",IFERROR(IF(H379&lt;=0,"Rupture / à commander",IF(H379&lt;=Q379,IF(I379&gt;0,"À surveiller - commande en cours","À commander"),"OK")),"À vérifier"))</f>
        <v/>
      </c>
      <c r="Z379" s="22" t="n"/>
      <c r="AA379" s="15" t="n"/>
    </row>
    <row r="380">
      <c r="A380" s="15" t="n"/>
      <c r="B380" s="15" t="n"/>
      <c r="C380" s="15" t="n"/>
      <c r="D380" s="15" t="n"/>
      <c r="E380" s="15" t="n"/>
      <c r="F380" s="16" t="n"/>
      <c r="G380" s="16" t="n"/>
      <c r="H380" s="17">
        <f>IF(A380="","",IFERROR(MAX(0,F380-G380),0))</f>
        <v/>
      </c>
      <c r="I380" s="16" t="n"/>
      <c r="J380" s="16" t="n"/>
      <c r="K380" s="27">
        <f>IF(A380="","",IFERROR(J380/'Paramètres'!$B$6,0))</f>
        <v/>
      </c>
      <c r="L380" s="16" t="n"/>
      <c r="M380" s="17">
        <f>IF(A380="","",IFERROR(IF(L380="",'Paramètres'!$B$7,L380),0))</f>
        <v/>
      </c>
      <c r="N380" s="16" t="n"/>
      <c r="O380" s="17">
        <f>IF(A380="","",IFERROR(IF(N380="",'Paramètres'!$B$8,N380),0))</f>
        <v/>
      </c>
      <c r="P380" s="17">
        <f>IF(A380="","",IFERROR(ROUNDUP(K380*O380,0),0))</f>
        <v/>
      </c>
      <c r="Q380" s="17">
        <f>IF(A380="","",IFERROR(ROUNDUP((K380*M380)+P380,0),0))</f>
        <v/>
      </c>
      <c r="R380" s="16" t="n"/>
      <c r="S380" s="17">
        <f>IF(A380="","",IFERROR(IF(R380="",'Paramètres'!$B$9,R380),0))</f>
        <v/>
      </c>
      <c r="T380" s="17">
        <f>IF(A380="","",IFERROR(ROUNDUP(K380*(M380+S380),0),0))</f>
        <v/>
      </c>
      <c r="U380" s="17">
        <f>IF(A380="","",IFERROR(IF(H380&lt;=Q380,MAX(0,T380-H380-I380),0),0))</f>
        <v/>
      </c>
      <c r="V380" s="28" t="n"/>
      <c r="W380" s="29">
        <f>IF(A380="","",IFERROR(U380*V380,0))</f>
        <v/>
      </c>
      <c r="X380" s="27">
        <f>IF(A380="","",IFERROR(H380/K380,0))</f>
        <v/>
      </c>
      <c r="Y380" s="21">
        <f>IF(A380="","",IFERROR(IF(H380&lt;=0,"Rupture / à commander",IF(H380&lt;=Q380,IF(I380&gt;0,"À surveiller - commande en cours","À commander"),"OK")),"À vérifier"))</f>
        <v/>
      </c>
      <c r="Z380" s="22" t="n"/>
      <c r="AA380" s="15" t="n"/>
    </row>
    <row r="381">
      <c r="A381" s="15" t="n"/>
      <c r="B381" s="15" t="n"/>
      <c r="C381" s="15" t="n"/>
      <c r="D381" s="15" t="n"/>
      <c r="E381" s="15" t="n"/>
      <c r="F381" s="16" t="n"/>
      <c r="G381" s="16" t="n"/>
      <c r="H381" s="17">
        <f>IF(A381="","",IFERROR(MAX(0,F381-G381),0))</f>
        <v/>
      </c>
      <c r="I381" s="16" t="n"/>
      <c r="J381" s="16" t="n"/>
      <c r="K381" s="27">
        <f>IF(A381="","",IFERROR(J381/'Paramètres'!$B$6,0))</f>
        <v/>
      </c>
      <c r="L381" s="16" t="n"/>
      <c r="M381" s="17">
        <f>IF(A381="","",IFERROR(IF(L381="",'Paramètres'!$B$7,L381),0))</f>
        <v/>
      </c>
      <c r="N381" s="16" t="n"/>
      <c r="O381" s="17">
        <f>IF(A381="","",IFERROR(IF(N381="",'Paramètres'!$B$8,N381),0))</f>
        <v/>
      </c>
      <c r="P381" s="17">
        <f>IF(A381="","",IFERROR(ROUNDUP(K381*O381,0),0))</f>
        <v/>
      </c>
      <c r="Q381" s="17">
        <f>IF(A381="","",IFERROR(ROUNDUP((K381*M381)+P381,0),0))</f>
        <v/>
      </c>
      <c r="R381" s="16" t="n"/>
      <c r="S381" s="17">
        <f>IF(A381="","",IFERROR(IF(R381="",'Paramètres'!$B$9,R381),0))</f>
        <v/>
      </c>
      <c r="T381" s="17">
        <f>IF(A381="","",IFERROR(ROUNDUP(K381*(M381+S381),0),0))</f>
        <v/>
      </c>
      <c r="U381" s="17">
        <f>IF(A381="","",IFERROR(IF(H381&lt;=Q381,MAX(0,T381-H381-I381),0),0))</f>
        <v/>
      </c>
      <c r="V381" s="28" t="n"/>
      <c r="W381" s="29">
        <f>IF(A381="","",IFERROR(U381*V381,0))</f>
        <v/>
      </c>
      <c r="X381" s="27">
        <f>IF(A381="","",IFERROR(H381/K381,0))</f>
        <v/>
      </c>
      <c r="Y381" s="21">
        <f>IF(A381="","",IFERROR(IF(H381&lt;=0,"Rupture / à commander",IF(H381&lt;=Q381,IF(I381&gt;0,"À surveiller - commande en cours","À commander"),"OK")),"À vérifier"))</f>
        <v/>
      </c>
      <c r="Z381" s="22" t="n"/>
      <c r="AA381" s="15" t="n"/>
    </row>
    <row r="382">
      <c r="A382" s="15" t="n"/>
      <c r="B382" s="15" t="n"/>
      <c r="C382" s="15" t="n"/>
      <c r="D382" s="15" t="n"/>
      <c r="E382" s="15" t="n"/>
      <c r="F382" s="16" t="n"/>
      <c r="G382" s="16" t="n"/>
      <c r="H382" s="17">
        <f>IF(A382="","",IFERROR(MAX(0,F382-G382),0))</f>
        <v/>
      </c>
      <c r="I382" s="16" t="n"/>
      <c r="J382" s="16" t="n"/>
      <c r="K382" s="27">
        <f>IF(A382="","",IFERROR(J382/'Paramètres'!$B$6,0))</f>
        <v/>
      </c>
      <c r="L382" s="16" t="n"/>
      <c r="M382" s="17">
        <f>IF(A382="","",IFERROR(IF(L382="",'Paramètres'!$B$7,L382),0))</f>
        <v/>
      </c>
      <c r="N382" s="16" t="n"/>
      <c r="O382" s="17">
        <f>IF(A382="","",IFERROR(IF(N382="",'Paramètres'!$B$8,N382),0))</f>
        <v/>
      </c>
      <c r="P382" s="17">
        <f>IF(A382="","",IFERROR(ROUNDUP(K382*O382,0),0))</f>
        <v/>
      </c>
      <c r="Q382" s="17">
        <f>IF(A382="","",IFERROR(ROUNDUP((K382*M382)+P382,0),0))</f>
        <v/>
      </c>
      <c r="R382" s="16" t="n"/>
      <c r="S382" s="17">
        <f>IF(A382="","",IFERROR(IF(R382="",'Paramètres'!$B$9,R382),0))</f>
        <v/>
      </c>
      <c r="T382" s="17">
        <f>IF(A382="","",IFERROR(ROUNDUP(K382*(M382+S382),0),0))</f>
        <v/>
      </c>
      <c r="U382" s="17">
        <f>IF(A382="","",IFERROR(IF(H382&lt;=Q382,MAX(0,T382-H382-I382),0),0))</f>
        <v/>
      </c>
      <c r="V382" s="28" t="n"/>
      <c r="W382" s="29">
        <f>IF(A382="","",IFERROR(U382*V382,0))</f>
        <v/>
      </c>
      <c r="X382" s="27">
        <f>IF(A382="","",IFERROR(H382/K382,0))</f>
        <v/>
      </c>
      <c r="Y382" s="21">
        <f>IF(A382="","",IFERROR(IF(H382&lt;=0,"Rupture / à commander",IF(H382&lt;=Q382,IF(I382&gt;0,"À surveiller - commande en cours","À commander"),"OK")),"À vérifier"))</f>
        <v/>
      </c>
      <c r="Z382" s="22" t="n"/>
      <c r="AA382" s="15" t="n"/>
    </row>
    <row r="383">
      <c r="A383" s="15" t="n"/>
      <c r="B383" s="15" t="n"/>
      <c r="C383" s="15" t="n"/>
      <c r="D383" s="15" t="n"/>
      <c r="E383" s="15" t="n"/>
      <c r="F383" s="16" t="n"/>
      <c r="G383" s="16" t="n"/>
      <c r="H383" s="17">
        <f>IF(A383="","",IFERROR(MAX(0,F383-G383),0))</f>
        <v/>
      </c>
      <c r="I383" s="16" t="n"/>
      <c r="J383" s="16" t="n"/>
      <c r="K383" s="27">
        <f>IF(A383="","",IFERROR(J383/'Paramètres'!$B$6,0))</f>
        <v/>
      </c>
      <c r="L383" s="16" t="n"/>
      <c r="M383" s="17">
        <f>IF(A383="","",IFERROR(IF(L383="",'Paramètres'!$B$7,L383),0))</f>
        <v/>
      </c>
      <c r="N383" s="16" t="n"/>
      <c r="O383" s="17">
        <f>IF(A383="","",IFERROR(IF(N383="",'Paramètres'!$B$8,N383),0))</f>
        <v/>
      </c>
      <c r="P383" s="17">
        <f>IF(A383="","",IFERROR(ROUNDUP(K383*O383,0),0))</f>
        <v/>
      </c>
      <c r="Q383" s="17">
        <f>IF(A383="","",IFERROR(ROUNDUP((K383*M383)+P383,0),0))</f>
        <v/>
      </c>
      <c r="R383" s="16" t="n"/>
      <c r="S383" s="17">
        <f>IF(A383="","",IFERROR(IF(R383="",'Paramètres'!$B$9,R383),0))</f>
        <v/>
      </c>
      <c r="T383" s="17">
        <f>IF(A383="","",IFERROR(ROUNDUP(K383*(M383+S383),0),0))</f>
        <v/>
      </c>
      <c r="U383" s="17">
        <f>IF(A383="","",IFERROR(IF(H383&lt;=Q383,MAX(0,T383-H383-I383),0),0))</f>
        <v/>
      </c>
      <c r="V383" s="28" t="n"/>
      <c r="W383" s="29">
        <f>IF(A383="","",IFERROR(U383*V383,0))</f>
        <v/>
      </c>
      <c r="X383" s="27">
        <f>IF(A383="","",IFERROR(H383/K383,0))</f>
        <v/>
      </c>
      <c r="Y383" s="21">
        <f>IF(A383="","",IFERROR(IF(H383&lt;=0,"Rupture / à commander",IF(H383&lt;=Q383,IF(I383&gt;0,"À surveiller - commande en cours","À commander"),"OK")),"À vérifier"))</f>
        <v/>
      </c>
      <c r="Z383" s="22" t="n"/>
      <c r="AA383" s="15" t="n"/>
    </row>
    <row r="384">
      <c r="A384" s="15" t="n"/>
      <c r="B384" s="15" t="n"/>
      <c r="C384" s="15" t="n"/>
      <c r="D384" s="15" t="n"/>
      <c r="E384" s="15" t="n"/>
      <c r="F384" s="16" t="n"/>
      <c r="G384" s="16" t="n"/>
      <c r="H384" s="17">
        <f>IF(A384="","",IFERROR(MAX(0,F384-G384),0))</f>
        <v/>
      </c>
      <c r="I384" s="16" t="n"/>
      <c r="J384" s="16" t="n"/>
      <c r="K384" s="27">
        <f>IF(A384="","",IFERROR(J384/'Paramètres'!$B$6,0))</f>
        <v/>
      </c>
      <c r="L384" s="16" t="n"/>
      <c r="M384" s="17">
        <f>IF(A384="","",IFERROR(IF(L384="",'Paramètres'!$B$7,L384),0))</f>
        <v/>
      </c>
      <c r="N384" s="16" t="n"/>
      <c r="O384" s="17">
        <f>IF(A384="","",IFERROR(IF(N384="",'Paramètres'!$B$8,N384),0))</f>
        <v/>
      </c>
      <c r="P384" s="17">
        <f>IF(A384="","",IFERROR(ROUNDUP(K384*O384,0),0))</f>
        <v/>
      </c>
      <c r="Q384" s="17">
        <f>IF(A384="","",IFERROR(ROUNDUP((K384*M384)+P384,0),0))</f>
        <v/>
      </c>
      <c r="R384" s="16" t="n"/>
      <c r="S384" s="17">
        <f>IF(A384="","",IFERROR(IF(R384="",'Paramètres'!$B$9,R384),0))</f>
        <v/>
      </c>
      <c r="T384" s="17">
        <f>IF(A384="","",IFERROR(ROUNDUP(K384*(M384+S384),0),0))</f>
        <v/>
      </c>
      <c r="U384" s="17">
        <f>IF(A384="","",IFERROR(IF(H384&lt;=Q384,MAX(0,T384-H384-I384),0),0))</f>
        <v/>
      </c>
      <c r="V384" s="28" t="n"/>
      <c r="W384" s="29">
        <f>IF(A384="","",IFERROR(U384*V384,0))</f>
        <v/>
      </c>
      <c r="X384" s="27">
        <f>IF(A384="","",IFERROR(H384/K384,0))</f>
        <v/>
      </c>
      <c r="Y384" s="21">
        <f>IF(A384="","",IFERROR(IF(H384&lt;=0,"Rupture / à commander",IF(H384&lt;=Q384,IF(I384&gt;0,"À surveiller - commande en cours","À commander"),"OK")),"À vérifier"))</f>
        <v/>
      </c>
      <c r="Z384" s="22" t="n"/>
      <c r="AA384" s="15" t="n"/>
    </row>
    <row r="385">
      <c r="A385" s="15" t="n"/>
      <c r="B385" s="15" t="n"/>
      <c r="C385" s="15" t="n"/>
      <c r="D385" s="15" t="n"/>
      <c r="E385" s="15" t="n"/>
      <c r="F385" s="16" t="n"/>
      <c r="G385" s="16" t="n"/>
      <c r="H385" s="17">
        <f>IF(A385="","",IFERROR(MAX(0,F385-G385),0))</f>
        <v/>
      </c>
      <c r="I385" s="16" t="n"/>
      <c r="J385" s="16" t="n"/>
      <c r="K385" s="27">
        <f>IF(A385="","",IFERROR(J385/'Paramètres'!$B$6,0))</f>
        <v/>
      </c>
      <c r="L385" s="16" t="n"/>
      <c r="M385" s="17">
        <f>IF(A385="","",IFERROR(IF(L385="",'Paramètres'!$B$7,L385),0))</f>
        <v/>
      </c>
      <c r="N385" s="16" t="n"/>
      <c r="O385" s="17">
        <f>IF(A385="","",IFERROR(IF(N385="",'Paramètres'!$B$8,N385),0))</f>
        <v/>
      </c>
      <c r="P385" s="17">
        <f>IF(A385="","",IFERROR(ROUNDUP(K385*O385,0),0))</f>
        <v/>
      </c>
      <c r="Q385" s="17">
        <f>IF(A385="","",IFERROR(ROUNDUP((K385*M385)+P385,0),0))</f>
        <v/>
      </c>
      <c r="R385" s="16" t="n"/>
      <c r="S385" s="17">
        <f>IF(A385="","",IFERROR(IF(R385="",'Paramètres'!$B$9,R385),0))</f>
        <v/>
      </c>
      <c r="T385" s="17">
        <f>IF(A385="","",IFERROR(ROUNDUP(K385*(M385+S385),0),0))</f>
        <v/>
      </c>
      <c r="U385" s="17">
        <f>IF(A385="","",IFERROR(IF(H385&lt;=Q385,MAX(0,T385-H385-I385),0),0))</f>
        <v/>
      </c>
      <c r="V385" s="28" t="n"/>
      <c r="W385" s="29">
        <f>IF(A385="","",IFERROR(U385*V385,0))</f>
        <v/>
      </c>
      <c r="X385" s="27">
        <f>IF(A385="","",IFERROR(H385/K385,0))</f>
        <v/>
      </c>
      <c r="Y385" s="21">
        <f>IF(A385="","",IFERROR(IF(H385&lt;=0,"Rupture / à commander",IF(H385&lt;=Q385,IF(I385&gt;0,"À surveiller - commande en cours","À commander"),"OK")),"À vérifier"))</f>
        <v/>
      </c>
      <c r="Z385" s="22" t="n"/>
      <c r="AA385" s="15" t="n"/>
    </row>
    <row r="386">
      <c r="A386" s="15" t="n"/>
      <c r="B386" s="15" t="n"/>
      <c r="C386" s="15" t="n"/>
      <c r="D386" s="15" t="n"/>
      <c r="E386" s="15" t="n"/>
      <c r="F386" s="16" t="n"/>
      <c r="G386" s="16" t="n"/>
      <c r="H386" s="17">
        <f>IF(A386="","",IFERROR(MAX(0,F386-G386),0))</f>
        <v/>
      </c>
      <c r="I386" s="16" t="n"/>
      <c r="J386" s="16" t="n"/>
      <c r="K386" s="27">
        <f>IF(A386="","",IFERROR(J386/'Paramètres'!$B$6,0))</f>
        <v/>
      </c>
      <c r="L386" s="16" t="n"/>
      <c r="M386" s="17">
        <f>IF(A386="","",IFERROR(IF(L386="",'Paramètres'!$B$7,L386),0))</f>
        <v/>
      </c>
      <c r="N386" s="16" t="n"/>
      <c r="O386" s="17">
        <f>IF(A386="","",IFERROR(IF(N386="",'Paramètres'!$B$8,N386),0))</f>
        <v/>
      </c>
      <c r="P386" s="17">
        <f>IF(A386="","",IFERROR(ROUNDUP(K386*O386,0),0))</f>
        <v/>
      </c>
      <c r="Q386" s="17">
        <f>IF(A386="","",IFERROR(ROUNDUP((K386*M386)+P386,0),0))</f>
        <v/>
      </c>
      <c r="R386" s="16" t="n"/>
      <c r="S386" s="17">
        <f>IF(A386="","",IFERROR(IF(R386="",'Paramètres'!$B$9,R386),0))</f>
        <v/>
      </c>
      <c r="T386" s="17">
        <f>IF(A386="","",IFERROR(ROUNDUP(K386*(M386+S386),0),0))</f>
        <v/>
      </c>
      <c r="U386" s="17">
        <f>IF(A386="","",IFERROR(IF(H386&lt;=Q386,MAX(0,T386-H386-I386),0),0))</f>
        <v/>
      </c>
      <c r="V386" s="28" t="n"/>
      <c r="W386" s="29">
        <f>IF(A386="","",IFERROR(U386*V386,0))</f>
        <v/>
      </c>
      <c r="X386" s="27">
        <f>IF(A386="","",IFERROR(H386/K386,0))</f>
        <v/>
      </c>
      <c r="Y386" s="21">
        <f>IF(A386="","",IFERROR(IF(H386&lt;=0,"Rupture / à commander",IF(H386&lt;=Q386,IF(I386&gt;0,"À surveiller - commande en cours","À commander"),"OK")),"À vérifier"))</f>
        <v/>
      </c>
      <c r="Z386" s="22" t="n"/>
      <c r="AA386" s="15" t="n"/>
    </row>
    <row r="387">
      <c r="A387" s="15" t="n"/>
      <c r="B387" s="15" t="n"/>
      <c r="C387" s="15" t="n"/>
      <c r="D387" s="15" t="n"/>
      <c r="E387" s="15" t="n"/>
      <c r="F387" s="16" t="n"/>
      <c r="G387" s="16" t="n"/>
      <c r="H387" s="17">
        <f>IF(A387="","",IFERROR(MAX(0,F387-G387),0))</f>
        <v/>
      </c>
      <c r="I387" s="16" t="n"/>
      <c r="J387" s="16" t="n"/>
      <c r="K387" s="27">
        <f>IF(A387="","",IFERROR(J387/'Paramètres'!$B$6,0))</f>
        <v/>
      </c>
      <c r="L387" s="16" t="n"/>
      <c r="M387" s="17">
        <f>IF(A387="","",IFERROR(IF(L387="",'Paramètres'!$B$7,L387),0))</f>
        <v/>
      </c>
      <c r="N387" s="16" t="n"/>
      <c r="O387" s="17">
        <f>IF(A387="","",IFERROR(IF(N387="",'Paramètres'!$B$8,N387),0))</f>
        <v/>
      </c>
      <c r="P387" s="17">
        <f>IF(A387="","",IFERROR(ROUNDUP(K387*O387,0),0))</f>
        <v/>
      </c>
      <c r="Q387" s="17">
        <f>IF(A387="","",IFERROR(ROUNDUP((K387*M387)+P387,0),0))</f>
        <v/>
      </c>
      <c r="R387" s="16" t="n"/>
      <c r="S387" s="17">
        <f>IF(A387="","",IFERROR(IF(R387="",'Paramètres'!$B$9,R387),0))</f>
        <v/>
      </c>
      <c r="T387" s="17">
        <f>IF(A387="","",IFERROR(ROUNDUP(K387*(M387+S387),0),0))</f>
        <v/>
      </c>
      <c r="U387" s="17">
        <f>IF(A387="","",IFERROR(IF(H387&lt;=Q387,MAX(0,T387-H387-I387),0),0))</f>
        <v/>
      </c>
      <c r="V387" s="28" t="n"/>
      <c r="W387" s="29">
        <f>IF(A387="","",IFERROR(U387*V387,0))</f>
        <v/>
      </c>
      <c r="X387" s="27">
        <f>IF(A387="","",IFERROR(H387/K387,0))</f>
        <v/>
      </c>
      <c r="Y387" s="21">
        <f>IF(A387="","",IFERROR(IF(H387&lt;=0,"Rupture / à commander",IF(H387&lt;=Q387,IF(I387&gt;0,"À surveiller - commande en cours","À commander"),"OK")),"À vérifier"))</f>
        <v/>
      </c>
      <c r="Z387" s="22" t="n"/>
      <c r="AA387" s="15" t="n"/>
    </row>
    <row r="388">
      <c r="A388" s="15" t="n"/>
      <c r="B388" s="15" t="n"/>
      <c r="C388" s="15" t="n"/>
      <c r="D388" s="15" t="n"/>
      <c r="E388" s="15" t="n"/>
      <c r="F388" s="16" t="n"/>
      <c r="G388" s="16" t="n"/>
      <c r="H388" s="17">
        <f>IF(A388="","",IFERROR(MAX(0,F388-G388),0))</f>
        <v/>
      </c>
      <c r="I388" s="16" t="n"/>
      <c r="J388" s="16" t="n"/>
      <c r="K388" s="27">
        <f>IF(A388="","",IFERROR(J388/'Paramètres'!$B$6,0))</f>
        <v/>
      </c>
      <c r="L388" s="16" t="n"/>
      <c r="M388" s="17">
        <f>IF(A388="","",IFERROR(IF(L388="",'Paramètres'!$B$7,L388),0))</f>
        <v/>
      </c>
      <c r="N388" s="16" t="n"/>
      <c r="O388" s="17">
        <f>IF(A388="","",IFERROR(IF(N388="",'Paramètres'!$B$8,N388),0))</f>
        <v/>
      </c>
      <c r="P388" s="17">
        <f>IF(A388="","",IFERROR(ROUNDUP(K388*O388,0),0))</f>
        <v/>
      </c>
      <c r="Q388" s="17">
        <f>IF(A388="","",IFERROR(ROUNDUP((K388*M388)+P388,0),0))</f>
        <v/>
      </c>
      <c r="R388" s="16" t="n"/>
      <c r="S388" s="17">
        <f>IF(A388="","",IFERROR(IF(R388="",'Paramètres'!$B$9,R388),0))</f>
        <v/>
      </c>
      <c r="T388" s="17">
        <f>IF(A388="","",IFERROR(ROUNDUP(K388*(M388+S388),0),0))</f>
        <v/>
      </c>
      <c r="U388" s="17">
        <f>IF(A388="","",IFERROR(IF(H388&lt;=Q388,MAX(0,T388-H388-I388),0),0))</f>
        <v/>
      </c>
      <c r="V388" s="28" t="n"/>
      <c r="W388" s="29">
        <f>IF(A388="","",IFERROR(U388*V388,0))</f>
        <v/>
      </c>
      <c r="X388" s="27">
        <f>IF(A388="","",IFERROR(H388/K388,0))</f>
        <v/>
      </c>
      <c r="Y388" s="21">
        <f>IF(A388="","",IFERROR(IF(H388&lt;=0,"Rupture / à commander",IF(H388&lt;=Q388,IF(I388&gt;0,"À surveiller - commande en cours","À commander"),"OK")),"À vérifier"))</f>
        <v/>
      </c>
      <c r="Z388" s="22" t="n"/>
      <c r="AA388" s="15" t="n"/>
    </row>
    <row r="389">
      <c r="A389" s="15" t="n"/>
      <c r="B389" s="15" t="n"/>
      <c r="C389" s="15" t="n"/>
      <c r="D389" s="15" t="n"/>
      <c r="E389" s="15" t="n"/>
      <c r="F389" s="16" t="n"/>
      <c r="G389" s="16" t="n"/>
      <c r="H389" s="17">
        <f>IF(A389="","",IFERROR(MAX(0,F389-G389),0))</f>
        <v/>
      </c>
      <c r="I389" s="16" t="n"/>
      <c r="J389" s="16" t="n"/>
      <c r="K389" s="27">
        <f>IF(A389="","",IFERROR(J389/'Paramètres'!$B$6,0))</f>
        <v/>
      </c>
      <c r="L389" s="16" t="n"/>
      <c r="M389" s="17">
        <f>IF(A389="","",IFERROR(IF(L389="",'Paramètres'!$B$7,L389),0))</f>
        <v/>
      </c>
      <c r="N389" s="16" t="n"/>
      <c r="O389" s="17">
        <f>IF(A389="","",IFERROR(IF(N389="",'Paramètres'!$B$8,N389),0))</f>
        <v/>
      </c>
      <c r="P389" s="17">
        <f>IF(A389="","",IFERROR(ROUNDUP(K389*O389,0),0))</f>
        <v/>
      </c>
      <c r="Q389" s="17">
        <f>IF(A389="","",IFERROR(ROUNDUP((K389*M389)+P389,0),0))</f>
        <v/>
      </c>
      <c r="R389" s="16" t="n"/>
      <c r="S389" s="17">
        <f>IF(A389="","",IFERROR(IF(R389="",'Paramètres'!$B$9,R389),0))</f>
        <v/>
      </c>
      <c r="T389" s="17">
        <f>IF(A389="","",IFERROR(ROUNDUP(K389*(M389+S389),0),0))</f>
        <v/>
      </c>
      <c r="U389" s="17">
        <f>IF(A389="","",IFERROR(IF(H389&lt;=Q389,MAX(0,T389-H389-I389),0),0))</f>
        <v/>
      </c>
      <c r="V389" s="28" t="n"/>
      <c r="W389" s="29">
        <f>IF(A389="","",IFERROR(U389*V389,0))</f>
        <v/>
      </c>
      <c r="X389" s="27">
        <f>IF(A389="","",IFERROR(H389/K389,0))</f>
        <v/>
      </c>
      <c r="Y389" s="21">
        <f>IF(A389="","",IFERROR(IF(H389&lt;=0,"Rupture / à commander",IF(H389&lt;=Q389,IF(I389&gt;0,"À surveiller - commande en cours","À commander"),"OK")),"À vérifier"))</f>
        <v/>
      </c>
      <c r="Z389" s="22" t="n"/>
      <c r="AA389" s="15" t="n"/>
    </row>
    <row r="390">
      <c r="A390" s="15" t="n"/>
      <c r="B390" s="15" t="n"/>
      <c r="C390" s="15" t="n"/>
      <c r="D390" s="15" t="n"/>
      <c r="E390" s="15" t="n"/>
      <c r="F390" s="16" t="n"/>
      <c r="G390" s="16" t="n"/>
      <c r="H390" s="17">
        <f>IF(A390="","",IFERROR(MAX(0,F390-G390),0))</f>
        <v/>
      </c>
      <c r="I390" s="16" t="n"/>
      <c r="J390" s="16" t="n"/>
      <c r="K390" s="27">
        <f>IF(A390="","",IFERROR(J390/'Paramètres'!$B$6,0))</f>
        <v/>
      </c>
      <c r="L390" s="16" t="n"/>
      <c r="M390" s="17">
        <f>IF(A390="","",IFERROR(IF(L390="",'Paramètres'!$B$7,L390),0))</f>
        <v/>
      </c>
      <c r="N390" s="16" t="n"/>
      <c r="O390" s="17">
        <f>IF(A390="","",IFERROR(IF(N390="",'Paramètres'!$B$8,N390),0))</f>
        <v/>
      </c>
      <c r="P390" s="17">
        <f>IF(A390="","",IFERROR(ROUNDUP(K390*O390,0),0))</f>
        <v/>
      </c>
      <c r="Q390" s="17">
        <f>IF(A390="","",IFERROR(ROUNDUP((K390*M390)+P390,0),0))</f>
        <v/>
      </c>
      <c r="R390" s="16" t="n"/>
      <c r="S390" s="17">
        <f>IF(A390="","",IFERROR(IF(R390="",'Paramètres'!$B$9,R390),0))</f>
        <v/>
      </c>
      <c r="T390" s="17">
        <f>IF(A390="","",IFERROR(ROUNDUP(K390*(M390+S390),0),0))</f>
        <v/>
      </c>
      <c r="U390" s="17">
        <f>IF(A390="","",IFERROR(IF(H390&lt;=Q390,MAX(0,T390-H390-I390),0),0))</f>
        <v/>
      </c>
      <c r="V390" s="28" t="n"/>
      <c r="W390" s="29">
        <f>IF(A390="","",IFERROR(U390*V390,0))</f>
        <v/>
      </c>
      <c r="X390" s="27">
        <f>IF(A390="","",IFERROR(H390/K390,0))</f>
        <v/>
      </c>
      <c r="Y390" s="21">
        <f>IF(A390="","",IFERROR(IF(H390&lt;=0,"Rupture / à commander",IF(H390&lt;=Q390,IF(I390&gt;0,"À surveiller - commande en cours","À commander"),"OK")),"À vérifier"))</f>
        <v/>
      </c>
      <c r="Z390" s="22" t="n"/>
      <c r="AA390" s="15" t="n"/>
    </row>
    <row r="391">
      <c r="A391" s="15" t="n"/>
      <c r="B391" s="15" t="n"/>
      <c r="C391" s="15" t="n"/>
      <c r="D391" s="15" t="n"/>
      <c r="E391" s="15" t="n"/>
      <c r="F391" s="16" t="n"/>
      <c r="G391" s="16" t="n"/>
      <c r="H391" s="17">
        <f>IF(A391="","",IFERROR(MAX(0,F391-G391),0))</f>
        <v/>
      </c>
      <c r="I391" s="16" t="n"/>
      <c r="J391" s="16" t="n"/>
      <c r="K391" s="27">
        <f>IF(A391="","",IFERROR(J391/'Paramètres'!$B$6,0))</f>
        <v/>
      </c>
      <c r="L391" s="16" t="n"/>
      <c r="M391" s="17">
        <f>IF(A391="","",IFERROR(IF(L391="",'Paramètres'!$B$7,L391),0))</f>
        <v/>
      </c>
      <c r="N391" s="16" t="n"/>
      <c r="O391" s="17">
        <f>IF(A391="","",IFERROR(IF(N391="",'Paramètres'!$B$8,N391),0))</f>
        <v/>
      </c>
      <c r="P391" s="17">
        <f>IF(A391="","",IFERROR(ROUNDUP(K391*O391,0),0))</f>
        <v/>
      </c>
      <c r="Q391" s="17">
        <f>IF(A391="","",IFERROR(ROUNDUP((K391*M391)+P391,0),0))</f>
        <v/>
      </c>
      <c r="R391" s="16" t="n"/>
      <c r="S391" s="17">
        <f>IF(A391="","",IFERROR(IF(R391="",'Paramètres'!$B$9,R391),0))</f>
        <v/>
      </c>
      <c r="T391" s="17">
        <f>IF(A391="","",IFERROR(ROUNDUP(K391*(M391+S391),0),0))</f>
        <v/>
      </c>
      <c r="U391" s="17">
        <f>IF(A391="","",IFERROR(IF(H391&lt;=Q391,MAX(0,T391-H391-I391),0),0))</f>
        <v/>
      </c>
      <c r="V391" s="28" t="n"/>
      <c r="W391" s="29">
        <f>IF(A391="","",IFERROR(U391*V391,0))</f>
        <v/>
      </c>
      <c r="X391" s="27">
        <f>IF(A391="","",IFERROR(H391/K391,0))</f>
        <v/>
      </c>
      <c r="Y391" s="21">
        <f>IF(A391="","",IFERROR(IF(H391&lt;=0,"Rupture / à commander",IF(H391&lt;=Q391,IF(I391&gt;0,"À surveiller - commande en cours","À commander"),"OK")),"À vérifier"))</f>
        <v/>
      </c>
      <c r="Z391" s="22" t="n"/>
      <c r="AA391" s="15" t="n"/>
    </row>
    <row r="392">
      <c r="A392" s="15" t="n"/>
      <c r="B392" s="15" t="n"/>
      <c r="C392" s="15" t="n"/>
      <c r="D392" s="15" t="n"/>
      <c r="E392" s="15" t="n"/>
      <c r="F392" s="16" t="n"/>
      <c r="G392" s="16" t="n"/>
      <c r="H392" s="17">
        <f>IF(A392="","",IFERROR(MAX(0,F392-G392),0))</f>
        <v/>
      </c>
      <c r="I392" s="16" t="n"/>
      <c r="J392" s="16" t="n"/>
      <c r="K392" s="27">
        <f>IF(A392="","",IFERROR(J392/'Paramètres'!$B$6,0))</f>
        <v/>
      </c>
      <c r="L392" s="16" t="n"/>
      <c r="M392" s="17">
        <f>IF(A392="","",IFERROR(IF(L392="",'Paramètres'!$B$7,L392),0))</f>
        <v/>
      </c>
      <c r="N392" s="16" t="n"/>
      <c r="O392" s="17">
        <f>IF(A392="","",IFERROR(IF(N392="",'Paramètres'!$B$8,N392),0))</f>
        <v/>
      </c>
      <c r="P392" s="17">
        <f>IF(A392="","",IFERROR(ROUNDUP(K392*O392,0),0))</f>
        <v/>
      </c>
      <c r="Q392" s="17">
        <f>IF(A392="","",IFERROR(ROUNDUP((K392*M392)+P392,0),0))</f>
        <v/>
      </c>
      <c r="R392" s="16" t="n"/>
      <c r="S392" s="17">
        <f>IF(A392="","",IFERROR(IF(R392="",'Paramètres'!$B$9,R392),0))</f>
        <v/>
      </c>
      <c r="T392" s="17">
        <f>IF(A392="","",IFERROR(ROUNDUP(K392*(M392+S392),0),0))</f>
        <v/>
      </c>
      <c r="U392" s="17">
        <f>IF(A392="","",IFERROR(IF(H392&lt;=Q392,MAX(0,T392-H392-I392),0),0))</f>
        <v/>
      </c>
      <c r="V392" s="28" t="n"/>
      <c r="W392" s="29">
        <f>IF(A392="","",IFERROR(U392*V392,0))</f>
        <v/>
      </c>
      <c r="X392" s="27">
        <f>IF(A392="","",IFERROR(H392/K392,0))</f>
        <v/>
      </c>
      <c r="Y392" s="21">
        <f>IF(A392="","",IFERROR(IF(H392&lt;=0,"Rupture / à commander",IF(H392&lt;=Q392,IF(I392&gt;0,"À surveiller - commande en cours","À commander"),"OK")),"À vérifier"))</f>
        <v/>
      </c>
      <c r="Z392" s="22" t="n"/>
      <c r="AA392" s="15" t="n"/>
    </row>
    <row r="393">
      <c r="A393" s="15" t="n"/>
      <c r="B393" s="15" t="n"/>
      <c r="C393" s="15" t="n"/>
      <c r="D393" s="15" t="n"/>
      <c r="E393" s="15" t="n"/>
      <c r="F393" s="16" t="n"/>
      <c r="G393" s="16" t="n"/>
      <c r="H393" s="17">
        <f>IF(A393="","",IFERROR(MAX(0,F393-G393),0))</f>
        <v/>
      </c>
      <c r="I393" s="16" t="n"/>
      <c r="J393" s="16" t="n"/>
      <c r="K393" s="27">
        <f>IF(A393="","",IFERROR(J393/'Paramètres'!$B$6,0))</f>
        <v/>
      </c>
      <c r="L393" s="16" t="n"/>
      <c r="M393" s="17">
        <f>IF(A393="","",IFERROR(IF(L393="",'Paramètres'!$B$7,L393),0))</f>
        <v/>
      </c>
      <c r="N393" s="16" t="n"/>
      <c r="O393" s="17">
        <f>IF(A393="","",IFERROR(IF(N393="",'Paramètres'!$B$8,N393),0))</f>
        <v/>
      </c>
      <c r="P393" s="17">
        <f>IF(A393="","",IFERROR(ROUNDUP(K393*O393,0),0))</f>
        <v/>
      </c>
      <c r="Q393" s="17">
        <f>IF(A393="","",IFERROR(ROUNDUP((K393*M393)+P393,0),0))</f>
        <v/>
      </c>
      <c r="R393" s="16" t="n"/>
      <c r="S393" s="17">
        <f>IF(A393="","",IFERROR(IF(R393="",'Paramètres'!$B$9,R393),0))</f>
        <v/>
      </c>
      <c r="T393" s="17">
        <f>IF(A393="","",IFERROR(ROUNDUP(K393*(M393+S393),0),0))</f>
        <v/>
      </c>
      <c r="U393" s="17">
        <f>IF(A393="","",IFERROR(IF(H393&lt;=Q393,MAX(0,T393-H393-I393),0),0))</f>
        <v/>
      </c>
      <c r="V393" s="28" t="n"/>
      <c r="W393" s="29">
        <f>IF(A393="","",IFERROR(U393*V393,0))</f>
        <v/>
      </c>
      <c r="X393" s="27">
        <f>IF(A393="","",IFERROR(H393/K393,0))</f>
        <v/>
      </c>
      <c r="Y393" s="21">
        <f>IF(A393="","",IFERROR(IF(H393&lt;=0,"Rupture / à commander",IF(H393&lt;=Q393,IF(I393&gt;0,"À surveiller - commande en cours","À commander"),"OK")),"À vérifier"))</f>
        <v/>
      </c>
      <c r="Z393" s="22" t="n"/>
      <c r="AA393" s="15" t="n"/>
    </row>
    <row r="394">
      <c r="A394" s="15" t="n"/>
      <c r="B394" s="15" t="n"/>
      <c r="C394" s="15" t="n"/>
      <c r="D394" s="15" t="n"/>
      <c r="E394" s="15" t="n"/>
      <c r="F394" s="16" t="n"/>
      <c r="G394" s="16" t="n"/>
      <c r="H394" s="17">
        <f>IF(A394="","",IFERROR(MAX(0,F394-G394),0))</f>
        <v/>
      </c>
      <c r="I394" s="16" t="n"/>
      <c r="J394" s="16" t="n"/>
      <c r="K394" s="27">
        <f>IF(A394="","",IFERROR(J394/'Paramètres'!$B$6,0))</f>
        <v/>
      </c>
      <c r="L394" s="16" t="n"/>
      <c r="M394" s="17">
        <f>IF(A394="","",IFERROR(IF(L394="",'Paramètres'!$B$7,L394),0))</f>
        <v/>
      </c>
      <c r="N394" s="16" t="n"/>
      <c r="O394" s="17">
        <f>IF(A394="","",IFERROR(IF(N394="",'Paramètres'!$B$8,N394),0))</f>
        <v/>
      </c>
      <c r="P394" s="17">
        <f>IF(A394="","",IFERROR(ROUNDUP(K394*O394,0),0))</f>
        <v/>
      </c>
      <c r="Q394" s="17">
        <f>IF(A394="","",IFERROR(ROUNDUP((K394*M394)+P394,0),0))</f>
        <v/>
      </c>
      <c r="R394" s="16" t="n"/>
      <c r="S394" s="17">
        <f>IF(A394="","",IFERROR(IF(R394="",'Paramètres'!$B$9,R394),0))</f>
        <v/>
      </c>
      <c r="T394" s="17">
        <f>IF(A394="","",IFERROR(ROUNDUP(K394*(M394+S394),0),0))</f>
        <v/>
      </c>
      <c r="U394" s="17">
        <f>IF(A394="","",IFERROR(IF(H394&lt;=Q394,MAX(0,T394-H394-I394),0),0))</f>
        <v/>
      </c>
      <c r="V394" s="28" t="n"/>
      <c r="W394" s="29">
        <f>IF(A394="","",IFERROR(U394*V394,0))</f>
        <v/>
      </c>
      <c r="X394" s="27">
        <f>IF(A394="","",IFERROR(H394/K394,0))</f>
        <v/>
      </c>
      <c r="Y394" s="21">
        <f>IF(A394="","",IFERROR(IF(H394&lt;=0,"Rupture / à commander",IF(H394&lt;=Q394,IF(I394&gt;0,"À surveiller - commande en cours","À commander"),"OK")),"À vérifier"))</f>
        <v/>
      </c>
      <c r="Z394" s="22" t="n"/>
      <c r="AA394" s="15" t="n"/>
    </row>
    <row r="395">
      <c r="A395" s="15" t="n"/>
      <c r="B395" s="15" t="n"/>
      <c r="C395" s="15" t="n"/>
      <c r="D395" s="15" t="n"/>
      <c r="E395" s="15" t="n"/>
      <c r="F395" s="16" t="n"/>
      <c r="G395" s="16" t="n"/>
      <c r="H395" s="17">
        <f>IF(A395="","",IFERROR(MAX(0,F395-G395),0))</f>
        <v/>
      </c>
      <c r="I395" s="16" t="n"/>
      <c r="J395" s="16" t="n"/>
      <c r="K395" s="27">
        <f>IF(A395="","",IFERROR(J395/'Paramètres'!$B$6,0))</f>
        <v/>
      </c>
      <c r="L395" s="16" t="n"/>
      <c r="M395" s="17">
        <f>IF(A395="","",IFERROR(IF(L395="",'Paramètres'!$B$7,L395),0))</f>
        <v/>
      </c>
      <c r="N395" s="16" t="n"/>
      <c r="O395" s="17">
        <f>IF(A395="","",IFERROR(IF(N395="",'Paramètres'!$B$8,N395),0))</f>
        <v/>
      </c>
      <c r="P395" s="17">
        <f>IF(A395="","",IFERROR(ROUNDUP(K395*O395,0),0))</f>
        <v/>
      </c>
      <c r="Q395" s="17">
        <f>IF(A395="","",IFERROR(ROUNDUP((K395*M395)+P395,0),0))</f>
        <v/>
      </c>
      <c r="R395" s="16" t="n"/>
      <c r="S395" s="17">
        <f>IF(A395="","",IFERROR(IF(R395="",'Paramètres'!$B$9,R395),0))</f>
        <v/>
      </c>
      <c r="T395" s="17">
        <f>IF(A395="","",IFERROR(ROUNDUP(K395*(M395+S395),0),0))</f>
        <v/>
      </c>
      <c r="U395" s="17">
        <f>IF(A395="","",IFERROR(IF(H395&lt;=Q395,MAX(0,T395-H395-I395),0),0))</f>
        <v/>
      </c>
      <c r="V395" s="28" t="n"/>
      <c r="W395" s="29">
        <f>IF(A395="","",IFERROR(U395*V395,0))</f>
        <v/>
      </c>
      <c r="X395" s="27">
        <f>IF(A395="","",IFERROR(H395/K395,0))</f>
        <v/>
      </c>
      <c r="Y395" s="21">
        <f>IF(A395="","",IFERROR(IF(H395&lt;=0,"Rupture / à commander",IF(H395&lt;=Q395,IF(I395&gt;0,"À surveiller - commande en cours","À commander"),"OK")),"À vérifier"))</f>
        <v/>
      </c>
      <c r="Z395" s="22" t="n"/>
      <c r="AA395" s="15" t="n"/>
    </row>
    <row r="396">
      <c r="A396" s="15" t="n"/>
      <c r="B396" s="15" t="n"/>
      <c r="C396" s="15" t="n"/>
      <c r="D396" s="15" t="n"/>
      <c r="E396" s="15" t="n"/>
      <c r="F396" s="16" t="n"/>
      <c r="G396" s="16" t="n"/>
      <c r="H396" s="17">
        <f>IF(A396="","",IFERROR(MAX(0,F396-G396),0))</f>
        <v/>
      </c>
      <c r="I396" s="16" t="n"/>
      <c r="J396" s="16" t="n"/>
      <c r="K396" s="27">
        <f>IF(A396="","",IFERROR(J396/'Paramètres'!$B$6,0))</f>
        <v/>
      </c>
      <c r="L396" s="16" t="n"/>
      <c r="M396" s="17">
        <f>IF(A396="","",IFERROR(IF(L396="",'Paramètres'!$B$7,L396),0))</f>
        <v/>
      </c>
      <c r="N396" s="16" t="n"/>
      <c r="O396" s="17">
        <f>IF(A396="","",IFERROR(IF(N396="",'Paramètres'!$B$8,N396),0))</f>
        <v/>
      </c>
      <c r="P396" s="17">
        <f>IF(A396="","",IFERROR(ROUNDUP(K396*O396,0),0))</f>
        <v/>
      </c>
      <c r="Q396" s="17">
        <f>IF(A396="","",IFERROR(ROUNDUP((K396*M396)+P396,0),0))</f>
        <v/>
      </c>
      <c r="R396" s="16" t="n"/>
      <c r="S396" s="17">
        <f>IF(A396="","",IFERROR(IF(R396="",'Paramètres'!$B$9,R396),0))</f>
        <v/>
      </c>
      <c r="T396" s="17">
        <f>IF(A396="","",IFERROR(ROUNDUP(K396*(M396+S396),0),0))</f>
        <v/>
      </c>
      <c r="U396" s="17">
        <f>IF(A396="","",IFERROR(IF(H396&lt;=Q396,MAX(0,T396-H396-I396),0),0))</f>
        <v/>
      </c>
      <c r="V396" s="28" t="n"/>
      <c r="W396" s="29">
        <f>IF(A396="","",IFERROR(U396*V396,0))</f>
        <v/>
      </c>
      <c r="X396" s="27">
        <f>IF(A396="","",IFERROR(H396/K396,0))</f>
        <v/>
      </c>
      <c r="Y396" s="21">
        <f>IF(A396="","",IFERROR(IF(H396&lt;=0,"Rupture / à commander",IF(H396&lt;=Q396,IF(I396&gt;0,"À surveiller - commande en cours","À commander"),"OK")),"À vérifier"))</f>
        <v/>
      </c>
      <c r="Z396" s="22" t="n"/>
      <c r="AA396" s="15" t="n"/>
    </row>
    <row r="397">
      <c r="A397" s="15" t="n"/>
      <c r="B397" s="15" t="n"/>
      <c r="C397" s="15" t="n"/>
      <c r="D397" s="15" t="n"/>
      <c r="E397" s="15" t="n"/>
      <c r="F397" s="16" t="n"/>
      <c r="G397" s="16" t="n"/>
      <c r="H397" s="17">
        <f>IF(A397="","",IFERROR(MAX(0,F397-G397),0))</f>
        <v/>
      </c>
      <c r="I397" s="16" t="n"/>
      <c r="J397" s="16" t="n"/>
      <c r="K397" s="27">
        <f>IF(A397="","",IFERROR(J397/'Paramètres'!$B$6,0))</f>
        <v/>
      </c>
      <c r="L397" s="16" t="n"/>
      <c r="M397" s="17">
        <f>IF(A397="","",IFERROR(IF(L397="",'Paramètres'!$B$7,L397),0))</f>
        <v/>
      </c>
      <c r="N397" s="16" t="n"/>
      <c r="O397" s="17">
        <f>IF(A397="","",IFERROR(IF(N397="",'Paramètres'!$B$8,N397),0))</f>
        <v/>
      </c>
      <c r="P397" s="17">
        <f>IF(A397="","",IFERROR(ROUNDUP(K397*O397,0),0))</f>
        <v/>
      </c>
      <c r="Q397" s="17">
        <f>IF(A397="","",IFERROR(ROUNDUP((K397*M397)+P397,0),0))</f>
        <v/>
      </c>
      <c r="R397" s="16" t="n"/>
      <c r="S397" s="17">
        <f>IF(A397="","",IFERROR(IF(R397="",'Paramètres'!$B$9,R397),0))</f>
        <v/>
      </c>
      <c r="T397" s="17">
        <f>IF(A397="","",IFERROR(ROUNDUP(K397*(M397+S397),0),0))</f>
        <v/>
      </c>
      <c r="U397" s="17">
        <f>IF(A397="","",IFERROR(IF(H397&lt;=Q397,MAX(0,T397-H397-I397),0),0))</f>
        <v/>
      </c>
      <c r="V397" s="28" t="n"/>
      <c r="W397" s="29">
        <f>IF(A397="","",IFERROR(U397*V397,0))</f>
        <v/>
      </c>
      <c r="X397" s="27">
        <f>IF(A397="","",IFERROR(H397/K397,0))</f>
        <v/>
      </c>
      <c r="Y397" s="21">
        <f>IF(A397="","",IFERROR(IF(H397&lt;=0,"Rupture / à commander",IF(H397&lt;=Q397,IF(I397&gt;0,"À surveiller - commande en cours","À commander"),"OK")),"À vérifier"))</f>
        <v/>
      </c>
      <c r="Z397" s="22" t="n"/>
      <c r="AA397" s="15" t="n"/>
    </row>
    <row r="398">
      <c r="A398" s="15" t="n"/>
      <c r="B398" s="15" t="n"/>
      <c r="C398" s="15" t="n"/>
      <c r="D398" s="15" t="n"/>
      <c r="E398" s="15" t="n"/>
      <c r="F398" s="16" t="n"/>
      <c r="G398" s="16" t="n"/>
      <c r="H398" s="17">
        <f>IF(A398="","",IFERROR(MAX(0,F398-G398),0))</f>
        <v/>
      </c>
      <c r="I398" s="16" t="n"/>
      <c r="J398" s="16" t="n"/>
      <c r="K398" s="27">
        <f>IF(A398="","",IFERROR(J398/'Paramètres'!$B$6,0))</f>
        <v/>
      </c>
      <c r="L398" s="16" t="n"/>
      <c r="M398" s="17">
        <f>IF(A398="","",IFERROR(IF(L398="",'Paramètres'!$B$7,L398),0))</f>
        <v/>
      </c>
      <c r="N398" s="16" t="n"/>
      <c r="O398" s="17">
        <f>IF(A398="","",IFERROR(IF(N398="",'Paramètres'!$B$8,N398),0))</f>
        <v/>
      </c>
      <c r="P398" s="17">
        <f>IF(A398="","",IFERROR(ROUNDUP(K398*O398,0),0))</f>
        <v/>
      </c>
      <c r="Q398" s="17">
        <f>IF(A398="","",IFERROR(ROUNDUP((K398*M398)+P398,0),0))</f>
        <v/>
      </c>
      <c r="R398" s="16" t="n"/>
      <c r="S398" s="17">
        <f>IF(A398="","",IFERROR(IF(R398="",'Paramètres'!$B$9,R398),0))</f>
        <v/>
      </c>
      <c r="T398" s="17">
        <f>IF(A398="","",IFERROR(ROUNDUP(K398*(M398+S398),0),0))</f>
        <v/>
      </c>
      <c r="U398" s="17">
        <f>IF(A398="","",IFERROR(IF(H398&lt;=Q398,MAX(0,T398-H398-I398),0),0))</f>
        <v/>
      </c>
      <c r="V398" s="28" t="n"/>
      <c r="W398" s="29">
        <f>IF(A398="","",IFERROR(U398*V398,0))</f>
        <v/>
      </c>
      <c r="X398" s="27">
        <f>IF(A398="","",IFERROR(H398/K398,0))</f>
        <v/>
      </c>
      <c r="Y398" s="21">
        <f>IF(A398="","",IFERROR(IF(H398&lt;=0,"Rupture / à commander",IF(H398&lt;=Q398,IF(I398&gt;0,"À surveiller - commande en cours","À commander"),"OK")),"À vérifier"))</f>
        <v/>
      </c>
      <c r="Z398" s="22" t="n"/>
      <c r="AA398" s="15" t="n"/>
    </row>
    <row r="399">
      <c r="A399" s="15" t="n"/>
      <c r="B399" s="15" t="n"/>
      <c r="C399" s="15" t="n"/>
      <c r="D399" s="15" t="n"/>
      <c r="E399" s="15" t="n"/>
      <c r="F399" s="16" t="n"/>
      <c r="G399" s="16" t="n"/>
      <c r="H399" s="17">
        <f>IF(A399="","",IFERROR(MAX(0,F399-G399),0))</f>
        <v/>
      </c>
      <c r="I399" s="16" t="n"/>
      <c r="J399" s="16" t="n"/>
      <c r="K399" s="27">
        <f>IF(A399="","",IFERROR(J399/'Paramètres'!$B$6,0))</f>
        <v/>
      </c>
      <c r="L399" s="16" t="n"/>
      <c r="M399" s="17">
        <f>IF(A399="","",IFERROR(IF(L399="",'Paramètres'!$B$7,L399),0))</f>
        <v/>
      </c>
      <c r="N399" s="16" t="n"/>
      <c r="O399" s="17">
        <f>IF(A399="","",IFERROR(IF(N399="",'Paramètres'!$B$8,N399),0))</f>
        <v/>
      </c>
      <c r="P399" s="17">
        <f>IF(A399="","",IFERROR(ROUNDUP(K399*O399,0),0))</f>
        <v/>
      </c>
      <c r="Q399" s="17">
        <f>IF(A399="","",IFERROR(ROUNDUP((K399*M399)+P399,0),0))</f>
        <v/>
      </c>
      <c r="R399" s="16" t="n"/>
      <c r="S399" s="17">
        <f>IF(A399="","",IFERROR(IF(R399="",'Paramètres'!$B$9,R399),0))</f>
        <v/>
      </c>
      <c r="T399" s="17">
        <f>IF(A399="","",IFERROR(ROUNDUP(K399*(M399+S399),0),0))</f>
        <v/>
      </c>
      <c r="U399" s="17">
        <f>IF(A399="","",IFERROR(IF(H399&lt;=Q399,MAX(0,T399-H399-I399),0),0))</f>
        <v/>
      </c>
      <c r="V399" s="28" t="n"/>
      <c r="W399" s="29">
        <f>IF(A399="","",IFERROR(U399*V399,0))</f>
        <v/>
      </c>
      <c r="X399" s="27">
        <f>IF(A399="","",IFERROR(H399/K399,0))</f>
        <v/>
      </c>
      <c r="Y399" s="21">
        <f>IF(A399="","",IFERROR(IF(H399&lt;=0,"Rupture / à commander",IF(H399&lt;=Q399,IF(I399&gt;0,"À surveiller - commande en cours","À commander"),"OK")),"À vérifier"))</f>
        <v/>
      </c>
      <c r="Z399" s="22" t="n"/>
      <c r="AA399" s="15" t="n"/>
    </row>
    <row r="400">
      <c r="A400" s="15" t="n"/>
      <c r="B400" s="15" t="n"/>
      <c r="C400" s="15" t="n"/>
      <c r="D400" s="15" t="n"/>
      <c r="E400" s="15" t="n"/>
      <c r="F400" s="16" t="n"/>
      <c r="G400" s="16" t="n"/>
      <c r="H400" s="17">
        <f>IF(A400="","",IFERROR(MAX(0,F400-G400),0))</f>
        <v/>
      </c>
      <c r="I400" s="16" t="n"/>
      <c r="J400" s="16" t="n"/>
      <c r="K400" s="27">
        <f>IF(A400="","",IFERROR(J400/'Paramètres'!$B$6,0))</f>
        <v/>
      </c>
      <c r="L400" s="16" t="n"/>
      <c r="M400" s="17">
        <f>IF(A400="","",IFERROR(IF(L400="",'Paramètres'!$B$7,L400),0))</f>
        <v/>
      </c>
      <c r="N400" s="16" t="n"/>
      <c r="O400" s="17">
        <f>IF(A400="","",IFERROR(IF(N400="",'Paramètres'!$B$8,N400),0))</f>
        <v/>
      </c>
      <c r="P400" s="17">
        <f>IF(A400="","",IFERROR(ROUNDUP(K400*O400,0),0))</f>
        <v/>
      </c>
      <c r="Q400" s="17">
        <f>IF(A400="","",IFERROR(ROUNDUP((K400*M400)+P400,0),0))</f>
        <v/>
      </c>
      <c r="R400" s="16" t="n"/>
      <c r="S400" s="17">
        <f>IF(A400="","",IFERROR(IF(R400="",'Paramètres'!$B$9,R400),0))</f>
        <v/>
      </c>
      <c r="T400" s="17">
        <f>IF(A400="","",IFERROR(ROUNDUP(K400*(M400+S400),0),0))</f>
        <v/>
      </c>
      <c r="U400" s="17">
        <f>IF(A400="","",IFERROR(IF(H400&lt;=Q400,MAX(0,T400-H400-I400),0),0))</f>
        <v/>
      </c>
      <c r="V400" s="28" t="n"/>
      <c r="W400" s="29">
        <f>IF(A400="","",IFERROR(U400*V400,0))</f>
        <v/>
      </c>
      <c r="X400" s="27">
        <f>IF(A400="","",IFERROR(H400/K400,0))</f>
        <v/>
      </c>
      <c r="Y400" s="21">
        <f>IF(A400="","",IFERROR(IF(H400&lt;=0,"Rupture / à commander",IF(H400&lt;=Q400,IF(I400&gt;0,"À surveiller - commande en cours","À commander"),"OK")),"À vérifier"))</f>
        <v/>
      </c>
      <c r="Z400" s="22" t="n"/>
      <c r="AA400" s="15" t="n"/>
    </row>
    <row r="401">
      <c r="A401" s="15" t="n"/>
      <c r="B401" s="15" t="n"/>
      <c r="C401" s="15" t="n"/>
      <c r="D401" s="15" t="n"/>
      <c r="E401" s="15" t="n"/>
      <c r="F401" s="16" t="n"/>
      <c r="G401" s="16" t="n"/>
      <c r="H401" s="17">
        <f>IF(A401="","",IFERROR(MAX(0,F401-G401),0))</f>
        <v/>
      </c>
      <c r="I401" s="16" t="n"/>
      <c r="J401" s="16" t="n"/>
      <c r="K401" s="27">
        <f>IF(A401="","",IFERROR(J401/'Paramètres'!$B$6,0))</f>
        <v/>
      </c>
      <c r="L401" s="16" t="n"/>
      <c r="M401" s="17">
        <f>IF(A401="","",IFERROR(IF(L401="",'Paramètres'!$B$7,L401),0))</f>
        <v/>
      </c>
      <c r="N401" s="16" t="n"/>
      <c r="O401" s="17">
        <f>IF(A401="","",IFERROR(IF(N401="",'Paramètres'!$B$8,N401),0))</f>
        <v/>
      </c>
      <c r="P401" s="17">
        <f>IF(A401="","",IFERROR(ROUNDUP(K401*O401,0),0))</f>
        <v/>
      </c>
      <c r="Q401" s="17">
        <f>IF(A401="","",IFERROR(ROUNDUP((K401*M401)+P401,0),0))</f>
        <v/>
      </c>
      <c r="R401" s="16" t="n"/>
      <c r="S401" s="17">
        <f>IF(A401="","",IFERROR(IF(R401="",'Paramètres'!$B$9,R401),0))</f>
        <v/>
      </c>
      <c r="T401" s="17">
        <f>IF(A401="","",IFERROR(ROUNDUP(K401*(M401+S401),0),0))</f>
        <v/>
      </c>
      <c r="U401" s="17">
        <f>IF(A401="","",IFERROR(IF(H401&lt;=Q401,MAX(0,T401-H401-I401),0),0))</f>
        <v/>
      </c>
      <c r="V401" s="28" t="n"/>
      <c r="W401" s="29">
        <f>IF(A401="","",IFERROR(U401*V401,0))</f>
        <v/>
      </c>
      <c r="X401" s="27">
        <f>IF(A401="","",IFERROR(H401/K401,0))</f>
        <v/>
      </c>
      <c r="Y401" s="21">
        <f>IF(A401="","",IFERROR(IF(H401&lt;=0,"Rupture / à commander",IF(H401&lt;=Q401,IF(I401&gt;0,"À surveiller - commande en cours","À commander"),"OK")),"À vérifier"))</f>
        <v/>
      </c>
      <c r="Z401" s="22" t="n"/>
      <c r="AA401" s="15" t="n"/>
    </row>
    <row r="402">
      <c r="A402" s="15" t="n"/>
      <c r="B402" s="15" t="n"/>
      <c r="C402" s="15" t="n"/>
      <c r="D402" s="15" t="n"/>
      <c r="E402" s="15" t="n"/>
      <c r="F402" s="16" t="n"/>
      <c r="G402" s="16" t="n"/>
      <c r="H402" s="17">
        <f>IF(A402="","",IFERROR(MAX(0,F402-G402),0))</f>
        <v/>
      </c>
      <c r="I402" s="16" t="n"/>
      <c r="J402" s="16" t="n"/>
      <c r="K402" s="27">
        <f>IF(A402="","",IFERROR(J402/'Paramètres'!$B$6,0))</f>
        <v/>
      </c>
      <c r="L402" s="16" t="n"/>
      <c r="M402" s="17">
        <f>IF(A402="","",IFERROR(IF(L402="",'Paramètres'!$B$7,L402),0))</f>
        <v/>
      </c>
      <c r="N402" s="16" t="n"/>
      <c r="O402" s="17">
        <f>IF(A402="","",IFERROR(IF(N402="",'Paramètres'!$B$8,N402),0))</f>
        <v/>
      </c>
      <c r="P402" s="17">
        <f>IF(A402="","",IFERROR(ROUNDUP(K402*O402,0),0))</f>
        <v/>
      </c>
      <c r="Q402" s="17">
        <f>IF(A402="","",IFERROR(ROUNDUP((K402*M402)+P402,0),0))</f>
        <v/>
      </c>
      <c r="R402" s="16" t="n"/>
      <c r="S402" s="17">
        <f>IF(A402="","",IFERROR(IF(R402="",'Paramètres'!$B$9,R402),0))</f>
        <v/>
      </c>
      <c r="T402" s="17">
        <f>IF(A402="","",IFERROR(ROUNDUP(K402*(M402+S402),0),0))</f>
        <v/>
      </c>
      <c r="U402" s="17">
        <f>IF(A402="","",IFERROR(IF(H402&lt;=Q402,MAX(0,T402-H402-I402),0),0))</f>
        <v/>
      </c>
      <c r="V402" s="28" t="n"/>
      <c r="W402" s="29">
        <f>IF(A402="","",IFERROR(U402*V402,0))</f>
        <v/>
      </c>
      <c r="X402" s="27">
        <f>IF(A402="","",IFERROR(H402/K402,0))</f>
        <v/>
      </c>
      <c r="Y402" s="21">
        <f>IF(A402="","",IFERROR(IF(H402&lt;=0,"Rupture / à commander",IF(H402&lt;=Q402,IF(I402&gt;0,"À surveiller - commande en cours","À commander"),"OK")),"À vérifier"))</f>
        <v/>
      </c>
      <c r="Z402" s="22" t="n"/>
      <c r="AA402" s="15" t="n"/>
    </row>
    <row r="403">
      <c r="A403" s="15" t="n"/>
      <c r="B403" s="15" t="n"/>
      <c r="C403" s="15" t="n"/>
      <c r="D403" s="15" t="n"/>
      <c r="E403" s="15" t="n"/>
      <c r="F403" s="16" t="n"/>
      <c r="G403" s="16" t="n"/>
      <c r="H403" s="17">
        <f>IF(A403="","",IFERROR(MAX(0,F403-G403),0))</f>
        <v/>
      </c>
      <c r="I403" s="16" t="n"/>
      <c r="J403" s="16" t="n"/>
      <c r="K403" s="27">
        <f>IF(A403="","",IFERROR(J403/'Paramètres'!$B$6,0))</f>
        <v/>
      </c>
      <c r="L403" s="16" t="n"/>
      <c r="M403" s="17">
        <f>IF(A403="","",IFERROR(IF(L403="",'Paramètres'!$B$7,L403),0))</f>
        <v/>
      </c>
      <c r="N403" s="16" t="n"/>
      <c r="O403" s="17">
        <f>IF(A403="","",IFERROR(IF(N403="",'Paramètres'!$B$8,N403),0))</f>
        <v/>
      </c>
      <c r="P403" s="17">
        <f>IF(A403="","",IFERROR(ROUNDUP(K403*O403,0),0))</f>
        <v/>
      </c>
      <c r="Q403" s="17">
        <f>IF(A403="","",IFERROR(ROUNDUP((K403*M403)+P403,0),0))</f>
        <v/>
      </c>
      <c r="R403" s="16" t="n"/>
      <c r="S403" s="17">
        <f>IF(A403="","",IFERROR(IF(R403="",'Paramètres'!$B$9,R403),0))</f>
        <v/>
      </c>
      <c r="T403" s="17">
        <f>IF(A403="","",IFERROR(ROUNDUP(K403*(M403+S403),0),0))</f>
        <v/>
      </c>
      <c r="U403" s="17">
        <f>IF(A403="","",IFERROR(IF(H403&lt;=Q403,MAX(0,T403-H403-I403),0),0))</f>
        <v/>
      </c>
      <c r="V403" s="28" t="n"/>
      <c r="W403" s="29">
        <f>IF(A403="","",IFERROR(U403*V403,0))</f>
        <v/>
      </c>
      <c r="X403" s="27">
        <f>IF(A403="","",IFERROR(H403/K403,0))</f>
        <v/>
      </c>
      <c r="Y403" s="21">
        <f>IF(A403="","",IFERROR(IF(H403&lt;=0,"Rupture / à commander",IF(H403&lt;=Q403,IF(I403&gt;0,"À surveiller - commande en cours","À commander"),"OK")),"À vérifier"))</f>
        <v/>
      </c>
      <c r="Z403" s="22" t="n"/>
      <c r="AA403" s="15" t="n"/>
    </row>
    <row r="404">
      <c r="A404" s="15" t="n"/>
      <c r="B404" s="15" t="n"/>
      <c r="C404" s="15" t="n"/>
      <c r="D404" s="15" t="n"/>
      <c r="E404" s="15" t="n"/>
      <c r="F404" s="16" t="n"/>
      <c r="G404" s="16" t="n"/>
      <c r="H404" s="17">
        <f>IF(A404="","",IFERROR(MAX(0,F404-G404),0))</f>
        <v/>
      </c>
      <c r="I404" s="16" t="n"/>
      <c r="J404" s="16" t="n"/>
      <c r="K404" s="27">
        <f>IF(A404="","",IFERROR(J404/'Paramètres'!$B$6,0))</f>
        <v/>
      </c>
      <c r="L404" s="16" t="n"/>
      <c r="M404" s="17">
        <f>IF(A404="","",IFERROR(IF(L404="",'Paramètres'!$B$7,L404),0))</f>
        <v/>
      </c>
      <c r="N404" s="16" t="n"/>
      <c r="O404" s="17">
        <f>IF(A404="","",IFERROR(IF(N404="",'Paramètres'!$B$8,N404),0))</f>
        <v/>
      </c>
      <c r="P404" s="17">
        <f>IF(A404="","",IFERROR(ROUNDUP(K404*O404,0),0))</f>
        <v/>
      </c>
      <c r="Q404" s="17">
        <f>IF(A404="","",IFERROR(ROUNDUP((K404*M404)+P404,0),0))</f>
        <v/>
      </c>
      <c r="R404" s="16" t="n"/>
      <c r="S404" s="17">
        <f>IF(A404="","",IFERROR(IF(R404="",'Paramètres'!$B$9,R404),0))</f>
        <v/>
      </c>
      <c r="T404" s="17">
        <f>IF(A404="","",IFERROR(ROUNDUP(K404*(M404+S404),0),0))</f>
        <v/>
      </c>
      <c r="U404" s="17">
        <f>IF(A404="","",IFERROR(IF(H404&lt;=Q404,MAX(0,T404-H404-I404),0),0))</f>
        <v/>
      </c>
      <c r="V404" s="28" t="n"/>
      <c r="W404" s="29">
        <f>IF(A404="","",IFERROR(U404*V404,0))</f>
        <v/>
      </c>
      <c r="X404" s="27">
        <f>IF(A404="","",IFERROR(H404/K404,0))</f>
        <v/>
      </c>
      <c r="Y404" s="21">
        <f>IF(A404="","",IFERROR(IF(H404&lt;=0,"Rupture / à commander",IF(H404&lt;=Q404,IF(I404&gt;0,"À surveiller - commande en cours","À commander"),"OK")),"À vérifier"))</f>
        <v/>
      </c>
      <c r="Z404" s="22" t="n"/>
      <c r="AA404" s="15" t="n"/>
    </row>
    <row r="405">
      <c r="A405" s="15" t="n"/>
      <c r="B405" s="15" t="n"/>
      <c r="C405" s="15" t="n"/>
      <c r="D405" s="15" t="n"/>
      <c r="E405" s="15" t="n"/>
      <c r="F405" s="16" t="n"/>
      <c r="G405" s="16" t="n"/>
      <c r="H405" s="17">
        <f>IF(A405="","",IFERROR(MAX(0,F405-G405),0))</f>
        <v/>
      </c>
      <c r="I405" s="16" t="n"/>
      <c r="J405" s="16" t="n"/>
      <c r="K405" s="27">
        <f>IF(A405="","",IFERROR(J405/'Paramètres'!$B$6,0))</f>
        <v/>
      </c>
      <c r="L405" s="16" t="n"/>
      <c r="M405" s="17">
        <f>IF(A405="","",IFERROR(IF(L405="",'Paramètres'!$B$7,L405),0))</f>
        <v/>
      </c>
      <c r="N405" s="16" t="n"/>
      <c r="O405" s="17">
        <f>IF(A405="","",IFERROR(IF(N405="",'Paramètres'!$B$8,N405),0))</f>
        <v/>
      </c>
      <c r="P405" s="17">
        <f>IF(A405="","",IFERROR(ROUNDUP(K405*O405,0),0))</f>
        <v/>
      </c>
      <c r="Q405" s="17">
        <f>IF(A405="","",IFERROR(ROUNDUP((K405*M405)+P405,0),0))</f>
        <v/>
      </c>
      <c r="R405" s="16" t="n"/>
      <c r="S405" s="17">
        <f>IF(A405="","",IFERROR(IF(R405="",'Paramètres'!$B$9,R405),0))</f>
        <v/>
      </c>
      <c r="T405" s="17">
        <f>IF(A405="","",IFERROR(ROUNDUP(K405*(M405+S405),0),0))</f>
        <v/>
      </c>
      <c r="U405" s="17">
        <f>IF(A405="","",IFERROR(IF(H405&lt;=Q405,MAX(0,T405-H405-I405),0),0))</f>
        <v/>
      </c>
      <c r="V405" s="28" t="n"/>
      <c r="W405" s="29">
        <f>IF(A405="","",IFERROR(U405*V405,0))</f>
        <v/>
      </c>
      <c r="X405" s="27">
        <f>IF(A405="","",IFERROR(H405/K405,0))</f>
        <v/>
      </c>
      <c r="Y405" s="21">
        <f>IF(A405="","",IFERROR(IF(H405&lt;=0,"Rupture / à commander",IF(H405&lt;=Q405,IF(I405&gt;0,"À surveiller - commande en cours","À commander"),"OK")),"À vérifier"))</f>
        <v/>
      </c>
      <c r="Z405" s="22" t="n"/>
      <c r="AA405" s="15" t="n"/>
    </row>
    <row r="406">
      <c r="A406" s="15" t="n"/>
      <c r="B406" s="15" t="n"/>
      <c r="C406" s="15" t="n"/>
      <c r="D406" s="15" t="n"/>
      <c r="E406" s="15" t="n"/>
      <c r="F406" s="16" t="n"/>
      <c r="G406" s="16" t="n"/>
      <c r="H406" s="17">
        <f>IF(A406="","",IFERROR(MAX(0,F406-G406),0))</f>
        <v/>
      </c>
      <c r="I406" s="16" t="n"/>
      <c r="J406" s="16" t="n"/>
      <c r="K406" s="27">
        <f>IF(A406="","",IFERROR(J406/'Paramètres'!$B$6,0))</f>
        <v/>
      </c>
      <c r="L406" s="16" t="n"/>
      <c r="M406" s="17">
        <f>IF(A406="","",IFERROR(IF(L406="",'Paramètres'!$B$7,L406),0))</f>
        <v/>
      </c>
      <c r="N406" s="16" t="n"/>
      <c r="O406" s="17">
        <f>IF(A406="","",IFERROR(IF(N406="",'Paramètres'!$B$8,N406),0))</f>
        <v/>
      </c>
      <c r="P406" s="17">
        <f>IF(A406="","",IFERROR(ROUNDUP(K406*O406,0),0))</f>
        <v/>
      </c>
      <c r="Q406" s="17">
        <f>IF(A406="","",IFERROR(ROUNDUP((K406*M406)+P406,0),0))</f>
        <v/>
      </c>
      <c r="R406" s="16" t="n"/>
      <c r="S406" s="17">
        <f>IF(A406="","",IFERROR(IF(R406="",'Paramètres'!$B$9,R406),0))</f>
        <v/>
      </c>
      <c r="T406" s="17">
        <f>IF(A406="","",IFERROR(ROUNDUP(K406*(M406+S406),0),0))</f>
        <v/>
      </c>
      <c r="U406" s="17">
        <f>IF(A406="","",IFERROR(IF(H406&lt;=Q406,MAX(0,T406-H406-I406),0),0))</f>
        <v/>
      </c>
      <c r="V406" s="28" t="n"/>
      <c r="W406" s="29">
        <f>IF(A406="","",IFERROR(U406*V406,0))</f>
        <v/>
      </c>
      <c r="X406" s="27">
        <f>IF(A406="","",IFERROR(H406/K406,0))</f>
        <v/>
      </c>
      <c r="Y406" s="21">
        <f>IF(A406="","",IFERROR(IF(H406&lt;=0,"Rupture / à commander",IF(H406&lt;=Q406,IF(I406&gt;0,"À surveiller - commande en cours","À commander"),"OK")),"À vérifier"))</f>
        <v/>
      </c>
      <c r="Z406" s="22" t="n"/>
      <c r="AA406" s="15" t="n"/>
    </row>
    <row r="407">
      <c r="A407" s="15" t="n"/>
      <c r="B407" s="15" t="n"/>
      <c r="C407" s="15" t="n"/>
      <c r="D407" s="15" t="n"/>
      <c r="E407" s="15" t="n"/>
      <c r="F407" s="16" t="n"/>
      <c r="G407" s="16" t="n"/>
      <c r="H407" s="17">
        <f>IF(A407="","",IFERROR(MAX(0,F407-G407),0))</f>
        <v/>
      </c>
      <c r="I407" s="16" t="n"/>
      <c r="J407" s="16" t="n"/>
      <c r="K407" s="27">
        <f>IF(A407="","",IFERROR(J407/'Paramètres'!$B$6,0))</f>
        <v/>
      </c>
      <c r="L407" s="16" t="n"/>
      <c r="M407" s="17">
        <f>IF(A407="","",IFERROR(IF(L407="",'Paramètres'!$B$7,L407),0))</f>
        <v/>
      </c>
      <c r="N407" s="16" t="n"/>
      <c r="O407" s="17">
        <f>IF(A407="","",IFERROR(IF(N407="",'Paramètres'!$B$8,N407),0))</f>
        <v/>
      </c>
      <c r="P407" s="17">
        <f>IF(A407="","",IFERROR(ROUNDUP(K407*O407,0),0))</f>
        <v/>
      </c>
      <c r="Q407" s="17">
        <f>IF(A407="","",IFERROR(ROUNDUP((K407*M407)+P407,0),0))</f>
        <v/>
      </c>
      <c r="R407" s="16" t="n"/>
      <c r="S407" s="17">
        <f>IF(A407="","",IFERROR(IF(R407="",'Paramètres'!$B$9,R407),0))</f>
        <v/>
      </c>
      <c r="T407" s="17">
        <f>IF(A407="","",IFERROR(ROUNDUP(K407*(M407+S407),0),0))</f>
        <v/>
      </c>
      <c r="U407" s="17">
        <f>IF(A407="","",IFERROR(IF(H407&lt;=Q407,MAX(0,T407-H407-I407),0),0))</f>
        <v/>
      </c>
      <c r="V407" s="28" t="n"/>
      <c r="W407" s="29">
        <f>IF(A407="","",IFERROR(U407*V407,0))</f>
        <v/>
      </c>
      <c r="X407" s="27">
        <f>IF(A407="","",IFERROR(H407/K407,0))</f>
        <v/>
      </c>
      <c r="Y407" s="21">
        <f>IF(A407="","",IFERROR(IF(H407&lt;=0,"Rupture / à commander",IF(H407&lt;=Q407,IF(I407&gt;0,"À surveiller - commande en cours","À commander"),"OK")),"À vérifier"))</f>
        <v/>
      </c>
      <c r="Z407" s="22" t="n"/>
      <c r="AA407" s="15" t="n"/>
    </row>
    <row r="408">
      <c r="A408" s="15" t="n"/>
      <c r="B408" s="15" t="n"/>
      <c r="C408" s="15" t="n"/>
      <c r="D408" s="15" t="n"/>
      <c r="E408" s="15" t="n"/>
      <c r="F408" s="16" t="n"/>
      <c r="G408" s="16" t="n"/>
      <c r="H408" s="17">
        <f>IF(A408="","",IFERROR(MAX(0,F408-G408),0))</f>
        <v/>
      </c>
      <c r="I408" s="16" t="n"/>
      <c r="J408" s="16" t="n"/>
      <c r="K408" s="27">
        <f>IF(A408="","",IFERROR(J408/'Paramètres'!$B$6,0))</f>
        <v/>
      </c>
      <c r="L408" s="16" t="n"/>
      <c r="M408" s="17">
        <f>IF(A408="","",IFERROR(IF(L408="",'Paramètres'!$B$7,L408),0))</f>
        <v/>
      </c>
      <c r="N408" s="16" t="n"/>
      <c r="O408" s="17">
        <f>IF(A408="","",IFERROR(IF(N408="",'Paramètres'!$B$8,N408),0))</f>
        <v/>
      </c>
      <c r="P408" s="17">
        <f>IF(A408="","",IFERROR(ROUNDUP(K408*O408,0),0))</f>
        <v/>
      </c>
      <c r="Q408" s="17">
        <f>IF(A408="","",IFERROR(ROUNDUP((K408*M408)+P408,0),0))</f>
        <v/>
      </c>
      <c r="R408" s="16" t="n"/>
      <c r="S408" s="17">
        <f>IF(A408="","",IFERROR(IF(R408="",'Paramètres'!$B$9,R408),0))</f>
        <v/>
      </c>
      <c r="T408" s="17">
        <f>IF(A408="","",IFERROR(ROUNDUP(K408*(M408+S408),0),0))</f>
        <v/>
      </c>
      <c r="U408" s="17">
        <f>IF(A408="","",IFERROR(IF(H408&lt;=Q408,MAX(0,T408-H408-I408),0),0))</f>
        <v/>
      </c>
      <c r="V408" s="28" t="n"/>
      <c r="W408" s="29">
        <f>IF(A408="","",IFERROR(U408*V408,0))</f>
        <v/>
      </c>
      <c r="X408" s="27">
        <f>IF(A408="","",IFERROR(H408/K408,0))</f>
        <v/>
      </c>
      <c r="Y408" s="21">
        <f>IF(A408="","",IFERROR(IF(H408&lt;=0,"Rupture / à commander",IF(H408&lt;=Q408,IF(I408&gt;0,"À surveiller - commande en cours","À commander"),"OK")),"À vérifier"))</f>
        <v/>
      </c>
      <c r="Z408" s="22" t="n"/>
      <c r="AA408" s="15" t="n"/>
    </row>
    <row r="409">
      <c r="A409" s="15" t="n"/>
      <c r="B409" s="15" t="n"/>
      <c r="C409" s="15" t="n"/>
      <c r="D409" s="15" t="n"/>
      <c r="E409" s="15" t="n"/>
      <c r="F409" s="16" t="n"/>
      <c r="G409" s="16" t="n"/>
      <c r="H409" s="17">
        <f>IF(A409="","",IFERROR(MAX(0,F409-G409),0))</f>
        <v/>
      </c>
      <c r="I409" s="16" t="n"/>
      <c r="J409" s="16" t="n"/>
      <c r="K409" s="27">
        <f>IF(A409="","",IFERROR(J409/'Paramètres'!$B$6,0))</f>
        <v/>
      </c>
      <c r="L409" s="16" t="n"/>
      <c r="M409" s="17">
        <f>IF(A409="","",IFERROR(IF(L409="",'Paramètres'!$B$7,L409),0))</f>
        <v/>
      </c>
      <c r="N409" s="16" t="n"/>
      <c r="O409" s="17">
        <f>IF(A409="","",IFERROR(IF(N409="",'Paramètres'!$B$8,N409),0))</f>
        <v/>
      </c>
      <c r="P409" s="17">
        <f>IF(A409="","",IFERROR(ROUNDUP(K409*O409,0),0))</f>
        <v/>
      </c>
      <c r="Q409" s="17">
        <f>IF(A409="","",IFERROR(ROUNDUP((K409*M409)+P409,0),0))</f>
        <v/>
      </c>
      <c r="R409" s="16" t="n"/>
      <c r="S409" s="17">
        <f>IF(A409="","",IFERROR(IF(R409="",'Paramètres'!$B$9,R409),0))</f>
        <v/>
      </c>
      <c r="T409" s="17">
        <f>IF(A409="","",IFERROR(ROUNDUP(K409*(M409+S409),0),0))</f>
        <v/>
      </c>
      <c r="U409" s="17">
        <f>IF(A409="","",IFERROR(IF(H409&lt;=Q409,MAX(0,T409-H409-I409),0),0))</f>
        <v/>
      </c>
      <c r="V409" s="28" t="n"/>
      <c r="W409" s="29">
        <f>IF(A409="","",IFERROR(U409*V409,0))</f>
        <v/>
      </c>
      <c r="X409" s="27">
        <f>IF(A409="","",IFERROR(H409/K409,0))</f>
        <v/>
      </c>
      <c r="Y409" s="21">
        <f>IF(A409="","",IFERROR(IF(H409&lt;=0,"Rupture / à commander",IF(H409&lt;=Q409,IF(I409&gt;0,"À surveiller - commande en cours","À commander"),"OK")),"À vérifier"))</f>
        <v/>
      </c>
      <c r="Z409" s="22" t="n"/>
      <c r="AA409" s="15" t="n"/>
    </row>
    <row r="410">
      <c r="A410" s="15" t="n"/>
      <c r="B410" s="15" t="n"/>
      <c r="C410" s="15" t="n"/>
      <c r="D410" s="15" t="n"/>
      <c r="E410" s="15" t="n"/>
      <c r="F410" s="16" t="n"/>
      <c r="G410" s="16" t="n"/>
      <c r="H410" s="17">
        <f>IF(A410="","",IFERROR(MAX(0,F410-G410),0))</f>
        <v/>
      </c>
      <c r="I410" s="16" t="n"/>
      <c r="J410" s="16" t="n"/>
      <c r="K410" s="27">
        <f>IF(A410="","",IFERROR(J410/'Paramètres'!$B$6,0))</f>
        <v/>
      </c>
      <c r="L410" s="16" t="n"/>
      <c r="M410" s="17">
        <f>IF(A410="","",IFERROR(IF(L410="",'Paramètres'!$B$7,L410),0))</f>
        <v/>
      </c>
      <c r="N410" s="16" t="n"/>
      <c r="O410" s="17">
        <f>IF(A410="","",IFERROR(IF(N410="",'Paramètres'!$B$8,N410),0))</f>
        <v/>
      </c>
      <c r="P410" s="17">
        <f>IF(A410="","",IFERROR(ROUNDUP(K410*O410,0),0))</f>
        <v/>
      </c>
      <c r="Q410" s="17">
        <f>IF(A410="","",IFERROR(ROUNDUP((K410*M410)+P410,0),0))</f>
        <v/>
      </c>
      <c r="R410" s="16" t="n"/>
      <c r="S410" s="17">
        <f>IF(A410="","",IFERROR(IF(R410="",'Paramètres'!$B$9,R410),0))</f>
        <v/>
      </c>
      <c r="T410" s="17">
        <f>IF(A410="","",IFERROR(ROUNDUP(K410*(M410+S410),0),0))</f>
        <v/>
      </c>
      <c r="U410" s="17">
        <f>IF(A410="","",IFERROR(IF(H410&lt;=Q410,MAX(0,T410-H410-I410),0),0))</f>
        <v/>
      </c>
      <c r="V410" s="28" t="n"/>
      <c r="W410" s="29">
        <f>IF(A410="","",IFERROR(U410*V410,0))</f>
        <v/>
      </c>
      <c r="X410" s="27">
        <f>IF(A410="","",IFERROR(H410/K410,0))</f>
        <v/>
      </c>
      <c r="Y410" s="21">
        <f>IF(A410="","",IFERROR(IF(H410&lt;=0,"Rupture / à commander",IF(H410&lt;=Q410,IF(I410&gt;0,"À surveiller - commande en cours","À commander"),"OK")),"À vérifier"))</f>
        <v/>
      </c>
      <c r="Z410" s="22" t="n"/>
      <c r="AA410" s="15" t="n"/>
    </row>
    <row r="411">
      <c r="A411" s="15" t="n"/>
      <c r="B411" s="15" t="n"/>
      <c r="C411" s="15" t="n"/>
      <c r="D411" s="15" t="n"/>
      <c r="E411" s="15" t="n"/>
      <c r="F411" s="16" t="n"/>
      <c r="G411" s="16" t="n"/>
      <c r="H411" s="17">
        <f>IF(A411="","",IFERROR(MAX(0,F411-G411),0))</f>
        <v/>
      </c>
      <c r="I411" s="16" t="n"/>
      <c r="J411" s="16" t="n"/>
      <c r="K411" s="27">
        <f>IF(A411="","",IFERROR(J411/'Paramètres'!$B$6,0))</f>
        <v/>
      </c>
      <c r="L411" s="16" t="n"/>
      <c r="M411" s="17">
        <f>IF(A411="","",IFERROR(IF(L411="",'Paramètres'!$B$7,L411),0))</f>
        <v/>
      </c>
      <c r="N411" s="16" t="n"/>
      <c r="O411" s="17">
        <f>IF(A411="","",IFERROR(IF(N411="",'Paramètres'!$B$8,N411),0))</f>
        <v/>
      </c>
      <c r="P411" s="17">
        <f>IF(A411="","",IFERROR(ROUNDUP(K411*O411,0),0))</f>
        <v/>
      </c>
      <c r="Q411" s="17">
        <f>IF(A411="","",IFERROR(ROUNDUP((K411*M411)+P411,0),0))</f>
        <v/>
      </c>
      <c r="R411" s="16" t="n"/>
      <c r="S411" s="17">
        <f>IF(A411="","",IFERROR(IF(R411="",'Paramètres'!$B$9,R411),0))</f>
        <v/>
      </c>
      <c r="T411" s="17">
        <f>IF(A411="","",IFERROR(ROUNDUP(K411*(M411+S411),0),0))</f>
        <v/>
      </c>
      <c r="U411" s="17">
        <f>IF(A411="","",IFERROR(IF(H411&lt;=Q411,MAX(0,T411-H411-I411),0),0))</f>
        <v/>
      </c>
      <c r="V411" s="28" t="n"/>
      <c r="W411" s="29">
        <f>IF(A411="","",IFERROR(U411*V411,0))</f>
        <v/>
      </c>
      <c r="X411" s="27">
        <f>IF(A411="","",IFERROR(H411/K411,0))</f>
        <v/>
      </c>
      <c r="Y411" s="21">
        <f>IF(A411="","",IFERROR(IF(H411&lt;=0,"Rupture / à commander",IF(H411&lt;=Q411,IF(I411&gt;0,"À surveiller - commande en cours","À commander"),"OK")),"À vérifier"))</f>
        <v/>
      </c>
      <c r="Z411" s="22" t="n"/>
      <c r="AA411" s="15" t="n"/>
    </row>
    <row r="412">
      <c r="A412" s="15" t="n"/>
      <c r="B412" s="15" t="n"/>
      <c r="C412" s="15" t="n"/>
      <c r="D412" s="15" t="n"/>
      <c r="E412" s="15" t="n"/>
      <c r="F412" s="16" t="n"/>
      <c r="G412" s="16" t="n"/>
      <c r="H412" s="17">
        <f>IF(A412="","",IFERROR(MAX(0,F412-G412),0))</f>
        <v/>
      </c>
      <c r="I412" s="16" t="n"/>
      <c r="J412" s="16" t="n"/>
      <c r="K412" s="27">
        <f>IF(A412="","",IFERROR(J412/'Paramètres'!$B$6,0))</f>
        <v/>
      </c>
      <c r="L412" s="16" t="n"/>
      <c r="M412" s="17">
        <f>IF(A412="","",IFERROR(IF(L412="",'Paramètres'!$B$7,L412),0))</f>
        <v/>
      </c>
      <c r="N412" s="16" t="n"/>
      <c r="O412" s="17">
        <f>IF(A412="","",IFERROR(IF(N412="",'Paramètres'!$B$8,N412),0))</f>
        <v/>
      </c>
      <c r="P412" s="17">
        <f>IF(A412="","",IFERROR(ROUNDUP(K412*O412,0),0))</f>
        <v/>
      </c>
      <c r="Q412" s="17">
        <f>IF(A412="","",IFERROR(ROUNDUP((K412*M412)+P412,0),0))</f>
        <v/>
      </c>
      <c r="R412" s="16" t="n"/>
      <c r="S412" s="17">
        <f>IF(A412="","",IFERROR(IF(R412="",'Paramètres'!$B$9,R412),0))</f>
        <v/>
      </c>
      <c r="T412" s="17">
        <f>IF(A412="","",IFERROR(ROUNDUP(K412*(M412+S412),0),0))</f>
        <v/>
      </c>
      <c r="U412" s="17">
        <f>IF(A412="","",IFERROR(IF(H412&lt;=Q412,MAX(0,T412-H412-I412),0),0))</f>
        <v/>
      </c>
      <c r="V412" s="28" t="n"/>
      <c r="W412" s="29">
        <f>IF(A412="","",IFERROR(U412*V412,0))</f>
        <v/>
      </c>
      <c r="X412" s="27">
        <f>IF(A412="","",IFERROR(H412/K412,0))</f>
        <v/>
      </c>
      <c r="Y412" s="21">
        <f>IF(A412="","",IFERROR(IF(H412&lt;=0,"Rupture / à commander",IF(H412&lt;=Q412,IF(I412&gt;0,"À surveiller - commande en cours","À commander"),"OK")),"À vérifier"))</f>
        <v/>
      </c>
      <c r="Z412" s="22" t="n"/>
      <c r="AA412" s="15" t="n"/>
    </row>
    <row r="413">
      <c r="A413" s="15" t="n"/>
      <c r="B413" s="15" t="n"/>
      <c r="C413" s="15" t="n"/>
      <c r="D413" s="15" t="n"/>
      <c r="E413" s="15" t="n"/>
      <c r="F413" s="16" t="n"/>
      <c r="G413" s="16" t="n"/>
      <c r="H413" s="17">
        <f>IF(A413="","",IFERROR(MAX(0,F413-G413),0))</f>
        <v/>
      </c>
      <c r="I413" s="16" t="n"/>
      <c r="J413" s="16" t="n"/>
      <c r="K413" s="27">
        <f>IF(A413="","",IFERROR(J413/'Paramètres'!$B$6,0))</f>
        <v/>
      </c>
      <c r="L413" s="16" t="n"/>
      <c r="M413" s="17">
        <f>IF(A413="","",IFERROR(IF(L413="",'Paramètres'!$B$7,L413),0))</f>
        <v/>
      </c>
      <c r="N413" s="16" t="n"/>
      <c r="O413" s="17">
        <f>IF(A413="","",IFERROR(IF(N413="",'Paramètres'!$B$8,N413),0))</f>
        <v/>
      </c>
      <c r="P413" s="17">
        <f>IF(A413="","",IFERROR(ROUNDUP(K413*O413,0),0))</f>
        <v/>
      </c>
      <c r="Q413" s="17">
        <f>IF(A413="","",IFERROR(ROUNDUP((K413*M413)+P413,0),0))</f>
        <v/>
      </c>
      <c r="R413" s="16" t="n"/>
      <c r="S413" s="17">
        <f>IF(A413="","",IFERROR(IF(R413="",'Paramètres'!$B$9,R413),0))</f>
        <v/>
      </c>
      <c r="T413" s="17">
        <f>IF(A413="","",IFERROR(ROUNDUP(K413*(M413+S413),0),0))</f>
        <v/>
      </c>
      <c r="U413" s="17">
        <f>IF(A413="","",IFERROR(IF(H413&lt;=Q413,MAX(0,T413-H413-I413),0),0))</f>
        <v/>
      </c>
      <c r="V413" s="28" t="n"/>
      <c r="W413" s="29">
        <f>IF(A413="","",IFERROR(U413*V413,0))</f>
        <v/>
      </c>
      <c r="X413" s="27">
        <f>IF(A413="","",IFERROR(H413/K413,0))</f>
        <v/>
      </c>
      <c r="Y413" s="21">
        <f>IF(A413="","",IFERROR(IF(H413&lt;=0,"Rupture / à commander",IF(H413&lt;=Q413,IF(I413&gt;0,"À surveiller - commande en cours","À commander"),"OK")),"À vérifier"))</f>
        <v/>
      </c>
      <c r="Z413" s="22" t="n"/>
      <c r="AA413" s="15" t="n"/>
    </row>
    <row r="414">
      <c r="A414" s="15" t="n"/>
      <c r="B414" s="15" t="n"/>
      <c r="C414" s="15" t="n"/>
      <c r="D414" s="15" t="n"/>
      <c r="E414" s="15" t="n"/>
      <c r="F414" s="16" t="n"/>
      <c r="G414" s="16" t="n"/>
      <c r="H414" s="17">
        <f>IF(A414="","",IFERROR(MAX(0,F414-G414),0))</f>
        <v/>
      </c>
      <c r="I414" s="16" t="n"/>
      <c r="J414" s="16" t="n"/>
      <c r="K414" s="27">
        <f>IF(A414="","",IFERROR(J414/'Paramètres'!$B$6,0))</f>
        <v/>
      </c>
      <c r="L414" s="16" t="n"/>
      <c r="M414" s="17">
        <f>IF(A414="","",IFERROR(IF(L414="",'Paramètres'!$B$7,L414),0))</f>
        <v/>
      </c>
      <c r="N414" s="16" t="n"/>
      <c r="O414" s="17">
        <f>IF(A414="","",IFERROR(IF(N414="",'Paramètres'!$B$8,N414),0))</f>
        <v/>
      </c>
      <c r="P414" s="17">
        <f>IF(A414="","",IFERROR(ROUNDUP(K414*O414,0),0))</f>
        <v/>
      </c>
      <c r="Q414" s="17">
        <f>IF(A414="","",IFERROR(ROUNDUP((K414*M414)+P414,0),0))</f>
        <v/>
      </c>
      <c r="R414" s="16" t="n"/>
      <c r="S414" s="17">
        <f>IF(A414="","",IFERROR(IF(R414="",'Paramètres'!$B$9,R414),0))</f>
        <v/>
      </c>
      <c r="T414" s="17">
        <f>IF(A414="","",IFERROR(ROUNDUP(K414*(M414+S414),0),0))</f>
        <v/>
      </c>
      <c r="U414" s="17">
        <f>IF(A414="","",IFERROR(IF(H414&lt;=Q414,MAX(0,T414-H414-I414),0),0))</f>
        <v/>
      </c>
      <c r="V414" s="28" t="n"/>
      <c r="W414" s="29">
        <f>IF(A414="","",IFERROR(U414*V414,0))</f>
        <v/>
      </c>
      <c r="X414" s="27">
        <f>IF(A414="","",IFERROR(H414/K414,0))</f>
        <v/>
      </c>
      <c r="Y414" s="21">
        <f>IF(A414="","",IFERROR(IF(H414&lt;=0,"Rupture / à commander",IF(H414&lt;=Q414,IF(I414&gt;0,"À surveiller - commande en cours","À commander"),"OK")),"À vérifier"))</f>
        <v/>
      </c>
      <c r="Z414" s="22" t="n"/>
      <c r="AA414" s="15" t="n"/>
    </row>
    <row r="415">
      <c r="A415" s="15" t="n"/>
      <c r="B415" s="15" t="n"/>
      <c r="C415" s="15" t="n"/>
      <c r="D415" s="15" t="n"/>
      <c r="E415" s="15" t="n"/>
      <c r="F415" s="16" t="n"/>
      <c r="G415" s="16" t="n"/>
      <c r="H415" s="17">
        <f>IF(A415="","",IFERROR(MAX(0,F415-G415),0))</f>
        <v/>
      </c>
      <c r="I415" s="16" t="n"/>
      <c r="J415" s="16" t="n"/>
      <c r="K415" s="27">
        <f>IF(A415="","",IFERROR(J415/'Paramètres'!$B$6,0))</f>
        <v/>
      </c>
      <c r="L415" s="16" t="n"/>
      <c r="M415" s="17">
        <f>IF(A415="","",IFERROR(IF(L415="",'Paramètres'!$B$7,L415),0))</f>
        <v/>
      </c>
      <c r="N415" s="16" t="n"/>
      <c r="O415" s="17">
        <f>IF(A415="","",IFERROR(IF(N415="",'Paramètres'!$B$8,N415),0))</f>
        <v/>
      </c>
      <c r="P415" s="17">
        <f>IF(A415="","",IFERROR(ROUNDUP(K415*O415,0),0))</f>
        <v/>
      </c>
      <c r="Q415" s="17">
        <f>IF(A415="","",IFERROR(ROUNDUP((K415*M415)+P415,0),0))</f>
        <v/>
      </c>
      <c r="R415" s="16" t="n"/>
      <c r="S415" s="17">
        <f>IF(A415="","",IFERROR(IF(R415="",'Paramètres'!$B$9,R415),0))</f>
        <v/>
      </c>
      <c r="T415" s="17">
        <f>IF(A415="","",IFERROR(ROUNDUP(K415*(M415+S415),0),0))</f>
        <v/>
      </c>
      <c r="U415" s="17">
        <f>IF(A415="","",IFERROR(IF(H415&lt;=Q415,MAX(0,T415-H415-I415),0),0))</f>
        <v/>
      </c>
      <c r="V415" s="28" t="n"/>
      <c r="W415" s="29">
        <f>IF(A415="","",IFERROR(U415*V415,0))</f>
        <v/>
      </c>
      <c r="X415" s="27">
        <f>IF(A415="","",IFERROR(H415/K415,0))</f>
        <v/>
      </c>
      <c r="Y415" s="21">
        <f>IF(A415="","",IFERROR(IF(H415&lt;=0,"Rupture / à commander",IF(H415&lt;=Q415,IF(I415&gt;0,"À surveiller - commande en cours","À commander"),"OK")),"À vérifier"))</f>
        <v/>
      </c>
      <c r="Z415" s="22" t="n"/>
      <c r="AA415" s="15" t="n"/>
    </row>
    <row r="416">
      <c r="A416" s="15" t="n"/>
      <c r="B416" s="15" t="n"/>
      <c r="C416" s="15" t="n"/>
      <c r="D416" s="15" t="n"/>
      <c r="E416" s="15" t="n"/>
      <c r="F416" s="16" t="n"/>
      <c r="G416" s="16" t="n"/>
      <c r="H416" s="17">
        <f>IF(A416="","",IFERROR(MAX(0,F416-G416),0))</f>
        <v/>
      </c>
      <c r="I416" s="16" t="n"/>
      <c r="J416" s="16" t="n"/>
      <c r="K416" s="27">
        <f>IF(A416="","",IFERROR(J416/'Paramètres'!$B$6,0))</f>
        <v/>
      </c>
      <c r="L416" s="16" t="n"/>
      <c r="M416" s="17">
        <f>IF(A416="","",IFERROR(IF(L416="",'Paramètres'!$B$7,L416),0))</f>
        <v/>
      </c>
      <c r="N416" s="16" t="n"/>
      <c r="O416" s="17">
        <f>IF(A416="","",IFERROR(IF(N416="",'Paramètres'!$B$8,N416),0))</f>
        <v/>
      </c>
      <c r="P416" s="17">
        <f>IF(A416="","",IFERROR(ROUNDUP(K416*O416,0),0))</f>
        <v/>
      </c>
      <c r="Q416" s="17">
        <f>IF(A416="","",IFERROR(ROUNDUP((K416*M416)+P416,0),0))</f>
        <v/>
      </c>
      <c r="R416" s="16" t="n"/>
      <c r="S416" s="17">
        <f>IF(A416="","",IFERROR(IF(R416="",'Paramètres'!$B$9,R416),0))</f>
        <v/>
      </c>
      <c r="T416" s="17">
        <f>IF(A416="","",IFERROR(ROUNDUP(K416*(M416+S416),0),0))</f>
        <v/>
      </c>
      <c r="U416" s="17">
        <f>IF(A416="","",IFERROR(IF(H416&lt;=Q416,MAX(0,T416-H416-I416),0),0))</f>
        <v/>
      </c>
      <c r="V416" s="28" t="n"/>
      <c r="W416" s="29">
        <f>IF(A416="","",IFERROR(U416*V416,0))</f>
        <v/>
      </c>
      <c r="X416" s="27">
        <f>IF(A416="","",IFERROR(H416/K416,0))</f>
        <v/>
      </c>
      <c r="Y416" s="21">
        <f>IF(A416="","",IFERROR(IF(H416&lt;=0,"Rupture / à commander",IF(H416&lt;=Q416,IF(I416&gt;0,"À surveiller - commande en cours","À commander"),"OK")),"À vérifier"))</f>
        <v/>
      </c>
      <c r="Z416" s="22" t="n"/>
      <c r="AA416" s="15" t="n"/>
    </row>
    <row r="417">
      <c r="A417" s="15" t="n"/>
      <c r="B417" s="15" t="n"/>
      <c r="C417" s="15" t="n"/>
      <c r="D417" s="15" t="n"/>
      <c r="E417" s="15" t="n"/>
      <c r="F417" s="16" t="n"/>
      <c r="G417" s="16" t="n"/>
      <c r="H417" s="17">
        <f>IF(A417="","",IFERROR(MAX(0,F417-G417),0))</f>
        <v/>
      </c>
      <c r="I417" s="16" t="n"/>
      <c r="J417" s="16" t="n"/>
      <c r="K417" s="27">
        <f>IF(A417="","",IFERROR(J417/'Paramètres'!$B$6,0))</f>
        <v/>
      </c>
      <c r="L417" s="16" t="n"/>
      <c r="M417" s="17">
        <f>IF(A417="","",IFERROR(IF(L417="",'Paramètres'!$B$7,L417),0))</f>
        <v/>
      </c>
      <c r="N417" s="16" t="n"/>
      <c r="O417" s="17">
        <f>IF(A417="","",IFERROR(IF(N417="",'Paramètres'!$B$8,N417),0))</f>
        <v/>
      </c>
      <c r="P417" s="17">
        <f>IF(A417="","",IFERROR(ROUNDUP(K417*O417,0),0))</f>
        <v/>
      </c>
      <c r="Q417" s="17">
        <f>IF(A417="","",IFERROR(ROUNDUP((K417*M417)+P417,0),0))</f>
        <v/>
      </c>
      <c r="R417" s="16" t="n"/>
      <c r="S417" s="17">
        <f>IF(A417="","",IFERROR(IF(R417="",'Paramètres'!$B$9,R417),0))</f>
        <v/>
      </c>
      <c r="T417" s="17">
        <f>IF(A417="","",IFERROR(ROUNDUP(K417*(M417+S417),0),0))</f>
        <v/>
      </c>
      <c r="U417" s="17">
        <f>IF(A417="","",IFERROR(IF(H417&lt;=Q417,MAX(0,T417-H417-I417),0),0))</f>
        <v/>
      </c>
      <c r="V417" s="28" t="n"/>
      <c r="W417" s="29">
        <f>IF(A417="","",IFERROR(U417*V417,0))</f>
        <v/>
      </c>
      <c r="X417" s="27">
        <f>IF(A417="","",IFERROR(H417/K417,0))</f>
        <v/>
      </c>
      <c r="Y417" s="21">
        <f>IF(A417="","",IFERROR(IF(H417&lt;=0,"Rupture / à commander",IF(H417&lt;=Q417,IF(I417&gt;0,"À surveiller - commande en cours","À commander"),"OK")),"À vérifier"))</f>
        <v/>
      </c>
      <c r="Z417" s="22" t="n"/>
      <c r="AA417" s="15" t="n"/>
    </row>
    <row r="418">
      <c r="A418" s="15" t="n"/>
      <c r="B418" s="15" t="n"/>
      <c r="C418" s="15" t="n"/>
      <c r="D418" s="15" t="n"/>
      <c r="E418" s="15" t="n"/>
      <c r="F418" s="16" t="n"/>
      <c r="G418" s="16" t="n"/>
      <c r="H418" s="17">
        <f>IF(A418="","",IFERROR(MAX(0,F418-G418),0))</f>
        <v/>
      </c>
      <c r="I418" s="16" t="n"/>
      <c r="J418" s="16" t="n"/>
      <c r="K418" s="27">
        <f>IF(A418="","",IFERROR(J418/'Paramètres'!$B$6,0))</f>
        <v/>
      </c>
      <c r="L418" s="16" t="n"/>
      <c r="M418" s="17">
        <f>IF(A418="","",IFERROR(IF(L418="",'Paramètres'!$B$7,L418),0))</f>
        <v/>
      </c>
      <c r="N418" s="16" t="n"/>
      <c r="O418" s="17">
        <f>IF(A418="","",IFERROR(IF(N418="",'Paramètres'!$B$8,N418),0))</f>
        <v/>
      </c>
      <c r="P418" s="17">
        <f>IF(A418="","",IFERROR(ROUNDUP(K418*O418,0),0))</f>
        <v/>
      </c>
      <c r="Q418" s="17">
        <f>IF(A418="","",IFERROR(ROUNDUP((K418*M418)+P418,0),0))</f>
        <v/>
      </c>
      <c r="R418" s="16" t="n"/>
      <c r="S418" s="17">
        <f>IF(A418="","",IFERROR(IF(R418="",'Paramètres'!$B$9,R418),0))</f>
        <v/>
      </c>
      <c r="T418" s="17">
        <f>IF(A418="","",IFERROR(ROUNDUP(K418*(M418+S418),0),0))</f>
        <v/>
      </c>
      <c r="U418" s="17">
        <f>IF(A418="","",IFERROR(IF(H418&lt;=Q418,MAX(0,T418-H418-I418),0),0))</f>
        <v/>
      </c>
      <c r="V418" s="28" t="n"/>
      <c r="W418" s="29">
        <f>IF(A418="","",IFERROR(U418*V418,0))</f>
        <v/>
      </c>
      <c r="X418" s="27">
        <f>IF(A418="","",IFERROR(H418/K418,0))</f>
        <v/>
      </c>
      <c r="Y418" s="21">
        <f>IF(A418="","",IFERROR(IF(H418&lt;=0,"Rupture / à commander",IF(H418&lt;=Q418,IF(I418&gt;0,"À surveiller - commande en cours","À commander"),"OK")),"À vérifier"))</f>
        <v/>
      </c>
      <c r="Z418" s="22" t="n"/>
      <c r="AA418" s="15" t="n"/>
    </row>
    <row r="419">
      <c r="A419" s="15" t="n"/>
      <c r="B419" s="15" t="n"/>
      <c r="C419" s="15" t="n"/>
      <c r="D419" s="15" t="n"/>
      <c r="E419" s="15" t="n"/>
      <c r="F419" s="16" t="n"/>
      <c r="G419" s="16" t="n"/>
      <c r="H419" s="17">
        <f>IF(A419="","",IFERROR(MAX(0,F419-G419),0))</f>
        <v/>
      </c>
      <c r="I419" s="16" t="n"/>
      <c r="J419" s="16" t="n"/>
      <c r="K419" s="27">
        <f>IF(A419="","",IFERROR(J419/'Paramètres'!$B$6,0))</f>
        <v/>
      </c>
      <c r="L419" s="16" t="n"/>
      <c r="M419" s="17">
        <f>IF(A419="","",IFERROR(IF(L419="",'Paramètres'!$B$7,L419),0))</f>
        <v/>
      </c>
      <c r="N419" s="16" t="n"/>
      <c r="O419" s="17">
        <f>IF(A419="","",IFERROR(IF(N419="",'Paramètres'!$B$8,N419),0))</f>
        <v/>
      </c>
      <c r="P419" s="17">
        <f>IF(A419="","",IFERROR(ROUNDUP(K419*O419,0),0))</f>
        <v/>
      </c>
      <c r="Q419" s="17">
        <f>IF(A419="","",IFERROR(ROUNDUP((K419*M419)+P419,0),0))</f>
        <v/>
      </c>
      <c r="R419" s="16" t="n"/>
      <c r="S419" s="17">
        <f>IF(A419="","",IFERROR(IF(R419="",'Paramètres'!$B$9,R419),0))</f>
        <v/>
      </c>
      <c r="T419" s="17">
        <f>IF(A419="","",IFERROR(ROUNDUP(K419*(M419+S419),0),0))</f>
        <v/>
      </c>
      <c r="U419" s="17">
        <f>IF(A419="","",IFERROR(IF(H419&lt;=Q419,MAX(0,T419-H419-I419),0),0))</f>
        <v/>
      </c>
      <c r="V419" s="28" t="n"/>
      <c r="W419" s="29">
        <f>IF(A419="","",IFERROR(U419*V419,0))</f>
        <v/>
      </c>
      <c r="X419" s="27">
        <f>IF(A419="","",IFERROR(H419/K419,0))</f>
        <v/>
      </c>
      <c r="Y419" s="21">
        <f>IF(A419="","",IFERROR(IF(H419&lt;=0,"Rupture / à commander",IF(H419&lt;=Q419,IF(I419&gt;0,"À surveiller - commande en cours","À commander"),"OK")),"À vérifier"))</f>
        <v/>
      </c>
      <c r="Z419" s="22" t="n"/>
      <c r="AA419" s="15" t="n"/>
    </row>
    <row r="420">
      <c r="A420" s="15" t="n"/>
      <c r="B420" s="15" t="n"/>
      <c r="C420" s="15" t="n"/>
      <c r="D420" s="15" t="n"/>
      <c r="E420" s="15" t="n"/>
      <c r="F420" s="16" t="n"/>
      <c r="G420" s="16" t="n"/>
      <c r="H420" s="17">
        <f>IF(A420="","",IFERROR(MAX(0,F420-G420),0))</f>
        <v/>
      </c>
      <c r="I420" s="16" t="n"/>
      <c r="J420" s="16" t="n"/>
      <c r="K420" s="27">
        <f>IF(A420="","",IFERROR(J420/'Paramètres'!$B$6,0))</f>
        <v/>
      </c>
      <c r="L420" s="16" t="n"/>
      <c r="M420" s="17">
        <f>IF(A420="","",IFERROR(IF(L420="",'Paramètres'!$B$7,L420),0))</f>
        <v/>
      </c>
      <c r="N420" s="16" t="n"/>
      <c r="O420" s="17">
        <f>IF(A420="","",IFERROR(IF(N420="",'Paramètres'!$B$8,N420),0))</f>
        <v/>
      </c>
      <c r="P420" s="17">
        <f>IF(A420="","",IFERROR(ROUNDUP(K420*O420,0),0))</f>
        <v/>
      </c>
      <c r="Q420" s="17">
        <f>IF(A420="","",IFERROR(ROUNDUP((K420*M420)+P420,0),0))</f>
        <v/>
      </c>
      <c r="R420" s="16" t="n"/>
      <c r="S420" s="17">
        <f>IF(A420="","",IFERROR(IF(R420="",'Paramètres'!$B$9,R420),0))</f>
        <v/>
      </c>
      <c r="T420" s="17">
        <f>IF(A420="","",IFERROR(ROUNDUP(K420*(M420+S420),0),0))</f>
        <v/>
      </c>
      <c r="U420" s="17">
        <f>IF(A420="","",IFERROR(IF(H420&lt;=Q420,MAX(0,T420-H420-I420),0),0))</f>
        <v/>
      </c>
      <c r="V420" s="28" t="n"/>
      <c r="W420" s="29">
        <f>IF(A420="","",IFERROR(U420*V420,0))</f>
        <v/>
      </c>
      <c r="X420" s="27">
        <f>IF(A420="","",IFERROR(H420/K420,0))</f>
        <v/>
      </c>
      <c r="Y420" s="21">
        <f>IF(A420="","",IFERROR(IF(H420&lt;=0,"Rupture / à commander",IF(H420&lt;=Q420,IF(I420&gt;0,"À surveiller - commande en cours","À commander"),"OK")),"À vérifier"))</f>
        <v/>
      </c>
      <c r="Z420" s="22" t="n"/>
      <c r="AA420" s="15" t="n"/>
    </row>
    <row r="421">
      <c r="A421" s="15" t="n"/>
      <c r="B421" s="15" t="n"/>
      <c r="C421" s="15" t="n"/>
      <c r="D421" s="15" t="n"/>
      <c r="E421" s="15" t="n"/>
      <c r="F421" s="16" t="n"/>
      <c r="G421" s="16" t="n"/>
      <c r="H421" s="17">
        <f>IF(A421="","",IFERROR(MAX(0,F421-G421),0))</f>
        <v/>
      </c>
      <c r="I421" s="16" t="n"/>
      <c r="J421" s="16" t="n"/>
      <c r="K421" s="27">
        <f>IF(A421="","",IFERROR(J421/'Paramètres'!$B$6,0))</f>
        <v/>
      </c>
      <c r="L421" s="16" t="n"/>
      <c r="M421" s="17">
        <f>IF(A421="","",IFERROR(IF(L421="",'Paramètres'!$B$7,L421),0))</f>
        <v/>
      </c>
      <c r="N421" s="16" t="n"/>
      <c r="O421" s="17">
        <f>IF(A421="","",IFERROR(IF(N421="",'Paramètres'!$B$8,N421),0))</f>
        <v/>
      </c>
      <c r="P421" s="17">
        <f>IF(A421="","",IFERROR(ROUNDUP(K421*O421,0),0))</f>
        <v/>
      </c>
      <c r="Q421" s="17">
        <f>IF(A421="","",IFERROR(ROUNDUP((K421*M421)+P421,0),0))</f>
        <v/>
      </c>
      <c r="R421" s="16" t="n"/>
      <c r="S421" s="17">
        <f>IF(A421="","",IFERROR(IF(R421="",'Paramètres'!$B$9,R421),0))</f>
        <v/>
      </c>
      <c r="T421" s="17">
        <f>IF(A421="","",IFERROR(ROUNDUP(K421*(M421+S421),0),0))</f>
        <v/>
      </c>
      <c r="U421" s="17">
        <f>IF(A421="","",IFERROR(IF(H421&lt;=Q421,MAX(0,T421-H421-I421),0),0))</f>
        <v/>
      </c>
      <c r="V421" s="28" t="n"/>
      <c r="W421" s="29">
        <f>IF(A421="","",IFERROR(U421*V421,0))</f>
        <v/>
      </c>
      <c r="X421" s="27">
        <f>IF(A421="","",IFERROR(H421/K421,0))</f>
        <v/>
      </c>
      <c r="Y421" s="21">
        <f>IF(A421="","",IFERROR(IF(H421&lt;=0,"Rupture / à commander",IF(H421&lt;=Q421,IF(I421&gt;0,"À surveiller - commande en cours","À commander"),"OK")),"À vérifier"))</f>
        <v/>
      </c>
      <c r="Z421" s="22" t="n"/>
      <c r="AA421" s="15" t="n"/>
    </row>
    <row r="422">
      <c r="A422" s="15" t="n"/>
      <c r="B422" s="15" t="n"/>
      <c r="C422" s="15" t="n"/>
      <c r="D422" s="15" t="n"/>
      <c r="E422" s="15" t="n"/>
      <c r="F422" s="16" t="n"/>
      <c r="G422" s="16" t="n"/>
      <c r="H422" s="17">
        <f>IF(A422="","",IFERROR(MAX(0,F422-G422),0))</f>
        <v/>
      </c>
      <c r="I422" s="16" t="n"/>
      <c r="J422" s="16" t="n"/>
      <c r="K422" s="27">
        <f>IF(A422="","",IFERROR(J422/'Paramètres'!$B$6,0))</f>
        <v/>
      </c>
      <c r="L422" s="16" t="n"/>
      <c r="M422" s="17">
        <f>IF(A422="","",IFERROR(IF(L422="",'Paramètres'!$B$7,L422),0))</f>
        <v/>
      </c>
      <c r="N422" s="16" t="n"/>
      <c r="O422" s="17">
        <f>IF(A422="","",IFERROR(IF(N422="",'Paramètres'!$B$8,N422),0))</f>
        <v/>
      </c>
      <c r="P422" s="17">
        <f>IF(A422="","",IFERROR(ROUNDUP(K422*O422,0),0))</f>
        <v/>
      </c>
      <c r="Q422" s="17">
        <f>IF(A422="","",IFERROR(ROUNDUP((K422*M422)+P422,0),0))</f>
        <v/>
      </c>
      <c r="R422" s="16" t="n"/>
      <c r="S422" s="17">
        <f>IF(A422="","",IFERROR(IF(R422="",'Paramètres'!$B$9,R422),0))</f>
        <v/>
      </c>
      <c r="T422" s="17">
        <f>IF(A422="","",IFERROR(ROUNDUP(K422*(M422+S422),0),0))</f>
        <v/>
      </c>
      <c r="U422" s="17">
        <f>IF(A422="","",IFERROR(IF(H422&lt;=Q422,MAX(0,T422-H422-I422),0),0))</f>
        <v/>
      </c>
      <c r="V422" s="28" t="n"/>
      <c r="W422" s="29">
        <f>IF(A422="","",IFERROR(U422*V422,0))</f>
        <v/>
      </c>
      <c r="X422" s="27">
        <f>IF(A422="","",IFERROR(H422/K422,0))</f>
        <v/>
      </c>
      <c r="Y422" s="21">
        <f>IF(A422="","",IFERROR(IF(H422&lt;=0,"Rupture / à commander",IF(H422&lt;=Q422,IF(I422&gt;0,"À surveiller - commande en cours","À commander"),"OK")),"À vérifier"))</f>
        <v/>
      </c>
      <c r="Z422" s="22" t="n"/>
      <c r="AA422" s="15" t="n"/>
    </row>
    <row r="423">
      <c r="A423" s="15" t="n"/>
      <c r="B423" s="15" t="n"/>
      <c r="C423" s="15" t="n"/>
      <c r="D423" s="15" t="n"/>
      <c r="E423" s="15" t="n"/>
      <c r="F423" s="16" t="n"/>
      <c r="G423" s="16" t="n"/>
      <c r="H423" s="17">
        <f>IF(A423="","",IFERROR(MAX(0,F423-G423),0))</f>
        <v/>
      </c>
      <c r="I423" s="16" t="n"/>
      <c r="J423" s="16" t="n"/>
      <c r="K423" s="27">
        <f>IF(A423="","",IFERROR(J423/'Paramètres'!$B$6,0))</f>
        <v/>
      </c>
      <c r="L423" s="16" t="n"/>
      <c r="M423" s="17">
        <f>IF(A423="","",IFERROR(IF(L423="",'Paramètres'!$B$7,L423),0))</f>
        <v/>
      </c>
      <c r="N423" s="16" t="n"/>
      <c r="O423" s="17">
        <f>IF(A423="","",IFERROR(IF(N423="",'Paramètres'!$B$8,N423),0))</f>
        <v/>
      </c>
      <c r="P423" s="17">
        <f>IF(A423="","",IFERROR(ROUNDUP(K423*O423,0),0))</f>
        <v/>
      </c>
      <c r="Q423" s="17">
        <f>IF(A423="","",IFERROR(ROUNDUP((K423*M423)+P423,0),0))</f>
        <v/>
      </c>
      <c r="R423" s="16" t="n"/>
      <c r="S423" s="17">
        <f>IF(A423="","",IFERROR(IF(R423="",'Paramètres'!$B$9,R423),0))</f>
        <v/>
      </c>
      <c r="T423" s="17">
        <f>IF(A423="","",IFERROR(ROUNDUP(K423*(M423+S423),0),0))</f>
        <v/>
      </c>
      <c r="U423" s="17">
        <f>IF(A423="","",IFERROR(IF(H423&lt;=Q423,MAX(0,T423-H423-I423),0),0))</f>
        <v/>
      </c>
      <c r="V423" s="28" t="n"/>
      <c r="W423" s="29">
        <f>IF(A423="","",IFERROR(U423*V423,0))</f>
        <v/>
      </c>
      <c r="X423" s="27">
        <f>IF(A423="","",IFERROR(H423/K423,0))</f>
        <v/>
      </c>
      <c r="Y423" s="21">
        <f>IF(A423="","",IFERROR(IF(H423&lt;=0,"Rupture / à commander",IF(H423&lt;=Q423,IF(I423&gt;0,"À surveiller - commande en cours","À commander"),"OK")),"À vérifier"))</f>
        <v/>
      </c>
      <c r="Z423" s="22" t="n"/>
      <c r="AA423" s="15" t="n"/>
    </row>
    <row r="424">
      <c r="A424" s="15" t="n"/>
      <c r="B424" s="15" t="n"/>
      <c r="C424" s="15" t="n"/>
      <c r="D424" s="15" t="n"/>
      <c r="E424" s="15" t="n"/>
      <c r="F424" s="16" t="n"/>
      <c r="G424" s="16" t="n"/>
      <c r="H424" s="17">
        <f>IF(A424="","",IFERROR(MAX(0,F424-G424),0))</f>
        <v/>
      </c>
      <c r="I424" s="16" t="n"/>
      <c r="J424" s="16" t="n"/>
      <c r="K424" s="27">
        <f>IF(A424="","",IFERROR(J424/'Paramètres'!$B$6,0))</f>
        <v/>
      </c>
      <c r="L424" s="16" t="n"/>
      <c r="M424" s="17">
        <f>IF(A424="","",IFERROR(IF(L424="",'Paramètres'!$B$7,L424),0))</f>
        <v/>
      </c>
      <c r="N424" s="16" t="n"/>
      <c r="O424" s="17">
        <f>IF(A424="","",IFERROR(IF(N424="",'Paramètres'!$B$8,N424),0))</f>
        <v/>
      </c>
      <c r="P424" s="17">
        <f>IF(A424="","",IFERROR(ROUNDUP(K424*O424,0),0))</f>
        <v/>
      </c>
      <c r="Q424" s="17">
        <f>IF(A424="","",IFERROR(ROUNDUP((K424*M424)+P424,0),0))</f>
        <v/>
      </c>
      <c r="R424" s="16" t="n"/>
      <c r="S424" s="17">
        <f>IF(A424="","",IFERROR(IF(R424="",'Paramètres'!$B$9,R424),0))</f>
        <v/>
      </c>
      <c r="T424" s="17">
        <f>IF(A424="","",IFERROR(ROUNDUP(K424*(M424+S424),0),0))</f>
        <v/>
      </c>
      <c r="U424" s="17">
        <f>IF(A424="","",IFERROR(IF(H424&lt;=Q424,MAX(0,T424-H424-I424),0),0))</f>
        <v/>
      </c>
      <c r="V424" s="28" t="n"/>
      <c r="W424" s="29">
        <f>IF(A424="","",IFERROR(U424*V424,0))</f>
        <v/>
      </c>
      <c r="X424" s="27">
        <f>IF(A424="","",IFERROR(H424/K424,0))</f>
        <v/>
      </c>
      <c r="Y424" s="21">
        <f>IF(A424="","",IFERROR(IF(H424&lt;=0,"Rupture / à commander",IF(H424&lt;=Q424,IF(I424&gt;0,"À surveiller - commande en cours","À commander"),"OK")),"À vérifier"))</f>
        <v/>
      </c>
      <c r="Z424" s="22" t="n"/>
      <c r="AA424" s="15" t="n"/>
    </row>
    <row r="425">
      <c r="A425" s="15" t="n"/>
      <c r="B425" s="15" t="n"/>
      <c r="C425" s="15" t="n"/>
      <c r="D425" s="15" t="n"/>
      <c r="E425" s="15" t="n"/>
      <c r="F425" s="16" t="n"/>
      <c r="G425" s="16" t="n"/>
      <c r="H425" s="17">
        <f>IF(A425="","",IFERROR(MAX(0,F425-G425),0))</f>
        <v/>
      </c>
      <c r="I425" s="16" t="n"/>
      <c r="J425" s="16" t="n"/>
      <c r="K425" s="27">
        <f>IF(A425="","",IFERROR(J425/'Paramètres'!$B$6,0))</f>
        <v/>
      </c>
      <c r="L425" s="16" t="n"/>
      <c r="M425" s="17">
        <f>IF(A425="","",IFERROR(IF(L425="",'Paramètres'!$B$7,L425),0))</f>
        <v/>
      </c>
      <c r="N425" s="16" t="n"/>
      <c r="O425" s="17">
        <f>IF(A425="","",IFERROR(IF(N425="",'Paramètres'!$B$8,N425),0))</f>
        <v/>
      </c>
      <c r="P425" s="17">
        <f>IF(A425="","",IFERROR(ROUNDUP(K425*O425,0),0))</f>
        <v/>
      </c>
      <c r="Q425" s="17">
        <f>IF(A425="","",IFERROR(ROUNDUP((K425*M425)+P425,0),0))</f>
        <v/>
      </c>
      <c r="R425" s="16" t="n"/>
      <c r="S425" s="17">
        <f>IF(A425="","",IFERROR(IF(R425="",'Paramètres'!$B$9,R425),0))</f>
        <v/>
      </c>
      <c r="T425" s="17">
        <f>IF(A425="","",IFERROR(ROUNDUP(K425*(M425+S425),0),0))</f>
        <v/>
      </c>
      <c r="U425" s="17">
        <f>IF(A425="","",IFERROR(IF(H425&lt;=Q425,MAX(0,T425-H425-I425),0),0))</f>
        <v/>
      </c>
      <c r="V425" s="28" t="n"/>
      <c r="W425" s="29">
        <f>IF(A425="","",IFERROR(U425*V425,0))</f>
        <v/>
      </c>
      <c r="X425" s="27">
        <f>IF(A425="","",IFERROR(H425/K425,0))</f>
        <v/>
      </c>
      <c r="Y425" s="21">
        <f>IF(A425="","",IFERROR(IF(H425&lt;=0,"Rupture / à commander",IF(H425&lt;=Q425,IF(I425&gt;0,"À surveiller - commande en cours","À commander"),"OK")),"À vérifier"))</f>
        <v/>
      </c>
      <c r="Z425" s="22" t="n"/>
      <c r="AA425" s="15" t="n"/>
    </row>
    <row r="426">
      <c r="A426" s="15" t="n"/>
      <c r="B426" s="15" t="n"/>
      <c r="C426" s="15" t="n"/>
      <c r="D426" s="15" t="n"/>
      <c r="E426" s="15" t="n"/>
      <c r="F426" s="16" t="n"/>
      <c r="G426" s="16" t="n"/>
      <c r="H426" s="17">
        <f>IF(A426="","",IFERROR(MAX(0,F426-G426),0))</f>
        <v/>
      </c>
      <c r="I426" s="16" t="n"/>
      <c r="J426" s="16" t="n"/>
      <c r="K426" s="27">
        <f>IF(A426="","",IFERROR(J426/'Paramètres'!$B$6,0))</f>
        <v/>
      </c>
      <c r="L426" s="16" t="n"/>
      <c r="M426" s="17">
        <f>IF(A426="","",IFERROR(IF(L426="",'Paramètres'!$B$7,L426),0))</f>
        <v/>
      </c>
      <c r="N426" s="16" t="n"/>
      <c r="O426" s="17">
        <f>IF(A426="","",IFERROR(IF(N426="",'Paramètres'!$B$8,N426),0))</f>
        <v/>
      </c>
      <c r="P426" s="17">
        <f>IF(A426="","",IFERROR(ROUNDUP(K426*O426,0),0))</f>
        <v/>
      </c>
      <c r="Q426" s="17">
        <f>IF(A426="","",IFERROR(ROUNDUP((K426*M426)+P426,0),0))</f>
        <v/>
      </c>
      <c r="R426" s="16" t="n"/>
      <c r="S426" s="17">
        <f>IF(A426="","",IFERROR(IF(R426="",'Paramètres'!$B$9,R426),0))</f>
        <v/>
      </c>
      <c r="T426" s="17">
        <f>IF(A426="","",IFERROR(ROUNDUP(K426*(M426+S426),0),0))</f>
        <v/>
      </c>
      <c r="U426" s="17">
        <f>IF(A426="","",IFERROR(IF(H426&lt;=Q426,MAX(0,T426-H426-I426),0),0))</f>
        <v/>
      </c>
      <c r="V426" s="28" t="n"/>
      <c r="W426" s="29">
        <f>IF(A426="","",IFERROR(U426*V426,0))</f>
        <v/>
      </c>
      <c r="X426" s="27">
        <f>IF(A426="","",IFERROR(H426/K426,0))</f>
        <v/>
      </c>
      <c r="Y426" s="21">
        <f>IF(A426="","",IFERROR(IF(H426&lt;=0,"Rupture / à commander",IF(H426&lt;=Q426,IF(I426&gt;0,"À surveiller - commande en cours","À commander"),"OK")),"À vérifier"))</f>
        <v/>
      </c>
      <c r="Z426" s="22" t="n"/>
      <c r="AA426" s="15" t="n"/>
    </row>
    <row r="427">
      <c r="A427" s="15" t="n"/>
      <c r="B427" s="15" t="n"/>
      <c r="C427" s="15" t="n"/>
      <c r="D427" s="15" t="n"/>
      <c r="E427" s="15" t="n"/>
      <c r="F427" s="16" t="n"/>
      <c r="G427" s="16" t="n"/>
      <c r="H427" s="17">
        <f>IF(A427="","",IFERROR(MAX(0,F427-G427),0))</f>
        <v/>
      </c>
      <c r="I427" s="16" t="n"/>
      <c r="J427" s="16" t="n"/>
      <c r="K427" s="27">
        <f>IF(A427="","",IFERROR(J427/'Paramètres'!$B$6,0))</f>
        <v/>
      </c>
      <c r="L427" s="16" t="n"/>
      <c r="M427" s="17">
        <f>IF(A427="","",IFERROR(IF(L427="",'Paramètres'!$B$7,L427),0))</f>
        <v/>
      </c>
      <c r="N427" s="16" t="n"/>
      <c r="O427" s="17">
        <f>IF(A427="","",IFERROR(IF(N427="",'Paramètres'!$B$8,N427),0))</f>
        <v/>
      </c>
      <c r="P427" s="17">
        <f>IF(A427="","",IFERROR(ROUNDUP(K427*O427,0),0))</f>
        <v/>
      </c>
      <c r="Q427" s="17">
        <f>IF(A427="","",IFERROR(ROUNDUP((K427*M427)+P427,0),0))</f>
        <v/>
      </c>
      <c r="R427" s="16" t="n"/>
      <c r="S427" s="17">
        <f>IF(A427="","",IFERROR(IF(R427="",'Paramètres'!$B$9,R427),0))</f>
        <v/>
      </c>
      <c r="T427" s="17">
        <f>IF(A427="","",IFERROR(ROUNDUP(K427*(M427+S427),0),0))</f>
        <v/>
      </c>
      <c r="U427" s="17">
        <f>IF(A427="","",IFERROR(IF(H427&lt;=Q427,MAX(0,T427-H427-I427),0),0))</f>
        <v/>
      </c>
      <c r="V427" s="28" t="n"/>
      <c r="W427" s="29">
        <f>IF(A427="","",IFERROR(U427*V427,0))</f>
        <v/>
      </c>
      <c r="X427" s="27">
        <f>IF(A427="","",IFERROR(H427/K427,0))</f>
        <v/>
      </c>
      <c r="Y427" s="21">
        <f>IF(A427="","",IFERROR(IF(H427&lt;=0,"Rupture / à commander",IF(H427&lt;=Q427,IF(I427&gt;0,"À surveiller - commande en cours","À commander"),"OK")),"À vérifier"))</f>
        <v/>
      </c>
      <c r="Z427" s="22" t="n"/>
      <c r="AA427" s="15" t="n"/>
    </row>
    <row r="428">
      <c r="A428" s="15" t="n"/>
      <c r="B428" s="15" t="n"/>
      <c r="C428" s="15" t="n"/>
      <c r="D428" s="15" t="n"/>
      <c r="E428" s="15" t="n"/>
      <c r="F428" s="16" t="n"/>
      <c r="G428" s="16" t="n"/>
      <c r="H428" s="17">
        <f>IF(A428="","",IFERROR(MAX(0,F428-G428),0))</f>
        <v/>
      </c>
      <c r="I428" s="16" t="n"/>
      <c r="J428" s="16" t="n"/>
      <c r="K428" s="27">
        <f>IF(A428="","",IFERROR(J428/'Paramètres'!$B$6,0))</f>
        <v/>
      </c>
      <c r="L428" s="16" t="n"/>
      <c r="M428" s="17">
        <f>IF(A428="","",IFERROR(IF(L428="",'Paramètres'!$B$7,L428),0))</f>
        <v/>
      </c>
      <c r="N428" s="16" t="n"/>
      <c r="O428" s="17">
        <f>IF(A428="","",IFERROR(IF(N428="",'Paramètres'!$B$8,N428),0))</f>
        <v/>
      </c>
      <c r="P428" s="17">
        <f>IF(A428="","",IFERROR(ROUNDUP(K428*O428,0),0))</f>
        <v/>
      </c>
      <c r="Q428" s="17">
        <f>IF(A428="","",IFERROR(ROUNDUP((K428*M428)+P428,0),0))</f>
        <v/>
      </c>
      <c r="R428" s="16" t="n"/>
      <c r="S428" s="17">
        <f>IF(A428="","",IFERROR(IF(R428="",'Paramètres'!$B$9,R428),0))</f>
        <v/>
      </c>
      <c r="T428" s="17">
        <f>IF(A428="","",IFERROR(ROUNDUP(K428*(M428+S428),0),0))</f>
        <v/>
      </c>
      <c r="U428" s="17">
        <f>IF(A428="","",IFERROR(IF(H428&lt;=Q428,MAX(0,T428-H428-I428),0),0))</f>
        <v/>
      </c>
      <c r="V428" s="28" t="n"/>
      <c r="W428" s="29">
        <f>IF(A428="","",IFERROR(U428*V428,0))</f>
        <v/>
      </c>
      <c r="X428" s="27">
        <f>IF(A428="","",IFERROR(H428/K428,0))</f>
        <v/>
      </c>
      <c r="Y428" s="21">
        <f>IF(A428="","",IFERROR(IF(H428&lt;=0,"Rupture / à commander",IF(H428&lt;=Q428,IF(I428&gt;0,"À surveiller - commande en cours","À commander"),"OK")),"À vérifier"))</f>
        <v/>
      </c>
      <c r="Z428" s="22" t="n"/>
      <c r="AA428" s="15" t="n"/>
    </row>
    <row r="429">
      <c r="A429" s="15" t="n"/>
      <c r="B429" s="15" t="n"/>
      <c r="C429" s="15" t="n"/>
      <c r="D429" s="15" t="n"/>
      <c r="E429" s="15" t="n"/>
      <c r="F429" s="16" t="n"/>
      <c r="G429" s="16" t="n"/>
      <c r="H429" s="17">
        <f>IF(A429="","",IFERROR(MAX(0,F429-G429),0))</f>
        <v/>
      </c>
      <c r="I429" s="16" t="n"/>
      <c r="J429" s="16" t="n"/>
      <c r="K429" s="27">
        <f>IF(A429="","",IFERROR(J429/'Paramètres'!$B$6,0))</f>
        <v/>
      </c>
      <c r="L429" s="16" t="n"/>
      <c r="M429" s="17">
        <f>IF(A429="","",IFERROR(IF(L429="",'Paramètres'!$B$7,L429),0))</f>
        <v/>
      </c>
      <c r="N429" s="16" t="n"/>
      <c r="O429" s="17">
        <f>IF(A429="","",IFERROR(IF(N429="",'Paramètres'!$B$8,N429),0))</f>
        <v/>
      </c>
      <c r="P429" s="17">
        <f>IF(A429="","",IFERROR(ROUNDUP(K429*O429,0),0))</f>
        <v/>
      </c>
      <c r="Q429" s="17">
        <f>IF(A429="","",IFERROR(ROUNDUP((K429*M429)+P429,0),0))</f>
        <v/>
      </c>
      <c r="R429" s="16" t="n"/>
      <c r="S429" s="17">
        <f>IF(A429="","",IFERROR(IF(R429="",'Paramètres'!$B$9,R429),0))</f>
        <v/>
      </c>
      <c r="T429" s="17">
        <f>IF(A429="","",IFERROR(ROUNDUP(K429*(M429+S429),0),0))</f>
        <v/>
      </c>
      <c r="U429" s="17">
        <f>IF(A429="","",IFERROR(IF(H429&lt;=Q429,MAX(0,T429-H429-I429),0),0))</f>
        <v/>
      </c>
      <c r="V429" s="28" t="n"/>
      <c r="W429" s="29">
        <f>IF(A429="","",IFERROR(U429*V429,0))</f>
        <v/>
      </c>
      <c r="X429" s="27">
        <f>IF(A429="","",IFERROR(H429/K429,0))</f>
        <v/>
      </c>
      <c r="Y429" s="21">
        <f>IF(A429="","",IFERROR(IF(H429&lt;=0,"Rupture / à commander",IF(H429&lt;=Q429,IF(I429&gt;0,"À surveiller - commande en cours","À commander"),"OK")),"À vérifier"))</f>
        <v/>
      </c>
      <c r="Z429" s="22" t="n"/>
      <c r="AA429" s="15" t="n"/>
    </row>
    <row r="430">
      <c r="A430" s="15" t="n"/>
      <c r="B430" s="15" t="n"/>
      <c r="C430" s="15" t="n"/>
      <c r="D430" s="15" t="n"/>
      <c r="E430" s="15" t="n"/>
      <c r="F430" s="16" t="n"/>
      <c r="G430" s="16" t="n"/>
      <c r="H430" s="17">
        <f>IF(A430="","",IFERROR(MAX(0,F430-G430),0))</f>
        <v/>
      </c>
      <c r="I430" s="16" t="n"/>
      <c r="J430" s="16" t="n"/>
      <c r="K430" s="27">
        <f>IF(A430="","",IFERROR(J430/'Paramètres'!$B$6,0))</f>
        <v/>
      </c>
      <c r="L430" s="16" t="n"/>
      <c r="M430" s="17">
        <f>IF(A430="","",IFERROR(IF(L430="",'Paramètres'!$B$7,L430),0))</f>
        <v/>
      </c>
      <c r="N430" s="16" t="n"/>
      <c r="O430" s="17">
        <f>IF(A430="","",IFERROR(IF(N430="",'Paramètres'!$B$8,N430),0))</f>
        <v/>
      </c>
      <c r="P430" s="17">
        <f>IF(A430="","",IFERROR(ROUNDUP(K430*O430,0),0))</f>
        <v/>
      </c>
      <c r="Q430" s="17">
        <f>IF(A430="","",IFERROR(ROUNDUP((K430*M430)+P430,0),0))</f>
        <v/>
      </c>
      <c r="R430" s="16" t="n"/>
      <c r="S430" s="17">
        <f>IF(A430="","",IFERROR(IF(R430="",'Paramètres'!$B$9,R430),0))</f>
        <v/>
      </c>
      <c r="T430" s="17">
        <f>IF(A430="","",IFERROR(ROUNDUP(K430*(M430+S430),0),0))</f>
        <v/>
      </c>
      <c r="U430" s="17">
        <f>IF(A430="","",IFERROR(IF(H430&lt;=Q430,MAX(0,T430-H430-I430),0),0))</f>
        <v/>
      </c>
      <c r="V430" s="28" t="n"/>
      <c r="W430" s="29">
        <f>IF(A430="","",IFERROR(U430*V430,0))</f>
        <v/>
      </c>
      <c r="X430" s="27">
        <f>IF(A430="","",IFERROR(H430/K430,0))</f>
        <v/>
      </c>
      <c r="Y430" s="21">
        <f>IF(A430="","",IFERROR(IF(H430&lt;=0,"Rupture / à commander",IF(H430&lt;=Q430,IF(I430&gt;0,"À surveiller - commande en cours","À commander"),"OK")),"À vérifier"))</f>
        <v/>
      </c>
      <c r="Z430" s="22" t="n"/>
      <c r="AA430" s="15" t="n"/>
    </row>
    <row r="431">
      <c r="A431" s="15" t="n"/>
      <c r="B431" s="15" t="n"/>
      <c r="C431" s="15" t="n"/>
      <c r="D431" s="15" t="n"/>
      <c r="E431" s="15" t="n"/>
      <c r="F431" s="16" t="n"/>
      <c r="G431" s="16" t="n"/>
      <c r="H431" s="17">
        <f>IF(A431="","",IFERROR(MAX(0,F431-G431),0))</f>
        <v/>
      </c>
      <c r="I431" s="16" t="n"/>
      <c r="J431" s="16" t="n"/>
      <c r="K431" s="27">
        <f>IF(A431="","",IFERROR(J431/'Paramètres'!$B$6,0))</f>
        <v/>
      </c>
      <c r="L431" s="16" t="n"/>
      <c r="M431" s="17">
        <f>IF(A431="","",IFERROR(IF(L431="",'Paramètres'!$B$7,L431),0))</f>
        <v/>
      </c>
      <c r="N431" s="16" t="n"/>
      <c r="O431" s="17">
        <f>IF(A431="","",IFERROR(IF(N431="",'Paramètres'!$B$8,N431),0))</f>
        <v/>
      </c>
      <c r="P431" s="17">
        <f>IF(A431="","",IFERROR(ROUNDUP(K431*O431,0),0))</f>
        <v/>
      </c>
      <c r="Q431" s="17">
        <f>IF(A431="","",IFERROR(ROUNDUP((K431*M431)+P431,0),0))</f>
        <v/>
      </c>
      <c r="R431" s="16" t="n"/>
      <c r="S431" s="17">
        <f>IF(A431="","",IFERROR(IF(R431="",'Paramètres'!$B$9,R431),0))</f>
        <v/>
      </c>
      <c r="T431" s="17">
        <f>IF(A431="","",IFERROR(ROUNDUP(K431*(M431+S431),0),0))</f>
        <v/>
      </c>
      <c r="U431" s="17">
        <f>IF(A431="","",IFERROR(IF(H431&lt;=Q431,MAX(0,T431-H431-I431),0),0))</f>
        <v/>
      </c>
      <c r="V431" s="28" t="n"/>
      <c r="W431" s="29">
        <f>IF(A431="","",IFERROR(U431*V431,0))</f>
        <v/>
      </c>
      <c r="X431" s="27">
        <f>IF(A431="","",IFERROR(H431/K431,0))</f>
        <v/>
      </c>
      <c r="Y431" s="21">
        <f>IF(A431="","",IFERROR(IF(H431&lt;=0,"Rupture / à commander",IF(H431&lt;=Q431,IF(I431&gt;0,"À surveiller - commande en cours","À commander"),"OK")),"À vérifier"))</f>
        <v/>
      </c>
      <c r="Z431" s="22" t="n"/>
      <c r="AA431" s="15" t="n"/>
    </row>
    <row r="432">
      <c r="A432" s="15" t="n"/>
      <c r="B432" s="15" t="n"/>
      <c r="C432" s="15" t="n"/>
      <c r="D432" s="15" t="n"/>
      <c r="E432" s="15" t="n"/>
      <c r="F432" s="16" t="n"/>
      <c r="G432" s="16" t="n"/>
      <c r="H432" s="17">
        <f>IF(A432="","",IFERROR(MAX(0,F432-G432),0))</f>
        <v/>
      </c>
      <c r="I432" s="16" t="n"/>
      <c r="J432" s="16" t="n"/>
      <c r="K432" s="27">
        <f>IF(A432="","",IFERROR(J432/'Paramètres'!$B$6,0))</f>
        <v/>
      </c>
      <c r="L432" s="16" t="n"/>
      <c r="M432" s="17">
        <f>IF(A432="","",IFERROR(IF(L432="",'Paramètres'!$B$7,L432),0))</f>
        <v/>
      </c>
      <c r="N432" s="16" t="n"/>
      <c r="O432" s="17">
        <f>IF(A432="","",IFERROR(IF(N432="",'Paramètres'!$B$8,N432),0))</f>
        <v/>
      </c>
      <c r="P432" s="17">
        <f>IF(A432="","",IFERROR(ROUNDUP(K432*O432,0),0))</f>
        <v/>
      </c>
      <c r="Q432" s="17">
        <f>IF(A432="","",IFERROR(ROUNDUP((K432*M432)+P432,0),0))</f>
        <v/>
      </c>
      <c r="R432" s="16" t="n"/>
      <c r="S432" s="17">
        <f>IF(A432="","",IFERROR(IF(R432="",'Paramètres'!$B$9,R432),0))</f>
        <v/>
      </c>
      <c r="T432" s="17">
        <f>IF(A432="","",IFERROR(ROUNDUP(K432*(M432+S432),0),0))</f>
        <v/>
      </c>
      <c r="U432" s="17">
        <f>IF(A432="","",IFERROR(IF(H432&lt;=Q432,MAX(0,T432-H432-I432),0),0))</f>
        <v/>
      </c>
      <c r="V432" s="28" t="n"/>
      <c r="W432" s="29">
        <f>IF(A432="","",IFERROR(U432*V432,0))</f>
        <v/>
      </c>
      <c r="X432" s="27">
        <f>IF(A432="","",IFERROR(H432/K432,0))</f>
        <v/>
      </c>
      <c r="Y432" s="21">
        <f>IF(A432="","",IFERROR(IF(H432&lt;=0,"Rupture / à commander",IF(H432&lt;=Q432,IF(I432&gt;0,"À surveiller - commande en cours","À commander"),"OK")),"À vérifier"))</f>
        <v/>
      </c>
      <c r="Z432" s="22" t="n"/>
      <c r="AA432" s="15" t="n"/>
    </row>
    <row r="433">
      <c r="A433" s="15" t="n"/>
      <c r="B433" s="15" t="n"/>
      <c r="C433" s="15" t="n"/>
      <c r="D433" s="15" t="n"/>
      <c r="E433" s="15" t="n"/>
      <c r="F433" s="16" t="n"/>
      <c r="G433" s="16" t="n"/>
      <c r="H433" s="17">
        <f>IF(A433="","",IFERROR(MAX(0,F433-G433),0))</f>
        <v/>
      </c>
      <c r="I433" s="16" t="n"/>
      <c r="J433" s="16" t="n"/>
      <c r="K433" s="27">
        <f>IF(A433="","",IFERROR(J433/'Paramètres'!$B$6,0))</f>
        <v/>
      </c>
      <c r="L433" s="16" t="n"/>
      <c r="M433" s="17">
        <f>IF(A433="","",IFERROR(IF(L433="",'Paramètres'!$B$7,L433),0))</f>
        <v/>
      </c>
      <c r="N433" s="16" t="n"/>
      <c r="O433" s="17">
        <f>IF(A433="","",IFERROR(IF(N433="",'Paramètres'!$B$8,N433),0))</f>
        <v/>
      </c>
      <c r="P433" s="17">
        <f>IF(A433="","",IFERROR(ROUNDUP(K433*O433,0),0))</f>
        <v/>
      </c>
      <c r="Q433" s="17">
        <f>IF(A433="","",IFERROR(ROUNDUP((K433*M433)+P433,0),0))</f>
        <v/>
      </c>
      <c r="R433" s="16" t="n"/>
      <c r="S433" s="17">
        <f>IF(A433="","",IFERROR(IF(R433="",'Paramètres'!$B$9,R433),0))</f>
        <v/>
      </c>
      <c r="T433" s="17">
        <f>IF(A433="","",IFERROR(ROUNDUP(K433*(M433+S433),0),0))</f>
        <v/>
      </c>
      <c r="U433" s="17">
        <f>IF(A433="","",IFERROR(IF(H433&lt;=Q433,MAX(0,T433-H433-I433),0),0))</f>
        <v/>
      </c>
      <c r="V433" s="28" t="n"/>
      <c r="W433" s="29">
        <f>IF(A433="","",IFERROR(U433*V433,0))</f>
        <v/>
      </c>
      <c r="X433" s="27">
        <f>IF(A433="","",IFERROR(H433/K433,0))</f>
        <v/>
      </c>
      <c r="Y433" s="21">
        <f>IF(A433="","",IFERROR(IF(H433&lt;=0,"Rupture / à commander",IF(H433&lt;=Q433,IF(I433&gt;0,"À surveiller - commande en cours","À commander"),"OK")),"À vérifier"))</f>
        <v/>
      </c>
      <c r="Z433" s="22" t="n"/>
      <c r="AA433" s="15" t="n"/>
    </row>
    <row r="434">
      <c r="A434" s="15" t="n"/>
      <c r="B434" s="15" t="n"/>
      <c r="C434" s="15" t="n"/>
      <c r="D434" s="15" t="n"/>
      <c r="E434" s="15" t="n"/>
      <c r="F434" s="16" t="n"/>
      <c r="G434" s="16" t="n"/>
      <c r="H434" s="17">
        <f>IF(A434="","",IFERROR(MAX(0,F434-G434),0))</f>
        <v/>
      </c>
      <c r="I434" s="16" t="n"/>
      <c r="J434" s="16" t="n"/>
      <c r="K434" s="27">
        <f>IF(A434="","",IFERROR(J434/'Paramètres'!$B$6,0))</f>
        <v/>
      </c>
      <c r="L434" s="16" t="n"/>
      <c r="M434" s="17">
        <f>IF(A434="","",IFERROR(IF(L434="",'Paramètres'!$B$7,L434),0))</f>
        <v/>
      </c>
      <c r="N434" s="16" t="n"/>
      <c r="O434" s="17">
        <f>IF(A434="","",IFERROR(IF(N434="",'Paramètres'!$B$8,N434),0))</f>
        <v/>
      </c>
      <c r="P434" s="17">
        <f>IF(A434="","",IFERROR(ROUNDUP(K434*O434,0),0))</f>
        <v/>
      </c>
      <c r="Q434" s="17">
        <f>IF(A434="","",IFERROR(ROUNDUP((K434*M434)+P434,0),0))</f>
        <v/>
      </c>
      <c r="R434" s="16" t="n"/>
      <c r="S434" s="17">
        <f>IF(A434="","",IFERROR(IF(R434="",'Paramètres'!$B$9,R434),0))</f>
        <v/>
      </c>
      <c r="T434" s="17">
        <f>IF(A434="","",IFERROR(ROUNDUP(K434*(M434+S434),0),0))</f>
        <v/>
      </c>
      <c r="U434" s="17">
        <f>IF(A434="","",IFERROR(IF(H434&lt;=Q434,MAX(0,T434-H434-I434),0),0))</f>
        <v/>
      </c>
      <c r="V434" s="28" t="n"/>
      <c r="W434" s="29">
        <f>IF(A434="","",IFERROR(U434*V434,0))</f>
        <v/>
      </c>
      <c r="X434" s="27">
        <f>IF(A434="","",IFERROR(H434/K434,0))</f>
        <v/>
      </c>
      <c r="Y434" s="21">
        <f>IF(A434="","",IFERROR(IF(H434&lt;=0,"Rupture / à commander",IF(H434&lt;=Q434,IF(I434&gt;0,"À surveiller - commande en cours","À commander"),"OK")),"À vérifier"))</f>
        <v/>
      </c>
      <c r="Z434" s="22" t="n"/>
      <c r="AA434" s="15" t="n"/>
    </row>
    <row r="435">
      <c r="A435" s="15" t="n"/>
      <c r="B435" s="15" t="n"/>
      <c r="C435" s="15" t="n"/>
      <c r="D435" s="15" t="n"/>
      <c r="E435" s="15" t="n"/>
      <c r="F435" s="16" t="n"/>
      <c r="G435" s="16" t="n"/>
      <c r="H435" s="17">
        <f>IF(A435="","",IFERROR(MAX(0,F435-G435),0))</f>
        <v/>
      </c>
      <c r="I435" s="16" t="n"/>
      <c r="J435" s="16" t="n"/>
      <c r="K435" s="27">
        <f>IF(A435="","",IFERROR(J435/'Paramètres'!$B$6,0))</f>
        <v/>
      </c>
      <c r="L435" s="16" t="n"/>
      <c r="M435" s="17">
        <f>IF(A435="","",IFERROR(IF(L435="",'Paramètres'!$B$7,L435),0))</f>
        <v/>
      </c>
      <c r="N435" s="16" t="n"/>
      <c r="O435" s="17">
        <f>IF(A435="","",IFERROR(IF(N435="",'Paramètres'!$B$8,N435),0))</f>
        <v/>
      </c>
      <c r="P435" s="17">
        <f>IF(A435="","",IFERROR(ROUNDUP(K435*O435,0),0))</f>
        <v/>
      </c>
      <c r="Q435" s="17">
        <f>IF(A435="","",IFERROR(ROUNDUP((K435*M435)+P435,0),0))</f>
        <v/>
      </c>
      <c r="R435" s="16" t="n"/>
      <c r="S435" s="17">
        <f>IF(A435="","",IFERROR(IF(R435="",'Paramètres'!$B$9,R435),0))</f>
        <v/>
      </c>
      <c r="T435" s="17">
        <f>IF(A435="","",IFERROR(ROUNDUP(K435*(M435+S435),0),0))</f>
        <v/>
      </c>
      <c r="U435" s="17">
        <f>IF(A435="","",IFERROR(IF(H435&lt;=Q435,MAX(0,T435-H435-I435),0),0))</f>
        <v/>
      </c>
      <c r="V435" s="28" t="n"/>
      <c r="W435" s="29">
        <f>IF(A435="","",IFERROR(U435*V435,0))</f>
        <v/>
      </c>
      <c r="X435" s="27">
        <f>IF(A435="","",IFERROR(H435/K435,0))</f>
        <v/>
      </c>
      <c r="Y435" s="21">
        <f>IF(A435="","",IFERROR(IF(H435&lt;=0,"Rupture / à commander",IF(H435&lt;=Q435,IF(I435&gt;0,"À surveiller - commande en cours","À commander"),"OK")),"À vérifier"))</f>
        <v/>
      </c>
      <c r="Z435" s="22" t="n"/>
      <c r="AA435" s="15" t="n"/>
    </row>
    <row r="436">
      <c r="A436" s="15" t="n"/>
      <c r="B436" s="15" t="n"/>
      <c r="C436" s="15" t="n"/>
      <c r="D436" s="15" t="n"/>
      <c r="E436" s="15" t="n"/>
      <c r="F436" s="16" t="n"/>
      <c r="G436" s="16" t="n"/>
      <c r="H436" s="17">
        <f>IF(A436="","",IFERROR(MAX(0,F436-G436),0))</f>
        <v/>
      </c>
      <c r="I436" s="16" t="n"/>
      <c r="J436" s="16" t="n"/>
      <c r="K436" s="27">
        <f>IF(A436="","",IFERROR(J436/'Paramètres'!$B$6,0))</f>
        <v/>
      </c>
      <c r="L436" s="16" t="n"/>
      <c r="M436" s="17">
        <f>IF(A436="","",IFERROR(IF(L436="",'Paramètres'!$B$7,L436),0))</f>
        <v/>
      </c>
      <c r="N436" s="16" t="n"/>
      <c r="O436" s="17">
        <f>IF(A436="","",IFERROR(IF(N436="",'Paramètres'!$B$8,N436),0))</f>
        <v/>
      </c>
      <c r="P436" s="17">
        <f>IF(A436="","",IFERROR(ROUNDUP(K436*O436,0),0))</f>
        <v/>
      </c>
      <c r="Q436" s="17">
        <f>IF(A436="","",IFERROR(ROUNDUP((K436*M436)+P436,0),0))</f>
        <v/>
      </c>
      <c r="R436" s="16" t="n"/>
      <c r="S436" s="17">
        <f>IF(A436="","",IFERROR(IF(R436="",'Paramètres'!$B$9,R436),0))</f>
        <v/>
      </c>
      <c r="T436" s="17">
        <f>IF(A436="","",IFERROR(ROUNDUP(K436*(M436+S436),0),0))</f>
        <v/>
      </c>
      <c r="U436" s="17">
        <f>IF(A436="","",IFERROR(IF(H436&lt;=Q436,MAX(0,T436-H436-I436),0),0))</f>
        <v/>
      </c>
      <c r="V436" s="28" t="n"/>
      <c r="W436" s="29">
        <f>IF(A436="","",IFERROR(U436*V436,0))</f>
        <v/>
      </c>
      <c r="X436" s="27">
        <f>IF(A436="","",IFERROR(H436/K436,0))</f>
        <v/>
      </c>
      <c r="Y436" s="21">
        <f>IF(A436="","",IFERROR(IF(H436&lt;=0,"Rupture / à commander",IF(H436&lt;=Q436,IF(I436&gt;0,"À surveiller - commande en cours","À commander"),"OK")),"À vérifier"))</f>
        <v/>
      </c>
      <c r="Z436" s="22" t="n"/>
      <c r="AA436" s="15" t="n"/>
    </row>
    <row r="437">
      <c r="A437" s="15" t="n"/>
      <c r="B437" s="15" t="n"/>
      <c r="C437" s="15" t="n"/>
      <c r="D437" s="15" t="n"/>
      <c r="E437" s="15" t="n"/>
      <c r="F437" s="16" t="n"/>
      <c r="G437" s="16" t="n"/>
      <c r="H437" s="17">
        <f>IF(A437="","",IFERROR(MAX(0,F437-G437),0))</f>
        <v/>
      </c>
      <c r="I437" s="16" t="n"/>
      <c r="J437" s="16" t="n"/>
      <c r="K437" s="27">
        <f>IF(A437="","",IFERROR(J437/'Paramètres'!$B$6,0))</f>
        <v/>
      </c>
      <c r="L437" s="16" t="n"/>
      <c r="M437" s="17">
        <f>IF(A437="","",IFERROR(IF(L437="",'Paramètres'!$B$7,L437),0))</f>
        <v/>
      </c>
      <c r="N437" s="16" t="n"/>
      <c r="O437" s="17">
        <f>IF(A437="","",IFERROR(IF(N437="",'Paramètres'!$B$8,N437),0))</f>
        <v/>
      </c>
      <c r="P437" s="17">
        <f>IF(A437="","",IFERROR(ROUNDUP(K437*O437,0),0))</f>
        <v/>
      </c>
      <c r="Q437" s="17">
        <f>IF(A437="","",IFERROR(ROUNDUP((K437*M437)+P437,0),0))</f>
        <v/>
      </c>
      <c r="R437" s="16" t="n"/>
      <c r="S437" s="17">
        <f>IF(A437="","",IFERROR(IF(R437="",'Paramètres'!$B$9,R437),0))</f>
        <v/>
      </c>
      <c r="T437" s="17">
        <f>IF(A437="","",IFERROR(ROUNDUP(K437*(M437+S437),0),0))</f>
        <v/>
      </c>
      <c r="U437" s="17">
        <f>IF(A437="","",IFERROR(IF(H437&lt;=Q437,MAX(0,T437-H437-I437),0),0))</f>
        <v/>
      </c>
      <c r="V437" s="28" t="n"/>
      <c r="W437" s="29">
        <f>IF(A437="","",IFERROR(U437*V437,0))</f>
        <v/>
      </c>
      <c r="X437" s="27">
        <f>IF(A437="","",IFERROR(H437/K437,0))</f>
        <v/>
      </c>
      <c r="Y437" s="21">
        <f>IF(A437="","",IFERROR(IF(H437&lt;=0,"Rupture / à commander",IF(H437&lt;=Q437,IF(I437&gt;0,"À surveiller - commande en cours","À commander"),"OK")),"À vérifier"))</f>
        <v/>
      </c>
      <c r="Z437" s="22" t="n"/>
      <c r="AA437" s="15" t="n"/>
    </row>
    <row r="438">
      <c r="A438" s="15" t="n"/>
      <c r="B438" s="15" t="n"/>
      <c r="C438" s="15" t="n"/>
      <c r="D438" s="15" t="n"/>
      <c r="E438" s="15" t="n"/>
      <c r="F438" s="16" t="n"/>
      <c r="G438" s="16" t="n"/>
      <c r="H438" s="17">
        <f>IF(A438="","",IFERROR(MAX(0,F438-G438),0))</f>
        <v/>
      </c>
      <c r="I438" s="16" t="n"/>
      <c r="J438" s="16" t="n"/>
      <c r="K438" s="27">
        <f>IF(A438="","",IFERROR(J438/'Paramètres'!$B$6,0))</f>
        <v/>
      </c>
      <c r="L438" s="16" t="n"/>
      <c r="M438" s="17">
        <f>IF(A438="","",IFERROR(IF(L438="",'Paramètres'!$B$7,L438),0))</f>
        <v/>
      </c>
      <c r="N438" s="16" t="n"/>
      <c r="O438" s="17">
        <f>IF(A438="","",IFERROR(IF(N438="",'Paramètres'!$B$8,N438),0))</f>
        <v/>
      </c>
      <c r="P438" s="17">
        <f>IF(A438="","",IFERROR(ROUNDUP(K438*O438,0),0))</f>
        <v/>
      </c>
      <c r="Q438" s="17">
        <f>IF(A438="","",IFERROR(ROUNDUP((K438*M438)+P438,0),0))</f>
        <v/>
      </c>
      <c r="R438" s="16" t="n"/>
      <c r="S438" s="17">
        <f>IF(A438="","",IFERROR(IF(R438="",'Paramètres'!$B$9,R438),0))</f>
        <v/>
      </c>
      <c r="T438" s="17">
        <f>IF(A438="","",IFERROR(ROUNDUP(K438*(M438+S438),0),0))</f>
        <v/>
      </c>
      <c r="U438" s="17">
        <f>IF(A438="","",IFERROR(IF(H438&lt;=Q438,MAX(0,T438-H438-I438),0),0))</f>
        <v/>
      </c>
      <c r="V438" s="28" t="n"/>
      <c r="W438" s="29">
        <f>IF(A438="","",IFERROR(U438*V438,0))</f>
        <v/>
      </c>
      <c r="X438" s="27">
        <f>IF(A438="","",IFERROR(H438/K438,0))</f>
        <v/>
      </c>
      <c r="Y438" s="21">
        <f>IF(A438="","",IFERROR(IF(H438&lt;=0,"Rupture / à commander",IF(H438&lt;=Q438,IF(I438&gt;0,"À surveiller - commande en cours","À commander"),"OK")),"À vérifier"))</f>
        <v/>
      </c>
      <c r="Z438" s="22" t="n"/>
      <c r="AA438" s="15" t="n"/>
    </row>
    <row r="439">
      <c r="A439" s="15" t="n"/>
      <c r="B439" s="15" t="n"/>
      <c r="C439" s="15" t="n"/>
      <c r="D439" s="15" t="n"/>
      <c r="E439" s="15" t="n"/>
      <c r="F439" s="16" t="n"/>
      <c r="G439" s="16" t="n"/>
      <c r="H439" s="17">
        <f>IF(A439="","",IFERROR(MAX(0,F439-G439),0))</f>
        <v/>
      </c>
      <c r="I439" s="16" t="n"/>
      <c r="J439" s="16" t="n"/>
      <c r="K439" s="27">
        <f>IF(A439="","",IFERROR(J439/'Paramètres'!$B$6,0))</f>
        <v/>
      </c>
      <c r="L439" s="16" t="n"/>
      <c r="M439" s="17">
        <f>IF(A439="","",IFERROR(IF(L439="",'Paramètres'!$B$7,L439),0))</f>
        <v/>
      </c>
      <c r="N439" s="16" t="n"/>
      <c r="O439" s="17">
        <f>IF(A439="","",IFERROR(IF(N439="",'Paramètres'!$B$8,N439),0))</f>
        <v/>
      </c>
      <c r="P439" s="17">
        <f>IF(A439="","",IFERROR(ROUNDUP(K439*O439,0),0))</f>
        <v/>
      </c>
      <c r="Q439" s="17">
        <f>IF(A439="","",IFERROR(ROUNDUP((K439*M439)+P439,0),0))</f>
        <v/>
      </c>
      <c r="R439" s="16" t="n"/>
      <c r="S439" s="17">
        <f>IF(A439="","",IFERROR(IF(R439="",'Paramètres'!$B$9,R439),0))</f>
        <v/>
      </c>
      <c r="T439" s="17">
        <f>IF(A439="","",IFERROR(ROUNDUP(K439*(M439+S439),0),0))</f>
        <v/>
      </c>
      <c r="U439" s="17">
        <f>IF(A439="","",IFERROR(IF(H439&lt;=Q439,MAX(0,T439-H439-I439),0),0))</f>
        <v/>
      </c>
      <c r="V439" s="28" t="n"/>
      <c r="W439" s="29">
        <f>IF(A439="","",IFERROR(U439*V439,0))</f>
        <v/>
      </c>
      <c r="X439" s="27">
        <f>IF(A439="","",IFERROR(H439/K439,0))</f>
        <v/>
      </c>
      <c r="Y439" s="21">
        <f>IF(A439="","",IFERROR(IF(H439&lt;=0,"Rupture / à commander",IF(H439&lt;=Q439,IF(I439&gt;0,"À surveiller - commande en cours","À commander"),"OK")),"À vérifier"))</f>
        <v/>
      </c>
      <c r="Z439" s="22" t="n"/>
      <c r="AA439" s="15" t="n"/>
    </row>
    <row r="440">
      <c r="A440" s="15" t="n"/>
      <c r="B440" s="15" t="n"/>
      <c r="C440" s="15" t="n"/>
      <c r="D440" s="15" t="n"/>
      <c r="E440" s="15" t="n"/>
      <c r="F440" s="16" t="n"/>
      <c r="G440" s="16" t="n"/>
      <c r="H440" s="17">
        <f>IF(A440="","",IFERROR(MAX(0,F440-G440),0))</f>
        <v/>
      </c>
      <c r="I440" s="16" t="n"/>
      <c r="J440" s="16" t="n"/>
      <c r="K440" s="27">
        <f>IF(A440="","",IFERROR(J440/'Paramètres'!$B$6,0))</f>
        <v/>
      </c>
      <c r="L440" s="16" t="n"/>
      <c r="M440" s="17">
        <f>IF(A440="","",IFERROR(IF(L440="",'Paramètres'!$B$7,L440),0))</f>
        <v/>
      </c>
      <c r="N440" s="16" t="n"/>
      <c r="O440" s="17">
        <f>IF(A440="","",IFERROR(IF(N440="",'Paramètres'!$B$8,N440),0))</f>
        <v/>
      </c>
      <c r="P440" s="17">
        <f>IF(A440="","",IFERROR(ROUNDUP(K440*O440,0),0))</f>
        <v/>
      </c>
      <c r="Q440" s="17">
        <f>IF(A440="","",IFERROR(ROUNDUP((K440*M440)+P440,0),0))</f>
        <v/>
      </c>
      <c r="R440" s="16" t="n"/>
      <c r="S440" s="17">
        <f>IF(A440="","",IFERROR(IF(R440="",'Paramètres'!$B$9,R440),0))</f>
        <v/>
      </c>
      <c r="T440" s="17">
        <f>IF(A440="","",IFERROR(ROUNDUP(K440*(M440+S440),0),0))</f>
        <v/>
      </c>
      <c r="U440" s="17">
        <f>IF(A440="","",IFERROR(IF(H440&lt;=Q440,MAX(0,T440-H440-I440),0),0))</f>
        <v/>
      </c>
      <c r="V440" s="28" t="n"/>
      <c r="W440" s="29">
        <f>IF(A440="","",IFERROR(U440*V440,0))</f>
        <v/>
      </c>
      <c r="X440" s="27">
        <f>IF(A440="","",IFERROR(H440/K440,0))</f>
        <v/>
      </c>
      <c r="Y440" s="21">
        <f>IF(A440="","",IFERROR(IF(H440&lt;=0,"Rupture / à commander",IF(H440&lt;=Q440,IF(I440&gt;0,"À surveiller - commande en cours","À commander"),"OK")),"À vérifier"))</f>
        <v/>
      </c>
      <c r="Z440" s="22" t="n"/>
      <c r="AA440" s="15" t="n"/>
    </row>
    <row r="441">
      <c r="A441" s="15" t="n"/>
      <c r="B441" s="15" t="n"/>
      <c r="C441" s="15" t="n"/>
      <c r="D441" s="15" t="n"/>
      <c r="E441" s="15" t="n"/>
      <c r="F441" s="16" t="n"/>
      <c r="G441" s="16" t="n"/>
      <c r="H441" s="17">
        <f>IF(A441="","",IFERROR(MAX(0,F441-G441),0))</f>
        <v/>
      </c>
      <c r="I441" s="16" t="n"/>
      <c r="J441" s="16" t="n"/>
      <c r="K441" s="27">
        <f>IF(A441="","",IFERROR(J441/'Paramètres'!$B$6,0))</f>
        <v/>
      </c>
      <c r="L441" s="16" t="n"/>
      <c r="M441" s="17">
        <f>IF(A441="","",IFERROR(IF(L441="",'Paramètres'!$B$7,L441),0))</f>
        <v/>
      </c>
      <c r="N441" s="16" t="n"/>
      <c r="O441" s="17">
        <f>IF(A441="","",IFERROR(IF(N441="",'Paramètres'!$B$8,N441),0))</f>
        <v/>
      </c>
      <c r="P441" s="17">
        <f>IF(A441="","",IFERROR(ROUNDUP(K441*O441,0),0))</f>
        <v/>
      </c>
      <c r="Q441" s="17">
        <f>IF(A441="","",IFERROR(ROUNDUP((K441*M441)+P441,0),0))</f>
        <v/>
      </c>
      <c r="R441" s="16" t="n"/>
      <c r="S441" s="17">
        <f>IF(A441="","",IFERROR(IF(R441="",'Paramètres'!$B$9,R441),0))</f>
        <v/>
      </c>
      <c r="T441" s="17">
        <f>IF(A441="","",IFERROR(ROUNDUP(K441*(M441+S441),0),0))</f>
        <v/>
      </c>
      <c r="U441" s="17">
        <f>IF(A441="","",IFERROR(IF(H441&lt;=Q441,MAX(0,T441-H441-I441),0),0))</f>
        <v/>
      </c>
      <c r="V441" s="28" t="n"/>
      <c r="W441" s="29">
        <f>IF(A441="","",IFERROR(U441*V441,0))</f>
        <v/>
      </c>
      <c r="X441" s="27">
        <f>IF(A441="","",IFERROR(H441/K441,0))</f>
        <v/>
      </c>
      <c r="Y441" s="21">
        <f>IF(A441="","",IFERROR(IF(H441&lt;=0,"Rupture / à commander",IF(H441&lt;=Q441,IF(I441&gt;0,"À surveiller - commande en cours","À commander"),"OK")),"À vérifier"))</f>
        <v/>
      </c>
      <c r="Z441" s="22" t="n"/>
      <c r="AA441" s="15" t="n"/>
    </row>
    <row r="442">
      <c r="A442" s="15" t="n"/>
      <c r="B442" s="15" t="n"/>
      <c r="C442" s="15" t="n"/>
      <c r="D442" s="15" t="n"/>
      <c r="E442" s="15" t="n"/>
      <c r="F442" s="16" t="n"/>
      <c r="G442" s="16" t="n"/>
      <c r="H442" s="17">
        <f>IF(A442="","",IFERROR(MAX(0,F442-G442),0))</f>
        <v/>
      </c>
      <c r="I442" s="16" t="n"/>
      <c r="J442" s="16" t="n"/>
      <c r="K442" s="27">
        <f>IF(A442="","",IFERROR(J442/'Paramètres'!$B$6,0))</f>
        <v/>
      </c>
      <c r="L442" s="16" t="n"/>
      <c r="M442" s="17">
        <f>IF(A442="","",IFERROR(IF(L442="",'Paramètres'!$B$7,L442),0))</f>
        <v/>
      </c>
      <c r="N442" s="16" t="n"/>
      <c r="O442" s="17">
        <f>IF(A442="","",IFERROR(IF(N442="",'Paramètres'!$B$8,N442),0))</f>
        <v/>
      </c>
      <c r="P442" s="17">
        <f>IF(A442="","",IFERROR(ROUNDUP(K442*O442,0),0))</f>
        <v/>
      </c>
      <c r="Q442" s="17">
        <f>IF(A442="","",IFERROR(ROUNDUP((K442*M442)+P442,0),0))</f>
        <v/>
      </c>
      <c r="R442" s="16" t="n"/>
      <c r="S442" s="17">
        <f>IF(A442="","",IFERROR(IF(R442="",'Paramètres'!$B$9,R442),0))</f>
        <v/>
      </c>
      <c r="T442" s="17">
        <f>IF(A442="","",IFERROR(ROUNDUP(K442*(M442+S442),0),0))</f>
        <v/>
      </c>
      <c r="U442" s="17">
        <f>IF(A442="","",IFERROR(IF(H442&lt;=Q442,MAX(0,T442-H442-I442),0),0))</f>
        <v/>
      </c>
      <c r="V442" s="28" t="n"/>
      <c r="W442" s="29">
        <f>IF(A442="","",IFERROR(U442*V442,0))</f>
        <v/>
      </c>
      <c r="X442" s="27">
        <f>IF(A442="","",IFERROR(H442/K442,0))</f>
        <v/>
      </c>
      <c r="Y442" s="21">
        <f>IF(A442="","",IFERROR(IF(H442&lt;=0,"Rupture / à commander",IF(H442&lt;=Q442,IF(I442&gt;0,"À surveiller - commande en cours","À commander"),"OK")),"À vérifier"))</f>
        <v/>
      </c>
      <c r="Z442" s="22" t="n"/>
      <c r="AA442" s="15" t="n"/>
    </row>
    <row r="443">
      <c r="A443" s="15" t="n"/>
      <c r="B443" s="15" t="n"/>
      <c r="C443" s="15" t="n"/>
      <c r="D443" s="15" t="n"/>
      <c r="E443" s="15" t="n"/>
      <c r="F443" s="16" t="n"/>
      <c r="G443" s="16" t="n"/>
      <c r="H443" s="17">
        <f>IF(A443="","",IFERROR(MAX(0,F443-G443),0))</f>
        <v/>
      </c>
      <c r="I443" s="16" t="n"/>
      <c r="J443" s="16" t="n"/>
      <c r="K443" s="27">
        <f>IF(A443="","",IFERROR(J443/'Paramètres'!$B$6,0))</f>
        <v/>
      </c>
      <c r="L443" s="16" t="n"/>
      <c r="M443" s="17">
        <f>IF(A443="","",IFERROR(IF(L443="",'Paramètres'!$B$7,L443),0))</f>
        <v/>
      </c>
      <c r="N443" s="16" t="n"/>
      <c r="O443" s="17">
        <f>IF(A443="","",IFERROR(IF(N443="",'Paramètres'!$B$8,N443),0))</f>
        <v/>
      </c>
      <c r="P443" s="17">
        <f>IF(A443="","",IFERROR(ROUNDUP(K443*O443,0),0))</f>
        <v/>
      </c>
      <c r="Q443" s="17">
        <f>IF(A443="","",IFERROR(ROUNDUP((K443*M443)+P443,0),0))</f>
        <v/>
      </c>
      <c r="R443" s="16" t="n"/>
      <c r="S443" s="17">
        <f>IF(A443="","",IFERROR(IF(R443="",'Paramètres'!$B$9,R443),0))</f>
        <v/>
      </c>
      <c r="T443" s="17">
        <f>IF(A443="","",IFERROR(ROUNDUP(K443*(M443+S443),0),0))</f>
        <v/>
      </c>
      <c r="U443" s="17">
        <f>IF(A443="","",IFERROR(IF(H443&lt;=Q443,MAX(0,T443-H443-I443),0),0))</f>
        <v/>
      </c>
      <c r="V443" s="28" t="n"/>
      <c r="W443" s="29">
        <f>IF(A443="","",IFERROR(U443*V443,0))</f>
        <v/>
      </c>
      <c r="X443" s="27">
        <f>IF(A443="","",IFERROR(H443/K443,0))</f>
        <v/>
      </c>
      <c r="Y443" s="21">
        <f>IF(A443="","",IFERROR(IF(H443&lt;=0,"Rupture / à commander",IF(H443&lt;=Q443,IF(I443&gt;0,"À surveiller - commande en cours","À commander"),"OK")),"À vérifier"))</f>
        <v/>
      </c>
      <c r="Z443" s="22" t="n"/>
      <c r="AA443" s="15" t="n"/>
    </row>
    <row r="444">
      <c r="A444" s="15" t="n"/>
      <c r="B444" s="15" t="n"/>
      <c r="C444" s="15" t="n"/>
      <c r="D444" s="15" t="n"/>
      <c r="E444" s="15" t="n"/>
      <c r="F444" s="16" t="n"/>
      <c r="G444" s="16" t="n"/>
      <c r="H444" s="17">
        <f>IF(A444="","",IFERROR(MAX(0,F444-G444),0))</f>
        <v/>
      </c>
      <c r="I444" s="16" t="n"/>
      <c r="J444" s="16" t="n"/>
      <c r="K444" s="27">
        <f>IF(A444="","",IFERROR(J444/'Paramètres'!$B$6,0))</f>
        <v/>
      </c>
      <c r="L444" s="16" t="n"/>
      <c r="M444" s="17">
        <f>IF(A444="","",IFERROR(IF(L444="",'Paramètres'!$B$7,L444),0))</f>
        <v/>
      </c>
      <c r="N444" s="16" t="n"/>
      <c r="O444" s="17">
        <f>IF(A444="","",IFERROR(IF(N444="",'Paramètres'!$B$8,N444),0))</f>
        <v/>
      </c>
      <c r="P444" s="17">
        <f>IF(A444="","",IFERROR(ROUNDUP(K444*O444,0),0))</f>
        <v/>
      </c>
      <c r="Q444" s="17">
        <f>IF(A444="","",IFERROR(ROUNDUP((K444*M444)+P444,0),0))</f>
        <v/>
      </c>
      <c r="R444" s="16" t="n"/>
      <c r="S444" s="17">
        <f>IF(A444="","",IFERROR(IF(R444="",'Paramètres'!$B$9,R444),0))</f>
        <v/>
      </c>
      <c r="T444" s="17">
        <f>IF(A444="","",IFERROR(ROUNDUP(K444*(M444+S444),0),0))</f>
        <v/>
      </c>
      <c r="U444" s="17">
        <f>IF(A444="","",IFERROR(IF(H444&lt;=Q444,MAX(0,T444-H444-I444),0),0))</f>
        <v/>
      </c>
      <c r="V444" s="28" t="n"/>
      <c r="W444" s="29">
        <f>IF(A444="","",IFERROR(U444*V444,0))</f>
        <v/>
      </c>
      <c r="X444" s="27">
        <f>IF(A444="","",IFERROR(H444/K444,0))</f>
        <v/>
      </c>
      <c r="Y444" s="21">
        <f>IF(A444="","",IFERROR(IF(H444&lt;=0,"Rupture / à commander",IF(H444&lt;=Q444,IF(I444&gt;0,"À surveiller - commande en cours","À commander"),"OK")),"À vérifier"))</f>
        <v/>
      </c>
      <c r="Z444" s="22" t="n"/>
      <c r="AA444" s="15" t="n"/>
    </row>
    <row r="445">
      <c r="A445" s="15" t="n"/>
      <c r="B445" s="15" t="n"/>
      <c r="C445" s="15" t="n"/>
      <c r="D445" s="15" t="n"/>
      <c r="E445" s="15" t="n"/>
      <c r="F445" s="16" t="n"/>
      <c r="G445" s="16" t="n"/>
      <c r="H445" s="17">
        <f>IF(A445="","",IFERROR(MAX(0,F445-G445),0))</f>
        <v/>
      </c>
      <c r="I445" s="16" t="n"/>
      <c r="J445" s="16" t="n"/>
      <c r="K445" s="27">
        <f>IF(A445="","",IFERROR(J445/'Paramètres'!$B$6,0))</f>
        <v/>
      </c>
      <c r="L445" s="16" t="n"/>
      <c r="M445" s="17">
        <f>IF(A445="","",IFERROR(IF(L445="",'Paramètres'!$B$7,L445),0))</f>
        <v/>
      </c>
      <c r="N445" s="16" t="n"/>
      <c r="O445" s="17">
        <f>IF(A445="","",IFERROR(IF(N445="",'Paramètres'!$B$8,N445),0))</f>
        <v/>
      </c>
      <c r="P445" s="17">
        <f>IF(A445="","",IFERROR(ROUNDUP(K445*O445,0),0))</f>
        <v/>
      </c>
      <c r="Q445" s="17">
        <f>IF(A445="","",IFERROR(ROUNDUP((K445*M445)+P445,0),0))</f>
        <v/>
      </c>
      <c r="R445" s="16" t="n"/>
      <c r="S445" s="17">
        <f>IF(A445="","",IFERROR(IF(R445="",'Paramètres'!$B$9,R445),0))</f>
        <v/>
      </c>
      <c r="T445" s="17">
        <f>IF(A445="","",IFERROR(ROUNDUP(K445*(M445+S445),0),0))</f>
        <v/>
      </c>
      <c r="U445" s="17">
        <f>IF(A445="","",IFERROR(IF(H445&lt;=Q445,MAX(0,T445-H445-I445),0),0))</f>
        <v/>
      </c>
      <c r="V445" s="28" t="n"/>
      <c r="W445" s="29">
        <f>IF(A445="","",IFERROR(U445*V445,0))</f>
        <v/>
      </c>
      <c r="X445" s="27">
        <f>IF(A445="","",IFERROR(H445/K445,0))</f>
        <v/>
      </c>
      <c r="Y445" s="21">
        <f>IF(A445="","",IFERROR(IF(H445&lt;=0,"Rupture / à commander",IF(H445&lt;=Q445,IF(I445&gt;0,"À surveiller - commande en cours","À commander"),"OK")),"À vérifier"))</f>
        <v/>
      </c>
      <c r="Z445" s="22" t="n"/>
      <c r="AA445" s="15" t="n"/>
    </row>
    <row r="446">
      <c r="A446" s="15" t="n"/>
      <c r="B446" s="15" t="n"/>
      <c r="C446" s="15" t="n"/>
      <c r="D446" s="15" t="n"/>
      <c r="E446" s="15" t="n"/>
      <c r="F446" s="16" t="n"/>
      <c r="G446" s="16" t="n"/>
      <c r="H446" s="17">
        <f>IF(A446="","",IFERROR(MAX(0,F446-G446),0))</f>
        <v/>
      </c>
      <c r="I446" s="16" t="n"/>
      <c r="J446" s="16" t="n"/>
      <c r="K446" s="27">
        <f>IF(A446="","",IFERROR(J446/'Paramètres'!$B$6,0))</f>
        <v/>
      </c>
      <c r="L446" s="16" t="n"/>
      <c r="M446" s="17">
        <f>IF(A446="","",IFERROR(IF(L446="",'Paramètres'!$B$7,L446),0))</f>
        <v/>
      </c>
      <c r="N446" s="16" t="n"/>
      <c r="O446" s="17">
        <f>IF(A446="","",IFERROR(IF(N446="",'Paramètres'!$B$8,N446),0))</f>
        <v/>
      </c>
      <c r="P446" s="17">
        <f>IF(A446="","",IFERROR(ROUNDUP(K446*O446,0),0))</f>
        <v/>
      </c>
      <c r="Q446" s="17">
        <f>IF(A446="","",IFERROR(ROUNDUP((K446*M446)+P446,0),0))</f>
        <v/>
      </c>
      <c r="R446" s="16" t="n"/>
      <c r="S446" s="17">
        <f>IF(A446="","",IFERROR(IF(R446="",'Paramètres'!$B$9,R446),0))</f>
        <v/>
      </c>
      <c r="T446" s="17">
        <f>IF(A446="","",IFERROR(ROUNDUP(K446*(M446+S446),0),0))</f>
        <v/>
      </c>
      <c r="U446" s="17">
        <f>IF(A446="","",IFERROR(IF(H446&lt;=Q446,MAX(0,T446-H446-I446),0),0))</f>
        <v/>
      </c>
      <c r="V446" s="28" t="n"/>
      <c r="W446" s="29">
        <f>IF(A446="","",IFERROR(U446*V446,0))</f>
        <v/>
      </c>
      <c r="X446" s="27">
        <f>IF(A446="","",IFERROR(H446/K446,0))</f>
        <v/>
      </c>
      <c r="Y446" s="21">
        <f>IF(A446="","",IFERROR(IF(H446&lt;=0,"Rupture / à commander",IF(H446&lt;=Q446,IF(I446&gt;0,"À surveiller - commande en cours","À commander"),"OK")),"À vérifier"))</f>
        <v/>
      </c>
      <c r="Z446" s="22" t="n"/>
      <c r="AA446" s="15" t="n"/>
    </row>
    <row r="447">
      <c r="A447" s="15" t="n"/>
      <c r="B447" s="15" t="n"/>
      <c r="C447" s="15" t="n"/>
      <c r="D447" s="15" t="n"/>
      <c r="E447" s="15" t="n"/>
      <c r="F447" s="16" t="n"/>
      <c r="G447" s="16" t="n"/>
      <c r="H447" s="17">
        <f>IF(A447="","",IFERROR(MAX(0,F447-G447),0))</f>
        <v/>
      </c>
      <c r="I447" s="16" t="n"/>
      <c r="J447" s="16" t="n"/>
      <c r="K447" s="27">
        <f>IF(A447="","",IFERROR(J447/'Paramètres'!$B$6,0))</f>
        <v/>
      </c>
      <c r="L447" s="16" t="n"/>
      <c r="M447" s="17">
        <f>IF(A447="","",IFERROR(IF(L447="",'Paramètres'!$B$7,L447),0))</f>
        <v/>
      </c>
      <c r="N447" s="16" t="n"/>
      <c r="O447" s="17">
        <f>IF(A447="","",IFERROR(IF(N447="",'Paramètres'!$B$8,N447),0))</f>
        <v/>
      </c>
      <c r="P447" s="17">
        <f>IF(A447="","",IFERROR(ROUNDUP(K447*O447,0),0))</f>
        <v/>
      </c>
      <c r="Q447" s="17">
        <f>IF(A447="","",IFERROR(ROUNDUP((K447*M447)+P447,0),0))</f>
        <v/>
      </c>
      <c r="R447" s="16" t="n"/>
      <c r="S447" s="17">
        <f>IF(A447="","",IFERROR(IF(R447="",'Paramètres'!$B$9,R447),0))</f>
        <v/>
      </c>
      <c r="T447" s="17">
        <f>IF(A447="","",IFERROR(ROUNDUP(K447*(M447+S447),0),0))</f>
        <v/>
      </c>
      <c r="U447" s="17">
        <f>IF(A447="","",IFERROR(IF(H447&lt;=Q447,MAX(0,T447-H447-I447),0),0))</f>
        <v/>
      </c>
      <c r="V447" s="28" t="n"/>
      <c r="W447" s="29">
        <f>IF(A447="","",IFERROR(U447*V447,0))</f>
        <v/>
      </c>
      <c r="X447" s="27">
        <f>IF(A447="","",IFERROR(H447/K447,0))</f>
        <v/>
      </c>
      <c r="Y447" s="21">
        <f>IF(A447="","",IFERROR(IF(H447&lt;=0,"Rupture / à commander",IF(H447&lt;=Q447,IF(I447&gt;0,"À surveiller - commande en cours","À commander"),"OK")),"À vérifier"))</f>
        <v/>
      </c>
      <c r="Z447" s="22" t="n"/>
      <c r="AA447" s="15" t="n"/>
    </row>
    <row r="448">
      <c r="A448" s="15" t="n"/>
      <c r="B448" s="15" t="n"/>
      <c r="C448" s="15" t="n"/>
      <c r="D448" s="15" t="n"/>
      <c r="E448" s="15" t="n"/>
      <c r="F448" s="16" t="n"/>
      <c r="G448" s="16" t="n"/>
      <c r="H448" s="17">
        <f>IF(A448="","",IFERROR(MAX(0,F448-G448),0))</f>
        <v/>
      </c>
      <c r="I448" s="16" t="n"/>
      <c r="J448" s="16" t="n"/>
      <c r="K448" s="27">
        <f>IF(A448="","",IFERROR(J448/'Paramètres'!$B$6,0))</f>
        <v/>
      </c>
      <c r="L448" s="16" t="n"/>
      <c r="M448" s="17">
        <f>IF(A448="","",IFERROR(IF(L448="",'Paramètres'!$B$7,L448),0))</f>
        <v/>
      </c>
      <c r="N448" s="16" t="n"/>
      <c r="O448" s="17">
        <f>IF(A448="","",IFERROR(IF(N448="",'Paramètres'!$B$8,N448),0))</f>
        <v/>
      </c>
      <c r="P448" s="17">
        <f>IF(A448="","",IFERROR(ROUNDUP(K448*O448,0),0))</f>
        <v/>
      </c>
      <c r="Q448" s="17">
        <f>IF(A448="","",IFERROR(ROUNDUP((K448*M448)+P448,0),0))</f>
        <v/>
      </c>
      <c r="R448" s="16" t="n"/>
      <c r="S448" s="17">
        <f>IF(A448="","",IFERROR(IF(R448="",'Paramètres'!$B$9,R448),0))</f>
        <v/>
      </c>
      <c r="T448" s="17">
        <f>IF(A448="","",IFERROR(ROUNDUP(K448*(M448+S448),0),0))</f>
        <v/>
      </c>
      <c r="U448" s="17">
        <f>IF(A448="","",IFERROR(IF(H448&lt;=Q448,MAX(0,T448-H448-I448),0),0))</f>
        <v/>
      </c>
      <c r="V448" s="28" t="n"/>
      <c r="W448" s="29">
        <f>IF(A448="","",IFERROR(U448*V448,0))</f>
        <v/>
      </c>
      <c r="X448" s="27">
        <f>IF(A448="","",IFERROR(H448/K448,0))</f>
        <v/>
      </c>
      <c r="Y448" s="21">
        <f>IF(A448="","",IFERROR(IF(H448&lt;=0,"Rupture / à commander",IF(H448&lt;=Q448,IF(I448&gt;0,"À surveiller - commande en cours","À commander"),"OK")),"À vérifier"))</f>
        <v/>
      </c>
      <c r="Z448" s="22" t="n"/>
      <c r="AA448" s="15" t="n"/>
    </row>
    <row r="449">
      <c r="A449" s="15" t="n"/>
      <c r="B449" s="15" t="n"/>
      <c r="C449" s="15" t="n"/>
      <c r="D449" s="15" t="n"/>
      <c r="E449" s="15" t="n"/>
      <c r="F449" s="16" t="n"/>
      <c r="G449" s="16" t="n"/>
      <c r="H449" s="17">
        <f>IF(A449="","",IFERROR(MAX(0,F449-G449),0))</f>
        <v/>
      </c>
      <c r="I449" s="16" t="n"/>
      <c r="J449" s="16" t="n"/>
      <c r="K449" s="27">
        <f>IF(A449="","",IFERROR(J449/'Paramètres'!$B$6,0))</f>
        <v/>
      </c>
      <c r="L449" s="16" t="n"/>
      <c r="M449" s="17">
        <f>IF(A449="","",IFERROR(IF(L449="",'Paramètres'!$B$7,L449),0))</f>
        <v/>
      </c>
      <c r="N449" s="16" t="n"/>
      <c r="O449" s="17">
        <f>IF(A449="","",IFERROR(IF(N449="",'Paramètres'!$B$8,N449),0))</f>
        <v/>
      </c>
      <c r="P449" s="17">
        <f>IF(A449="","",IFERROR(ROUNDUP(K449*O449,0),0))</f>
        <v/>
      </c>
      <c r="Q449" s="17">
        <f>IF(A449="","",IFERROR(ROUNDUP((K449*M449)+P449,0),0))</f>
        <v/>
      </c>
      <c r="R449" s="16" t="n"/>
      <c r="S449" s="17">
        <f>IF(A449="","",IFERROR(IF(R449="",'Paramètres'!$B$9,R449),0))</f>
        <v/>
      </c>
      <c r="T449" s="17">
        <f>IF(A449="","",IFERROR(ROUNDUP(K449*(M449+S449),0),0))</f>
        <v/>
      </c>
      <c r="U449" s="17">
        <f>IF(A449="","",IFERROR(IF(H449&lt;=Q449,MAX(0,T449-H449-I449),0),0))</f>
        <v/>
      </c>
      <c r="V449" s="28" t="n"/>
      <c r="W449" s="29">
        <f>IF(A449="","",IFERROR(U449*V449,0))</f>
        <v/>
      </c>
      <c r="X449" s="27">
        <f>IF(A449="","",IFERROR(H449/K449,0))</f>
        <v/>
      </c>
      <c r="Y449" s="21">
        <f>IF(A449="","",IFERROR(IF(H449&lt;=0,"Rupture / à commander",IF(H449&lt;=Q449,IF(I449&gt;0,"À surveiller - commande en cours","À commander"),"OK")),"À vérifier"))</f>
        <v/>
      </c>
      <c r="Z449" s="22" t="n"/>
      <c r="AA449" s="15" t="n"/>
    </row>
    <row r="450">
      <c r="A450" s="15" t="n"/>
      <c r="B450" s="15" t="n"/>
      <c r="C450" s="15" t="n"/>
      <c r="D450" s="15" t="n"/>
      <c r="E450" s="15" t="n"/>
      <c r="F450" s="16" t="n"/>
      <c r="G450" s="16" t="n"/>
      <c r="H450" s="17">
        <f>IF(A450="","",IFERROR(MAX(0,F450-G450),0))</f>
        <v/>
      </c>
      <c r="I450" s="16" t="n"/>
      <c r="J450" s="16" t="n"/>
      <c r="K450" s="27">
        <f>IF(A450="","",IFERROR(J450/'Paramètres'!$B$6,0))</f>
        <v/>
      </c>
      <c r="L450" s="16" t="n"/>
      <c r="M450" s="17">
        <f>IF(A450="","",IFERROR(IF(L450="",'Paramètres'!$B$7,L450),0))</f>
        <v/>
      </c>
      <c r="N450" s="16" t="n"/>
      <c r="O450" s="17">
        <f>IF(A450="","",IFERROR(IF(N450="",'Paramètres'!$B$8,N450),0))</f>
        <v/>
      </c>
      <c r="P450" s="17">
        <f>IF(A450="","",IFERROR(ROUNDUP(K450*O450,0),0))</f>
        <v/>
      </c>
      <c r="Q450" s="17">
        <f>IF(A450="","",IFERROR(ROUNDUP((K450*M450)+P450,0),0))</f>
        <v/>
      </c>
      <c r="R450" s="16" t="n"/>
      <c r="S450" s="17">
        <f>IF(A450="","",IFERROR(IF(R450="",'Paramètres'!$B$9,R450),0))</f>
        <v/>
      </c>
      <c r="T450" s="17">
        <f>IF(A450="","",IFERROR(ROUNDUP(K450*(M450+S450),0),0))</f>
        <v/>
      </c>
      <c r="U450" s="17">
        <f>IF(A450="","",IFERROR(IF(H450&lt;=Q450,MAX(0,T450-H450-I450),0),0))</f>
        <v/>
      </c>
      <c r="V450" s="28" t="n"/>
      <c r="W450" s="29">
        <f>IF(A450="","",IFERROR(U450*V450,0))</f>
        <v/>
      </c>
      <c r="X450" s="27">
        <f>IF(A450="","",IFERROR(H450/K450,0))</f>
        <v/>
      </c>
      <c r="Y450" s="21">
        <f>IF(A450="","",IFERROR(IF(H450&lt;=0,"Rupture / à commander",IF(H450&lt;=Q450,IF(I450&gt;0,"À surveiller - commande en cours","À commander"),"OK")),"À vérifier"))</f>
        <v/>
      </c>
      <c r="Z450" s="22" t="n"/>
      <c r="AA450" s="15" t="n"/>
    </row>
    <row r="451">
      <c r="A451" s="15" t="n"/>
      <c r="B451" s="15" t="n"/>
      <c r="C451" s="15" t="n"/>
      <c r="D451" s="15" t="n"/>
      <c r="E451" s="15" t="n"/>
      <c r="F451" s="16" t="n"/>
      <c r="G451" s="16" t="n"/>
      <c r="H451" s="17">
        <f>IF(A451="","",IFERROR(MAX(0,F451-G451),0))</f>
        <v/>
      </c>
      <c r="I451" s="16" t="n"/>
      <c r="J451" s="16" t="n"/>
      <c r="K451" s="27">
        <f>IF(A451="","",IFERROR(J451/'Paramètres'!$B$6,0))</f>
        <v/>
      </c>
      <c r="L451" s="16" t="n"/>
      <c r="M451" s="17">
        <f>IF(A451="","",IFERROR(IF(L451="",'Paramètres'!$B$7,L451),0))</f>
        <v/>
      </c>
      <c r="N451" s="16" t="n"/>
      <c r="O451" s="17">
        <f>IF(A451="","",IFERROR(IF(N451="",'Paramètres'!$B$8,N451),0))</f>
        <v/>
      </c>
      <c r="P451" s="17">
        <f>IF(A451="","",IFERROR(ROUNDUP(K451*O451,0),0))</f>
        <v/>
      </c>
      <c r="Q451" s="17">
        <f>IF(A451="","",IFERROR(ROUNDUP((K451*M451)+P451,0),0))</f>
        <v/>
      </c>
      <c r="R451" s="16" t="n"/>
      <c r="S451" s="17">
        <f>IF(A451="","",IFERROR(IF(R451="",'Paramètres'!$B$9,R451),0))</f>
        <v/>
      </c>
      <c r="T451" s="17">
        <f>IF(A451="","",IFERROR(ROUNDUP(K451*(M451+S451),0),0))</f>
        <v/>
      </c>
      <c r="U451" s="17">
        <f>IF(A451="","",IFERROR(IF(H451&lt;=Q451,MAX(0,T451-H451-I451),0),0))</f>
        <v/>
      </c>
      <c r="V451" s="28" t="n"/>
      <c r="W451" s="29">
        <f>IF(A451="","",IFERROR(U451*V451,0))</f>
        <v/>
      </c>
      <c r="X451" s="27">
        <f>IF(A451="","",IFERROR(H451/K451,0))</f>
        <v/>
      </c>
      <c r="Y451" s="21">
        <f>IF(A451="","",IFERROR(IF(H451&lt;=0,"Rupture / à commander",IF(H451&lt;=Q451,IF(I451&gt;0,"À surveiller - commande en cours","À commander"),"OK")),"À vérifier"))</f>
        <v/>
      </c>
      <c r="Z451" s="22" t="n"/>
      <c r="AA451" s="15" t="n"/>
    </row>
    <row r="452">
      <c r="A452" s="15" t="n"/>
      <c r="B452" s="15" t="n"/>
      <c r="C452" s="15" t="n"/>
      <c r="D452" s="15" t="n"/>
      <c r="E452" s="15" t="n"/>
      <c r="F452" s="16" t="n"/>
      <c r="G452" s="16" t="n"/>
      <c r="H452" s="17">
        <f>IF(A452="","",IFERROR(MAX(0,F452-G452),0))</f>
        <v/>
      </c>
      <c r="I452" s="16" t="n"/>
      <c r="J452" s="16" t="n"/>
      <c r="K452" s="27">
        <f>IF(A452="","",IFERROR(J452/'Paramètres'!$B$6,0))</f>
        <v/>
      </c>
      <c r="L452" s="16" t="n"/>
      <c r="M452" s="17">
        <f>IF(A452="","",IFERROR(IF(L452="",'Paramètres'!$B$7,L452),0))</f>
        <v/>
      </c>
      <c r="N452" s="16" t="n"/>
      <c r="O452" s="17">
        <f>IF(A452="","",IFERROR(IF(N452="",'Paramètres'!$B$8,N452),0))</f>
        <v/>
      </c>
      <c r="P452" s="17">
        <f>IF(A452="","",IFERROR(ROUNDUP(K452*O452,0),0))</f>
        <v/>
      </c>
      <c r="Q452" s="17">
        <f>IF(A452="","",IFERROR(ROUNDUP((K452*M452)+P452,0),0))</f>
        <v/>
      </c>
      <c r="R452" s="16" t="n"/>
      <c r="S452" s="17">
        <f>IF(A452="","",IFERROR(IF(R452="",'Paramètres'!$B$9,R452),0))</f>
        <v/>
      </c>
      <c r="T452" s="17">
        <f>IF(A452="","",IFERROR(ROUNDUP(K452*(M452+S452),0),0))</f>
        <v/>
      </c>
      <c r="U452" s="17">
        <f>IF(A452="","",IFERROR(IF(H452&lt;=Q452,MAX(0,T452-H452-I452),0),0))</f>
        <v/>
      </c>
      <c r="V452" s="28" t="n"/>
      <c r="W452" s="29">
        <f>IF(A452="","",IFERROR(U452*V452,0))</f>
        <v/>
      </c>
      <c r="X452" s="27">
        <f>IF(A452="","",IFERROR(H452/K452,0))</f>
        <v/>
      </c>
      <c r="Y452" s="21">
        <f>IF(A452="","",IFERROR(IF(H452&lt;=0,"Rupture / à commander",IF(H452&lt;=Q452,IF(I452&gt;0,"À surveiller - commande en cours","À commander"),"OK")),"À vérifier"))</f>
        <v/>
      </c>
      <c r="Z452" s="22" t="n"/>
      <c r="AA452" s="15" t="n"/>
    </row>
    <row r="453">
      <c r="A453" s="15" t="n"/>
      <c r="B453" s="15" t="n"/>
      <c r="C453" s="15" t="n"/>
      <c r="D453" s="15" t="n"/>
      <c r="E453" s="15" t="n"/>
      <c r="F453" s="16" t="n"/>
      <c r="G453" s="16" t="n"/>
      <c r="H453" s="17">
        <f>IF(A453="","",IFERROR(MAX(0,F453-G453),0))</f>
        <v/>
      </c>
      <c r="I453" s="16" t="n"/>
      <c r="J453" s="16" t="n"/>
      <c r="K453" s="27">
        <f>IF(A453="","",IFERROR(J453/'Paramètres'!$B$6,0))</f>
        <v/>
      </c>
      <c r="L453" s="16" t="n"/>
      <c r="M453" s="17">
        <f>IF(A453="","",IFERROR(IF(L453="",'Paramètres'!$B$7,L453),0))</f>
        <v/>
      </c>
      <c r="N453" s="16" t="n"/>
      <c r="O453" s="17">
        <f>IF(A453="","",IFERROR(IF(N453="",'Paramètres'!$B$8,N453),0))</f>
        <v/>
      </c>
      <c r="P453" s="17">
        <f>IF(A453="","",IFERROR(ROUNDUP(K453*O453,0),0))</f>
        <v/>
      </c>
      <c r="Q453" s="17">
        <f>IF(A453="","",IFERROR(ROUNDUP((K453*M453)+P453,0),0))</f>
        <v/>
      </c>
      <c r="R453" s="16" t="n"/>
      <c r="S453" s="17">
        <f>IF(A453="","",IFERROR(IF(R453="",'Paramètres'!$B$9,R453),0))</f>
        <v/>
      </c>
      <c r="T453" s="17">
        <f>IF(A453="","",IFERROR(ROUNDUP(K453*(M453+S453),0),0))</f>
        <v/>
      </c>
      <c r="U453" s="17">
        <f>IF(A453="","",IFERROR(IF(H453&lt;=Q453,MAX(0,T453-H453-I453),0),0))</f>
        <v/>
      </c>
      <c r="V453" s="28" t="n"/>
      <c r="W453" s="29">
        <f>IF(A453="","",IFERROR(U453*V453,0))</f>
        <v/>
      </c>
      <c r="X453" s="27">
        <f>IF(A453="","",IFERROR(H453/K453,0))</f>
        <v/>
      </c>
      <c r="Y453" s="21">
        <f>IF(A453="","",IFERROR(IF(H453&lt;=0,"Rupture / à commander",IF(H453&lt;=Q453,IF(I453&gt;0,"À surveiller - commande en cours","À commander"),"OK")),"À vérifier"))</f>
        <v/>
      </c>
      <c r="Z453" s="22" t="n"/>
      <c r="AA453" s="15" t="n"/>
    </row>
    <row r="454">
      <c r="A454" s="15" t="n"/>
      <c r="B454" s="15" t="n"/>
      <c r="C454" s="15" t="n"/>
      <c r="D454" s="15" t="n"/>
      <c r="E454" s="15" t="n"/>
      <c r="F454" s="16" t="n"/>
      <c r="G454" s="16" t="n"/>
      <c r="H454" s="17">
        <f>IF(A454="","",IFERROR(MAX(0,F454-G454),0))</f>
        <v/>
      </c>
      <c r="I454" s="16" t="n"/>
      <c r="J454" s="16" t="n"/>
      <c r="K454" s="27">
        <f>IF(A454="","",IFERROR(J454/'Paramètres'!$B$6,0))</f>
        <v/>
      </c>
      <c r="L454" s="16" t="n"/>
      <c r="M454" s="17">
        <f>IF(A454="","",IFERROR(IF(L454="",'Paramètres'!$B$7,L454),0))</f>
        <v/>
      </c>
      <c r="N454" s="16" t="n"/>
      <c r="O454" s="17">
        <f>IF(A454="","",IFERROR(IF(N454="",'Paramètres'!$B$8,N454),0))</f>
        <v/>
      </c>
      <c r="P454" s="17">
        <f>IF(A454="","",IFERROR(ROUNDUP(K454*O454,0),0))</f>
        <v/>
      </c>
      <c r="Q454" s="17">
        <f>IF(A454="","",IFERROR(ROUNDUP((K454*M454)+P454,0),0))</f>
        <v/>
      </c>
      <c r="R454" s="16" t="n"/>
      <c r="S454" s="17">
        <f>IF(A454="","",IFERROR(IF(R454="",'Paramètres'!$B$9,R454),0))</f>
        <v/>
      </c>
      <c r="T454" s="17">
        <f>IF(A454="","",IFERROR(ROUNDUP(K454*(M454+S454),0),0))</f>
        <v/>
      </c>
      <c r="U454" s="17">
        <f>IF(A454="","",IFERROR(IF(H454&lt;=Q454,MAX(0,T454-H454-I454),0),0))</f>
        <v/>
      </c>
      <c r="V454" s="28" t="n"/>
      <c r="W454" s="29">
        <f>IF(A454="","",IFERROR(U454*V454,0))</f>
        <v/>
      </c>
      <c r="X454" s="27">
        <f>IF(A454="","",IFERROR(H454/K454,0))</f>
        <v/>
      </c>
      <c r="Y454" s="21">
        <f>IF(A454="","",IFERROR(IF(H454&lt;=0,"Rupture / à commander",IF(H454&lt;=Q454,IF(I454&gt;0,"À surveiller - commande en cours","À commander"),"OK")),"À vérifier"))</f>
        <v/>
      </c>
      <c r="Z454" s="22" t="n"/>
      <c r="AA454" s="15" t="n"/>
    </row>
    <row r="455">
      <c r="A455" s="15" t="n"/>
      <c r="B455" s="15" t="n"/>
      <c r="C455" s="15" t="n"/>
      <c r="D455" s="15" t="n"/>
      <c r="E455" s="15" t="n"/>
      <c r="F455" s="16" t="n"/>
      <c r="G455" s="16" t="n"/>
      <c r="H455" s="17">
        <f>IF(A455="","",IFERROR(MAX(0,F455-G455),0))</f>
        <v/>
      </c>
      <c r="I455" s="16" t="n"/>
      <c r="J455" s="16" t="n"/>
      <c r="K455" s="27">
        <f>IF(A455="","",IFERROR(J455/'Paramètres'!$B$6,0))</f>
        <v/>
      </c>
      <c r="L455" s="16" t="n"/>
      <c r="M455" s="17">
        <f>IF(A455="","",IFERROR(IF(L455="",'Paramètres'!$B$7,L455),0))</f>
        <v/>
      </c>
      <c r="N455" s="16" t="n"/>
      <c r="O455" s="17">
        <f>IF(A455="","",IFERROR(IF(N455="",'Paramètres'!$B$8,N455),0))</f>
        <v/>
      </c>
      <c r="P455" s="17">
        <f>IF(A455="","",IFERROR(ROUNDUP(K455*O455,0),0))</f>
        <v/>
      </c>
      <c r="Q455" s="17">
        <f>IF(A455="","",IFERROR(ROUNDUP((K455*M455)+P455,0),0))</f>
        <v/>
      </c>
      <c r="R455" s="16" t="n"/>
      <c r="S455" s="17">
        <f>IF(A455="","",IFERROR(IF(R455="",'Paramètres'!$B$9,R455),0))</f>
        <v/>
      </c>
      <c r="T455" s="17">
        <f>IF(A455="","",IFERROR(ROUNDUP(K455*(M455+S455),0),0))</f>
        <v/>
      </c>
      <c r="U455" s="17">
        <f>IF(A455="","",IFERROR(IF(H455&lt;=Q455,MAX(0,T455-H455-I455),0),0))</f>
        <v/>
      </c>
      <c r="V455" s="28" t="n"/>
      <c r="W455" s="29">
        <f>IF(A455="","",IFERROR(U455*V455,0))</f>
        <v/>
      </c>
      <c r="X455" s="27">
        <f>IF(A455="","",IFERROR(H455/K455,0))</f>
        <v/>
      </c>
      <c r="Y455" s="21">
        <f>IF(A455="","",IFERROR(IF(H455&lt;=0,"Rupture / à commander",IF(H455&lt;=Q455,IF(I455&gt;0,"À surveiller - commande en cours","À commander"),"OK")),"À vérifier"))</f>
        <v/>
      </c>
      <c r="Z455" s="22" t="n"/>
      <c r="AA455" s="15" t="n"/>
    </row>
    <row r="456">
      <c r="A456" s="15" t="n"/>
      <c r="B456" s="15" t="n"/>
      <c r="C456" s="15" t="n"/>
      <c r="D456" s="15" t="n"/>
      <c r="E456" s="15" t="n"/>
      <c r="F456" s="16" t="n"/>
      <c r="G456" s="16" t="n"/>
      <c r="H456" s="17">
        <f>IF(A456="","",IFERROR(MAX(0,F456-G456),0))</f>
        <v/>
      </c>
      <c r="I456" s="16" t="n"/>
      <c r="J456" s="16" t="n"/>
      <c r="K456" s="27">
        <f>IF(A456="","",IFERROR(J456/'Paramètres'!$B$6,0))</f>
        <v/>
      </c>
      <c r="L456" s="16" t="n"/>
      <c r="M456" s="17">
        <f>IF(A456="","",IFERROR(IF(L456="",'Paramètres'!$B$7,L456),0))</f>
        <v/>
      </c>
      <c r="N456" s="16" t="n"/>
      <c r="O456" s="17">
        <f>IF(A456="","",IFERROR(IF(N456="",'Paramètres'!$B$8,N456),0))</f>
        <v/>
      </c>
      <c r="P456" s="17">
        <f>IF(A456="","",IFERROR(ROUNDUP(K456*O456,0),0))</f>
        <v/>
      </c>
      <c r="Q456" s="17">
        <f>IF(A456="","",IFERROR(ROUNDUP((K456*M456)+P456,0),0))</f>
        <v/>
      </c>
      <c r="R456" s="16" t="n"/>
      <c r="S456" s="17">
        <f>IF(A456="","",IFERROR(IF(R456="",'Paramètres'!$B$9,R456),0))</f>
        <v/>
      </c>
      <c r="T456" s="17">
        <f>IF(A456="","",IFERROR(ROUNDUP(K456*(M456+S456),0),0))</f>
        <v/>
      </c>
      <c r="U456" s="17">
        <f>IF(A456="","",IFERROR(IF(H456&lt;=Q456,MAX(0,T456-H456-I456),0),0))</f>
        <v/>
      </c>
      <c r="V456" s="28" t="n"/>
      <c r="W456" s="29">
        <f>IF(A456="","",IFERROR(U456*V456,0))</f>
        <v/>
      </c>
      <c r="X456" s="27">
        <f>IF(A456="","",IFERROR(H456/K456,0))</f>
        <v/>
      </c>
      <c r="Y456" s="21">
        <f>IF(A456="","",IFERROR(IF(H456&lt;=0,"Rupture / à commander",IF(H456&lt;=Q456,IF(I456&gt;0,"À surveiller - commande en cours","À commander"),"OK")),"À vérifier"))</f>
        <v/>
      </c>
      <c r="Z456" s="22" t="n"/>
      <c r="AA456" s="15" t="n"/>
    </row>
    <row r="457">
      <c r="A457" s="15" t="n"/>
      <c r="B457" s="15" t="n"/>
      <c r="C457" s="15" t="n"/>
      <c r="D457" s="15" t="n"/>
      <c r="E457" s="15" t="n"/>
      <c r="F457" s="16" t="n"/>
      <c r="G457" s="16" t="n"/>
      <c r="H457" s="17">
        <f>IF(A457="","",IFERROR(MAX(0,F457-G457),0))</f>
        <v/>
      </c>
      <c r="I457" s="16" t="n"/>
      <c r="J457" s="16" t="n"/>
      <c r="K457" s="27">
        <f>IF(A457="","",IFERROR(J457/'Paramètres'!$B$6,0))</f>
        <v/>
      </c>
      <c r="L457" s="16" t="n"/>
      <c r="M457" s="17">
        <f>IF(A457="","",IFERROR(IF(L457="",'Paramètres'!$B$7,L457),0))</f>
        <v/>
      </c>
      <c r="N457" s="16" t="n"/>
      <c r="O457" s="17">
        <f>IF(A457="","",IFERROR(IF(N457="",'Paramètres'!$B$8,N457),0))</f>
        <v/>
      </c>
      <c r="P457" s="17">
        <f>IF(A457="","",IFERROR(ROUNDUP(K457*O457,0),0))</f>
        <v/>
      </c>
      <c r="Q457" s="17">
        <f>IF(A457="","",IFERROR(ROUNDUP((K457*M457)+P457,0),0))</f>
        <v/>
      </c>
      <c r="R457" s="16" t="n"/>
      <c r="S457" s="17">
        <f>IF(A457="","",IFERROR(IF(R457="",'Paramètres'!$B$9,R457),0))</f>
        <v/>
      </c>
      <c r="T457" s="17">
        <f>IF(A457="","",IFERROR(ROUNDUP(K457*(M457+S457),0),0))</f>
        <v/>
      </c>
      <c r="U457" s="17">
        <f>IF(A457="","",IFERROR(IF(H457&lt;=Q457,MAX(0,T457-H457-I457),0),0))</f>
        <v/>
      </c>
      <c r="V457" s="28" t="n"/>
      <c r="W457" s="29">
        <f>IF(A457="","",IFERROR(U457*V457,0))</f>
        <v/>
      </c>
      <c r="X457" s="27">
        <f>IF(A457="","",IFERROR(H457/K457,0))</f>
        <v/>
      </c>
      <c r="Y457" s="21">
        <f>IF(A457="","",IFERROR(IF(H457&lt;=0,"Rupture / à commander",IF(H457&lt;=Q457,IF(I457&gt;0,"À surveiller - commande en cours","À commander"),"OK")),"À vérifier"))</f>
        <v/>
      </c>
      <c r="Z457" s="22" t="n"/>
      <c r="AA457" s="15" t="n"/>
    </row>
    <row r="458">
      <c r="A458" s="15" t="n"/>
      <c r="B458" s="15" t="n"/>
      <c r="C458" s="15" t="n"/>
      <c r="D458" s="15" t="n"/>
      <c r="E458" s="15" t="n"/>
      <c r="F458" s="16" t="n"/>
      <c r="G458" s="16" t="n"/>
      <c r="H458" s="17">
        <f>IF(A458="","",IFERROR(MAX(0,F458-G458),0))</f>
        <v/>
      </c>
      <c r="I458" s="16" t="n"/>
      <c r="J458" s="16" t="n"/>
      <c r="K458" s="27">
        <f>IF(A458="","",IFERROR(J458/'Paramètres'!$B$6,0))</f>
        <v/>
      </c>
      <c r="L458" s="16" t="n"/>
      <c r="M458" s="17">
        <f>IF(A458="","",IFERROR(IF(L458="",'Paramètres'!$B$7,L458),0))</f>
        <v/>
      </c>
      <c r="N458" s="16" t="n"/>
      <c r="O458" s="17">
        <f>IF(A458="","",IFERROR(IF(N458="",'Paramètres'!$B$8,N458),0))</f>
        <v/>
      </c>
      <c r="P458" s="17">
        <f>IF(A458="","",IFERROR(ROUNDUP(K458*O458,0),0))</f>
        <v/>
      </c>
      <c r="Q458" s="17">
        <f>IF(A458="","",IFERROR(ROUNDUP((K458*M458)+P458,0),0))</f>
        <v/>
      </c>
      <c r="R458" s="16" t="n"/>
      <c r="S458" s="17">
        <f>IF(A458="","",IFERROR(IF(R458="",'Paramètres'!$B$9,R458),0))</f>
        <v/>
      </c>
      <c r="T458" s="17">
        <f>IF(A458="","",IFERROR(ROUNDUP(K458*(M458+S458),0),0))</f>
        <v/>
      </c>
      <c r="U458" s="17">
        <f>IF(A458="","",IFERROR(IF(H458&lt;=Q458,MAX(0,T458-H458-I458),0),0))</f>
        <v/>
      </c>
      <c r="V458" s="28" t="n"/>
      <c r="W458" s="29">
        <f>IF(A458="","",IFERROR(U458*V458,0))</f>
        <v/>
      </c>
      <c r="X458" s="27">
        <f>IF(A458="","",IFERROR(H458/K458,0))</f>
        <v/>
      </c>
      <c r="Y458" s="21">
        <f>IF(A458="","",IFERROR(IF(H458&lt;=0,"Rupture / à commander",IF(H458&lt;=Q458,IF(I458&gt;0,"À surveiller - commande en cours","À commander"),"OK")),"À vérifier"))</f>
        <v/>
      </c>
      <c r="Z458" s="22" t="n"/>
      <c r="AA458" s="15" t="n"/>
    </row>
    <row r="459">
      <c r="A459" s="15" t="n"/>
      <c r="B459" s="15" t="n"/>
      <c r="C459" s="15" t="n"/>
      <c r="D459" s="15" t="n"/>
      <c r="E459" s="15" t="n"/>
      <c r="F459" s="16" t="n"/>
      <c r="G459" s="16" t="n"/>
      <c r="H459" s="17">
        <f>IF(A459="","",IFERROR(MAX(0,F459-G459),0))</f>
        <v/>
      </c>
      <c r="I459" s="16" t="n"/>
      <c r="J459" s="16" t="n"/>
      <c r="K459" s="27">
        <f>IF(A459="","",IFERROR(J459/'Paramètres'!$B$6,0))</f>
        <v/>
      </c>
      <c r="L459" s="16" t="n"/>
      <c r="M459" s="17">
        <f>IF(A459="","",IFERROR(IF(L459="",'Paramètres'!$B$7,L459),0))</f>
        <v/>
      </c>
      <c r="N459" s="16" t="n"/>
      <c r="O459" s="17">
        <f>IF(A459="","",IFERROR(IF(N459="",'Paramètres'!$B$8,N459),0))</f>
        <v/>
      </c>
      <c r="P459" s="17">
        <f>IF(A459="","",IFERROR(ROUNDUP(K459*O459,0),0))</f>
        <v/>
      </c>
      <c r="Q459" s="17">
        <f>IF(A459="","",IFERROR(ROUNDUP((K459*M459)+P459,0),0))</f>
        <v/>
      </c>
      <c r="R459" s="16" t="n"/>
      <c r="S459" s="17">
        <f>IF(A459="","",IFERROR(IF(R459="",'Paramètres'!$B$9,R459),0))</f>
        <v/>
      </c>
      <c r="T459" s="17">
        <f>IF(A459="","",IFERROR(ROUNDUP(K459*(M459+S459),0),0))</f>
        <v/>
      </c>
      <c r="U459" s="17">
        <f>IF(A459="","",IFERROR(IF(H459&lt;=Q459,MAX(0,T459-H459-I459),0),0))</f>
        <v/>
      </c>
      <c r="V459" s="28" t="n"/>
      <c r="W459" s="29">
        <f>IF(A459="","",IFERROR(U459*V459,0))</f>
        <v/>
      </c>
      <c r="X459" s="27">
        <f>IF(A459="","",IFERROR(H459/K459,0))</f>
        <v/>
      </c>
      <c r="Y459" s="21">
        <f>IF(A459="","",IFERROR(IF(H459&lt;=0,"Rupture / à commander",IF(H459&lt;=Q459,IF(I459&gt;0,"À surveiller - commande en cours","À commander"),"OK")),"À vérifier"))</f>
        <v/>
      </c>
      <c r="Z459" s="22" t="n"/>
      <c r="AA459" s="15" t="n"/>
    </row>
    <row r="460">
      <c r="A460" s="15" t="n"/>
      <c r="B460" s="15" t="n"/>
      <c r="C460" s="15" t="n"/>
      <c r="D460" s="15" t="n"/>
      <c r="E460" s="15" t="n"/>
      <c r="F460" s="16" t="n"/>
      <c r="G460" s="16" t="n"/>
      <c r="H460" s="17">
        <f>IF(A460="","",IFERROR(MAX(0,F460-G460),0))</f>
        <v/>
      </c>
      <c r="I460" s="16" t="n"/>
      <c r="J460" s="16" t="n"/>
      <c r="K460" s="27">
        <f>IF(A460="","",IFERROR(J460/'Paramètres'!$B$6,0))</f>
        <v/>
      </c>
      <c r="L460" s="16" t="n"/>
      <c r="M460" s="17">
        <f>IF(A460="","",IFERROR(IF(L460="",'Paramètres'!$B$7,L460),0))</f>
        <v/>
      </c>
      <c r="N460" s="16" t="n"/>
      <c r="O460" s="17">
        <f>IF(A460="","",IFERROR(IF(N460="",'Paramètres'!$B$8,N460),0))</f>
        <v/>
      </c>
      <c r="P460" s="17">
        <f>IF(A460="","",IFERROR(ROUNDUP(K460*O460,0),0))</f>
        <v/>
      </c>
      <c r="Q460" s="17">
        <f>IF(A460="","",IFERROR(ROUNDUP((K460*M460)+P460,0),0))</f>
        <v/>
      </c>
      <c r="R460" s="16" t="n"/>
      <c r="S460" s="17">
        <f>IF(A460="","",IFERROR(IF(R460="",'Paramètres'!$B$9,R460),0))</f>
        <v/>
      </c>
      <c r="T460" s="17">
        <f>IF(A460="","",IFERROR(ROUNDUP(K460*(M460+S460),0),0))</f>
        <v/>
      </c>
      <c r="U460" s="17">
        <f>IF(A460="","",IFERROR(IF(H460&lt;=Q460,MAX(0,T460-H460-I460),0),0))</f>
        <v/>
      </c>
      <c r="V460" s="28" t="n"/>
      <c r="W460" s="29">
        <f>IF(A460="","",IFERROR(U460*V460,0))</f>
        <v/>
      </c>
      <c r="X460" s="27">
        <f>IF(A460="","",IFERROR(H460/K460,0))</f>
        <v/>
      </c>
      <c r="Y460" s="21">
        <f>IF(A460="","",IFERROR(IF(H460&lt;=0,"Rupture / à commander",IF(H460&lt;=Q460,IF(I460&gt;0,"À surveiller - commande en cours","À commander"),"OK")),"À vérifier"))</f>
        <v/>
      </c>
      <c r="Z460" s="22" t="n"/>
      <c r="AA460" s="15" t="n"/>
    </row>
    <row r="461">
      <c r="A461" s="15" t="n"/>
      <c r="B461" s="15" t="n"/>
      <c r="C461" s="15" t="n"/>
      <c r="D461" s="15" t="n"/>
      <c r="E461" s="15" t="n"/>
      <c r="F461" s="16" t="n"/>
      <c r="G461" s="16" t="n"/>
      <c r="H461" s="17">
        <f>IF(A461="","",IFERROR(MAX(0,F461-G461),0))</f>
        <v/>
      </c>
      <c r="I461" s="16" t="n"/>
      <c r="J461" s="16" t="n"/>
      <c r="K461" s="27">
        <f>IF(A461="","",IFERROR(J461/'Paramètres'!$B$6,0))</f>
        <v/>
      </c>
      <c r="L461" s="16" t="n"/>
      <c r="M461" s="17">
        <f>IF(A461="","",IFERROR(IF(L461="",'Paramètres'!$B$7,L461),0))</f>
        <v/>
      </c>
      <c r="N461" s="16" t="n"/>
      <c r="O461" s="17">
        <f>IF(A461="","",IFERROR(IF(N461="",'Paramètres'!$B$8,N461),0))</f>
        <v/>
      </c>
      <c r="P461" s="17">
        <f>IF(A461="","",IFERROR(ROUNDUP(K461*O461,0),0))</f>
        <v/>
      </c>
      <c r="Q461" s="17">
        <f>IF(A461="","",IFERROR(ROUNDUP((K461*M461)+P461,0),0))</f>
        <v/>
      </c>
      <c r="R461" s="16" t="n"/>
      <c r="S461" s="17">
        <f>IF(A461="","",IFERROR(IF(R461="",'Paramètres'!$B$9,R461),0))</f>
        <v/>
      </c>
      <c r="T461" s="17">
        <f>IF(A461="","",IFERROR(ROUNDUP(K461*(M461+S461),0),0))</f>
        <v/>
      </c>
      <c r="U461" s="17">
        <f>IF(A461="","",IFERROR(IF(H461&lt;=Q461,MAX(0,T461-H461-I461),0),0))</f>
        <v/>
      </c>
      <c r="V461" s="28" t="n"/>
      <c r="W461" s="29">
        <f>IF(A461="","",IFERROR(U461*V461,0))</f>
        <v/>
      </c>
      <c r="X461" s="27">
        <f>IF(A461="","",IFERROR(H461/K461,0))</f>
        <v/>
      </c>
      <c r="Y461" s="21">
        <f>IF(A461="","",IFERROR(IF(H461&lt;=0,"Rupture / à commander",IF(H461&lt;=Q461,IF(I461&gt;0,"À surveiller - commande en cours","À commander"),"OK")),"À vérifier"))</f>
        <v/>
      </c>
      <c r="Z461" s="22" t="n"/>
      <c r="AA461" s="15" t="n"/>
    </row>
    <row r="462">
      <c r="A462" s="15" t="n"/>
      <c r="B462" s="15" t="n"/>
      <c r="C462" s="15" t="n"/>
      <c r="D462" s="15" t="n"/>
      <c r="E462" s="15" t="n"/>
      <c r="F462" s="16" t="n"/>
      <c r="G462" s="16" t="n"/>
      <c r="H462" s="17">
        <f>IF(A462="","",IFERROR(MAX(0,F462-G462),0))</f>
        <v/>
      </c>
      <c r="I462" s="16" t="n"/>
      <c r="J462" s="16" t="n"/>
      <c r="K462" s="27">
        <f>IF(A462="","",IFERROR(J462/'Paramètres'!$B$6,0))</f>
        <v/>
      </c>
      <c r="L462" s="16" t="n"/>
      <c r="M462" s="17">
        <f>IF(A462="","",IFERROR(IF(L462="",'Paramètres'!$B$7,L462),0))</f>
        <v/>
      </c>
      <c r="N462" s="16" t="n"/>
      <c r="O462" s="17">
        <f>IF(A462="","",IFERROR(IF(N462="",'Paramètres'!$B$8,N462),0))</f>
        <v/>
      </c>
      <c r="P462" s="17">
        <f>IF(A462="","",IFERROR(ROUNDUP(K462*O462,0),0))</f>
        <v/>
      </c>
      <c r="Q462" s="17">
        <f>IF(A462="","",IFERROR(ROUNDUP((K462*M462)+P462,0),0))</f>
        <v/>
      </c>
      <c r="R462" s="16" t="n"/>
      <c r="S462" s="17">
        <f>IF(A462="","",IFERROR(IF(R462="",'Paramètres'!$B$9,R462),0))</f>
        <v/>
      </c>
      <c r="T462" s="17">
        <f>IF(A462="","",IFERROR(ROUNDUP(K462*(M462+S462),0),0))</f>
        <v/>
      </c>
      <c r="U462" s="17">
        <f>IF(A462="","",IFERROR(IF(H462&lt;=Q462,MAX(0,T462-H462-I462),0),0))</f>
        <v/>
      </c>
      <c r="V462" s="28" t="n"/>
      <c r="W462" s="29">
        <f>IF(A462="","",IFERROR(U462*V462,0))</f>
        <v/>
      </c>
      <c r="X462" s="27">
        <f>IF(A462="","",IFERROR(H462/K462,0))</f>
        <v/>
      </c>
      <c r="Y462" s="21">
        <f>IF(A462="","",IFERROR(IF(H462&lt;=0,"Rupture / à commander",IF(H462&lt;=Q462,IF(I462&gt;0,"À surveiller - commande en cours","À commander"),"OK")),"À vérifier"))</f>
        <v/>
      </c>
      <c r="Z462" s="22" t="n"/>
      <c r="AA462" s="15" t="n"/>
    </row>
    <row r="463">
      <c r="A463" s="15" t="n"/>
      <c r="B463" s="15" t="n"/>
      <c r="C463" s="15" t="n"/>
      <c r="D463" s="15" t="n"/>
      <c r="E463" s="15" t="n"/>
      <c r="F463" s="16" t="n"/>
      <c r="G463" s="16" t="n"/>
      <c r="H463" s="17">
        <f>IF(A463="","",IFERROR(MAX(0,F463-G463),0))</f>
        <v/>
      </c>
      <c r="I463" s="16" t="n"/>
      <c r="J463" s="16" t="n"/>
      <c r="K463" s="27">
        <f>IF(A463="","",IFERROR(J463/'Paramètres'!$B$6,0))</f>
        <v/>
      </c>
      <c r="L463" s="16" t="n"/>
      <c r="M463" s="17">
        <f>IF(A463="","",IFERROR(IF(L463="",'Paramètres'!$B$7,L463),0))</f>
        <v/>
      </c>
      <c r="N463" s="16" t="n"/>
      <c r="O463" s="17">
        <f>IF(A463="","",IFERROR(IF(N463="",'Paramètres'!$B$8,N463),0))</f>
        <v/>
      </c>
      <c r="P463" s="17">
        <f>IF(A463="","",IFERROR(ROUNDUP(K463*O463,0),0))</f>
        <v/>
      </c>
      <c r="Q463" s="17">
        <f>IF(A463="","",IFERROR(ROUNDUP((K463*M463)+P463,0),0))</f>
        <v/>
      </c>
      <c r="R463" s="16" t="n"/>
      <c r="S463" s="17">
        <f>IF(A463="","",IFERROR(IF(R463="",'Paramètres'!$B$9,R463),0))</f>
        <v/>
      </c>
      <c r="T463" s="17">
        <f>IF(A463="","",IFERROR(ROUNDUP(K463*(M463+S463),0),0))</f>
        <v/>
      </c>
      <c r="U463" s="17">
        <f>IF(A463="","",IFERROR(IF(H463&lt;=Q463,MAX(0,T463-H463-I463),0),0))</f>
        <v/>
      </c>
      <c r="V463" s="28" t="n"/>
      <c r="W463" s="29">
        <f>IF(A463="","",IFERROR(U463*V463,0))</f>
        <v/>
      </c>
      <c r="X463" s="27">
        <f>IF(A463="","",IFERROR(H463/K463,0))</f>
        <v/>
      </c>
      <c r="Y463" s="21">
        <f>IF(A463="","",IFERROR(IF(H463&lt;=0,"Rupture / à commander",IF(H463&lt;=Q463,IF(I463&gt;0,"À surveiller - commande en cours","À commander"),"OK")),"À vérifier"))</f>
        <v/>
      </c>
      <c r="Z463" s="22" t="n"/>
      <c r="AA463" s="15" t="n"/>
    </row>
    <row r="464">
      <c r="A464" s="15" t="n"/>
      <c r="B464" s="15" t="n"/>
      <c r="C464" s="15" t="n"/>
      <c r="D464" s="15" t="n"/>
      <c r="E464" s="15" t="n"/>
      <c r="F464" s="16" t="n"/>
      <c r="G464" s="16" t="n"/>
      <c r="H464" s="17">
        <f>IF(A464="","",IFERROR(MAX(0,F464-G464),0))</f>
        <v/>
      </c>
      <c r="I464" s="16" t="n"/>
      <c r="J464" s="16" t="n"/>
      <c r="K464" s="27">
        <f>IF(A464="","",IFERROR(J464/'Paramètres'!$B$6,0))</f>
        <v/>
      </c>
      <c r="L464" s="16" t="n"/>
      <c r="M464" s="17">
        <f>IF(A464="","",IFERROR(IF(L464="",'Paramètres'!$B$7,L464),0))</f>
        <v/>
      </c>
      <c r="N464" s="16" t="n"/>
      <c r="O464" s="17">
        <f>IF(A464="","",IFERROR(IF(N464="",'Paramètres'!$B$8,N464),0))</f>
        <v/>
      </c>
      <c r="P464" s="17">
        <f>IF(A464="","",IFERROR(ROUNDUP(K464*O464,0),0))</f>
        <v/>
      </c>
      <c r="Q464" s="17">
        <f>IF(A464="","",IFERROR(ROUNDUP((K464*M464)+P464,0),0))</f>
        <v/>
      </c>
      <c r="R464" s="16" t="n"/>
      <c r="S464" s="17">
        <f>IF(A464="","",IFERROR(IF(R464="",'Paramètres'!$B$9,R464),0))</f>
        <v/>
      </c>
      <c r="T464" s="17">
        <f>IF(A464="","",IFERROR(ROUNDUP(K464*(M464+S464),0),0))</f>
        <v/>
      </c>
      <c r="U464" s="17">
        <f>IF(A464="","",IFERROR(IF(H464&lt;=Q464,MAX(0,T464-H464-I464),0),0))</f>
        <v/>
      </c>
      <c r="V464" s="28" t="n"/>
      <c r="W464" s="29">
        <f>IF(A464="","",IFERROR(U464*V464,0))</f>
        <v/>
      </c>
      <c r="X464" s="27">
        <f>IF(A464="","",IFERROR(H464/K464,0))</f>
        <v/>
      </c>
      <c r="Y464" s="21">
        <f>IF(A464="","",IFERROR(IF(H464&lt;=0,"Rupture / à commander",IF(H464&lt;=Q464,IF(I464&gt;0,"À surveiller - commande en cours","À commander"),"OK")),"À vérifier"))</f>
        <v/>
      </c>
      <c r="Z464" s="22" t="n"/>
      <c r="AA464" s="15" t="n"/>
    </row>
    <row r="465">
      <c r="A465" s="15" t="n"/>
      <c r="B465" s="15" t="n"/>
      <c r="C465" s="15" t="n"/>
      <c r="D465" s="15" t="n"/>
      <c r="E465" s="15" t="n"/>
      <c r="F465" s="16" t="n"/>
      <c r="G465" s="16" t="n"/>
      <c r="H465" s="17">
        <f>IF(A465="","",IFERROR(MAX(0,F465-G465),0))</f>
        <v/>
      </c>
      <c r="I465" s="16" t="n"/>
      <c r="J465" s="16" t="n"/>
      <c r="K465" s="27">
        <f>IF(A465="","",IFERROR(J465/'Paramètres'!$B$6,0))</f>
        <v/>
      </c>
      <c r="L465" s="16" t="n"/>
      <c r="M465" s="17">
        <f>IF(A465="","",IFERROR(IF(L465="",'Paramètres'!$B$7,L465),0))</f>
        <v/>
      </c>
      <c r="N465" s="16" t="n"/>
      <c r="O465" s="17">
        <f>IF(A465="","",IFERROR(IF(N465="",'Paramètres'!$B$8,N465),0))</f>
        <v/>
      </c>
      <c r="P465" s="17">
        <f>IF(A465="","",IFERROR(ROUNDUP(K465*O465,0),0))</f>
        <v/>
      </c>
      <c r="Q465" s="17">
        <f>IF(A465="","",IFERROR(ROUNDUP((K465*M465)+P465,0),0))</f>
        <v/>
      </c>
      <c r="R465" s="16" t="n"/>
      <c r="S465" s="17">
        <f>IF(A465="","",IFERROR(IF(R465="",'Paramètres'!$B$9,R465),0))</f>
        <v/>
      </c>
      <c r="T465" s="17">
        <f>IF(A465="","",IFERROR(ROUNDUP(K465*(M465+S465),0),0))</f>
        <v/>
      </c>
      <c r="U465" s="17">
        <f>IF(A465="","",IFERROR(IF(H465&lt;=Q465,MAX(0,T465-H465-I465),0),0))</f>
        <v/>
      </c>
      <c r="V465" s="28" t="n"/>
      <c r="W465" s="29">
        <f>IF(A465="","",IFERROR(U465*V465,0))</f>
        <v/>
      </c>
      <c r="X465" s="27">
        <f>IF(A465="","",IFERROR(H465/K465,0))</f>
        <v/>
      </c>
      <c r="Y465" s="21">
        <f>IF(A465="","",IFERROR(IF(H465&lt;=0,"Rupture / à commander",IF(H465&lt;=Q465,IF(I465&gt;0,"À surveiller - commande en cours","À commander"),"OK")),"À vérifier"))</f>
        <v/>
      </c>
      <c r="Z465" s="22" t="n"/>
      <c r="AA465" s="15" t="n"/>
    </row>
    <row r="466">
      <c r="A466" s="15" t="n"/>
      <c r="B466" s="15" t="n"/>
      <c r="C466" s="15" t="n"/>
      <c r="D466" s="15" t="n"/>
      <c r="E466" s="15" t="n"/>
      <c r="F466" s="16" t="n"/>
      <c r="G466" s="16" t="n"/>
      <c r="H466" s="17">
        <f>IF(A466="","",IFERROR(MAX(0,F466-G466),0))</f>
        <v/>
      </c>
      <c r="I466" s="16" t="n"/>
      <c r="J466" s="16" t="n"/>
      <c r="K466" s="27">
        <f>IF(A466="","",IFERROR(J466/'Paramètres'!$B$6,0))</f>
        <v/>
      </c>
      <c r="L466" s="16" t="n"/>
      <c r="M466" s="17">
        <f>IF(A466="","",IFERROR(IF(L466="",'Paramètres'!$B$7,L466),0))</f>
        <v/>
      </c>
      <c r="N466" s="16" t="n"/>
      <c r="O466" s="17">
        <f>IF(A466="","",IFERROR(IF(N466="",'Paramètres'!$B$8,N466),0))</f>
        <v/>
      </c>
      <c r="P466" s="17">
        <f>IF(A466="","",IFERROR(ROUNDUP(K466*O466,0),0))</f>
        <v/>
      </c>
      <c r="Q466" s="17">
        <f>IF(A466="","",IFERROR(ROUNDUP((K466*M466)+P466,0),0))</f>
        <v/>
      </c>
      <c r="R466" s="16" t="n"/>
      <c r="S466" s="17">
        <f>IF(A466="","",IFERROR(IF(R466="",'Paramètres'!$B$9,R466),0))</f>
        <v/>
      </c>
      <c r="T466" s="17">
        <f>IF(A466="","",IFERROR(ROUNDUP(K466*(M466+S466),0),0))</f>
        <v/>
      </c>
      <c r="U466" s="17">
        <f>IF(A466="","",IFERROR(IF(H466&lt;=Q466,MAX(0,T466-H466-I466),0),0))</f>
        <v/>
      </c>
      <c r="V466" s="28" t="n"/>
      <c r="W466" s="29">
        <f>IF(A466="","",IFERROR(U466*V466,0))</f>
        <v/>
      </c>
      <c r="X466" s="27">
        <f>IF(A466="","",IFERROR(H466/K466,0))</f>
        <v/>
      </c>
      <c r="Y466" s="21">
        <f>IF(A466="","",IFERROR(IF(H466&lt;=0,"Rupture / à commander",IF(H466&lt;=Q466,IF(I466&gt;0,"À surveiller - commande en cours","À commander"),"OK")),"À vérifier"))</f>
        <v/>
      </c>
      <c r="Z466" s="22" t="n"/>
      <c r="AA466" s="15" t="n"/>
    </row>
    <row r="467">
      <c r="A467" s="15" t="n"/>
      <c r="B467" s="15" t="n"/>
      <c r="C467" s="15" t="n"/>
      <c r="D467" s="15" t="n"/>
      <c r="E467" s="15" t="n"/>
      <c r="F467" s="16" t="n"/>
      <c r="G467" s="16" t="n"/>
      <c r="H467" s="17">
        <f>IF(A467="","",IFERROR(MAX(0,F467-G467),0))</f>
        <v/>
      </c>
      <c r="I467" s="16" t="n"/>
      <c r="J467" s="16" t="n"/>
      <c r="K467" s="27">
        <f>IF(A467="","",IFERROR(J467/'Paramètres'!$B$6,0))</f>
        <v/>
      </c>
      <c r="L467" s="16" t="n"/>
      <c r="M467" s="17">
        <f>IF(A467="","",IFERROR(IF(L467="",'Paramètres'!$B$7,L467),0))</f>
        <v/>
      </c>
      <c r="N467" s="16" t="n"/>
      <c r="O467" s="17">
        <f>IF(A467="","",IFERROR(IF(N467="",'Paramètres'!$B$8,N467),0))</f>
        <v/>
      </c>
      <c r="P467" s="17">
        <f>IF(A467="","",IFERROR(ROUNDUP(K467*O467,0),0))</f>
        <v/>
      </c>
      <c r="Q467" s="17">
        <f>IF(A467="","",IFERROR(ROUNDUP((K467*M467)+P467,0),0))</f>
        <v/>
      </c>
      <c r="R467" s="16" t="n"/>
      <c r="S467" s="17">
        <f>IF(A467="","",IFERROR(IF(R467="",'Paramètres'!$B$9,R467),0))</f>
        <v/>
      </c>
      <c r="T467" s="17">
        <f>IF(A467="","",IFERROR(ROUNDUP(K467*(M467+S467),0),0))</f>
        <v/>
      </c>
      <c r="U467" s="17">
        <f>IF(A467="","",IFERROR(IF(H467&lt;=Q467,MAX(0,T467-H467-I467),0),0))</f>
        <v/>
      </c>
      <c r="V467" s="28" t="n"/>
      <c r="W467" s="29">
        <f>IF(A467="","",IFERROR(U467*V467,0))</f>
        <v/>
      </c>
      <c r="X467" s="27">
        <f>IF(A467="","",IFERROR(H467/K467,0))</f>
        <v/>
      </c>
      <c r="Y467" s="21">
        <f>IF(A467="","",IFERROR(IF(H467&lt;=0,"Rupture / à commander",IF(H467&lt;=Q467,IF(I467&gt;0,"À surveiller - commande en cours","À commander"),"OK")),"À vérifier"))</f>
        <v/>
      </c>
      <c r="Z467" s="22" t="n"/>
      <c r="AA467" s="15" t="n"/>
    </row>
    <row r="468">
      <c r="A468" s="15" t="n"/>
      <c r="B468" s="15" t="n"/>
      <c r="C468" s="15" t="n"/>
      <c r="D468" s="15" t="n"/>
      <c r="E468" s="15" t="n"/>
      <c r="F468" s="16" t="n"/>
      <c r="G468" s="16" t="n"/>
      <c r="H468" s="17">
        <f>IF(A468="","",IFERROR(MAX(0,F468-G468),0))</f>
        <v/>
      </c>
      <c r="I468" s="16" t="n"/>
      <c r="J468" s="16" t="n"/>
      <c r="K468" s="27">
        <f>IF(A468="","",IFERROR(J468/'Paramètres'!$B$6,0))</f>
        <v/>
      </c>
      <c r="L468" s="16" t="n"/>
      <c r="M468" s="17">
        <f>IF(A468="","",IFERROR(IF(L468="",'Paramètres'!$B$7,L468),0))</f>
        <v/>
      </c>
      <c r="N468" s="16" t="n"/>
      <c r="O468" s="17">
        <f>IF(A468="","",IFERROR(IF(N468="",'Paramètres'!$B$8,N468),0))</f>
        <v/>
      </c>
      <c r="P468" s="17">
        <f>IF(A468="","",IFERROR(ROUNDUP(K468*O468,0),0))</f>
        <v/>
      </c>
      <c r="Q468" s="17">
        <f>IF(A468="","",IFERROR(ROUNDUP((K468*M468)+P468,0),0))</f>
        <v/>
      </c>
      <c r="R468" s="16" t="n"/>
      <c r="S468" s="17">
        <f>IF(A468="","",IFERROR(IF(R468="",'Paramètres'!$B$9,R468),0))</f>
        <v/>
      </c>
      <c r="T468" s="17">
        <f>IF(A468="","",IFERROR(ROUNDUP(K468*(M468+S468),0),0))</f>
        <v/>
      </c>
      <c r="U468" s="17">
        <f>IF(A468="","",IFERROR(IF(H468&lt;=Q468,MAX(0,T468-H468-I468),0),0))</f>
        <v/>
      </c>
      <c r="V468" s="28" t="n"/>
      <c r="W468" s="29">
        <f>IF(A468="","",IFERROR(U468*V468,0))</f>
        <v/>
      </c>
      <c r="X468" s="27">
        <f>IF(A468="","",IFERROR(H468/K468,0))</f>
        <v/>
      </c>
      <c r="Y468" s="21">
        <f>IF(A468="","",IFERROR(IF(H468&lt;=0,"Rupture / à commander",IF(H468&lt;=Q468,IF(I468&gt;0,"À surveiller - commande en cours","À commander"),"OK")),"À vérifier"))</f>
        <v/>
      </c>
      <c r="Z468" s="22" t="n"/>
      <c r="AA468" s="15" t="n"/>
    </row>
    <row r="469">
      <c r="A469" s="15" t="n"/>
      <c r="B469" s="15" t="n"/>
      <c r="C469" s="15" t="n"/>
      <c r="D469" s="15" t="n"/>
      <c r="E469" s="15" t="n"/>
      <c r="F469" s="16" t="n"/>
      <c r="G469" s="16" t="n"/>
      <c r="H469" s="17">
        <f>IF(A469="","",IFERROR(MAX(0,F469-G469),0))</f>
        <v/>
      </c>
      <c r="I469" s="16" t="n"/>
      <c r="J469" s="16" t="n"/>
      <c r="K469" s="27">
        <f>IF(A469="","",IFERROR(J469/'Paramètres'!$B$6,0))</f>
        <v/>
      </c>
      <c r="L469" s="16" t="n"/>
      <c r="M469" s="17">
        <f>IF(A469="","",IFERROR(IF(L469="",'Paramètres'!$B$7,L469),0))</f>
        <v/>
      </c>
      <c r="N469" s="16" t="n"/>
      <c r="O469" s="17">
        <f>IF(A469="","",IFERROR(IF(N469="",'Paramètres'!$B$8,N469),0))</f>
        <v/>
      </c>
      <c r="P469" s="17">
        <f>IF(A469="","",IFERROR(ROUNDUP(K469*O469,0),0))</f>
        <v/>
      </c>
      <c r="Q469" s="17">
        <f>IF(A469="","",IFERROR(ROUNDUP((K469*M469)+P469,0),0))</f>
        <v/>
      </c>
      <c r="R469" s="16" t="n"/>
      <c r="S469" s="17">
        <f>IF(A469="","",IFERROR(IF(R469="",'Paramètres'!$B$9,R469),0))</f>
        <v/>
      </c>
      <c r="T469" s="17">
        <f>IF(A469="","",IFERROR(ROUNDUP(K469*(M469+S469),0),0))</f>
        <v/>
      </c>
      <c r="U469" s="17">
        <f>IF(A469="","",IFERROR(IF(H469&lt;=Q469,MAX(0,T469-H469-I469),0),0))</f>
        <v/>
      </c>
      <c r="V469" s="28" t="n"/>
      <c r="W469" s="29">
        <f>IF(A469="","",IFERROR(U469*V469,0))</f>
        <v/>
      </c>
      <c r="X469" s="27">
        <f>IF(A469="","",IFERROR(H469/K469,0))</f>
        <v/>
      </c>
      <c r="Y469" s="21">
        <f>IF(A469="","",IFERROR(IF(H469&lt;=0,"Rupture / à commander",IF(H469&lt;=Q469,IF(I469&gt;0,"À surveiller - commande en cours","À commander"),"OK")),"À vérifier"))</f>
        <v/>
      </c>
      <c r="Z469" s="22" t="n"/>
      <c r="AA469" s="15" t="n"/>
    </row>
    <row r="470">
      <c r="A470" s="15" t="n"/>
      <c r="B470" s="15" t="n"/>
      <c r="C470" s="15" t="n"/>
      <c r="D470" s="15" t="n"/>
      <c r="E470" s="15" t="n"/>
      <c r="F470" s="16" t="n"/>
      <c r="G470" s="16" t="n"/>
      <c r="H470" s="17">
        <f>IF(A470="","",IFERROR(MAX(0,F470-G470),0))</f>
        <v/>
      </c>
      <c r="I470" s="16" t="n"/>
      <c r="J470" s="16" t="n"/>
      <c r="K470" s="27">
        <f>IF(A470="","",IFERROR(J470/'Paramètres'!$B$6,0))</f>
        <v/>
      </c>
      <c r="L470" s="16" t="n"/>
      <c r="M470" s="17">
        <f>IF(A470="","",IFERROR(IF(L470="",'Paramètres'!$B$7,L470),0))</f>
        <v/>
      </c>
      <c r="N470" s="16" t="n"/>
      <c r="O470" s="17">
        <f>IF(A470="","",IFERROR(IF(N470="",'Paramètres'!$B$8,N470),0))</f>
        <v/>
      </c>
      <c r="P470" s="17">
        <f>IF(A470="","",IFERROR(ROUNDUP(K470*O470,0),0))</f>
        <v/>
      </c>
      <c r="Q470" s="17">
        <f>IF(A470="","",IFERROR(ROUNDUP((K470*M470)+P470,0),0))</f>
        <v/>
      </c>
      <c r="R470" s="16" t="n"/>
      <c r="S470" s="17">
        <f>IF(A470="","",IFERROR(IF(R470="",'Paramètres'!$B$9,R470),0))</f>
        <v/>
      </c>
      <c r="T470" s="17">
        <f>IF(A470="","",IFERROR(ROUNDUP(K470*(M470+S470),0),0))</f>
        <v/>
      </c>
      <c r="U470" s="17">
        <f>IF(A470="","",IFERROR(IF(H470&lt;=Q470,MAX(0,T470-H470-I470),0),0))</f>
        <v/>
      </c>
      <c r="V470" s="28" t="n"/>
      <c r="W470" s="29">
        <f>IF(A470="","",IFERROR(U470*V470,0))</f>
        <v/>
      </c>
      <c r="X470" s="27">
        <f>IF(A470="","",IFERROR(H470/K470,0))</f>
        <v/>
      </c>
      <c r="Y470" s="21">
        <f>IF(A470="","",IFERROR(IF(H470&lt;=0,"Rupture / à commander",IF(H470&lt;=Q470,IF(I470&gt;0,"À surveiller - commande en cours","À commander"),"OK")),"À vérifier"))</f>
        <v/>
      </c>
      <c r="Z470" s="22" t="n"/>
      <c r="AA470" s="15" t="n"/>
    </row>
    <row r="471">
      <c r="A471" s="15" t="n"/>
      <c r="B471" s="15" t="n"/>
      <c r="C471" s="15" t="n"/>
      <c r="D471" s="15" t="n"/>
      <c r="E471" s="15" t="n"/>
      <c r="F471" s="16" t="n"/>
      <c r="G471" s="16" t="n"/>
      <c r="H471" s="17">
        <f>IF(A471="","",IFERROR(MAX(0,F471-G471),0))</f>
        <v/>
      </c>
      <c r="I471" s="16" t="n"/>
      <c r="J471" s="16" t="n"/>
      <c r="K471" s="27">
        <f>IF(A471="","",IFERROR(J471/'Paramètres'!$B$6,0))</f>
        <v/>
      </c>
      <c r="L471" s="16" t="n"/>
      <c r="M471" s="17">
        <f>IF(A471="","",IFERROR(IF(L471="",'Paramètres'!$B$7,L471),0))</f>
        <v/>
      </c>
      <c r="N471" s="16" t="n"/>
      <c r="O471" s="17">
        <f>IF(A471="","",IFERROR(IF(N471="",'Paramètres'!$B$8,N471),0))</f>
        <v/>
      </c>
      <c r="P471" s="17">
        <f>IF(A471="","",IFERROR(ROUNDUP(K471*O471,0),0))</f>
        <v/>
      </c>
      <c r="Q471" s="17">
        <f>IF(A471="","",IFERROR(ROUNDUP((K471*M471)+P471,0),0))</f>
        <v/>
      </c>
      <c r="R471" s="16" t="n"/>
      <c r="S471" s="17">
        <f>IF(A471="","",IFERROR(IF(R471="",'Paramètres'!$B$9,R471),0))</f>
        <v/>
      </c>
      <c r="T471" s="17">
        <f>IF(A471="","",IFERROR(ROUNDUP(K471*(M471+S471),0),0))</f>
        <v/>
      </c>
      <c r="U471" s="17">
        <f>IF(A471="","",IFERROR(IF(H471&lt;=Q471,MAX(0,T471-H471-I471),0),0))</f>
        <v/>
      </c>
      <c r="V471" s="28" t="n"/>
      <c r="W471" s="29">
        <f>IF(A471="","",IFERROR(U471*V471,0))</f>
        <v/>
      </c>
      <c r="X471" s="27">
        <f>IF(A471="","",IFERROR(H471/K471,0))</f>
        <v/>
      </c>
      <c r="Y471" s="21">
        <f>IF(A471="","",IFERROR(IF(H471&lt;=0,"Rupture / à commander",IF(H471&lt;=Q471,IF(I471&gt;0,"À surveiller - commande en cours","À commander"),"OK")),"À vérifier"))</f>
        <v/>
      </c>
      <c r="Z471" s="22" t="n"/>
      <c r="AA471" s="15" t="n"/>
    </row>
    <row r="472">
      <c r="A472" s="15" t="n"/>
      <c r="B472" s="15" t="n"/>
      <c r="C472" s="15" t="n"/>
      <c r="D472" s="15" t="n"/>
      <c r="E472" s="15" t="n"/>
      <c r="F472" s="16" t="n"/>
      <c r="G472" s="16" t="n"/>
      <c r="H472" s="17">
        <f>IF(A472="","",IFERROR(MAX(0,F472-G472),0))</f>
        <v/>
      </c>
      <c r="I472" s="16" t="n"/>
      <c r="J472" s="16" t="n"/>
      <c r="K472" s="27">
        <f>IF(A472="","",IFERROR(J472/'Paramètres'!$B$6,0))</f>
        <v/>
      </c>
      <c r="L472" s="16" t="n"/>
      <c r="M472" s="17">
        <f>IF(A472="","",IFERROR(IF(L472="",'Paramètres'!$B$7,L472),0))</f>
        <v/>
      </c>
      <c r="N472" s="16" t="n"/>
      <c r="O472" s="17">
        <f>IF(A472="","",IFERROR(IF(N472="",'Paramètres'!$B$8,N472),0))</f>
        <v/>
      </c>
      <c r="P472" s="17">
        <f>IF(A472="","",IFERROR(ROUNDUP(K472*O472,0),0))</f>
        <v/>
      </c>
      <c r="Q472" s="17">
        <f>IF(A472="","",IFERROR(ROUNDUP((K472*M472)+P472,0),0))</f>
        <v/>
      </c>
      <c r="R472" s="16" t="n"/>
      <c r="S472" s="17">
        <f>IF(A472="","",IFERROR(IF(R472="",'Paramètres'!$B$9,R472),0))</f>
        <v/>
      </c>
      <c r="T472" s="17">
        <f>IF(A472="","",IFERROR(ROUNDUP(K472*(M472+S472),0),0))</f>
        <v/>
      </c>
      <c r="U472" s="17">
        <f>IF(A472="","",IFERROR(IF(H472&lt;=Q472,MAX(0,T472-H472-I472),0),0))</f>
        <v/>
      </c>
      <c r="V472" s="28" t="n"/>
      <c r="W472" s="29">
        <f>IF(A472="","",IFERROR(U472*V472,0))</f>
        <v/>
      </c>
      <c r="X472" s="27">
        <f>IF(A472="","",IFERROR(H472/K472,0))</f>
        <v/>
      </c>
      <c r="Y472" s="21">
        <f>IF(A472="","",IFERROR(IF(H472&lt;=0,"Rupture / à commander",IF(H472&lt;=Q472,IF(I472&gt;0,"À surveiller - commande en cours","À commander"),"OK")),"À vérifier"))</f>
        <v/>
      </c>
      <c r="Z472" s="22" t="n"/>
      <c r="AA472" s="15" t="n"/>
    </row>
    <row r="473">
      <c r="A473" s="15" t="n"/>
      <c r="B473" s="15" t="n"/>
      <c r="C473" s="15" t="n"/>
      <c r="D473" s="15" t="n"/>
      <c r="E473" s="15" t="n"/>
      <c r="F473" s="16" t="n"/>
      <c r="G473" s="16" t="n"/>
      <c r="H473" s="17">
        <f>IF(A473="","",IFERROR(MAX(0,F473-G473),0))</f>
        <v/>
      </c>
      <c r="I473" s="16" t="n"/>
      <c r="J473" s="16" t="n"/>
      <c r="K473" s="27">
        <f>IF(A473="","",IFERROR(J473/'Paramètres'!$B$6,0))</f>
        <v/>
      </c>
      <c r="L473" s="16" t="n"/>
      <c r="M473" s="17">
        <f>IF(A473="","",IFERROR(IF(L473="",'Paramètres'!$B$7,L473),0))</f>
        <v/>
      </c>
      <c r="N473" s="16" t="n"/>
      <c r="O473" s="17">
        <f>IF(A473="","",IFERROR(IF(N473="",'Paramètres'!$B$8,N473),0))</f>
        <v/>
      </c>
      <c r="P473" s="17">
        <f>IF(A473="","",IFERROR(ROUNDUP(K473*O473,0),0))</f>
        <v/>
      </c>
      <c r="Q473" s="17">
        <f>IF(A473="","",IFERROR(ROUNDUP((K473*M473)+P473,0),0))</f>
        <v/>
      </c>
      <c r="R473" s="16" t="n"/>
      <c r="S473" s="17">
        <f>IF(A473="","",IFERROR(IF(R473="",'Paramètres'!$B$9,R473),0))</f>
        <v/>
      </c>
      <c r="T473" s="17">
        <f>IF(A473="","",IFERROR(ROUNDUP(K473*(M473+S473),0),0))</f>
        <v/>
      </c>
      <c r="U473" s="17">
        <f>IF(A473="","",IFERROR(IF(H473&lt;=Q473,MAX(0,T473-H473-I473),0),0))</f>
        <v/>
      </c>
      <c r="V473" s="28" t="n"/>
      <c r="W473" s="29">
        <f>IF(A473="","",IFERROR(U473*V473,0))</f>
        <v/>
      </c>
      <c r="X473" s="27">
        <f>IF(A473="","",IFERROR(H473/K473,0))</f>
        <v/>
      </c>
      <c r="Y473" s="21">
        <f>IF(A473="","",IFERROR(IF(H473&lt;=0,"Rupture / à commander",IF(H473&lt;=Q473,IF(I473&gt;0,"À surveiller - commande en cours","À commander"),"OK")),"À vérifier"))</f>
        <v/>
      </c>
      <c r="Z473" s="22" t="n"/>
      <c r="AA473" s="15" t="n"/>
    </row>
    <row r="474">
      <c r="A474" s="15" t="n"/>
      <c r="B474" s="15" t="n"/>
      <c r="C474" s="15" t="n"/>
      <c r="D474" s="15" t="n"/>
      <c r="E474" s="15" t="n"/>
      <c r="F474" s="16" t="n"/>
      <c r="G474" s="16" t="n"/>
      <c r="H474" s="17">
        <f>IF(A474="","",IFERROR(MAX(0,F474-G474),0))</f>
        <v/>
      </c>
      <c r="I474" s="16" t="n"/>
      <c r="J474" s="16" t="n"/>
      <c r="K474" s="27">
        <f>IF(A474="","",IFERROR(J474/'Paramètres'!$B$6,0))</f>
        <v/>
      </c>
      <c r="L474" s="16" t="n"/>
      <c r="M474" s="17">
        <f>IF(A474="","",IFERROR(IF(L474="",'Paramètres'!$B$7,L474),0))</f>
        <v/>
      </c>
      <c r="N474" s="16" t="n"/>
      <c r="O474" s="17">
        <f>IF(A474="","",IFERROR(IF(N474="",'Paramètres'!$B$8,N474),0))</f>
        <v/>
      </c>
      <c r="P474" s="17">
        <f>IF(A474="","",IFERROR(ROUNDUP(K474*O474,0),0))</f>
        <v/>
      </c>
      <c r="Q474" s="17">
        <f>IF(A474="","",IFERROR(ROUNDUP((K474*M474)+P474,0),0))</f>
        <v/>
      </c>
      <c r="R474" s="16" t="n"/>
      <c r="S474" s="17">
        <f>IF(A474="","",IFERROR(IF(R474="",'Paramètres'!$B$9,R474),0))</f>
        <v/>
      </c>
      <c r="T474" s="17">
        <f>IF(A474="","",IFERROR(ROUNDUP(K474*(M474+S474),0),0))</f>
        <v/>
      </c>
      <c r="U474" s="17">
        <f>IF(A474="","",IFERROR(IF(H474&lt;=Q474,MAX(0,T474-H474-I474),0),0))</f>
        <v/>
      </c>
      <c r="V474" s="28" t="n"/>
      <c r="W474" s="29">
        <f>IF(A474="","",IFERROR(U474*V474,0))</f>
        <v/>
      </c>
      <c r="X474" s="27">
        <f>IF(A474="","",IFERROR(H474/K474,0))</f>
        <v/>
      </c>
      <c r="Y474" s="21">
        <f>IF(A474="","",IFERROR(IF(H474&lt;=0,"Rupture / à commander",IF(H474&lt;=Q474,IF(I474&gt;0,"À surveiller - commande en cours","À commander"),"OK")),"À vérifier"))</f>
        <v/>
      </c>
      <c r="Z474" s="22" t="n"/>
      <c r="AA474" s="15" t="n"/>
    </row>
    <row r="475">
      <c r="A475" s="15" t="n"/>
      <c r="B475" s="15" t="n"/>
      <c r="C475" s="15" t="n"/>
      <c r="D475" s="15" t="n"/>
      <c r="E475" s="15" t="n"/>
      <c r="F475" s="16" t="n"/>
      <c r="G475" s="16" t="n"/>
      <c r="H475" s="17">
        <f>IF(A475="","",IFERROR(MAX(0,F475-G475),0))</f>
        <v/>
      </c>
      <c r="I475" s="16" t="n"/>
      <c r="J475" s="16" t="n"/>
      <c r="K475" s="27">
        <f>IF(A475="","",IFERROR(J475/'Paramètres'!$B$6,0))</f>
        <v/>
      </c>
      <c r="L475" s="16" t="n"/>
      <c r="M475" s="17">
        <f>IF(A475="","",IFERROR(IF(L475="",'Paramètres'!$B$7,L475),0))</f>
        <v/>
      </c>
      <c r="N475" s="16" t="n"/>
      <c r="O475" s="17">
        <f>IF(A475="","",IFERROR(IF(N475="",'Paramètres'!$B$8,N475),0))</f>
        <v/>
      </c>
      <c r="P475" s="17">
        <f>IF(A475="","",IFERROR(ROUNDUP(K475*O475,0),0))</f>
        <v/>
      </c>
      <c r="Q475" s="17">
        <f>IF(A475="","",IFERROR(ROUNDUP((K475*M475)+P475,0),0))</f>
        <v/>
      </c>
      <c r="R475" s="16" t="n"/>
      <c r="S475" s="17">
        <f>IF(A475="","",IFERROR(IF(R475="",'Paramètres'!$B$9,R475),0))</f>
        <v/>
      </c>
      <c r="T475" s="17">
        <f>IF(A475="","",IFERROR(ROUNDUP(K475*(M475+S475),0),0))</f>
        <v/>
      </c>
      <c r="U475" s="17">
        <f>IF(A475="","",IFERROR(IF(H475&lt;=Q475,MAX(0,T475-H475-I475),0),0))</f>
        <v/>
      </c>
      <c r="V475" s="28" t="n"/>
      <c r="W475" s="29">
        <f>IF(A475="","",IFERROR(U475*V475,0))</f>
        <v/>
      </c>
      <c r="X475" s="27">
        <f>IF(A475="","",IFERROR(H475/K475,0))</f>
        <v/>
      </c>
      <c r="Y475" s="21">
        <f>IF(A475="","",IFERROR(IF(H475&lt;=0,"Rupture / à commander",IF(H475&lt;=Q475,IF(I475&gt;0,"À surveiller - commande en cours","À commander"),"OK")),"À vérifier"))</f>
        <v/>
      </c>
      <c r="Z475" s="22" t="n"/>
      <c r="AA475" s="15" t="n"/>
    </row>
    <row r="476">
      <c r="A476" s="15" t="n"/>
      <c r="B476" s="15" t="n"/>
      <c r="C476" s="15" t="n"/>
      <c r="D476" s="15" t="n"/>
      <c r="E476" s="15" t="n"/>
      <c r="F476" s="16" t="n"/>
      <c r="G476" s="16" t="n"/>
      <c r="H476" s="17">
        <f>IF(A476="","",IFERROR(MAX(0,F476-G476),0))</f>
        <v/>
      </c>
      <c r="I476" s="16" t="n"/>
      <c r="J476" s="16" t="n"/>
      <c r="K476" s="27">
        <f>IF(A476="","",IFERROR(J476/'Paramètres'!$B$6,0))</f>
        <v/>
      </c>
      <c r="L476" s="16" t="n"/>
      <c r="M476" s="17">
        <f>IF(A476="","",IFERROR(IF(L476="",'Paramètres'!$B$7,L476),0))</f>
        <v/>
      </c>
      <c r="N476" s="16" t="n"/>
      <c r="O476" s="17">
        <f>IF(A476="","",IFERROR(IF(N476="",'Paramètres'!$B$8,N476),0))</f>
        <v/>
      </c>
      <c r="P476" s="17">
        <f>IF(A476="","",IFERROR(ROUNDUP(K476*O476,0),0))</f>
        <v/>
      </c>
      <c r="Q476" s="17">
        <f>IF(A476="","",IFERROR(ROUNDUP((K476*M476)+P476,0),0))</f>
        <v/>
      </c>
      <c r="R476" s="16" t="n"/>
      <c r="S476" s="17">
        <f>IF(A476="","",IFERROR(IF(R476="",'Paramètres'!$B$9,R476),0))</f>
        <v/>
      </c>
      <c r="T476" s="17">
        <f>IF(A476="","",IFERROR(ROUNDUP(K476*(M476+S476),0),0))</f>
        <v/>
      </c>
      <c r="U476" s="17">
        <f>IF(A476="","",IFERROR(IF(H476&lt;=Q476,MAX(0,T476-H476-I476),0),0))</f>
        <v/>
      </c>
      <c r="V476" s="28" t="n"/>
      <c r="W476" s="29">
        <f>IF(A476="","",IFERROR(U476*V476,0))</f>
        <v/>
      </c>
      <c r="X476" s="27">
        <f>IF(A476="","",IFERROR(H476/K476,0))</f>
        <v/>
      </c>
      <c r="Y476" s="21">
        <f>IF(A476="","",IFERROR(IF(H476&lt;=0,"Rupture / à commander",IF(H476&lt;=Q476,IF(I476&gt;0,"À surveiller - commande en cours","À commander"),"OK")),"À vérifier"))</f>
        <v/>
      </c>
      <c r="Z476" s="22" t="n"/>
      <c r="AA476" s="15" t="n"/>
    </row>
    <row r="477">
      <c r="A477" s="15" t="n"/>
      <c r="B477" s="15" t="n"/>
      <c r="C477" s="15" t="n"/>
      <c r="D477" s="15" t="n"/>
      <c r="E477" s="15" t="n"/>
      <c r="F477" s="16" t="n"/>
      <c r="G477" s="16" t="n"/>
      <c r="H477" s="17">
        <f>IF(A477="","",IFERROR(MAX(0,F477-G477),0))</f>
        <v/>
      </c>
      <c r="I477" s="16" t="n"/>
      <c r="J477" s="16" t="n"/>
      <c r="K477" s="27">
        <f>IF(A477="","",IFERROR(J477/'Paramètres'!$B$6,0))</f>
        <v/>
      </c>
      <c r="L477" s="16" t="n"/>
      <c r="M477" s="17">
        <f>IF(A477="","",IFERROR(IF(L477="",'Paramètres'!$B$7,L477),0))</f>
        <v/>
      </c>
      <c r="N477" s="16" t="n"/>
      <c r="O477" s="17">
        <f>IF(A477="","",IFERROR(IF(N477="",'Paramètres'!$B$8,N477),0))</f>
        <v/>
      </c>
      <c r="P477" s="17">
        <f>IF(A477="","",IFERROR(ROUNDUP(K477*O477,0),0))</f>
        <v/>
      </c>
      <c r="Q477" s="17">
        <f>IF(A477="","",IFERROR(ROUNDUP((K477*M477)+P477,0),0))</f>
        <v/>
      </c>
      <c r="R477" s="16" t="n"/>
      <c r="S477" s="17">
        <f>IF(A477="","",IFERROR(IF(R477="",'Paramètres'!$B$9,R477),0))</f>
        <v/>
      </c>
      <c r="T477" s="17">
        <f>IF(A477="","",IFERROR(ROUNDUP(K477*(M477+S477),0),0))</f>
        <v/>
      </c>
      <c r="U477" s="17">
        <f>IF(A477="","",IFERROR(IF(H477&lt;=Q477,MAX(0,T477-H477-I477),0),0))</f>
        <v/>
      </c>
      <c r="V477" s="28" t="n"/>
      <c r="W477" s="29">
        <f>IF(A477="","",IFERROR(U477*V477,0))</f>
        <v/>
      </c>
      <c r="X477" s="27">
        <f>IF(A477="","",IFERROR(H477/K477,0))</f>
        <v/>
      </c>
      <c r="Y477" s="21">
        <f>IF(A477="","",IFERROR(IF(H477&lt;=0,"Rupture / à commander",IF(H477&lt;=Q477,IF(I477&gt;0,"À surveiller - commande en cours","À commander"),"OK")),"À vérifier"))</f>
        <v/>
      </c>
      <c r="Z477" s="22" t="n"/>
      <c r="AA477" s="15" t="n"/>
    </row>
    <row r="478">
      <c r="A478" s="15" t="n"/>
      <c r="B478" s="15" t="n"/>
      <c r="C478" s="15" t="n"/>
      <c r="D478" s="15" t="n"/>
      <c r="E478" s="15" t="n"/>
      <c r="F478" s="16" t="n"/>
      <c r="G478" s="16" t="n"/>
      <c r="H478" s="17">
        <f>IF(A478="","",IFERROR(MAX(0,F478-G478),0))</f>
        <v/>
      </c>
      <c r="I478" s="16" t="n"/>
      <c r="J478" s="16" t="n"/>
      <c r="K478" s="27">
        <f>IF(A478="","",IFERROR(J478/'Paramètres'!$B$6,0))</f>
        <v/>
      </c>
      <c r="L478" s="16" t="n"/>
      <c r="M478" s="17">
        <f>IF(A478="","",IFERROR(IF(L478="",'Paramètres'!$B$7,L478),0))</f>
        <v/>
      </c>
      <c r="N478" s="16" t="n"/>
      <c r="O478" s="17">
        <f>IF(A478="","",IFERROR(IF(N478="",'Paramètres'!$B$8,N478),0))</f>
        <v/>
      </c>
      <c r="P478" s="17">
        <f>IF(A478="","",IFERROR(ROUNDUP(K478*O478,0),0))</f>
        <v/>
      </c>
      <c r="Q478" s="17">
        <f>IF(A478="","",IFERROR(ROUNDUP((K478*M478)+P478,0),0))</f>
        <v/>
      </c>
      <c r="R478" s="16" t="n"/>
      <c r="S478" s="17">
        <f>IF(A478="","",IFERROR(IF(R478="",'Paramètres'!$B$9,R478),0))</f>
        <v/>
      </c>
      <c r="T478" s="17">
        <f>IF(A478="","",IFERROR(ROUNDUP(K478*(M478+S478),0),0))</f>
        <v/>
      </c>
      <c r="U478" s="17">
        <f>IF(A478="","",IFERROR(IF(H478&lt;=Q478,MAX(0,T478-H478-I478),0),0))</f>
        <v/>
      </c>
      <c r="V478" s="28" t="n"/>
      <c r="W478" s="29">
        <f>IF(A478="","",IFERROR(U478*V478,0))</f>
        <v/>
      </c>
      <c r="X478" s="27">
        <f>IF(A478="","",IFERROR(H478/K478,0))</f>
        <v/>
      </c>
      <c r="Y478" s="21">
        <f>IF(A478="","",IFERROR(IF(H478&lt;=0,"Rupture / à commander",IF(H478&lt;=Q478,IF(I478&gt;0,"À surveiller - commande en cours","À commander"),"OK")),"À vérifier"))</f>
        <v/>
      </c>
      <c r="Z478" s="22" t="n"/>
      <c r="AA478" s="15" t="n"/>
    </row>
    <row r="479">
      <c r="A479" s="15" t="n"/>
      <c r="B479" s="15" t="n"/>
      <c r="C479" s="15" t="n"/>
      <c r="D479" s="15" t="n"/>
      <c r="E479" s="15" t="n"/>
      <c r="F479" s="16" t="n"/>
      <c r="G479" s="16" t="n"/>
      <c r="H479" s="17">
        <f>IF(A479="","",IFERROR(MAX(0,F479-G479),0))</f>
        <v/>
      </c>
      <c r="I479" s="16" t="n"/>
      <c r="J479" s="16" t="n"/>
      <c r="K479" s="27">
        <f>IF(A479="","",IFERROR(J479/'Paramètres'!$B$6,0))</f>
        <v/>
      </c>
      <c r="L479" s="16" t="n"/>
      <c r="M479" s="17">
        <f>IF(A479="","",IFERROR(IF(L479="",'Paramètres'!$B$7,L479),0))</f>
        <v/>
      </c>
      <c r="N479" s="16" t="n"/>
      <c r="O479" s="17">
        <f>IF(A479="","",IFERROR(IF(N479="",'Paramètres'!$B$8,N479),0))</f>
        <v/>
      </c>
      <c r="P479" s="17">
        <f>IF(A479="","",IFERROR(ROUNDUP(K479*O479,0),0))</f>
        <v/>
      </c>
      <c r="Q479" s="17">
        <f>IF(A479="","",IFERROR(ROUNDUP((K479*M479)+P479,0),0))</f>
        <v/>
      </c>
      <c r="R479" s="16" t="n"/>
      <c r="S479" s="17">
        <f>IF(A479="","",IFERROR(IF(R479="",'Paramètres'!$B$9,R479),0))</f>
        <v/>
      </c>
      <c r="T479" s="17">
        <f>IF(A479="","",IFERROR(ROUNDUP(K479*(M479+S479),0),0))</f>
        <v/>
      </c>
      <c r="U479" s="17">
        <f>IF(A479="","",IFERROR(IF(H479&lt;=Q479,MAX(0,T479-H479-I479),0),0))</f>
        <v/>
      </c>
      <c r="V479" s="28" t="n"/>
      <c r="W479" s="29">
        <f>IF(A479="","",IFERROR(U479*V479,0))</f>
        <v/>
      </c>
      <c r="X479" s="27">
        <f>IF(A479="","",IFERROR(H479/K479,0))</f>
        <v/>
      </c>
      <c r="Y479" s="21">
        <f>IF(A479="","",IFERROR(IF(H479&lt;=0,"Rupture / à commander",IF(H479&lt;=Q479,IF(I479&gt;0,"À surveiller - commande en cours","À commander"),"OK")),"À vérifier"))</f>
        <v/>
      </c>
      <c r="Z479" s="22" t="n"/>
      <c r="AA479" s="15" t="n"/>
    </row>
    <row r="480">
      <c r="A480" s="15" t="n"/>
      <c r="B480" s="15" t="n"/>
      <c r="C480" s="15" t="n"/>
      <c r="D480" s="15" t="n"/>
      <c r="E480" s="15" t="n"/>
      <c r="F480" s="16" t="n"/>
      <c r="G480" s="16" t="n"/>
      <c r="H480" s="17">
        <f>IF(A480="","",IFERROR(MAX(0,F480-G480),0))</f>
        <v/>
      </c>
      <c r="I480" s="16" t="n"/>
      <c r="J480" s="16" t="n"/>
      <c r="K480" s="27">
        <f>IF(A480="","",IFERROR(J480/'Paramètres'!$B$6,0))</f>
        <v/>
      </c>
      <c r="L480" s="16" t="n"/>
      <c r="M480" s="17">
        <f>IF(A480="","",IFERROR(IF(L480="",'Paramètres'!$B$7,L480),0))</f>
        <v/>
      </c>
      <c r="N480" s="16" t="n"/>
      <c r="O480" s="17">
        <f>IF(A480="","",IFERROR(IF(N480="",'Paramètres'!$B$8,N480),0))</f>
        <v/>
      </c>
      <c r="P480" s="17">
        <f>IF(A480="","",IFERROR(ROUNDUP(K480*O480,0),0))</f>
        <v/>
      </c>
      <c r="Q480" s="17">
        <f>IF(A480="","",IFERROR(ROUNDUP((K480*M480)+P480,0),0))</f>
        <v/>
      </c>
      <c r="R480" s="16" t="n"/>
      <c r="S480" s="17">
        <f>IF(A480="","",IFERROR(IF(R480="",'Paramètres'!$B$9,R480),0))</f>
        <v/>
      </c>
      <c r="T480" s="17">
        <f>IF(A480="","",IFERROR(ROUNDUP(K480*(M480+S480),0),0))</f>
        <v/>
      </c>
      <c r="U480" s="17">
        <f>IF(A480="","",IFERROR(IF(H480&lt;=Q480,MAX(0,T480-H480-I480),0),0))</f>
        <v/>
      </c>
      <c r="V480" s="28" t="n"/>
      <c r="W480" s="29">
        <f>IF(A480="","",IFERROR(U480*V480,0))</f>
        <v/>
      </c>
      <c r="X480" s="27">
        <f>IF(A480="","",IFERROR(H480/K480,0))</f>
        <v/>
      </c>
      <c r="Y480" s="21">
        <f>IF(A480="","",IFERROR(IF(H480&lt;=0,"Rupture / à commander",IF(H480&lt;=Q480,IF(I480&gt;0,"À surveiller - commande en cours","À commander"),"OK")),"À vérifier"))</f>
        <v/>
      </c>
      <c r="Z480" s="22" t="n"/>
      <c r="AA480" s="15" t="n"/>
    </row>
    <row r="481">
      <c r="A481" s="15" t="n"/>
      <c r="B481" s="15" t="n"/>
      <c r="C481" s="15" t="n"/>
      <c r="D481" s="15" t="n"/>
      <c r="E481" s="15" t="n"/>
      <c r="F481" s="16" t="n"/>
      <c r="G481" s="16" t="n"/>
      <c r="H481" s="17">
        <f>IF(A481="","",IFERROR(MAX(0,F481-G481),0))</f>
        <v/>
      </c>
      <c r="I481" s="16" t="n"/>
      <c r="J481" s="16" t="n"/>
      <c r="K481" s="27">
        <f>IF(A481="","",IFERROR(J481/'Paramètres'!$B$6,0))</f>
        <v/>
      </c>
      <c r="L481" s="16" t="n"/>
      <c r="M481" s="17">
        <f>IF(A481="","",IFERROR(IF(L481="",'Paramètres'!$B$7,L481),0))</f>
        <v/>
      </c>
      <c r="N481" s="16" t="n"/>
      <c r="O481" s="17">
        <f>IF(A481="","",IFERROR(IF(N481="",'Paramètres'!$B$8,N481),0))</f>
        <v/>
      </c>
      <c r="P481" s="17">
        <f>IF(A481="","",IFERROR(ROUNDUP(K481*O481,0),0))</f>
        <v/>
      </c>
      <c r="Q481" s="17">
        <f>IF(A481="","",IFERROR(ROUNDUP((K481*M481)+P481,0),0))</f>
        <v/>
      </c>
      <c r="R481" s="16" t="n"/>
      <c r="S481" s="17">
        <f>IF(A481="","",IFERROR(IF(R481="",'Paramètres'!$B$9,R481),0))</f>
        <v/>
      </c>
      <c r="T481" s="17">
        <f>IF(A481="","",IFERROR(ROUNDUP(K481*(M481+S481),0),0))</f>
        <v/>
      </c>
      <c r="U481" s="17">
        <f>IF(A481="","",IFERROR(IF(H481&lt;=Q481,MAX(0,T481-H481-I481),0),0))</f>
        <v/>
      </c>
      <c r="V481" s="28" t="n"/>
      <c r="W481" s="29">
        <f>IF(A481="","",IFERROR(U481*V481,0))</f>
        <v/>
      </c>
      <c r="X481" s="27">
        <f>IF(A481="","",IFERROR(H481/K481,0))</f>
        <v/>
      </c>
      <c r="Y481" s="21">
        <f>IF(A481="","",IFERROR(IF(H481&lt;=0,"Rupture / à commander",IF(H481&lt;=Q481,IF(I481&gt;0,"À surveiller - commande en cours","À commander"),"OK")),"À vérifier"))</f>
        <v/>
      </c>
      <c r="Z481" s="22" t="n"/>
      <c r="AA481" s="15" t="n"/>
    </row>
    <row r="482">
      <c r="A482" s="15" t="n"/>
      <c r="B482" s="15" t="n"/>
      <c r="C482" s="15" t="n"/>
      <c r="D482" s="15" t="n"/>
      <c r="E482" s="15" t="n"/>
      <c r="F482" s="16" t="n"/>
      <c r="G482" s="16" t="n"/>
      <c r="H482" s="17">
        <f>IF(A482="","",IFERROR(MAX(0,F482-G482),0))</f>
        <v/>
      </c>
      <c r="I482" s="16" t="n"/>
      <c r="J482" s="16" t="n"/>
      <c r="K482" s="27">
        <f>IF(A482="","",IFERROR(J482/'Paramètres'!$B$6,0))</f>
        <v/>
      </c>
      <c r="L482" s="16" t="n"/>
      <c r="M482" s="17">
        <f>IF(A482="","",IFERROR(IF(L482="",'Paramètres'!$B$7,L482),0))</f>
        <v/>
      </c>
      <c r="N482" s="16" t="n"/>
      <c r="O482" s="17">
        <f>IF(A482="","",IFERROR(IF(N482="",'Paramètres'!$B$8,N482),0))</f>
        <v/>
      </c>
      <c r="P482" s="17">
        <f>IF(A482="","",IFERROR(ROUNDUP(K482*O482,0),0))</f>
        <v/>
      </c>
      <c r="Q482" s="17">
        <f>IF(A482="","",IFERROR(ROUNDUP((K482*M482)+P482,0),0))</f>
        <v/>
      </c>
      <c r="R482" s="16" t="n"/>
      <c r="S482" s="17">
        <f>IF(A482="","",IFERROR(IF(R482="",'Paramètres'!$B$9,R482),0))</f>
        <v/>
      </c>
      <c r="T482" s="17">
        <f>IF(A482="","",IFERROR(ROUNDUP(K482*(M482+S482),0),0))</f>
        <v/>
      </c>
      <c r="U482" s="17">
        <f>IF(A482="","",IFERROR(IF(H482&lt;=Q482,MAX(0,T482-H482-I482),0),0))</f>
        <v/>
      </c>
      <c r="V482" s="28" t="n"/>
      <c r="W482" s="29">
        <f>IF(A482="","",IFERROR(U482*V482,0))</f>
        <v/>
      </c>
      <c r="X482" s="27">
        <f>IF(A482="","",IFERROR(H482/K482,0))</f>
        <v/>
      </c>
      <c r="Y482" s="21">
        <f>IF(A482="","",IFERROR(IF(H482&lt;=0,"Rupture / à commander",IF(H482&lt;=Q482,IF(I482&gt;0,"À surveiller - commande en cours","À commander"),"OK")),"À vérifier"))</f>
        <v/>
      </c>
      <c r="Z482" s="22" t="n"/>
      <c r="AA482" s="15" t="n"/>
    </row>
    <row r="483">
      <c r="A483" s="15" t="n"/>
      <c r="B483" s="15" t="n"/>
      <c r="C483" s="15" t="n"/>
      <c r="D483" s="15" t="n"/>
      <c r="E483" s="15" t="n"/>
      <c r="F483" s="16" t="n"/>
      <c r="G483" s="16" t="n"/>
      <c r="H483" s="17">
        <f>IF(A483="","",IFERROR(MAX(0,F483-G483),0))</f>
        <v/>
      </c>
      <c r="I483" s="16" t="n"/>
      <c r="J483" s="16" t="n"/>
      <c r="K483" s="27">
        <f>IF(A483="","",IFERROR(J483/'Paramètres'!$B$6,0))</f>
        <v/>
      </c>
      <c r="L483" s="16" t="n"/>
      <c r="M483" s="17">
        <f>IF(A483="","",IFERROR(IF(L483="",'Paramètres'!$B$7,L483),0))</f>
        <v/>
      </c>
      <c r="N483" s="16" t="n"/>
      <c r="O483" s="17">
        <f>IF(A483="","",IFERROR(IF(N483="",'Paramètres'!$B$8,N483),0))</f>
        <v/>
      </c>
      <c r="P483" s="17">
        <f>IF(A483="","",IFERROR(ROUNDUP(K483*O483,0),0))</f>
        <v/>
      </c>
      <c r="Q483" s="17">
        <f>IF(A483="","",IFERROR(ROUNDUP((K483*M483)+P483,0),0))</f>
        <v/>
      </c>
      <c r="R483" s="16" t="n"/>
      <c r="S483" s="17">
        <f>IF(A483="","",IFERROR(IF(R483="",'Paramètres'!$B$9,R483),0))</f>
        <v/>
      </c>
      <c r="T483" s="17">
        <f>IF(A483="","",IFERROR(ROUNDUP(K483*(M483+S483),0),0))</f>
        <v/>
      </c>
      <c r="U483" s="17">
        <f>IF(A483="","",IFERROR(IF(H483&lt;=Q483,MAX(0,T483-H483-I483),0),0))</f>
        <v/>
      </c>
      <c r="V483" s="28" t="n"/>
      <c r="W483" s="29">
        <f>IF(A483="","",IFERROR(U483*V483,0))</f>
        <v/>
      </c>
      <c r="X483" s="27">
        <f>IF(A483="","",IFERROR(H483/K483,0))</f>
        <v/>
      </c>
      <c r="Y483" s="21">
        <f>IF(A483="","",IFERROR(IF(H483&lt;=0,"Rupture / à commander",IF(H483&lt;=Q483,IF(I483&gt;0,"À surveiller - commande en cours","À commander"),"OK")),"À vérifier"))</f>
        <v/>
      </c>
      <c r="Z483" s="22" t="n"/>
      <c r="AA483" s="15" t="n"/>
    </row>
    <row r="484">
      <c r="A484" s="15" t="n"/>
      <c r="B484" s="15" t="n"/>
      <c r="C484" s="15" t="n"/>
      <c r="D484" s="15" t="n"/>
      <c r="E484" s="15" t="n"/>
      <c r="F484" s="16" t="n"/>
      <c r="G484" s="16" t="n"/>
      <c r="H484" s="17">
        <f>IF(A484="","",IFERROR(MAX(0,F484-G484),0))</f>
        <v/>
      </c>
      <c r="I484" s="16" t="n"/>
      <c r="J484" s="16" t="n"/>
      <c r="K484" s="27">
        <f>IF(A484="","",IFERROR(J484/'Paramètres'!$B$6,0))</f>
        <v/>
      </c>
      <c r="L484" s="16" t="n"/>
      <c r="M484" s="17">
        <f>IF(A484="","",IFERROR(IF(L484="",'Paramètres'!$B$7,L484),0))</f>
        <v/>
      </c>
      <c r="N484" s="16" t="n"/>
      <c r="O484" s="17">
        <f>IF(A484="","",IFERROR(IF(N484="",'Paramètres'!$B$8,N484),0))</f>
        <v/>
      </c>
      <c r="P484" s="17">
        <f>IF(A484="","",IFERROR(ROUNDUP(K484*O484,0),0))</f>
        <v/>
      </c>
      <c r="Q484" s="17">
        <f>IF(A484="","",IFERROR(ROUNDUP((K484*M484)+P484,0),0))</f>
        <v/>
      </c>
      <c r="R484" s="16" t="n"/>
      <c r="S484" s="17">
        <f>IF(A484="","",IFERROR(IF(R484="",'Paramètres'!$B$9,R484),0))</f>
        <v/>
      </c>
      <c r="T484" s="17">
        <f>IF(A484="","",IFERROR(ROUNDUP(K484*(M484+S484),0),0))</f>
        <v/>
      </c>
      <c r="U484" s="17">
        <f>IF(A484="","",IFERROR(IF(H484&lt;=Q484,MAX(0,T484-H484-I484),0),0))</f>
        <v/>
      </c>
      <c r="V484" s="28" t="n"/>
      <c r="W484" s="29">
        <f>IF(A484="","",IFERROR(U484*V484,0))</f>
        <v/>
      </c>
      <c r="X484" s="27">
        <f>IF(A484="","",IFERROR(H484/K484,0))</f>
        <v/>
      </c>
      <c r="Y484" s="21">
        <f>IF(A484="","",IFERROR(IF(H484&lt;=0,"Rupture / à commander",IF(H484&lt;=Q484,IF(I484&gt;0,"À surveiller - commande en cours","À commander"),"OK")),"À vérifier"))</f>
        <v/>
      </c>
      <c r="Z484" s="22" t="n"/>
      <c r="AA484" s="15" t="n"/>
    </row>
    <row r="485">
      <c r="A485" s="15" t="n"/>
      <c r="B485" s="15" t="n"/>
      <c r="C485" s="15" t="n"/>
      <c r="D485" s="15" t="n"/>
      <c r="E485" s="15" t="n"/>
      <c r="F485" s="16" t="n"/>
      <c r="G485" s="16" t="n"/>
      <c r="H485" s="17">
        <f>IF(A485="","",IFERROR(MAX(0,F485-G485),0))</f>
        <v/>
      </c>
      <c r="I485" s="16" t="n"/>
      <c r="J485" s="16" t="n"/>
      <c r="K485" s="27">
        <f>IF(A485="","",IFERROR(J485/'Paramètres'!$B$6,0))</f>
        <v/>
      </c>
      <c r="L485" s="16" t="n"/>
      <c r="M485" s="17">
        <f>IF(A485="","",IFERROR(IF(L485="",'Paramètres'!$B$7,L485),0))</f>
        <v/>
      </c>
      <c r="N485" s="16" t="n"/>
      <c r="O485" s="17">
        <f>IF(A485="","",IFERROR(IF(N485="",'Paramètres'!$B$8,N485),0))</f>
        <v/>
      </c>
      <c r="P485" s="17">
        <f>IF(A485="","",IFERROR(ROUNDUP(K485*O485,0),0))</f>
        <v/>
      </c>
      <c r="Q485" s="17">
        <f>IF(A485="","",IFERROR(ROUNDUP((K485*M485)+P485,0),0))</f>
        <v/>
      </c>
      <c r="R485" s="16" t="n"/>
      <c r="S485" s="17">
        <f>IF(A485="","",IFERROR(IF(R485="",'Paramètres'!$B$9,R485),0))</f>
        <v/>
      </c>
      <c r="T485" s="17">
        <f>IF(A485="","",IFERROR(ROUNDUP(K485*(M485+S485),0),0))</f>
        <v/>
      </c>
      <c r="U485" s="17">
        <f>IF(A485="","",IFERROR(IF(H485&lt;=Q485,MAX(0,T485-H485-I485),0),0))</f>
        <v/>
      </c>
      <c r="V485" s="28" t="n"/>
      <c r="W485" s="29">
        <f>IF(A485="","",IFERROR(U485*V485,0))</f>
        <v/>
      </c>
      <c r="X485" s="27">
        <f>IF(A485="","",IFERROR(H485/K485,0))</f>
        <v/>
      </c>
      <c r="Y485" s="21">
        <f>IF(A485="","",IFERROR(IF(H485&lt;=0,"Rupture / à commander",IF(H485&lt;=Q485,IF(I485&gt;0,"À surveiller - commande en cours","À commander"),"OK")),"À vérifier"))</f>
        <v/>
      </c>
      <c r="Z485" s="22" t="n"/>
      <c r="AA485" s="15" t="n"/>
    </row>
    <row r="486">
      <c r="A486" s="15" t="n"/>
      <c r="B486" s="15" t="n"/>
      <c r="C486" s="15" t="n"/>
      <c r="D486" s="15" t="n"/>
      <c r="E486" s="15" t="n"/>
      <c r="F486" s="16" t="n"/>
      <c r="G486" s="16" t="n"/>
      <c r="H486" s="17">
        <f>IF(A486="","",IFERROR(MAX(0,F486-G486),0))</f>
        <v/>
      </c>
      <c r="I486" s="16" t="n"/>
      <c r="J486" s="16" t="n"/>
      <c r="K486" s="27">
        <f>IF(A486="","",IFERROR(J486/'Paramètres'!$B$6,0))</f>
        <v/>
      </c>
      <c r="L486" s="16" t="n"/>
      <c r="M486" s="17">
        <f>IF(A486="","",IFERROR(IF(L486="",'Paramètres'!$B$7,L486),0))</f>
        <v/>
      </c>
      <c r="N486" s="16" t="n"/>
      <c r="O486" s="17">
        <f>IF(A486="","",IFERROR(IF(N486="",'Paramètres'!$B$8,N486),0))</f>
        <v/>
      </c>
      <c r="P486" s="17">
        <f>IF(A486="","",IFERROR(ROUNDUP(K486*O486,0),0))</f>
        <v/>
      </c>
      <c r="Q486" s="17">
        <f>IF(A486="","",IFERROR(ROUNDUP((K486*M486)+P486,0),0))</f>
        <v/>
      </c>
      <c r="R486" s="16" t="n"/>
      <c r="S486" s="17">
        <f>IF(A486="","",IFERROR(IF(R486="",'Paramètres'!$B$9,R486),0))</f>
        <v/>
      </c>
      <c r="T486" s="17">
        <f>IF(A486="","",IFERROR(ROUNDUP(K486*(M486+S486),0),0))</f>
        <v/>
      </c>
      <c r="U486" s="17">
        <f>IF(A486="","",IFERROR(IF(H486&lt;=Q486,MAX(0,T486-H486-I486),0),0))</f>
        <v/>
      </c>
      <c r="V486" s="28" t="n"/>
      <c r="W486" s="29">
        <f>IF(A486="","",IFERROR(U486*V486,0))</f>
        <v/>
      </c>
      <c r="X486" s="27">
        <f>IF(A486="","",IFERROR(H486/K486,0))</f>
        <v/>
      </c>
      <c r="Y486" s="21">
        <f>IF(A486="","",IFERROR(IF(H486&lt;=0,"Rupture / à commander",IF(H486&lt;=Q486,IF(I486&gt;0,"À surveiller - commande en cours","À commander"),"OK")),"À vérifier"))</f>
        <v/>
      </c>
      <c r="Z486" s="22" t="n"/>
      <c r="AA486" s="15" t="n"/>
    </row>
    <row r="487">
      <c r="A487" s="15" t="n"/>
      <c r="B487" s="15" t="n"/>
      <c r="C487" s="15" t="n"/>
      <c r="D487" s="15" t="n"/>
      <c r="E487" s="15" t="n"/>
      <c r="F487" s="16" t="n"/>
      <c r="G487" s="16" t="n"/>
      <c r="H487" s="17">
        <f>IF(A487="","",IFERROR(MAX(0,F487-G487),0))</f>
        <v/>
      </c>
      <c r="I487" s="16" t="n"/>
      <c r="J487" s="16" t="n"/>
      <c r="K487" s="27">
        <f>IF(A487="","",IFERROR(J487/'Paramètres'!$B$6,0))</f>
        <v/>
      </c>
      <c r="L487" s="16" t="n"/>
      <c r="M487" s="17">
        <f>IF(A487="","",IFERROR(IF(L487="",'Paramètres'!$B$7,L487),0))</f>
        <v/>
      </c>
      <c r="N487" s="16" t="n"/>
      <c r="O487" s="17">
        <f>IF(A487="","",IFERROR(IF(N487="",'Paramètres'!$B$8,N487),0))</f>
        <v/>
      </c>
      <c r="P487" s="17">
        <f>IF(A487="","",IFERROR(ROUNDUP(K487*O487,0),0))</f>
        <v/>
      </c>
      <c r="Q487" s="17">
        <f>IF(A487="","",IFERROR(ROUNDUP((K487*M487)+P487,0),0))</f>
        <v/>
      </c>
      <c r="R487" s="16" t="n"/>
      <c r="S487" s="17">
        <f>IF(A487="","",IFERROR(IF(R487="",'Paramètres'!$B$9,R487),0))</f>
        <v/>
      </c>
      <c r="T487" s="17">
        <f>IF(A487="","",IFERROR(ROUNDUP(K487*(M487+S487),0),0))</f>
        <v/>
      </c>
      <c r="U487" s="17">
        <f>IF(A487="","",IFERROR(IF(H487&lt;=Q487,MAX(0,T487-H487-I487),0),0))</f>
        <v/>
      </c>
      <c r="V487" s="28" t="n"/>
      <c r="W487" s="29">
        <f>IF(A487="","",IFERROR(U487*V487,0))</f>
        <v/>
      </c>
      <c r="X487" s="27">
        <f>IF(A487="","",IFERROR(H487/K487,0))</f>
        <v/>
      </c>
      <c r="Y487" s="21">
        <f>IF(A487="","",IFERROR(IF(H487&lt;=0,"Rupture / à commander",IF(H487&lt;=Q487,IF(I487&gt;0,"À surveiller - commande en cours","À commander"),"OK")),"À vérifier"))</f>
        <v/>
      </c>
      <c r="Z487" s="22" t="n"/>
      <c r="AA487" s="15" t="n"/>
    </row>
    <row r="488">
      <c r="A488" s="15" t="n"/>
      <c r="B488" s="15" t="n"/>
      <c r="C488" s="15" t="n"/>
      <c r="D488" s="15" t="n"/>
      <c r="E488" s="15" t="n"/>
      <c r="F488" s="16" t="n"/>
      <c r="G488" s="16" t="n"/>
      <c r="H488" s="17">
        <f>IF(A488="","",IFERROR(MAX(0,F488-G488),0))</f>
        <v/>
      </c>
      <c r="I488" s="16" t="n"/>
      <c r="J488" s="16" t="n"/>
      <c r="K488" s="27">
        <f>IF(A488="","",IFERROR(J488/'Paramètres'!$B$6,0))</f>
        <v/>
      </c>
      <c r="L488" s="16" t="n"/>
      <c r="M488" s="17">
        <f>IF(A488="","",IFERROR(IF(L488="",'Paramètres'!$B$7,L488),0))</f>
        <v/>
      </c>
      <c r="N488" s="16" t="n"/>
      <c r="O488" s="17">
        <f>IF(A488="","",IFERROR(IF(N488="",'Paramètres'!$B$8,N488),0))</f>
        <v/>
      </c>
      <c r="P488" s="17">
        <f>IF(A488="","",IFERROR(ROUNDUP(K488*O488,0),0))</f>
        <v/>
      </c>
      <c r="Q488" s="17">
        <f>IF(A488="","",IFERROR(ROUNDUP((K488*M488)+P488,0),0))</f>
        <v/>
      </c>
      <c r="R488" s="16" t="n"/>
      <c r="S488" s="17">
        <f>IF(A488="","",IFERROR(IF(R488="",'Paramètres'!$B$9,R488),0))</f>
        <v/>
      </c>
      <c r="T488" s="17">
        <f>IF(A488="","",IFERROR(ROUNDUP(K488*(M488+S488),0),0))</f>
        <v/>
      </c>
      <c r="U488" s="17">
        <f>IF(A488="","",IFERROR(IF(H488&lt;=Q488,MAX(0,T488-H488-I488),0),0))</f>
        <v/>
      </c>
      <c r="V488" s="28" t="n"/>
      <c r="W488" s="29">
        <f>IF(A488="","",IFERROR(U488*V488,0))</f>
        <v/>
      </c>
      <c r="X488" s="27">
        <f>IF(A488="","",IFERROR(H488/K488,0))</f>
        <v/>
      </c>
      <c r="Y488" s="21">
        <f>IF(A488="","",IFERROR(IF(H488&lt;=0,"Rupture / à commander",IF(H488&lt;=Q488,IF(I488&gt;0,"À surveiller - commande en cours","À commander"),"OK")),"À vérifier"))</f>
        <v/>
      </c>
      <c r="Z488" s="22" t="n"/>
      <c r="AA488" s="15" t="n"/>
    </row>
    <row r="489">
      <c r="A489" s="15" t="n"/>
      <c r="B489" s="15" t="n"/>
      <c r="C489" s="15" t="n"/>
      <c r="D489" s="15" t="n"/>
      <c r="E489" s="15" t="n"/>
      <c r="F489" s="16" t="n"/>
      <c r="G489" s="16" t="n"/>
      <c r="H489" s="17">
        <f>IF(A489="","",IFERROR(MAX(0,F489-G489),0))</f>
        <v/>
      </c>
      <c r="I489" s="16" t="n"/>
      <c r="J489" s="16" t="n"/>
      <c r="K489" s="27">
        <f>IF(A489="","",IFERROR(J489/'Paramètres'!$B$6,0))</f>
        <v/>
      </c>
      <c r="L489" s="16" t="n"/>
      <c r="M489" s="17">
        <f>IF(A489="","",IFERROR(IF(L489="",'Paramètres'!$B$7,L489),0))</f>
        <v/>
      </c>
      <c r="N489" s="16" t="n"/>
      <c r="O489" s="17">
        <f>IF(A489="","",IFERROR(IF(N489="",'Paramètres'!$B$8,N489),0))</f>
        <v/>
      </c>
      <c r="P489" s="17">
        <f>IF(A489="","",IFERROR(ROUNDUP(K489*O489,0),0))</f>
        <v/>
      </c>
      <c r="Q489" s="17">
        <f>IF(A489="","",IFERROR(ROUNDUP((K489*M489)+P489,0),0))</f>
        <v/>
      </c>
      <c r="R489" s="16" t="n"/>
      <c r="S489" s="17">
        <f>IF(A489="","",IFERROR(IF(R489="",'Paramètres'!$B$9,R489),0))</f>
        <v/>
      </c>
      <c r="T489" s="17">
        <f>IF(A489="","",IFERROR(ROUNDUP(K489*(M489+S489),0),0))</f>
        <v/>
      </c>
      <c r="U489" s="17">
        <f>IF(A489="","",IFERROR(IF(H489&lt;=Q489,MAX(0,T489-H489-I489),0),0))</f>
        <v/>
      </c>
      <c r="V489" s="28" t="n"/>
      <c r="W489" s="29">
        <f>IF(A489="","",IFERROR(U489*V489,0))</f>
        <v/>
      </c>
      <c r="X489" s="27">
        <f>IF(A489="","",IFERROR(H489/K489,0))</f>
        <v/>
      </c>
      <c r="Y489" s="21">
        <f>IF(A489="","",IFERROR(IF(H489&lt;=0,"Rupture / à commander",IF(H489&lt;=Q489,IF(I489&gt;0,"À surveiller - commande en cours","À commander"),"OK")),"À vérifier"))</f>
        <v/>
      </c>
      <c r="Z489" s="22" t="n"/>
      <c r="AA489" s="15" t="n"/>
    </row>
    <row r="490">
      <c r="A490" s="15" t="n"/>
      <c r="B490" s="15" t="n"/>
      <c r="C490" s="15" t="n"/>
      <c r="D490" s="15" t="n"/>
      <c r="E490" s="15" t="n"/>
      <c r="F490" s="16" t="n"/>
      <c r="G490" s="16" t="n"/>
      <c r="H490" s="17">
        <f>IF(A490="","",IFERROR(MAX(0,F490-G490),0))</f>
        <v/>
      </c>
      <c r="I490" s="16" t="n"/>
      <c r="J490" s="16" t="n"/>
      <c r="K490" s="27">
        <f>IF(A490="","",IFERROR(J490/'Paramètres'!$B$6,0))</f>
        <v/>
      </c>
      <c r="L490" s="16" t="n"/>
      <c r="M490" s="17">
        <f>IF(A490="","",IFERROR(IF(L490="",'Paramètres'!$B$7,L490),0))</f>
        <v/>
      </c>
      <c r="N490" s="16" t="n"/>
      <c r="O490" s="17">
        <f>IF(A490="","",IFERROR(IF(N490="",'Paramètres'!$B$8,N490),0))</f>
        <v/>
      </c>
      <c r="P490" s="17">
        <f>IF(A490="","",IFERROR(ROUNDUP(K490*O490,0),0))</f>
        <v/>
      </c>
      <c r="Q490" s="17">
        <f>IF(A490="","",IFERROR(ROUNDUP((K490*M490)+P490,0),0))</f>
        <v/>
      </c>
      <c r="R490" s="16" t="n"/>
      <c r="S490" s="17">
        <f>IF(A490="","",IFERROR(IF(R490="",'Paramètres'!$B$9,R490),0))</f>
        <v/>
      </c>
      <c r="T490" s="17">
        <f>IF(A490="","",IFERROR(ROUNDUP(K490*(M490+S490),0),0))</f>
        <v/>
      </c>
      <c r="U490" s="17">
        <f>IF(A490="","",IFERROR(IF(H490&lt;=Q490,MAX(0,T490-H490-I490),0),0))</f>
        <v/>
      </c>
      <c r="V490" s="28" t="n"/>
      <c r="W490" s="29">
        <f>IF(A490="","",IFERROR(U490*V490,0))</f>
        <v/>
      </c>
      <c r="X490" s="27">
        <f>IF(A490="","",IFERROR(H490/K490,0))</f>
        <v/>
      </c>
      <c r="Y490" s="21">
        <f>IF(A490="","",IFERROR(IF(H490&lt;=0,"Rupture / à commander",IF(H490&lt;=Q490,IF(I490&gt;0,"À surveiller - commande en cours","À commander"),"OK")),"À vérifier"))</f>
        <v/>
      </c>
      <c r="Z490" s="22" t="n"/>
      <c r="AA490" s="15" t="n"/>
    </row>
    <row r="491">
      <c r="A491" s="15" t="n"/>
      <c r="B491" s="15" t="n"/>
      <c r="C491" s="15" t="n"/>
      <c r="D491" s="15" t="n"/>
      <c r="E491" s="15" t="n"/>
      <c r="F491" s="16" t="n"/>
      <c r="G491" s="16" t="n"/>
      <c r="H491" s="17">
        <f>IF(A491="","",IFERROR(MAX(0,F491-G491),0))</f>
        <v/>
      </c>
      <c r="I491" s="16" t="n"/>
      <c r="J491" s="16" t="n"/>
      <c r="K491" s="27">
        <f>IF(A491="","",IFERROR(J491/'Paramètres'!$B$6,0))</f>
        <v/>
      </c>
      <c r="L491" s="16" t="n"/>
      <c r="M491" s="17">
        <f>IF(A491="","",IFERROR(IF(L491="",'Paramètres'!$B$7,L491),0))</f>
        <v/>
      </c>
      <c r="N491" s="16" t="n"/>
      <c r="O491" s="17">
        <f>IF(A491="","",IFERROR(IF(N491="",'Paramètres'!$B$8,N491),0))</f>
        <v/>
      </c>
      <c r="P491" s="17">
        <f>IF(A491="","",IFERROR(ROUNDUP(K491*O491,0),0))</f>
        <v/>
      </c>
      <c r="Q491" s="17">
        <f>IF(A491="","",IFERROR(ROUNDUP((K491*M491)+P491,0),0))</f>
        <v/>
      </c>
      <c r="R491" s="16" t="n"/>
      <c r="S491" s="17">
        <f>IF(A491="","",IFERROR(IF(R491="",'Paramètres'!$B$9,R491),0))</f>
        <v/>
      </c>
      <c r="T491" s="17">
        <f>IF(A491="","",IFERROR(ROUNDUP(K491*(M491+S491),0),0))</f>
        <v/>
      </c>
      <c r="U491" s="17">
        <f>IF(A491="","",IFERROR(IF(H491&lt;=Q491,MAX(0,T491-H491-I491),0),0))</f>
        <v/>
      </c>
      <c r="V491" s="28" t="n"/>
      <c r="W491" s="29">
        <f>IF(A491="","",IFERROR(U491*V491,0))</f>
        <v/>
      </c>
      <c r="X491" s="27">
        <f>IF(A491="","",IFERROR(H491/K491,0))</f>
        <v/>
      </c>
      <c r="Y491" s="21">
        <f>IF(A491="","",IFERROR(IF(H491&lt;=0,"Rupture / à commander",IF(H491&lt;=Q491,IF(I491&gt;0,"À surveiller - commande en cours","À commander"),"OK")),"À vérifier"))</f>
        <v/>
      </c>
      <c r="Z491" s="22" t="n"/>
      <c r="AA491" s="15" t="n"/>
    </row>
    <row r="492">
      <c r="A492" s="15" t="n"/>
      <c r="B492" s="15" t="n"/>
      <c r="C492" s="15" t="n"/>
      <c r="D492" s="15" t="n"/>
      <c r="E492" s="15" t="n"/>
      <c r="F492" s="16" t="n"/>
      <c r="G492" s="16" t="n"/>
      <c r="H492" s="17">
        <f>IF(A492="","",IFERROR(MAX(0,F492-G492),0))</f>
        <v/>
      </c>
      <c r="I492" s="16" t="n"/>
      <c r="J492" s="16" t="n"/>
      <c r="K492" s="27">
        <f>IF(A492="","",IFERROR(J492/'Paramètres'!$B$6,0))</f>
        <v/>
      </c>
      <c r="L492" s="16" t="n"/>
      <c r="M492" s="17">
        <f>IF(A492="","",IFERROR(IF(L492="",'Paramètres'!$B$7,L492),0))</f>
        <v/>
      </c>
      <c r="N492" s="16" t="n"/>
      <c r="O492" s="17">
        <f>IF(A492="","",IFERROR(IF(N492="",'Paramètres'!$B$8,N492),0))</f>
        <v/>
      </c>
      <c r="P492" s="17">
        <f>IF(A492="","",IFERROR(ROUNDUP(K492*O492,0),0))</f>
        <v/>
      </c>
      <c r="Q492" s="17">
        <f>IF(A492="","",IFERROR(ROUNDUP((K492*M492)+P492,0),0))</f>
        <v/>
      </c>
      <c r="R492" s="16" t="n"/>
      <c r="S492" s="17">
        <f>IF(A492="","",IFERROR(IF(R492="",'Paramètres'!$B$9,R492),0))</f>
        <v/>
      </c>
      <c r="T492" s="17">
        <f>IF(A492="","",IFERROR(ROUNDUP(K492*(M492+S492),0),0))</f>
        <v/>
      </c>
      <c r="U492" s="17">
        <f>IF(A492="","",IFERROR(IF(H492&lt;=Q492,MAX(0,T492-H492-I492),0),0))</f>
        <v/>
      </c>
      <c r="V492" s="28" t="n"/>
      <c r="W492" s="29">
        <f>IF(A492="","",IFERROR(U492*V492,0))</f>
        <v/>
      </c>
      <c r="X492" s="27">
        <f>IF(A492="","",IFERROR(H492/K492,0))</f>
        <v/>
      </c>
      <c r="Y492" s="21">
        <f>IF(A492="","",IFERROR(IF(H492&lt;=0,"Rupture / à commander",IF(H492&lt;=Q492,IF(I492&gt;0,"À surveiller - commande en cours","À commander"),"OK")),"À vérifier"))</f>
        <v/>
      </c>
      <c r="Z492" s="22" t="n"/>
      <c r="AA492" s="15" t="n"/>
    </row>
    <row r="493">
      <c r="A493" s="15" t="n"/>
      <c r="B493" s="15" t="n"/>
      <c r="C493" s="15" t="n"/>
      <c r="D493" s="15" t="n"/>
      <c r="E493" s="15" t="n"/>
      <c r="F493" s="16" t="n"/>
      <c r="G493" s="16" t="n"/>
      <c r="H493" s="17">
        <f>IF(A493="","",IFERROR(MAX(0,F493-G493),0))</f>
        <v/>
      </c>
      <c r="I493" s="16" t="n"/>
      <c r="J493" s="16" t="n"/>
      <c r="K493" s="27">
        <f>IF(A493="","",IFERROR(J493/'Paramètres'!$B$6,0))</f>
        <v/>
      </c>
      <c r="L493" s="16" t="n"/>
      <c r="M493" s="17">
        <f>IF(A493="","",IFERROR(IF(L493="",'Paramètres'!$B$7,L493),0))</f>
        <v/>
      </c>
      <c r="N493" s="16" t="n"/>
      <c r="O493" s="17">
        <f>IF(A493="","",IFERROR(IF(N493="",'Paramètres'!$B$8,N493),0))</f>
        <v/>
      </c>
      <c r="P493" s="17">
        <f>IF(A493="","",IFERROR(ROUNDUP(K493*O493,0),0))</f>
        <v/>
      </c>
      <c r="Q493" s="17">
        <f>IF(A493="","",IFERROR(ROUNDUP((K493*M493)+P493,0),0))</f>
        <v/>
      </c>
      <c r="R493" s="16" t="n"/>
      <c r="S493" s="17">
        <f>IF(A493="","",IFERROR(IF(R493="",'Paramètres'!$B$9,R493),0))</f>
        <v/>
      </c>
      <c r="T493" s="17">
        <f>IF(A493="","",IFERROR(ROUNDUP(K493*(M493+S493),0),0))</f>
        <v/>
      </c>
      <c r="U493" s="17">
        <f>IF(A493="","",IFERROR(IF(H493&lt;=Q493,MAX(0,T493-H493-I493),0),0))</f>
        <v/>
      </c>
      <c r="V493" s="28" t="n"/>
      <c r="W493" s="29">
        <f>IF(A493="","",IFERROR(U493*V493,0))</f>
        <v/>
      </c>
      <c r="X493" s="27">
        <f>IF(A493="","",IFERROR(H493/K493,0))</f>
        <v/>
      </c>
      <c r="Y493" s="21">
        <f>IF(A493="","",IFERROR(IF(H493&lt;=0,"Rupture / à commander",IF(H493&lt;=Q493,IF(I493&gt;0,"À surveiller - commande en cours","À commander"),"OK")),"À vérifier"))</f>
        <v/>
      </c>
      <c r="Z493" s="22" t="n"/>
      <c r="AA493" s="15" t="n"/>
    </row>
    <row r="494">
      <c r="A494" s="15" t="n"/>
      <c r="B494" s="15" t="n"/>
      <c r="C494" s="15" t="n"/>
      <c r="D494" s="15" t="n"/>
      <c r="E494" s="15" t="n"/>
      <c r="F494" s="16" t="n"/>
      <c r="G494" s="16" t="n"/>
      <c r="H494" s="17">
        <f>IF(A494="","",IFERROR(MAX(0,F494-G494),0))</f>
        <v/>
      </c>
      <c r="I494" s="16" t="n"/>
      <c r="J494" s="16" t="n"/>
      <c r="K494" s="27">
        <f>IF(A494="","",IFERROR(J494/'Paramètres'!$B$6,0))</f>
        <v/>
      </c>
      <c r="L494" s="16" t="n"/>
      <c r="M494" s="17">
        <f>IF(A494="","",IFERROR(IF(L494="",'Paramètres'!$B$7,L494),0))</f>
        <v/>
      </c>
      <c r="N494" s="16" t="n"/>
      <c r="O494" s="17">
        <f>IF(A494="","",IFERROR(IF(N494="",'Paramètres'!$B$8,N494),0))</f>
        <v/>
      </c>
      <c r="P494" s="17">
        <f>IF(A494="","",IFERROR(ROUNDUP(K494*O494,0),0))</f>
        <v/>
      </c>
      <c r="Q494" s="17">
        <f>IF(A494="","",IFERROR(ROUNDUP((K494*M494)+P494,0),0))</f>
        <v/>
      </c>
      <c r="R494" s="16" t="n"/>
      <c r="S494" s="17">
        <f>IF(A494="","",IFERROR(IF(R494="",'Paramètres'!$B$9,R494),0))</f>
        <v/>
      </c>
      <c r="T494" s="17">
        <f>IF(A494="","",IFERROR(ROUNDUP(K494*(M494+S494),0),0))</f>
        <v/>
      </c>
      <c r="U494" s="17">
        <f>IF(A494="","",IFERROR(IF(H494&lt;=Q494,MAX(0,T494-H494-I494),0),0))</f>
        <v/>
      </c>
      <c r="V494" s="28" t="n"/>
      <c r="W494" s="29">
        <f>IF(A494="","",IFERROR(U494*V494,0))</f>
        <v/>
      </c>
      <c r="X494" s="27">
        <f>IF(A494="","",IFERROR(H494/K494,0))</f>
        <v/>
      </c>
      <c r="Y494" s="21">
        <f>IF(A494="","",IFERROR(IF(H494&lt;=0,"Rupture / à commander",IF(H494&lt;=Q494,IF(I494&gt;0,"À surveiller - commande en cours","À commander"),"OK")),"À vérifier"))</f>
        <v/>
      </c>
      <c r="Z494" s="22" t="n"/>
      <c r="AA494" s="15" t="n"/>
    </row>
    <row r="495">
      <c r="A495" s="15" t="n"/>
      <c r="B495" s="15" t="n"/>
      <c r="C495" s="15" t="n"/>
      <c r="D495" s="15" t="n"/>
      <c r="E495" s="15" t="n"/>
      <c r="F495" s="16" t="n"/>
      <c r="G495" s="16" t="n"/>
      <c r="H495" s="17">
        <f>IF(A495="","",IFERROR(MAX(0,F495-G495),0))</f>
        <v/>
      </c>
      <c r="I495" s="16" t="n"/>
      <c r="J495" s="16" t="n"/>
      <c r="K495" s="27">
        <f>IF(A495="","",IFERROR(J495/'Paramètres'!$B$6,0))</f>
        <v/>
      </c>
      <c r="L495" s="16" t="n"/>
      <c r="M495" s="17">
        <f>IF(A495="","",IFERROR(IF(L495="",'Paramètres'!$B$7,L495),0))</f>
        <v/>
      </c>
      <c r="N495" s="16" t="n"/>
      <c r="O495" s="17">
        <f>IF(A495="","",IFERROR(IF(N495="",'Paramètres'!$B$8,N495),0))</f>
        <v/>
      </c>
      <c r="P495" s="17">
        <f>IF(A495="","",IFERROR(ROUNDUP(K495*O495,0),0))</f>
        <v/>
      </c>
      <c r="Q495" s="17">
        <f>IF(A495="","",IFERROR(ROUNDUP((K495*M495)+P495,0),0))</f>
        <v/>
      </c>
      <c r="R495" s="16" t="n"/>
      <c r="S495" s="17">
        <f>IF(A495="","",IFERROR(IF(R495="",'Paramètres'!$B$9,R495),0))</f>
        <v/>
      </c>
      <c r="T495" s="17">
        <f>IF(A495="","",IFERROR(ROUNDUP(K495*(M495+S495),0),0))</f>
        <v/>
      </c>
      <c r="U495" s="17">
        <f>IF(A495="","",IFERROR(IF(H495&lt;=Q495,MAX(0,T495-H495-I495),0),0))</f>
        <v/>
      </c>
      <c r="V495" s="28" t="n"/>
      <c r="W495" s="29">
        <f>IF(A495="","",IFERROR(U495*V495,0))</f>
        <v/>
      </c>
      <c r="X495" s="27">
        <f>IF(A495="","",IFERROR(H495/K495,0))</f>
        <v/>
      </c>
      <c r="Y495" s="21">
        <f>IF(A495="","",IFERROR(IF(H495&lt;=0,"Rupture / à commander",IF(H495&lt;=Q495,IF(I495&gt;0,"À surveiller - commande en cours","À commander"),"OK")),"À vérifier"))</f>
        <v/>
      </c>
      <c r="Z495" s="22" t="n"/>
      <c r="AA495" s="15" t="n"/>
    </row>
    <row r="496">
      <c r="A496" s="15" t="n"/>
      <c r="B496" s="15" t="n"/>
      <c r="C496" s="15" t="n"/>
      <c r="D496" s="15" t="n"/>
      <c r="E496" s="15" t="n"/>
      <c r="F496" s="16" t="n"/>
      <c r="G496" s="16" t="n"/>
      <c r="H496" s="17">
        <f>IF(A496="","",IFERROR(MAX(0,F496-G496),0))</f>
        <v/>
      </c>
      <c r="I496" s="16" t="n"/>
      <c r="J496" s="16" t="n"/>
      <c r="K496" s="27">
        <f>IF(A496="","",IFERROR(J496/'Paramètres'!$B$6,0))</f>
        <v/>
      </c>
      <c r="L496" s="16" t="n"/>
      <c r="M496" s="17">
        <f>IF(A496="","",IFERROR(IF(L496="",'Paramètres'!$B$7,L496),0))</f>
        <v/>
      </c>
      <c r="N496" s="16" t="n"/>
      <c r="O496" s="17">
        <f>IF(A496="","",IFERROR(IF(N496="",'Paramètres'!$B$8,N496),0))</f>
        <v/>
      </c>
      <c r="P496" s="17">
        <f>IF(A496="","",IFERROR(ROUNDUP(K496*O496,0),0))</f>
        <v/>
      </c>
      <c r="Q496" s="17">
        <f>IF(A496="","",IFERROR(ROUNDUP((K496*M496)+P496,0),0))</f>
        <v/>
      </c>
      <c r="R496" s="16" t="n"/>
      <c r="S496" s="17">
        <f>IF(A496="","",IFERROR(IF(R496="",'Paramètres'!$B$9,R496),0))</f>
        <v/>
      </c>
      <c r="T496" s="17">
        <f>IF(A496="","",IFERROR(ROUNDUP(K496*(M496+S496),0),0))</f>
        <v/>
      </c>
      <c r="U496" s="17">
        <f>IF(A496="","",IFERROR(IF(H496&lt;=Q496,MAX(0,T496-H496-I496),0),0))</f>
        <v/>
      </c>
      <c r="V496" s="28" t="n"/>
      <c r="W496" s="29">
        <f>IF(A496="","",IFERROR(U496*V496,0))</f>
        <v/>
      </c>
      <c r="X496" s="27">
        <f>IF(A496="","",IFERROR(H496/K496,0))</f>
        <v/>
      </c>
      <c r="Y496" s="21">
        <f>IF(A496="","",IFERROR(IF(H496&lt;=0,"Rupture / à commander",IF(H496&lt;=Q496,IF(I496&gt;0,"À surveiller - commande en cours","À commander"),"OK")),"À vérifier"))</f>
        <v/>
      </c>
      <c r="Z496" s="22" t="n"/>
      <c r="AA496" s="15" t="n"/>
    </row>
    <row r="497">
      <c r="A497" s="15" t="n"/>
      <c r="B497" s="15" t="n"/>
      <c r="C497" s="15" t="n"/>
      <c r="D497" s="15" t="n"/>
      <c r="E497" s="15" t="n"/>
      <c r="F497" s="16" t="n"/>
      <c r="G497" s="16" t="n"/>
      <c r="H497" s="17">
        <f>IF(A497="","",IFERROR(MAX(0,F497-G497),0))</f>
        <v/>
      </c>
      <c r="I497" s="16" t="n"/>
      <c r="J497" s="16" t="n"/>
      <c r="K497" s="27">
        <f>IF(A497="","",IFERROR(J497/'Paramètres'!$B$6,0))</f>
        <v/>
      </c>
      <c r="L497" s="16" t="n"/>
      <c r="M497" s="17">
        <f>IF(A497="","",IFERROR(IF(L497="",'Paramètres'!$B$7,L497),0))</f>
        <v/>
      </c>
      <c r="N497" s="16" t="n"/>
      <c r="O497" s="17">
        <f>IF(A497="","",IFERROR(IF(N497="",'Paramètres'!$B$8,N497),0))</f>
        <v/>
      </c>
      <c r="P497" s="17">
        <f>IF(A497="","",IFERROR(ROUNDUP(K497*O497,0),0))</f>
        <v/>
      </c>
      <c r="Q497" s="17">
        <f>IF(A497="","",IFERROR(ROUNDUP((K497*M497)+P497,0),0))</f>
        <v/>
      </c>
      <c r="R497" s="16" t="n"/>
      <c r="S497" s="17">
        <f>IF(A497="","",IFERROR(IF(R497="",'Paramètres'!$B$9,R497),0))</f>
        <v/>
      </c>
      <c r="T497" s="17">
        <f>IF(A497="","",IFERROR(ROUNDUP(K497*(M497+S497),0),0))</f>
        <v/>
      </c>
      <c r="U497" s="17">
        <f>IF(A497="","",IFERROR(IF(H497&lt;=Q497,MAX(0,T497-H497-I497),0),0))</f>
        <v/>
      </c>
      <c r="V497" s="28" t="n"/>
      <c r="W497" s="29">
        <f>IF(A497="","",IFERROR(U497*V497,0))</f>
        <v/>
      </c>
      <c r="X497" s="27">
        <f>IF(A497="","",IFERROR(H497/K497,0))</f>
        <v/>
      </c>
      <c r="Y497" s="21">
        <f>IF(A497="","",IFERROR(IF(H497&lt;=0,"Rupture / à commander",IF(H497&lt;=Q497,IF(I497&gt;0,"À surveiller - commande en cours","À commander"),"OK")),"À vérifier"))</f>
        <v/>
      </c>
      <c r="Z497" s="22" t="n"/>
      <c r="AA497" s="15" t="n"/>
    </row>
    <row r="498">
      <c r="A498" s="15" t="n"/>
      <c r="B498" s="15" t="n"/>
      <c r="C498" s="15" t="n"/>
      <c r="D498" s="15" t="n"/>
      <c r="E498" s="15" t="n"/>
      <c r="F498" s="16" t="n"/>
      <c r="G498" s="16" t="n"/>
      <c r="H498" s="17">
        <f>IF(A498="","",IFERROR(MAX(0,F498-G498),0))</f>
        <v/>
      </c>
      <c r="I498" s="16" t="n"/>
      <c r="J498" s="16" t="n"/>
      <c r="K498" s="27">
        <f>IF(A498="","",IFERROR(J498/'Paramètres'!$B$6,0))</f>
        <v/>
      </c>
      <c r="L498" s="16" t="n"/>
      <c r="M498" s="17">
        <f>IF(A498="","",IFERROR(IF(L498="",'Paramètres'!$B$7,L498),0))</f>
        <v/>
      </c>
      <c r="N498" s="16" t="n"/>
      <c r="O498" s="17">
        <f>IF(A498="","",IFERROR(IF(N498="",'Paramètres'!$B$8,N498),0))</f>
        <v/>
      </c>
      <c r="P498" s="17">
        <f>IF(A498="","",IFERROR(ROUNDUP(K498*O498,0),0))</f>
        <v/>
      </c>
      <c r="Q498" s="17">
        <f>IF(A498="","",IFERROR(ROUNDUP((K498*M498)+P498,0),0))</f>
        <v/>
      </c>
      <c r="R498" s="16" t="n"/>
      <c r="S498" s="17">
        <f>IF(A498="","",IFERROR(IF(R498="",'Paramètres'!$B$9,R498),0))</f>
        <v/>
      </c>
      <c r="T498" s="17">
        <f>IF(A498="","",IFERROR(ROUNDUP(K498*(M498+S498),0),0))</f>
        <v/>
      </c>
      <c r="U498" s="17">
        <f>IF(A498="","",IFERROR(IF(H498&lt;=Q498,MAX(0,T498-H498-I498),0),0))</f>
        <v/>
      </c>
      <c r="V498" s="28" t="n"/>
      <c r="W498" s="29">
        <f>IF(A498="","",IFERROR(U498*V498,0))</f>
        <v/>
      </c>
      <c r="X498" s="27">
        <f>IF(A498="","",IFERROR(H498/K498,0))</f>
        <v/>
      </c>
      <c r="Y498" s="21">
        <f>IF(A498="","",IFERROR(IF(H498&lt;=0,"Rupture / à commander",IF(H498&lt;=Q498,IF(I498&gt;0,"À surveiller - commande en cours","À commander"),"OK")),"À vérifier"))</f>
        <v/>
      </c>
      <c r="Z498" s="22" t="n"/>
      <c r="AA498" s="15" t="n"/>
    </row>
    <row r="499">
      <c r="A499" s="15" t="n"/>
      <c r="B499" s="15" t="n"/>
      <c r="C499" s="15" t="n"/>
      <c r="D499" s="15" t="n"/>
      <c r="E499" s="15" t="n"/>
      <c r="F499" s="16" t="n"/>
      <c r="G499" s="16" t="n"/>
      <c r="H499" s="17">
        <f>IF(A499="","",IFERROR(MAX(0,F499-G499),0))</f>
        <v/>
      </c>
      <c r="I499" s="16" t="n"/>
      <c r="J499" s="16" t="n"/>
      <c r="K499" s="27">
        <f>IF(A499="","",IFERROR(J499/'Paramètres'!$B$6,0))</f>
        <v/>
      </c>
      <c r="L499" s="16" t="n"/>
      <c r="M499" s="17">
        <f>IF(A499="","",IFERROR(IF(L499="",'Paramètres'!$B$7,L499),0))</f>
        <v/>
      </c>
      <c r="N499" s="16" t="n"/>
      <c r="O499" s="17">
        <f>IF(A499="","",IFERROR(IF(N499="",'Paramètres'!$B$8,N499),0))</f>
        <v/>
      </c>
      <c r="P499" s="17">
        <f>IF(A499="","",IFERROR(ROUNDUP(K499*O499,0),0))</f>
        <v/>
      </c>
      <c r="Q499" s="17">
        <f>IF(A499="","",IFERROR(ROUNDUP((K499*M499)+P499,0),0))</f>
        <v/>
      </c>
      <c r="R499" s="16" t="n"/>
      <c r="S499" s="17">
        <f>IF(A499="","",IFERROR(IF(R499="",'Paramètres'!$B$9,R499),0))</f>
        <v/>
      </c>
      <c r="T499" s="17">
        <f>IF(A499="","",IFERROR(ROUNDUP(K499*(M499+S499),0),0))</f>
        <v/>
      </c>
      <c r="U499" s="17">
        <f>IF(A499="","",IFERROR(IF(H499&lt;=Q499,MAX(0,T499-H499-I499),0),0))</f>
        <v/>
      </c>
      <c r="V499" s="28" t="n"/>
      <c r="W499" s="29">
        <f>IF(A499="","",IFERROR(U499*V499,0))</f>
        <v/>
      </c>
      <c r="X499" s="27">
        <f>IF(A499="","",IFERROR(H499/K499,0))</f>
        <v/>
      </c>
      <c r="Y499" s="21">
        <f>IF(A499="","",IFERROR(IF(H499&lt;=0,"Rupture / à commander",IF(H499&lt;=Q499,IF(I499&gt;0,"À surveiller - commande en cours","À commander"),"OK")),"À vérifier"))</f>
        <v/>
      </c>
      <c r="Z499" s="22" t="n"/>
      <c r="AA499" s="15" t="n"/>
    </row>
    <row r="500">
      <c r="A500" s="15" t="n"/>
      <c r="B500" s="15" t="n"/>
      <c r="C500" s="15" t="n"/>
      <c r="D500" s="15" t="n"/>
      <c r="E500" s="15" t="n"/>
      <c r="F500" s="16" t="n"/>
      <c r="G500" s="16" t="n"/>
      <c r="H500" s="17">
        <f>IF(A500="","",IFERROR(MAX(0,F500-G500),0))</f>
        <v/>
      </c>
      <c r="I500" s="16" t="n"/>
      <c r="J500" s="16" t="n"/>
      <c r="K500" s="27">
        <f>IF(A500="","",IFERROR(J500/'Paramètres'!$B$6,0))</f>
        <v/>
      </c>
      <c r="L500" s="16" t="n"/>
      <c r="M500" s="17">
        <f>IF(A500="","",IFERROR(IF(L500="",'Paramètres'!$B$7,L500),0))</f>
        <v/>
      </c>
      <c r="N500" s="16" t="n"/>
      <c r="O500" s="17">
        <f>IF(A500="","",IFERROR(IF(N500="",'Paramètres'!$B$8,N500),0))</f>
        <v/>
      </c>
      <c r="P500" s="17">
        <f>IF(A500="","",IFERROR(ROUNDUP(K500*O500,0),0))</f>
        <v/>
      </c>
      <c r="Q500" s="17">
        <f>IF(A500="","",IFERROR(ROUNDUP((K500*M500)+P500,0),0))</f>
        <v/>
      </c>
      <c r="R500" s="16" t="n"/>
      <c r="S500" s="17">
        <f>IF(A500="","",IFERROR(IF(R500="",'Paramètres'!$B$9,R500),0))</f>
        <v/>
      </c>
      <c r="T500" s="17">
        <f>IF(A500="","",IFERROR(ROUNDUP(K500*(M500+S500),0),0))</f>
        <v/>
      </c>
      <c r="U500" s="17">
        <f>IF(A500="","",IFERROR(IF(H500&lt;=Q500,MAX(0,T500-H500-I500),0),0))</f>
        <v/>
      </c>
      <c r="V500" s="28" t="n"/>
      <c r="W500" s="29">
        <f>IF(A500="","",IFERROR(U500*V500,0))</f>
        <v/>
      </c>
      <c r="X500" s="27">
        <f>IF(A500="","",IFERROR(H500/K500,0))</f>
        <v/>
      </c>
      <c r="Y500" s="21">
        <f>IF(A500="","",IFERROR(IF(H500&lt;=0,"Rupture / à commander",IF(H500&lt;=Q500,IF(I500&gt;0,"À surveiller - commande en cours","À commander"),"OK")),"À vérifier"))</f>
        <v/>
      </c>
      <c r="Z500" s="22" t="n"/>
      <c r="AA500" s="15" t="n"/>
    </row>
    <row r="501">
      <c r="A501" s="15" t="n"/>
      <c r="B501" s="15" t="n"/>
      <c r="C501" s="15" t="n"/>
      <c r="D501" s="15" t="n"/>
      <c r="E501" s="15" t="n"/>
      <c r="F501" s="16" t="n"/>
      <c r="G501" s="16" t="n"/>
      <c r="H501" s="17">
        <f>IF(A501="","",IFERROR(MAX(0,F501-G501),0))</f>
        <v/>
      </c>
      <c r="I501" s="16" t="n"/>
      <c r="J501" s="16" t="n"/>
      <c r="K501" s="27">
        <f>IF(A501="","",IFERROR(J501/'Paramètres'!$B$6,0))</f>
        <v/>
      </c>
      <c r="L501" s="16" t="n"/>
      <c r="M501" s="17">
        <f>IF(A501="","",IFERROR(IF(L501="",'Paramètres'!$B$7,L501),0))</f>
        <v/>
      </c>
      <c r="N501" s="16" t="n"/>
      <c r="O501" s="17">
        <f>IF(A501="","",IFERROR(IF(N501="",'Paramètres'!$B$8,N501),0))</f>
        <v/>
      </c>
      <c r="P501" s="17">
        <f>IF(A501="","",IFERROR(ROUNDUP(K501*O501,0),0))</f>
        <v/>
      </c>
      <c r="Q501" s="17">
        <f>IF(A501="","",IFERROR(ROUNDUP((K501*M501)+P501,0),0))</f>
        <v/>
      </c>
      <c r="R501" s="16" t="n"/>
      <c r="S501" s="17">
        <f>IF(A501="","",IFERROR(IF(R501="",'Paramètres'!$B$9,R501),0))</f>
        <v/>
      </c>
      <c r="T501" s="17">
        <f>IF(A501="","",IFERROR(ROUNDUP(K501*(M501+S501),0),0))</f>
        <v/>
      </c>
      <c r="U501" s="17">
        <f>IF(A501="","",IFERROR(IF(H501&lt;=Q501,MAX(0,T501-H501-I501),0),0))</f>
        <v/>
      </c>
      <c r="V501" s="28" t="n"/>
      <c r="W501" s="29">
        <f>IF(A501="","",IFERROR(U501*V501,0))</f>
        <v/>
      </c>
      <c r="X501" s="27">
        <f>IF(A501="","",IFERROR(H501/K501,0))</f>
        <v/>
      </c>
      <c r="Y501" s="21">
        <f>IF(A501="","",IFERROR(IF(H501&lt;=0,"Rupture / à commander",IF(H501&lt;=Q501,IF(I501&gt;0,"À surveiller - commande en cours","À commander"),"OK")),"À vérifier"))</f>
        <v/>
      </c>
      <c r="Z501" s="22" t="n"/>
      <c r="AA501" s="15" t="n"/>
    </row>
    <row r="502">
      <c r="A502" s="15" t="n"/>
      <c r="B502" s="15" t="n"/>
      <c r="C502" s="15" t="n"/>
      <c r="D502" s="15" t="n"/>
      <c r="E502" s="15" t="n"/>
      <c r="F502" s="16" t="n"/>
      <c r="G502" s="16" t="n"/>
      <c r="H502" s="17">
        <f>IF(A502="","",IFERROR(MAX(0,F502-G502),0))</f>
        <v/>
      </c>
      <c r="I502" s="16" t="n"/>
      <c r="J502" s="16" t="n"/>
      <c r="K502" s="27">
        <f>IF(A502="","",IFERROR(J502/'Paramètres'!$B$6,0))</f>
        <v/>
      </c>
      <c r="L502" s="16" t="n"/>
      <c r="M502" s="17">
        <f>IF(A502="","",IFERROR(IF(L502="",'Paramètres'!$B$7,L502),0))</f>
        <v/>
      </c>
      <c r="N502" s="16" t="n"/>
      <c r="O502" s="17">
        <f>IF(A502="","",IFERROR(IF(N502="",'Paramètres'!$B$8,N502),0))</f>
        <v/>
      </c>
      <c r="P502" s="17">
        <f>IF(A502="","",IFERROR(ROUNDUP(K502*O502,0),0))</f>
        <v/>
      </c>
      <c r="Q502" s="17">
        <f>IF(A502="","",IFERROR(ROUNDUP((K502*M502)+P502,0),0))</f>
        <v/>
      </c>
      <c r="R502" s="16" t="n"/>
      <c r="S502" s="17">
        <f>IF(A502="","",IFERROR(IF(R502="",'Paramètres'!$B$9,R502),0))</f>
        <v/>
      </c>
      <c r="T502" s="17">
        <f>IF(A502="","",IFERROR(ROUNDUP(K502*(M502+S502),0),0))</f>
        <v/>
      </c>
      <c r="U502" s="17">
        <f>IF(A502="","",IFERROR(IF(H502&lt;=Q502,MAX(0,T502-H502-I502),0),0))</f>
        <v/>
      </c>
      <c r="V502" s="28" t="n"/>
      <c r="W502" s="29">
        <f>IF(A502="","",IFERROR(U502*V502,0))</f>
        <v/>
      </c>
      <c r="X502" s="27">
        <f>IF(A502="","",IFERROR(H502/K502,0))</f>
        <v/>
      </c>
      <c r="Y502" s="21">
        <f>IF(A502="","",IFERROR(IF(H502&lt;=0,"Rupture / à commander",IF(H502&lt;=Q502,IF(I502&gt;0,"À surveiller - commande en cours","À commander"),"OK")),"À vérifier"))</f>
        <v/>
      </c>
      <c r="Z502" s="22" t="n"/>
      <c r="AA502" s="15" t="n"/>
    </row>
    <row r="503">
      <c r="A503" s="15" t="n"/>
      <c r="B503" s="15" t="n"/>
      <c r="C503" s="15" t="n"/>
      <c r="D503" s="15" t="n"/>
      <c r="E503" s="15" t="n"/>
      <c r="F503" s="16" t="n"/>
      <c r="G503" s="16" t="n"/>
      <c r="H503" s="17">
        <f>IF(A503="","",IFERROR(MAX(0,F503-G503),0))</f>
        <v/>
      </c>
      <c r="I503" s="16" t="n"/>
      <c r="J503" s="16" t="n"/>
      <c r="K503" s="27">
        <f>IF(A503="","",IFERROR(J503/'Paramètres'!$B$6,0))</f>
        <v/>
      </c>
      <c r="L503" s="16" t="n"/>
      <c r="M503" s="17">
        <f>IF(A503="","",IFERROR(IF(L503="",'Paramètres'!$B$7,L503),0))</f>
        <v/>
      </c>
      <c r="N503" s="16" t="n"/>
      <c r="O503" s="17">
        <f>IF(A503="","",IFERROR(IF(N503="",'Paramètres'!$B$8,N503),0))</f>
        <v/>
      </c>
      <c r="P503" s="17">
        <f>IF(A503="","",IFERROR(ROUNDUP(K503*O503,0),0))</f>
        <v/>
      </c>
      <c r="Q503" s="17">
        <f>IF(A503="","",IFERROR(ROUNDUP((K503*M503)+P503,0),0))</f>
        <v/>
      </c>
      <c r="R503" s="16" t="n"/>
      <c r="S503" s="17">
        <f>IF(A503="","",IFERROR(IF(R503="",'Paramètres'!$B$9,R503),0))</f>
        <v/>
      </c>
      <c r="T503" s="17">
        <f>IF(A503="","",IFERROR(ROUNDUP(K503*(M503+S503),0),0))</f>
        <v/>
      </c>
      <c r="U503" s="17">
        <f>IF(A503="","",IFERROR(IF(H503&lt;=Q503,MAX(0,T503-H503-I503),0),0))</f>
        <v/>
      </c>
      <c r="V503" s="28" t="n"/>
      <c r="W503" s="29">
        <f>IF(A503="","",IFERROR(U503*V503,0))</f>
        <v/>
      </c>
      <c r="X503" s="27">
        <f>IF(A503="","",IFERROR(H503/K503,0))</f>
        <v/>
      </c>
      <c r="Y503" s="21">
        <f>IF(A503="","",IFERROR(IF(H503&lt;=0,"Rupture / à commander",IF(H503&lt;=Q503,IF(I503&gt;0,"À surveiller - commande en cours","À commander"),"OK")),"À vérifier"))</f>
        <v/>
      </c>
      <c r="Z503" s="22" t="n"/>
      <c r="AA503" s="15" t="n"/>
    </row>
    <row r="504">
      <c r="A504" s="15" t="n"/>
      <c r="B504" s="15" t="n"/>
      <c r="C504" s="15" t="n"/>
      <c r="D504" s="15" t="n"/>
      <c r="E504" s="15" t="n"/>
      <c r="F504" s="16" t="n"/>
      <c r="G504" s="16" t="n"/>
      <c r="H504" s="17">
        <f>IF(A504="","",IFERROR(MAX(0,F504-G504),0))</f>
        <v/>
      </c>
      <c r="I504" s="16" t="n"/>
      <c r="J504" s="16" t="n"/>
      <c r="K504" s="27">
        <f>IF(A504="","",IFERROR(J504/'Paramètres'!$B$6,0))</f>
        <v/>
      </c>
      <c r="L504" s="16" t="n"/>
      <c r="M504" s="17">
        <f>IF(A504="","",IFERROR(IF(L504="",'Paramètres'!$B$7,L504),0))</f>
        <v/>
      </c>
      <c r="N504" s="16" t="n"/>
      <c r="O504" s="17">
        <f>IF(A504="","",IFERROR(IF(N504="",'Paramètres'!$B$8,N504),0))</f>
        <v/>
      </c>
      <c r="P504" s="17">
        <f>IF(A504="","",IFERROR(ROUNDUP(K504*O504,0),0))</f>
        <v/>
      </c>
      <c r="Q504" s="17">
        <f>IF(A504="","",IFERROR(ROUNDUP((K504*M504)+P504,0),0))</f>
        <v/>
      </c>
      <c r="R504" s="16" t="n"/>
      <c r="S504" s="17">
        <f>IF(A504="","",IFERROR(IF(R504="",'Paramètres'!$B$9,R504),0))</f>
        <v/>
      </c>
      <c r="T504" s="17">
        <f>IF(A504="","",IFERROR(ROUNDUP(K504*(M504+S504),0),0))</f>
        <v/>
      </c>
      <c r="U504" s="17">
        <f>IF(A504="","",IFERROR(IF(H504&lt;=Q504,MAX(0,T504-H504-I504),0),0))</f>
        <v/>
      </c>
      <c r="V504" s="28" t="n"/>
      <c r="W504" s="29">
        <f>IF(A504="","",IFERROR(U504*V504,0))</f>
        <v/>
      </c>
      <c r="X504" s="27">
        <f>IF(A504="","",IFERROR(H504/K504,0))</f>
        <v/>
      </c>
      <c r="Y504" s="21">
        <f>IF(A504="","",IFERROR(IF(H504&lt;=0,"Rupture / à commander",IF(H504&lt;=Q504,IF(I504&gt;0,"À surveiller - commande en cours","À commander"),"OK")),"À vérifier"))</f>
        <v/>
      </c>
      <c r="Z504" s="22" t="n"/>
      <c r="AA504" s="15" t="n"/>
    </row>
    <row r="505">
      <c r="A505" s="15" t="n"/>
      <c r="B505" s="15" t="n"/>
      <c r="C505" s="15" t="n"/>
      <c r="D505" s="15" t="n"/>
      <c r="E505" s="15" t="n"/>
      <c r="F505" s="16" t="n"/>
      <c r="G505" s="16" t="n"/>
      <c r="H505" s="17">
        <f>IF(A505="","",IFERROR(MAX(0,F505-G505),0))</f>
        <v/>
      </c>
      <c r="I505" s="16" t="n"/>
      <c r="J505" s="16" t="n"/>
      <c r="K505" s="27">
        <f>IF(A505="","",IFERROR(J505/'Paramètres'!$B$6,0))</f>
        <v/>
      </c>
      <c r="L505" s="16" t="n"/>
      <c r="M505" s="17">
        <f>IF(A505="","",IFERROR(IF(L505="",'Paramètres'!$B$7,L505),0))</f>
        <v/>
      </c>
      <c r="N505" s="16" t="n"/>
      <c r="O505" s="17">
        <f>IF(A505="","",IFERROR(IF(N505="",'Paramètres'!$B$8,N505),0))</f>
        <v/>
      </c>
      <c r="P505" s="17">
        <f>IF(A505="","",IFERROR(ROUNDUP(K505*O505,0),0))</f>
        <v/>
      </c>
      <c r="Q505" s="17">
        <f>IF(A505="","",IFERROR(ROUNDUP((K505*M505)+P505,0),0))</f>
        <v/>
      </c>
      <c r="R505" s="16" t="n"/>
      <c r="S505" s="17">
        <f>IF(A505="","",IFERROR(IF(R505="",'Paramètres'!$B$9,R505),0))</f>
        <v/>
      </c>
      <c r="T505" s="17">
        <f>IF(A505="","",IFERROR(ROUNDUP(K505*(M505+S505),0),0))</f>
        <v/>
      </c>
      <c r="U505" s="17">
        <f>IF(A505="","",IFERROR(IF(H505&lt;=Q505,MAX(0,T505-H505-I505),0),0))</f>
        <v/>
      </c>
      <c r="V505" s="28" t="n"/>
      <c r="W505" s="29">
        <f>IF(A505="","",IFERROR(U505*V505,0))</f>
        <v/>
      </c>
      <c r="X505" s="27">
        <f>IF(A505="","",IFERROR(H505/K505,0))</f>
        <v/>
      </c>
      <c r="Y505" s="21">
        <f>IF(A505="","",IFERROR(IF(H505&lt;=0,"Rupture / à commander",IF(H505&lt;=Q505,IF(I505&gt;0,"À surveiller - commande en cours","À commander"),"OK")),"À vérifier"))</f>
        <v/>
      </c>
      <c r="Z505" s="22" t="n"/>
      <c r="AA505" s="15" t="n"/>
    </row>
    <row r="506">
      <c r="A506" s="15" t="n"/>
      <c r="B506" s="15" t="n"/>
      <c r="C506" s="15" t="n"/>
      <c r="D506" s="15" t="n"/>
      <c r="E506" s="15" t="n"/>
      <c r="F506" s="16" t="n"/>
      <c r="G506" s="16" t="n"/>
      <c r="H506" s="17">
        <f>IF(A506="","",IFERROR(MAX(0,F506-G506),0))</f>
        <v/>
      </c>
      <c r="I506" s="16" t="n"/>
      <c r="J506" s="16" t="n"/>
      <c r="K506" s="27">
        <f>IF(A506="","",IFERROR(J506/'Paramètres'!$B$6,0))</f>
        <v/>
      </c>
      <c r="L506" s="16" t="n"/>
      <c r="M506" s="17">
        <f>IF(A506="","",IFERROR(IF(L506="",'Paramètres'!$B$7,L506),0))</f>
        <v/>
      </c>
      <c r="N506" s="16" t="n"/>
      <c r="O506" s="17">
        <f>IF(A506="","",IFERROR(IF(N506="",'Paramètres'!$B$8,N506),0))</f>
        <v/>
      </c>
      <c r="P506" s="17">
        <f>IF(A506="","",IFERROR(ROUNDUP(K506*O506,0),0))</f>
        <v/>
      </c>
      <c r="Q506" s="17">
        <f>IF(A506="","",IFERROR(ROUNDUP((K506*M506)+P506,0),0))</f>
        <v/>
      </c>
      <c r="R506" s="16" t="n"/>
      <c r="S506" s="17">
        <f>IF(A506="","",IFERROR(IF(R506="",'Paramètres'!$B$9,R506),0))</f>
        <v/>
      </c>
      <c r="T506" s="17">
        <f>IF(A506="","",IFERROR(ROUNDUP(K506*(M506+S506),0),0))</f>
        <v/>
      </c>
      <c r="U506" s="17">
        <f>IF(A506="","",IFERROR(IF(H506&lt;=Q506,MAX(0,T506-H506-I506),0),0))</f>
        <v/>
      </c>
      <c r="V506" s="28" t="n"/>
      <c r="W506" s="29">
        <f>IF(A506="","",IFERROR(U506*V506,0))</f>
        <v/>
      </c>
      <c r="X506" s="27">
        <f>IF(A506="","",IFERROR(H506/K506,0))</f>
        <v/>
      </c>
      <c r="Y506" s="21">
        <f>IF(A506="","",IFERROR(IF(H506&lt;=0,"Rupture / à commander",IF(H506&lt;=Q506,IF(I506&gt;0,"À surveiller - commande en cours","À commander"),"OK")),"À vérifier"))</f>
        <v/>
      </c>
      <c r="Z506" s="22" t="n"/>
      <c r="AA506" s="15" t="n"/>
    </row>
    <row r="507">
      <c r="A507" s="15" t="n"/>
      <c r="B507" s="15" t="n"/>
      <c r="C507" s="15" t="n"/>
      <c r="D507" s="15" t="n"/>
      <c r="E507" s="15" t="n"/>
      <c r="F507" s="16" t="n"/>
      <c r="G507" s="16" t="n"/>
      <c r="H507" s="17">
        <f>IF(A507="","",IFERROR(MAX(0,F507-G507),0))</f>
        <v/>
      </c>
      <c r="I507" s="16" t="n"/>
      <c r="J507" s="16" t="n"/>
      <c r="K507" s="27">
        <f>IF(A507="","",IFERROR(J507/'Paramètres'!$B$6,0))</f>
        <v/>
      </c>
      <c r="L507" s="16" t="n"/>
      <c r="M507" s="17">
        <f>IF(A507="","",IFERROR(IF(L507="",'Paramètres'!$B$7,L507),0))</f>
        <v/>
      </c>
      <c r="N507" s="16" t="n"/>
      <c r="O507" s="17">
        <f>IF(A507="","",IFERROR(IF(N507="",'Paramètres'!$B$8,N507),0))</f>
        <v/>
      </c>
      <c r="P507" s="17">
        <f>IF(A507="","",IFERROR(ROUNDUP(K507*O507,0),0))</f>
        <v/>
      </c>
      <c r="Q507" s="17">
        <f>IF(A507="","",IFERROR(ROUNDUP((K507*M507)+P507,0),0))</f>
        <v/>
      </c>
      <c r="R507" s="16" t="n"/>
      <c r="S507" s="17">
        <f>IF(A507="","",IFERROR(IF(R507="",'Paramètres'!$B$9,R507),0))</f>
        <v/>
      </c>
      <c r="T507" s="17">
        <f>IF(A507="","",IFERROR(ROUNDUP(K507*(M507+S507),0),0))</f>
        <v/>
      </c>
      <c r="U507" s="17">
        <f>IF(A507="","",IFERROR(IF(H507&lt;=Q507,MAX(0,T507-H507-I507),0),0))</f>
        <v/>
      </c>
      <c r="V507" s="28" t="n"/>
      <c r="W507" s="29">
        <f>IF(A507="","",IFERROR(U507*V507,0))</f>
        <v/>
      </c>
      <c r="X507" s="27">
        <f>IF(A507="","",IFERROR(H507/K507,0))</f>
        <v/>
      </c>
      <c r="Y507" s="21">
        <f>IF(A507="","",IFERROR(IF(H507&lt;=0,"Rupture / à commander",IF(H507&lt;=Q507,IF(I507&gt;0,"À surveiller - commande en cours","À commander"),"OK")),"À vérifier"))</f>
        <v/>
      </c>
      <c r="Z507" s="22" t="n"/>
      <c r="AA507" s="15" t="n"/>
    </row>
    <row r="508">
      <c r="A508" s="15" t="n"/>
      <c r="B508" s="15" t="n"/>
      <c r="C508" s="15" t="n"/>
      <c r="D508" s="15" t="n"/>
      <c r="E508" s="15" t="n"/>
      <c r="F508" s="16" t="n"/>
      <c r="G508" s="16" t="n"/>
      <c r="H508" s="17">
        <f>IF(A508="","",IFERROR(MAX(0,F508-G508),0))</f>
        <v/>
      </c>
      <c r="I508" s="16" t="n"/>
      <c r="J508" s="16" t="n"/>
      <c r="K508" s="27">
        <f>IF(A508="","",IFERROR(J508/'Paramètres'!$B$6,0))</f>
        <v/>
      </c>
      <c r="L508" s="16" t="n"/>
      <c r="M508" s="17">
        <f>IF(A508="","",IFERROR(IF(L508="",'Paramètres'!$B$7,L508),0))</f>
        <v/>
      </c>
      <c r="N508" s="16" t="n"/>
      <c r="O508" s="17">
        <f>IF(A508="","",IFERROR(IF(N508="",'Paramètres'!$B$8,N508),0))</f>
        <v/>
      </c>
      <c r="P508" s="17">
        <f>IF(A508="","",IFERROR(ROUNDUP(K508*O508,0),0))</f>
        <v/>
      </c>
      <c r="Q508" s="17">
        <f>IF(A508="","",IFERROR(ROUNDUP((K508*M508)+P508,0),0))</f>
        <v/>
      </c>
      <c r="R508" s="16" t="n"/>
      <c r="S508" s="17">
        <f>IF(A508="","",IFERROR(IF(R508="",'Paramètres'!$B$9,R508),0))</f>
        <v/>
      </c>
      <c r="T508" s="17">
        <f>IF(A508="","",IFERROR(ROUNDUP(K508*(M508+S508),0),0))</f>
        <v/>
      </c>
      <c r="U508" s="17">
        <f>IF(A508="","",IFERROR(IF(H508&lt;=Q508,MAX(0,T508-H508-I508),0),0))</f>
        <v/>
      </c>
      <c r="V508" s="28" t="n"/>
      <c r="W508" s="29">
        <f>IF(A508="","",IFERROR(U508*V508,0))</f>
        <v/>
      </c>
      <c r="X508" s="27">
        <f>IF(A508="","",IFERROR(H508/K508,0))</f>
        <v/>
      </c>
      <c r="Y508" s="21">
        <f>IF(A508="","",IFERROR(IF(H508&lt;=0,"Rupture / à commander",IF(H508&lt;=Q508,IF(I508&gt;0,"À surveiller - commande en cours","À commander"),"OK")),"À vérifier"))</f>
        <v/>
      </c>
      <c r="Z508" s="22" t="n"/>
      <c r="AA508" s="15" t="n"/>
    </row>
    <row r="509">
      <c r="A509" s="15" t="n"/>
      <c r="B509" s="15" t="n"/>
      <c r="C509" s="15" t="n"/>
      <c r="D509" s="15" t="n"/>
      <c r="E509" s="15" t="n"/>
      <c r="F509" s="16" t="n"/>
      <c r="G509" s="16" t="n"/>
      <c r="H509" s="17">
        <f>IF(A509="","",IFERROR(MAX(0,F509-G509),0))</f>
        <v/>
      </c>
      <c r="I509" s="16" t="n"/>
      <c r="J509" s="16" t="n"/>
      <c r="K509" s="27">
        <f>IF(A509="","",IFERROR(J509/'Paramètres'!$B$6,0))</f>
        <v/>
      </c>
      <c r="L509" s="16" t="n"/>
      <c r="M509" s="17">
        <f>IF(A509="","",IFERROR(IF(L509="",'Paramètres'!$B$7,L509),0))</f>
        <v/>
      </c>
      <c r="N509" s="16" t="n"/>
      <c r="O509" s="17">
        <f>IF(A509="","",IFERROR(IF(N509="",'Paramètres'!$B$8,N509),0))</f>
        <v/>
      </c>
      <c r="P509" s="17">
        <f>IF(A509="","",IFERROR(ROUNDUP(K509*O509,0),0))</f>
        <v/>
      </c>
      <c r="Q509" s="17">
        <f>IF(A509="","",IFERROR(ROUNDUP((K509*M509)+P509,0),0))</f>
        <v/>
      </c>
      <c r="R509" s="16" t="n"/>
      <c r="S509" s="17">
        <f>IF(A509="","",IFERROR(IF(R509="",'Paramètres'!$B$9,R509),0))</f>
        <v/>
      </c>
      <c r="T509" s="17">
        <f>IF(A509="","",IFERROR(ROUNDUP(K509*(M509+S509),0),0))</f>
        <v/>
      </c>
      <c r="U509" s="17">
        <f>IF(A509="","",IFERROR(IF(H509&lt;=Q509,MAX(0,T509-H509-I509),0),0))</f>
        <v/>
      </c>
      <c r="V509" s="28" t="n"/>
      <c r="W509" s="29">
        <f>IF(A509="","",IFERROR(U509*V509,0))</f>
        <v/>
      </c>
      <c r="X509" s="27">
        <f>IF(A509="","",IFERROR(H509/K509,0))</f>
        <v/>
      </c>
      <c r="Y509" s="21">
        <f>IF(A509="","",IFERROR(IF(H509&lt;=0,"Rupture / à commander",IF(H509&lt;=Q509,IF(I509&gt;0,"À surveiller - commande en cours","À commander"),"OK")),"À vérifier"))</f>
        <v/>
      </c>
      <c r="Z509" s="22" t="n"/>
      <c r="AA509" s="15" t="n"/>
    </row>
    <row r="510">
      <c r="A510" s="15" t="n"/>
      <c r="B510" s="15" t="n"/>
      <c r="C510" s="15" t="n"/>
      <c r="D510" s="15" t="n"/>
      <c r="E510" s="15" t="n"/>
      <c r="F510" s="16" t="n"/>
      <c r="G510" s="16" t="n"/>
      <c r="H510" s="17">
        <f>IF(A510="","",IFERROR(MAX(0,F510-G510),0))</f>
        <v/>
      </c>
      <c r="I510" s="16" t="n"/>
      <c r="J510" s="16" t="n"/>
      <c r="K510" s="27">
        <f>IF(A510="","",IFERROR(J510/'Paramètres'!$B$6,0))</f>
        <v/>
      </c>
      <c r="L510" s="16" t="n"/>
      <c r="M510" s="17">
        <f>IF(A510="","",IFERROR(IF(L510="",'Paramètres'!$B$7,L510),0))</f>
        <v/>
      </c>
      <c r="N510" s="16" t="n"/>
      <c r="O510" s="17">
        <f>IF(A510="","",IFERROR(IF(N510="",'Paramètres'!$B$8,N510),0))</f>
        <v/>
      </c>
      <c r="P510" s="17">
        <f>IF(A510="","",IFERROR(ROUNDUP(K510*O510,0),0))</f>
        <v/>
      </c>
      <c r="Q510" s="17">
        <f>IF(A510="","",IFERROR(ROUNDUP((K510*M510)+P510,0),0))</f>
        <v/>
      </c>
      <c r="R510" s="16" t="n"/>
      <c r="S510" s="17">
        <f>IF(A510="","",IFERROR(IF(R510="",'Paramètres'!$B$9,R510),0))</f>
        <v/>
      </c>
      <c r="T510" s="17">
        <f>IF(A510="","",IFERROR(ROUNDUP(K510*(M510+S510),0),0))</f>
        <v/>
      </c>
      <c r="U510" s="17">
        <f>IF(A510="","",IFERROR(IF(H510&lt;=Q510,MAX(0,T510-H510-I510),0),0))</f>
        <v/>
      </c>
      <c r="V510" s="28" t="n"/>
      <c r="W510" s="29">
        <f>IF(A510="","",IFERROR(U510*V510,0))</f>
        <v/>
      </c>
      <c r="X510" s="27">
        <f>IF(A510="","",IFERROR(H510/K510,0))</f>
        <v/>
      </c>
      <c r="Y510" s="21">
        <f>IF(A510="","",IFERROR(IF(H510&lt;=0,"Rupture / à commander",IF(H510&lt;=Q510,IF(I510&gt;0,"À surveiller - commande en cours","À commander"),"OK")),"À vérifier"))</f>
        <v/>
      </c>
      <c r="Z510" s="22" t="n"/>
      <c r="AA510" s="15" t="n"/>
    </row>
    <row r="511">
      <c r="A511" s="15" t="n"/>
      <c r="B511" s="15" t="n"/>
      <c r="C511" s="15" t="n"/>
      <c r="D511" s="15" t="n"/>
      <c r="E511" s="15" t="n"/>
      <c r="F511" s="16" t="n"/>
      <c r="G511" s="16" t="n"/>
      <c r="H511" s="17">
        <f>IF(A511="","",IFERROR(MAX(0,F511-G511),0))</f>
        <v/>
      </c>
      <c r="I511" s="16" t="n"/>
      <c r="J511" s="16" t="n"/>
      <c r="K511" s="27">
        <f>IF(A511="","",IFERROR(J511/'Paramètres'!$B$6,0))</f>
        <v/>
      </c>
      <c r="L511" s="16" t="n"/>
      <c r="M511" s="17">
        <f>IF(A511="","",IFERROR(IF(L511="",'Paramètres'!$B$7,L511),0))</f>
        <v/>
      </c>
      <c r="N511" s="16" t="n"/>
      <c r="O511" s="17">
        <f>IF(A511="","",IFERROR(IF(N511="",'Paramètres'!$B$8,N511),0))</f>
        <v/>
      </c>
      <c r="P511" s="17">
        <f>IF(A511="","",IFERROR(ROUNDUP(K511*O511,0),0))</f>
        <v/>
      </c>
      <c r="Q511" s="17">
        <f>IF(A511="","",IFERROR(ROUNDUP((K511*M511)+P511,0),0))</f>
        <v/>
      </c>
      <c r="R511" s="16" t="n"/>
      <c r="S511" s="17">
        <f>IF(A511="","",IFERROR(IF(R511="",'Paramètres'!$B$9,R511),0))</f>
        <v/>
      </c>
      <c r="T511" s="17">
        <f>IF(A511="","",IFERROR(ROUNDUP(K511*(M511+S511),0),0))</f>
        <v/>
      </c>
      <c r="U511" s="17">
        <f>IF(A511="","",IFERROR(IF(H511&lt;=Q511,MAX(0,T511-H511-I511),0),0))</f>
        <v/>
      </c>
      <c r="V511" s="28" t="n"/>
      <c r="W511" s="29">
        <f>IF(A511="","",IFERROR(U511*V511,0))</f>
        <v/>
      </c>
      <c r="X511" s="27">
        <f>IF(A511="","",IFERROR(H511/K511,0))</f>
        <v/>
      </c>
      <c r="Y511" s="21">
        <f>IF(A511="","",IFERROR(IF(H511&lt;=0,"Rupture / à commander",IF(H511&lt;=Q511,IF(I511&gt;0,"À surveiller - commande en cours","À commander"),"OK")),"À vérifier"))</f>
        <v/>
      </c>
      <c r="Z511" s="22" t="n"/>
      <c r="AA511" s="15" t="n"/>
    </row>
    <row r="512">
      <c r="A512" s="15" t="n"/>
      <c r="B512" s="15" t="n"/>
      <c r="C512" s="15" t="n"/>
      <c r="D512" s="15" t="n"/>
      <c r="E512" s="15" t="n"/>
      <c r="F512" s="16" t="n"/>
      <c r="G512" s="16" t="n"/>
      <c r="H512" s="17">
        <f>IF(A512="","",IFERROR(MAX(0,F512-G512),0))</f>
        <v/>
      </c>
      <c r="I512" s="16" t="n"/>
      <c r="J512" s="16" t="n"/>
      <c r="K512" s="27">
        <f>IF(A512="","",IFERROR(J512/'Paramètres'!$B$6,0))</f>
        <v/>
      </c>
      <c r="L512" s="16" t="n"/>
      <c r="M512" s="17">
        <f>IF(A512="","",IFERROR(IF(L512="",'Paramètres'!$B$7,L512),0))</f>
        <v/>
      </c>
      <c r="N512" s="16" t="n"/>
      <c r="O512" s="17">
        <f>IF(A512="","",IFERROR(IF(N512="",'Paramètres'!$B$8,N512),0))</f>
        <v/>
      </c>
      <c r="P512" s="17">
        <f>IF(A512="","",IFERROR(ROUNDUP(K512*O512,0),0))</f>
        <v/>
      </c>
      <c r="Q512" s="17">
        <f>IF(A512="","",IFERROR(ROUNDUP((K512*M512)+P512,0),0))</f>
        <v/>
      </c>
      <c r="R512" s="16" t="n"/>
      <c r="S512" s="17">
        <f>IF(A512="","",IFERROR(IF(R512="",'Paramètres'!$B$9,R512),0))</f>
        <v/>
      </c>
      <c r="T512" s="17">
        <f>IF(A512="","",IFERROR(ROUNDUP(K512*(M512+S512),0),0))</f>
        <v/>
      </c>
      <c r="U512" s="17">
        <f>IF(A512="","",IFERROR(IF(H512&lt;=Q512,MAX(0,T512-H512-I512),0),0))</f>
        <v/>
      </c>
      <c r="V512" s="28" t="n"/>
      <c r="W512" s="29">
        <f>IF(A512="","",IFERROR(U512*V512,0))</f>
        <v/>
      </c>
      <c r="X512" s="27">
        <f>IF(A512="","",IFERROR(H512/K512,0))</f>
        <v/>
      </c>
      <c r="Y512" s="21">
        <f>IF(A512="","",IFERROR(IF(H512&lt;=0,"Rupture / à commander",IF(H512&lt;=Q512,IF(I512&gt;0,"À surveiller - commande en cours","À commander"),"OK")),"À vérifier"))</f>
        <v/>
      </c>
      <c r="Z512" s="22" t="n"/>
      <c r="AA512" s="15" t="n"/>
    </row>
    <row r="513">
      <c r="A513" s="15" t="n"/>
      <c r="B513" s="15" t="n"/>
      <c r="C513" s="15" t="n"/>
      <c r="D513" s="15" t="n"/>
      <c r="E513" s="15" t="n"/>
      <c r="F513" s="16" t="n"/>
      <c r="G513" s="16" t="n"/>
      <c r="H513" s="17">
        <f>IF(A513="","",IFERROR(MAX(0,F513-G513),0))</f>
        <v/>
      </c>
      <c r="I513" s="16" t="n"/>
      <c r="J513" s="16" t="n"/>
      <c r="K513" s="27">
        <f>IF(A513="","",IFERROR(J513/'Paramètres'!$B$6,0))</f>
        <v/>
      </c>
      <c r="L513" s="16" t="n"/>
      <c r="M513" s="17">
        <f>IF(A513="","",IFERROR(IF(L513="",'Paramètres'!$B$7,L513),0))</f>
        <v/>
      </c>
      <c r="N513" s="16" t="n"/>
      <c r="O513" s="17">
        <f>IF(A513="","",IFERROR(IF(N513="",'Paramètres'!$B$8,N513),0))</f>
        <v/>
      </c>
      <c r="P513" s="17">
        <f>IF(A513="","",IFERROR(ROUNDUP(K513*O513,0),0))</f>
        <v/>
      </c>
      <c r="Q513" s="17">
        <f>IF(A513="","",IFERROR(ROUNDUP((K513*M513)+P513,0),0))</f>
        <v/>
      </c>
      <c r="R513" s="16" t="n"/>
      <c r="S513" s="17">
        <f>IF(A513="","",IFERROR(IF(R513="",'Paramètres'!$B$9,R513),0))</f>
        <v/>
      </c>
      <c r="T513" s="17">
        <f>IF(A513="","",IFERROR(ROUNDUP(K513*(M513+S513),0),0))</f>
        <v/>
      </c>
      <c r="U513" s="17">
        <f>IF(A513="","",IFERROR(IF(H513&lt;=Q513,MAX(0,T513-H513-I513),0),0))</f>
        <v/>
      </c>
      <c r="V513" s="28" t="n"/>
      <c r="W513" s="29">
        <f>IF(A513="","",IFERROR(U513*V513,0))</f>
        <v/>
      </c>
      <c r="X513" s="27">
        <f>IF(A513="","",IFERROR(H513/K513,0))</f>
        <v/>
      </c>
      <c r="Y513" s="21">
        <f>IF(A513="","",IFERROR(IF(H513&lt;=0,"Rupture / à commander",IF(H513&lt;=Q513,IF(I513&gt;0,"À surveiller - commande en cours","À commander"),"OK")),"À vérifier"))</f>
        <v/>
      </c>
      <c r="Z513" s="22" t="n"/>
      <c r="AA513" s="15" t="n"/>
    </row>
    <row r="514">
      <c r="A514" s="15" t="n"/>
      <c r="B514" s="15" t="n"/>
      <c r="C514" s="15" t="n"/>
      <c r="D514" s="15" t="n"/>
      <c r="E514" s="15" t="n"/>
      <c r="F514" s="16" t="n"/>
      <c r="G514" s="16" t="n"/>
      <c r="H514" s="17">
        <f>IF(A514="","",IFERROR(MAX(0,F514-G514),0))</f>
        <v/>
      </c>
      <c r="I514" s="16" t="n"/>
      <c r="J514" s="16" t="n"/>
      <c r="K514" s="27">
        <f>IF(A514="","",IFERROR(J514/'Paramètres'!$B$6,0))</f>
        <v/>
      </c>
      <c r="L514" s="16" t="n"/>
      <c r="M514" s="17">
        <f>IF(A514="","",IFERROR(IF(L514="",'Paramètres'!$B$7,L514),0))</f>
        <v/>
      </c>
      <c r="N514" s="16" t="n"/>
      <c r="O514" s="17">
        <f>IF(A514="","",IFERROR(IF(N514="",'Paramètres'!$B$8,N514),0))</f>
        <v/>
      </c>
      <c r="P514" s="17">
        <f>IF(A514="","",IFERROR(ROUNDUP(K514*O514,0),0))</f>
        <v/>
      </c>
      <c r="Q514" s="17">
        <f>IF(A514="","",IFERROR(ROUNDUP((K514*M514)+P514,0),0))</f>
        <v/>
      </c>
      <c r="R514" s="16" t="n"/>
      <c r="S514" s="17">
        <f>IF(A514="","",IFERROR(IF(R514="",'Paramètres'!$B$9,R514),0))</f>
        <v/>
      </c>
      <c r="T514" s="17">
        <f>IF(A514="","",IFERROR(ROUNDUP(K514*(M514+S514),0),0))</f>
        <v/>
      </c>
      <c r="U514" s="17">
        <f>IF(A514="","",IFERROR(IF(H514&lt;=Q514,MAX(0,T514-H514-I514),0),0))</f>
        <v/>
      </c>
      <c r="V514" s="28" t="n"/>
      <c r="W514" s="29">
        <f>IF(A514="","",IFERROR(U514*V514,0))</f>
        <v/>
      </c>
      <c r="X514" s="27">
        <f>IF(A514="","",IFERROR(H514/K514,0))</f>
        <v/>
      </c>
      <c r="Y514" s="21">
        <f>IF(A514="","",IFERROR(IF(H514&lt;=0,"Rupture / à commander",IF(H514&lt;=Q514,IF(I514&gt;0,"À surveiller - commande en cours","À commander"),"OK")),"À vérifier"))</f>
        <v/>
      </c>
      <c r="Z514" s="22" t="n"/>
      <c r="AA514" s="15" t="n"/>
    </row>
    <row r="515">
      <c r="A515" s="15" t="n"/>
      <c r="B515" s="15" t="n"/>
      <c r="C515" s="15" t="n"/>
      <c r="D515" s="15" t="n"/>
      <c r="E515" s="15" t="n"/>
      <c r="F515" s="16" t="n"/>
      <c r="G515" s="16" t="n"/>
      <c r="H515" s="17">
        <f>IF(A515="","",IFERROR(MAX(0,F515-G515),0))</f>
        <v/>
      </c>
      <c r="I515" s="16" t="n"/>
      <c r="J515" s="16" t="n"/>
      <c r="K515" s="27">
        <f>IF(A515="","",IFERROR(J515/'Paramètres'!$B$6,0))</f>
        <v/>
      </c>
      <c r="L515" s="16" t="n"/>
      <c r="M515" s="17">
        <f>IF(A515="","",IFERROR(IF(L515="",'Paramètres'!$B$7,L515),0))</f>
        <v/>
      </c>
      <c r="N515" s="16" t="n"/>
      <c r="O515" s="17">
        <f>IF(A515="","",IFERROR(IF(N515="",'Paramètres'!$B$8,N515),0))</f>
        <v/>
      </c>
      <c r="P515" s="17">
        <f>IF(A515="","",IFERROR(ROUNDUP(K515*O515,0),0))</f>
        <v/>
      </c>
      <c r="Q515" s="17">
        <f>IF(A515="","",IFERROR(ROUNDUP((K515*M515)+P515,0),0))</f>
        <v/>
      </c>
      <c r="R515" s="16" t="n"/>
      <c r="S515" s="17">
        <f>IF(A515="","",IFERROR(IF(R515="",'Paramètres'!$B$9,R515),0))</f>
        <v/>
      </c>
      <c r="T515" s="17">
        <f>IF(A515="","",IFERROR(ROUNDUP(K515*(M515+S515),0),0))</f>
        <v/>
      </c>
      <c r="U515" s="17">
        <f>IF(A515="","",IFERROR(IF(H515&lt;=Q515,MAX(0,T515-H515-I515),0),0))</f>
        <v/>
      </c>
      <c r="V515" s="28" t="n"/>
      <c r="W515" s="29">
        <f>IF(A515="","",IFERROR(U515*V515,0))</f>
        <v/>
      </c>
      <c r="X515" s="27">
        <f>IF(A515="","",IFERROR(H515/K515,0))</f>
        <v/>
      </c>
      <c r="Y515" s="21">
        <f>IF(A515="","",IFERROR(IF(H515&lt;=0,"Rupture / à commander",IF(H515&lt;=Q515,IF(I515&gt;0,"À surveiller - commande en cours","À commander"),"OK")),"À vérifier"))</f>
        <v/>
      </c>
      <c r="Z515" s="22" t="n"/>
      <c r="AA515" s="15" t="n"/>
    </row>
    <row r="516">
      <c r="A516" s="15" t="n"/>
      <c r="B516" s="15" t="n"/>
      <c r="C516" s="15" t="n"/>
      <c r="D516" s="15" t="n"/>
      <c r="E516" s="15" t="n"/>
      <c r="F516" s="16" t="n"/>
      <c r="G516" s="16" t="n"/>
      <c r="H516" s="17">
        <f>IF(A516="","",IFERROR(MAX(0,F516-G516),0))</f>
        <v/>
      </c>
      <c r="I516" s="16" t="n"/>
      <c r="J516" s="16" t="n"/>
      <c r="K516" s="27">
        <f>IF(A516="","",IFERROR(J516/'Paramètres'!$B$6,0))</f>
        <v/>
      </c>
      <c r="L516" s="16" t="n"/>
      <c r="M516" s="17">
        <f>IF(A516="","",IFERROR(IF(L516="",'Paramètres'!$B$7,L516),0))</f>
        <v/>
      </c>
      <c r="N516" s="16" t="n"/>
      <c r="O516" s="17">
        <f>IF(A516="","",IFERROR(IF(N516="",'Paramètres'!$B$8,N516),0))</f>
        <v/>
      </c>
      <c r="P516" s="17">
        <f>IF(A516="","",IFERROR(ROUNDUP(K516*O516,0),0))</f>
        <v/>
      </c>
      <c r="Q516" s="17">
        <f>IF(A516="","",IFERROR(ROUNDUP((K516*M516)+P516,0),0))</f>
        <v/>
      </c>
      <c r="R516" s="16" t="n"/>
      <c r="S516" s="17">
        <f>IF(A516="","",IFERROR(IF(R516="",'Paramètres'!$B$9,R516),0))</f>
        <v/>
      </c>
      <c r="T516" s="17">
        <f>IF(A516="","",IFERROR(ROUNDUP(K516*(M516+S516),0),0))</f>
        <v/>
      </c>
      <c r="U516" s="17">
        <f>IF(A516="","",IFERROR(IF(H516&lt;=Q516,MAX(0,T516-H516-I516),0),0))</f>
        <v/>
      </c>
      <c r="V516" s="28" t="n"/>
      <c r="W516" s="29">
        <f>IF(A516="","",IFERROR(U516*V516,0))</f>
        <v/>
      </c>
      <c r="X516" s="27">
        <f>IF(A516="","",IFERROR(H516/K516,0))</f>
        <v/>
      </c>
      <c r="Y516" s="21">
        <f>IF(A516="","",IFERROR(IF(H516&lt;=0,"Rupture / à commander",IF(H516&lt;=Q516,IF(I516&gt;0,"À surveiller - commande en cours","À commander"),"OK")),"À vérifier"))</f>
        <v/>
      </c>
      <c r="Z516" s="22" t="n"/>
      <c r="AA516" s="15" t="n"/>
    </row>
    <row r="517">
      <c r="A517" s="15" t="n"/>
      <c r="B517" s="15" t="n"/>
      <c r="C517" s="15" t="n"/>
      <c r="D517" s="15" t="n"/>
      <c r="E517" s="15" t="n"/>
      <c r="F517" s="16" t="n"/>
      <c r="G517" s="16" t="n"/>
      <c r="H517" s="17">
        <f>IF(A517="","",IFERROR(MAX(0,F517-G517),0))</f>
        <v/>
      </c>
      <c r="I517" s="16" t="n"/>
      <c r="J517" s="16" t="n"/>
      <c r="K517" s="27">
        <f>IF(A517="","",IFERROR(J517/'Paramètres'!$B$6,0))</f>
        <v/>
      </c>
      <c r="L517" s="16" t="n"/>
      <c r="M517" s="17">
        <f>IF(A517="","",IFERROR(IF(L517="",'Paramètres'!$B$7,L517),0))</f>
        <v/>
      </c>
      <c r="N517" s="16" t="n"/>
      <c r="O517" s="17">
        <f>IF(A517="","",IFERROR(IF(N517="",'Paramètres'!$B$8,N517),0))</f>
        <v/>
      </c>
      <c r="P517" s="17">
        <f>IF(A517="","",IFERROR(ROUNDUP(K517*O517,0),0))</f>
        <v/>
      </c>
      <c r="Q517" s="17">
        <f>IF(A517="","",IFERROR(ROUNDUP((K517*M517)+P517,0),0))</f>
        <v/>
      </c>
      <c r="R517" s="16" t="n"/>
      <c r="S517" s="17">
        <f>IF(A517="","",IFERROR(IF(R517="",'Paramètres'!$B$9,R517),0))</f>
        <v/>
      </c>
      <c r="T517" s="17">
        <f>IF(A517="","",IFERROR(ROUNDUP(K517*(M517+S517),0),0))</f>
        <v/>
      </c>
      <c r="U517" s="17">
        <f>IF(A517="","",IFERROR(IF(H517&lt;=Q517,MAX(0,T517-H517-I517),0),0))</f>
        <v/>
      </c>
      <c r="V517" s="28" t="n"/>
      <c r="W517" s="29">
        <f>IF(A517="","",IFERROR(U517*V517,0))</f>
        <v/>
      </c>
      <c r="X517" s="27">
        <f>IF(A517="","",IFERROR(H517/K517,0))</f>
        <v/>
      </c>
      <c r="Y517" s="21">
        <f>IF(A517="","",IFERROR(IF(H517&lt;=0,"Rupture / à commander",IF(H517&lt;=Q517,IF(I517&gt;0,"À surveiller - commande en cours","À commander"),"OK")),"À vérifier"))</f>
        <v/>
      </c>
      <c r="Z517" s="22" t="n"/>
      <c r="AA517" s="15" t="n"/>
    </row>
    <row r="518">
      <c r="A518" s="15" t="n"/>
      <c r="B518" s="15" t="n"/>
      <c r="C518" s="15" t="n"/>
      <c r="D518" s="15" t="n"/>
      <c r="E518" s="15" t="n"/>
      <c r="F518" s="16" t="n"/>
      <c r="G518" s="16" t="n"/>
      <c r="H518" s="17">
        <f>IF(A518="","",IFERROR(MAX(0,F518-G518),0))</f>
        <v/>
      </c>
      <c r="I518" s="16" t="n"/>
      <c r="J518" s="16" t="n"/>
      <c r="K518" s="27">
        <f>IF(A518="","",IFERROR(J518/'Paramètres'!$B$6,0))</f>
        <v/>
      </c>
      <c r="L518" s="16" t="n"/>
      <c r="M518" s="17">
        <f>IF(A518="","",IFERROR(IF(L518="",'Paramètres'!$B$7,L518),0))</f>
        <v/>
      </c>
      <c r="N518" s="16" t="n"/>
      <c r="O518" s="17">
        <f>IF(A518="","",IFERROR(IF(N518="",'Paramètres'!$B$8,N518),0))</f>
        <v/>
      </c>
      <c r="P518" s="17">
        <f>IF(A518="","",IFERROR(ROUNDUP(K518*O518,0),0))</f>
        <v/>
      </c>
      <c r="Q518" s="17">
        <f>IF(A518="","",IFERROR(ROUNDUP((K518*M518)+P518,0),0))</f>
        <v/>
      </c>
      <c r="R518" s="16" t="n"/>
      <c r="S518" s="17">
        <f>IF(A518="","",IFERROR(IF(R518="",'Paramètres'!$B$9,R518),0))</f>
        <v/>
      </c>
      <c r="T518" s="17">
        <f>IF(A518="","",IFERROR(ROUNDUP(K518*(M518+S518),0),0))</f>
        <v/>
      </c>
      <c r="U518" s="17">
        <f>IF(A518="","",IFERROR(IF(H518&lt;=Q518,MAX(0,T518-H518-I518),0),0))</f>
        <v/>
      </c>
      <c r="V518" s="28" t="n"/>
      <c r="W518" s="29">
        <f>IF(A518="","",IFERROR(U518*V518,0))</f>
        <v/>
      </c>
      <c r="X518" s="27">
        <f>IF(A518="","",IFERROR(H518/K518,0))</f>
        <v/>
      </c>
      <c r="Y518" s="21">
        <f>IF(A518="","",IFERROR(IF(H518&lt;=0,"Rupture / à commander",IF(H518&lt;=Q518,IF(I518&gt;0,"À surveiller - commande en cours","À commander"),"OK")),"À vérifier"))</f>
        <v/>
      </c>
      <c r="Z518" s="22" t="n"/>
      <c r="AA518" s="15" t="n"/>
    </row>
    <row r="519">
      <c r="A519" s="15" t="n"/>
      <c r="B519" s="15" t="n"/>
      <c r="C519" s="15" t="n"/>
      <c r="D519" s="15" t="n"/>
      <c r="E519" s="15" t="n"/>
      <c r="F519" s="16" t="n"/>
      <c r="G519" s="16" t="n"/>
      <c r="H519" s="17">
        <f>IF(A519="","",IFERROR(MAX(0,F519-G519),0))</f>
        <v/>
      </c>
      <c r="I519" s="16" t="n"/>
      <c r="J519" s="16" t="n"/>
      <c r="K519" s="27">
        <f>IF(A519="","",IFERROR(J519/'Paramètres'!$B$6,0))</f>
        <v/>
      </c>
      <c r="L519" s="16" t="n"/>
      <c r="M519" s="17">
        <f>IF(A519="","",IFERROR(IF(L519="",'Paramètres'!$B$7,L519),0))</f>
        <v/>
      </c>
      <c r="N519" s="16" t="n"/>
      <c r="O519" s="17">
        <f>IF(A519="","",IFERROR(IF(N519="",'Paramètres'!$B$8,N519),0))</f>
        <v/>
      </c>
      <c r="P519" s="17">
        <f>IF(A519="","",IFERROR(ROUNDUP(K519*O519,0),0))</f>
        <v/>
      </c>
      <c r="Q519" s="17">
        <f>IF(A519="","",IFERROR(ROUNDUP((K519*M519)+P519,0),0))</f>
        <v/>
      </c>
      <c r="R519" s="16" t="n"/>
      <c r="S519" s="17">
        <f>IF(A519="","",IFERROR(IF(R519="",'Paramètres'!$B$9,R519),0))</f>
        <v/>
      </c>
      <c r="T519" s="17">
        <f>IF(A519="","",IFERROR(ROUNDUP(K519*(M519+S519),0),0))</f>
        <v/>
      </c>
      <c r="U519" s="17">
        <f>IF(A519="","",IFERROR(IF(H519&lt;=Q519,MAX(0,T519-H519-I519),0),0))</f>
        <v/>
      </c>
      <c r="V519" s="28" t="n"/>
      <c r="W519" s="29">
        <f>IF(A519="","",IFERROR(U519*V519,0))</f>
        <v/>
      </c>
      <c r="X519" s="27">
        <f>IF(A519="","",IFERROR(H519/K519,0))</f>
        <v/>
      </c>
      <c r="Y519" s="21">
        <f>IF(A519="","",IFERROR(IF(H519&lt;=0,"Rupture / à commander",IF(H519&lt;=Q519,IF(I519&gt;0,"À surveiller - commande en cours","À commander"),"OK")),"À vérifier"))</f>
        <v/>
      </c>
      <c r="Z519" s="22" t="n"/>
      <c r="AA519" s="15" t="n"/>
    </row>
    <row r="520">
      <c r="A520" s="15" t="n"/>
      <c r="B520" s="15" t="n"/>
      <c r="C520" s="15" t="n"/>
      <c r="D520" s="15" t="n"/>
      <c r="E520" s="15" t="n"/>
      <c r="F520" s="16" t="n"/>
      <c r="G520" s="16" t="n"/>
      <c r="H520" s="17">
        <f>IF(A520="","",IFERROR(MAX(0,F520-G520),0))</f>
        <v/>
      </c>
      <c r="I520" s="16" t="n"/>
      <c r="J520" s="16" t="n"/>
      <c r="K520" s="27">
        <f>IF(A520="","",IFERROR(J520/'Paramètres'!$B$6,0))</f>
        <v/>
      </c>
      <c r="L520" s="16" t="n"/>
      <c r="M520" s="17">
        <f>IF(A520="","",IFERROR(IF(L520="",'Paramètres'!$B$7,L520),0))</f>
        <v/>
      </c>
      <c r="N520" s="16" t="n"/>
      <c r="O520" s="17">
        <f>IF(A520="","",IFERROR(IF(N520="",'Paramètres'!$B$8,N520),0))</f>
        <v/>
      </c>
      <c r="P520" s="17">
        <f>IF(A520="","",IFERROR(ROUNDUP(K520*O520,0),0))</f>
        <v/>
      </c>
      <c r="Q520" s="17">
        <f>IF(A520="","",IFERROR(ROUNDUP((K520*M520)+P520,0),0))</f>
        <v/>
      </c>
      <c r="R520" s="16" t="n"/>
      <c r="S520" s="17">
        <f>IF(A520="","",IFERROR(IF(R520="",'Paramètres'!$B$9,R520),0))</f>
        <v/>
      </c>
      <c r="T520" s="17">
        <f>IF(A520="","",IFERROR(ROUNDUP(K520*(M520+S520),0),0))</f>
        <v/>
      </c>
      <c r="U520" s="17">
        <f>IF(A520="","",IFERROR(IF(H520&lt;=Q520,MAX(0,T520-H520-I520),0),0))</f>
        <v/>
      </c>
      <c r="V520" s="28" t="n"/>
      <c r="W520" s="29">
        <f>IF(A520="","",IFERROR(U520*V520,0))</f>
        <v/>
      </c>
      <c r="X520" s="27">
        <f>IF(A520="","",IFERROR(H520/K520,0))</f>
        <v/>
      </c>
      <c r="Y520" s="21">
        <f>IF(A520="","",IFERROR(IF(H520&lt;=0,"Rupture / à commander",IF(H520&lt;=Q520,IF(I520&gt;0,"À surveiller - commande en cours","À commander"),"OK")),"À vérifier"))</f>
        <v/>
      </c>
      <c r="Z520" s="22" t="n"/>
      <c r="AA520" s="15" t="n"/>
    </row>
    <row r="521">
      <c r="A521" s="15" t="n"/>
      <c r="B521" s="15" t="n"/>
      <c r="C521" s="15" t="n"/>
      <c r="D521" s="15" t="n"/>
      <c r="E521" s="15" t="n"/>
      <c r="F521" s="16" t="n"/>
      <c r="G521" s="16" t="n"/>
      <c r="H521" s="17">
        <f>IF(A521="","",IFERROR(MAX(0,F521-G521),0))</f>
        <v/>
      </c>
      <c r="I521" s="16" t="n"/>
      <c r="J521" s="16" t="n"/>
      <c r="K521" s="27">
        <f>IF(A521="","",IFERROR(J521/'Paramètres'!$B$6,0))</f>
        <v/>
      </c>
      <c r="L521" s="16" t="n"/>
      <c r="M521" s="17">
        <f>IF(A521="","",IFERROR(IF(L521="",'Paramètres'!$B$7,L521),0))</f>
        <v/>
      </c>
      <c r="N521" s="16" t="n"/>
      <c r="O521" s="17">
        <f>IF(A521="","",IFERROR(IF(N521="",'Paramètres'!$B$8,N521),0))</f>
        <v/>
      </c>
      <c r="P521" s="17">
        <f>IF(A521="","",IFERROR(ROUNDUP(K521*O521,0),0))</f>
        <v/>
      </c>
      <c r="Q521" s="17">
        <f>IF(A521="","",IFERROR(ROUNDUP((K521*M521)+P521,0),0))</f>
        <v/>
      </c>
      <c r="R521" s="16" t="n"/>
      <c r="S521" s="17">
        <f>IF(A521="","",IFERROR(IF(R521="",'Paramètres'!$B$9,R521),0))</f>
        <v/>
      </c>
      <c r="T521" s="17">
        <f>IF(A521="","",IFERROR(ROUNDUP(K521*(M521+S521),0),0))</f>
        <v/>
      </c>
      <c r="U521" s="17">
        <f>IF(A521="","",IFERROR(IF(H521&lt;=Q521,MAX(0,T521-H521-I521),0),0))</f>
        <v/>
      </c>
      <c r="V521" s="28" t="n"/>
      <c r="W521" s="29">
        <f>IF(A521="","",IFERROR(U521*V521,0))</f>
        <v/>
      </c>
      <c r="X521" s="27">
        <f>IF(A521="","",IFERROR(H521/K521,0))</f>
        <v/>
      </c>
      <c r="Y521" s="21">
        <f>IF(A521="","",IFERROR(IF(H521&lt;=0,"Rupture / à commander",IF(H521&lt;=Q521,IF(I521&gt;0,"À surveiller - commande en cours","À commander"),"OK")),"À vérifier"))</f>
        <v/>
      </c>
      <c r="Z521" s="22" t="n"/>
      <c r="AA521" s="15" t="n"/>
    </row>
    <row r="522">
      <c r="A522" s="15" t="n"/>
      <c r="B522" s="15" t="n"/>
      <c r="C522" s="15" t="n"/>
      <c r="D522" s="15" t="n"/>
      <c r="E522" s="15" t="n"/>
      <c r="F522" s="16" t="n"/>
      <c r="G522" s="16" t="n"/>
      <c r="H522" s="17">
        <f>IF(A522="","",IFERROR(MAX(0,F522-G522),0))</f>
        <v/>
      </c>
      <c r="I522" s="16" t="n"/>
      <c r="J522" s="16" t="n"/>
      <c r="K522" s="27">
        <f>IF(A522="","",IFERROR(J522/'Paramètres'!$B$6,0))</f>
        <v/>
      </c>
      <c r="L522" s="16" t="n"/>
      <c r="M522" s="17">
        <f>IF(A522="","",IFERROR(IF(L522="",'Paramètres'!$B$7,L522),0))</f>
        <v/>
      </c>
      <c r="N522" s="16" t="n"/>
      <c r="O522" s="17">
        <f>IF(A522="","",IFERROR(IF(N522="",'Paramètres'!$B$8,N522),0))</f>
        <v/>
      </c>
      <c r="P522" s="17">
        <f>IF(A522="","",IFERROR(ROUNDUP(K522*O522,0),0))</f>
        <v/>
      </c>
      <c r="Q522" s="17">
        <f>IF(A522="","",IFERROR(ROUNDUP((K522*M522)+P522,0),0))</f>
        <v/>
      </c>
      <c r="R522" s="16" t="n"/>
      <c r="S522" s="17">
        <f>IF(A522="","",IFERROR(IF(R522="",'Paramètres'!$B$9,R522),0))</f>
        <v/>
      </c>
      <c r="T522" s="17">
        <f>IF(A522="","",IFERROR(ROUNDUP(K522*(M522+S522),0),0))</f>
        <v/>
      </c>
      <c r="U522" s="17">
        <f>IF(A522="","",IFERROR(IF(H522&lt;=Q522,MAX(0,T522-H522-I522),0),0))</f>
        <v/>
      </c>
      <c r="V522" s="28" t="n"/>
      <c r="W522" s="29">
        <f>IF(A522="","",IFERROR(U522*V522,0))</f>
        <v/>
      </c>
      <c r="X522" s="27">
        <f>IF(A522="","",IFERROR(H522/K522,0))</f>
        <v/>
      </c>
      <c r="Y522" s="21">
        <f>IF(A522="","",IFERROR(IF(H522&lt;=0,"Rupture / à commander",IF(H522&lt;=Q522,IF(I522&gt;0,"À surveiller - commande en cours","À commander"),"OK")),"À vérifier"))</f>
        <v/>
      </c>
      <c r="Z522" s="22" t="n"/>
      <c r="AA522" s="15" t="n"/>
    </row>
    <row r="523">
      <c r="A523" s="15" t="n"/>
      <c r="B523" s="15" t="n"/>
      <c r="C523" s="15" t="n"/>
      <c r="D523" s="15" t="n"/>
      <c r="E523" s="15" t="n"/>
      <c r="F523" s="16" t="n"/>
      <c r="G523" s="16" t="n"/>
      <c r="H523" s="17">
        <f>IF(A523="","",IFERROR(MAX(0,F523-G523),0))</f>
        <v/>
      </c>
      <c r="I523" s="16" t="n"/>
      <c r="J523" s="16" t="n"/>
      <c r="K523" s="27">
        <f>IF(A523="","",IFERROR(J523/'Paramètres'!$B$6,0))</f>
        <v/>
      </c>
      <c r="L523" s="16" t="n"/>
      <c r="M523" s="17">
        <f>IF(A523="","",IFERROR(IF(L523="",'Paramètres'!$B$7,L523),0))</f>
        <v/>
      </c>
      <c r="N523" s="16" t="n"/>
      <c r="O523" s="17">
        <f>IF(A523="","",IFERROR(IF(N523="",'Paramètres'!$B$8,N523),0))</f>
        <v/>
      </c>
      <c r="P523" s="17">
        <f>IF(A523="","",IFERROR(ROUNDUP(K523*O523,0),0))</f>
        <v/>
      </c>
      <c r="Q523" s="17">
        <f>IF(A523="","",IFERROR(ROUNDUP((K523*M523)+P523,0),0))</f>
        <v/>
      </c>
      <c r="R523" s="16" t="n"/>
      <c r="S523" s="17">
        <f>IF(A523="","",IFERROR(IF(R523="",'Paramètres'!$B$9,R523),0))</f>
        <v/>
      </c>
      <c r="T523" s="17">
        <f>IF(A523="","",IFERROR(ROUNDUP(K523*(M523+S523),0),0))</f>
        <v/>
      </c>
      <c r="U523" s="17">
        <f>IF(A523="","",IFERROR(IF(H523&lt;=Q523,MAX(0,T523-H523-I523),0),0))</f>
        <v/>
      </c>
      <c r="V523" s="28" t="n"/>
      <c r="W523" s="29">
        <f>IF(A523="","",IFERROR(U523*V523,0))</f>
        <v/>
      </c>
      <c r="X523" s="27">
        <f>IF(A523="","",IFERROR(H523/K523,0))</f>
        <v/>
      </c>
      <c r="Y523" s="21">
        <f>IF(A523="","",IFERROR(IF(H523&lt;=0,"Rupture / à commander",IF(H523&lt;=Q523,IF(I523&gt;0,"À surveiller - commande en cours","À commander"),"OK")),"À vérifier"))</f>
        <v/>
      </c>
      <c r="Z523" s="22" t="n"/>
      <c r="AA523" s="15" t="n"/>
    </row>
    <row r="524">
      <c r="A524" s="15" t="n"/>
      <c r="B524" s="15" t="n"/>
      <c r="C524" s="15" t="n"/>
      <c r="D524" s="15" t="n"/>
      <c r="E524" s="15" t="n"/>
      <c r="F524" s="16" t="n"/>
      <c r="G524" s="16" t="n"/>
      <c r="H524" s="17">
        <f>IF(A524="","",IFERROR(MAX(0,F524-G524),0))</f>
        <v/>
      </c>
      <c r="I524" s="16" t="n"/>
      <c r="J524" s="16" t="n"/>
      <c r="K524" s="27">
        <f>IF(A524="","",IFERROR(J524/'Paramètres'!$B$6,0))</f>
        <v/>
      </c>
      <c r="L524" s="16" t="n"/>
      <c r="M524" s="17">
        <f>IF(A524="","",IFERROR(IF(L524="",'Paramètres'!$B$7,L524),0))</f>
        <v/>
      </c>
      <c r="N524" s="16" t="n"/>
      <c r="O524" s="17">
        <f>IF(A524="","",IFERROR(IF(N524="",'Paramètres'!$B$8,N524),0))</f>
        <v/>
      </c>
      <c r="P524" s="17">
        <f>IF(A524="","",IFERROR(ROUNDUP(K524*O524,0),0))</f>
        <v/>
      </c>
      <c r="Q524" s="17">
        <f>IF(A524="","",IFERROR(ROUNDUP((K524*M524)+P524,0),0))</f>
        <v/>
      </c>
      <c r="R524" s="16" t="n"/>
      <c r="S524" s="17">
        <f>IF(A524="","",IFERROR(IF(R524="",'Paramètres'!$B$9,R524),0))</f>
        <v/>
      </c>
      <c r="T524" s="17">
        <f>IF(A524="","",IFERROR(ROUNDUP(K524*(M524+S524),0),0))</f>
        <v/>
      </c>
      <c r="U524" s="17">
        <f>IF(A524="","",IFERROR(IF(H524&lt;=Q524,MAX(0,T524-H524-I524),0),0))</f>
        <v/>
      </c>
      <c r="V524" s="28" t="n"/>
      <c r="W524" s="29">
        <f>IF(A524="","",IFERROR(U524*V524,0))</f>
        <v/>
      </c>
      <c r="X524" s="27">
        <f>IF(A524="","",IFERROR(H524/K524,0))</f>
        <v/>
      </c>
      <c r="Y524" s="21">
        <f>IF(A524="","",IFERROR(IF(H524&lt;=0,"Rupture / à commander",IF(H524&lt;=Q524,IF(I524&gt;0,"À surveiller - commande en cours","À commander"),"OK")),"À vérifier"))</f>
        <v/>
      </c>
      <c r="Z524" s="22" t="n"/>
      <c r="AA524" s="15" t="n"/>
    </row>
    <row r="525">
      <c r="A525" s="15" t="n"/>
      <c r="B525" s="15" t="n"/>
      <c r="C525" s="15" t="n"/>
      <c r="D525" s="15" t="n"/>
      <c r="E525" s="15" t="n"/>
      <c r="F525" s="16" t="n"/>
      <c r="G525" s="16" t="n"/>
      <c r="H525" s="17">
        <f>IF(A525="","",IFERROR(MAX(0,F525-G525),0))</f>
        <v/>
      </c>
      <c r="I525" s="16" t="n"/>
      <c r="J525" s="16" t="n"/>
      <c r="K525" s="27">
        <f>IF(A525="","",IFERROR(J525/'Paramètres'!$B$6,0))</f>
        <v/>
      </c>
      <c r="L525" s="16" t="n"/>
      <c r="M525" s="17">
        <f>IF(A525="","",IFERROR(IF(L525="",'Paramètres'!$B$7,L525),0))</f>
        <v/>
      </c>
      <c r="N525" s="16" t="n"/>
      <c r="O525" s="17">
        <f>IF(A525="","",IFERROR(IF(N525="",'Paramètres'!$B$8,N525),0))</f>
        <v/>
      </c>
      <c r="P525" s="17">
        <f>IF(A525="","",IFERROR(ROUNDUP(K525*O525,0),0))</f>
        <v/>
      </c>
      <c r="Q525" s="17">
        <f>IF(A525="","",IFERROR(ROUNDUP((K525*M525)+P525,0),0))</f>
        <v/>
      </c>
      <c r="R525" s="16" t="n"/>
      <c r="S525" s="17">
        <f>IF(A525="","",IFERROR(IF(R525="",'Paramètres'!$B$9,R525),0))</f>
        <v/>
      </c>
      <c r="T525" s="17">
        <f>IF(A525="","",IFERROR(ROUNDUP(K525*(M525+S525),0),0))</f>
        <v/>
      </c>
      <c r="U525" s="17">
        <f>IF(A525="","",IFERROR(IF(H525&lt;=Q525,MAX(0,T525-H525-I525),0),0))</f>
        <v/>
      </c>
      <c r="V525" s="28" t="n"/>
      <c r="W525" s="29">
        <f>IF(A525="","",IFERROR(U525*V525,0))</f>
        <v/>
      </c>
      <c r="X525" s="27">
        <f>IF(A525="","",IFERROR(H525/K525,0))</f>
        <v/>
      </c>
      <c r="Y525" s="21">
        <f>IF(A525="","",IFERROR(IF(H525&lt;=0,"Rupture / à commander",IF(H525&lt;=Q525,IF(I525&gt;0,"À surveiller - commande en cours","À commander"),"OK")),"À vérifier"))</f>
        <v/>
      </c>
      <c r="Z525" s="22" t="n"/>
      <c r="AA525" s="15" t="n"/>
    </row>
    <row r="526">
      <c r="A526" s="15" t="n"/>
      <c r="B526" s="15" t="n"/>
      <c r="C526" s="15" t="n"/>
      <c r="D526" s="15" t="n"/>
      <c r="E526" s="15" t="n"/>
      <c r="F526" s="16" t="n"/>
      <c r="G526" s="16" t="n"/>
      <c r="H526" s="17">
        <f>IF(A526="","",IFERROR(MAX(0,F526-G526),0))</f>
        <v/>
      </c>
      <c r="I526" s="16" t="n"/>
      <c r="J526" s="16" t="n"/>
      <c r="K526" s="27">
        <f>IF(A526="","",IFERROR(J526/'Paramètres'!$B$6,0))</f>
        <v/>
      </c>
      <c r="L526" s="16" t="n"/>
      <c r="M526" s="17">
        <f>IF(A526="","",IFERROR(IF(L526="",'Paramètres'!$B$7,L526),0))</f>
        <v/>
      </c>
      <c r="N526" s="16" t="n"/>
      <c r="O526" s="17">
        <f>IF(A526="","",IFERROR(IF(N526="",'Paramètres'!$B$8,N526),0))</f>
        <v/>
      </c>
      <c r="P526" s="17">
        <f>IF(A526="","",IFERROR(ROUNDUP(K526*O526,0),0))</f>
        <v/>
      </c>
      <c r="Q526" s="17">
        <f>IF(A526="","",IFERROR(ROUNDUP((K526*M526)+P526,0),0))</f>
        <v/>
      </c>
      <c r="R526" s="16" t="n"/>
      <c r="S526" s="17">
        <f>IF(A526="","",IFERROR(IF(R526="",'Paramètres'!$B$9,R526),0))</f>
        <v/>
      </c>
      <c r="T526" s="17">
        <f>IF(A526="","",IFERROR(ROUNDUP(K526*(M526+S526),0),0))</f>
        <v/>
      </c>
      <c r="U526" s="17">
        <f>IF(A526="","",IFERROR(IF(H526&lt;=Q526,MAX(0,T526-H526-I526),0),0))</f>
        <v/>
      </c>
      <c r="V526" s="28" t="n"/>
      <c r="W526" s="29">
        <f>IF(A526="","",IFERROR(U526*V526,0))</f>
        <v/>
      </c>
      <c r="X526" s="27">
        <f>IF(A526="","",IFERROR(H526/K526,0))</f>
        <v/>
      </c>
      <c r="Y526" s="21">
        <f>IF(A526="","",IFERROR(IF(H526&lt;=0,"Rupture / à commander",IF(H526&lt;=Q526,IF(I526&gt;0,"À surveiller - commande en cours","À commander"),"OK")),"À vérifier"))</f>
        <v/>
      </c>
      <c r="Z526" s="22" t="n"/>
      <c r="AA526" s="15" t="n"/>
    </row>
    <row r="527">
      <c r="A527" s="15" t="n"/>
      <c r="B527" s="15" t="n"/>
      <c r="C527" s="15" t="n"/>
      <c r="D527" s="15" t="n"/>
      <c r="E527" s="15" t="n"/>
      <c r="F527" s="16" t="n"/>
      <c r="G527" s="16" t="n"/>
      <c r="H527" s="17">
        <f>IF(A527="","",IFERROR(MAX(0,F527-G527),0))</f>
        <v/>
      </c>
      <c r="I527" s="16" t="n"/>
      <c r="J527" s="16" t="n"/>
      <c r="K527" s="27">
        <f>IF(A527="","",IFERROR(J527/'Paramètres'!$B$6,0))</f>
        <v/>
      </c>
      <c r="L527" s="16" t="n"/>
      <c r="M527" s="17">
        <f>IF(A527="","",IFERROR(IF(L527="",'Paramètres'!$B$7,L527),0))</f>
        <v/>
      </c>
      <c r="N527" s="16" t="n"/>
      <c r="O527" s="17">
        <f>IF(A527="","",IFERROR(IF(N527="",'Paramètres'!$B$8,N527),0))</f>
        <v/>
      </c>
      <c r="P527" s="17">
        <f>IF(A527="","",IFERROR(ROUNDUP(K527*O527,0),0))</f>
        <v/>
      </c>
      <c r="Q527" s="17">
        <f>IF(A527="","",IFERROR(ROUNDUP((K527*M527)+P527,0),0))</f>
        <v/>
      </c>
      <c r="R527" s="16" t="n"/>
      <c r="S527" s="17">
        <f>IF(A527="","",IFERROR(IF(R527="",'Paramètres'!$B$9,R527),0))</f>
        <v/>
      </c>
      <c r="T527" s="17">
        <f>IF(A527="","",IFERROR(ROUNDUP(K527*(M527+S527),0),0))</f>
        <v/>
      </c>
      <c r="U527" s="17">
        <f>IF(A527="","",IFERROR(IF(H527&lt;=Q527,MAX(0,T527-H527-I527),0),0))</f>
        <v/>
      </c>
      <c r="V527" s="28" t="n"/>
      <c r="W527" s="29">
        <f>IF(A527="","",IFERROR(U527*V527,0))</f>
        <v/>
      </c>
      <c r="X527" s="27">
        <f>IF(A527="","",IFERROR(H527/K527,0))</f>
        <v/>
      </c>
      <c r="Y527" s="21">
        <f>IF(A527="","",IFERROR(IF(H527&lt;=0,"Rupture / à commander",IF(H527&lt;=Q527,IF(I527&gt;0,"À surveiller - commande en cours","À commander"),"OK")),"À vérifier"))</f>
        <v/>
      </c>
      <c r="Z527" s="22" t="n"/>
      <c r="AA527" s="15" t="n"/>
    </row>
    <row r="528">
      <c r="A528" s="15" t="n"/>
      <c r="B528" s="15" t="n"/>
      <c r="C528" s="15" t="n"/>
      <c r="D528" s="15" t="n"/>
      <c r="E528" s="15" t="n"/>
      <c r="F528" s="16" t="n"/>
      <c r="G528" s="16" t="n"/>
      <c r="H528" s="17">
        <f>IF(A528="","",IFERROR(MAX(0,F528-G528),0))</f>
        <v/>
      </c>
      <c r="I528" s="16" t="n"/>
      <c r="J528" s="16" t="n"/>
      <c r="K528" s="27">
        <f>IF(A528="","",IFERROR(J528/'Paramètres'!$B$6,0))</f>
        <v/>
      </c>
      <c r="L528" s="16" t="n"/>
      <c r="M528" s="17">
        <f>IF(A528="","",IFERROR(IF(L528="",'Paramètres'!$B$7,L528),0))</f>
        <v/>
      </c>
      <c r="N528" s="16" t="n"/>
      <c r="O528" s="17">
        <f>IF(A528="","",IFERROR(IF(N528="",'Paramètres'!$B$8,N528),0))</f>
        <v/>
      </c>
      <c r="P528" s="17">
        <f>IF(A528="","",IFERROR(ROUNDUP(K528*O528,0),0))</f>
        <v/>
      </c>
      <c r="Q528" s="17">
        <f>IF(A528="","",IFERROR(ROUNDUP((K528*M528)+P528,0),0))</f>
        <v/>
      </c>
      <c r="R528" s="16" t="n"/>
      <c r="S528" s="17">
        <f>IF(A528="","",IFERROR(IF(R528="",'Paramètres'!$B$9,R528),0))</f>
        <v/>
      </c>
      <c r="T528" s="17">
        <f>IF(A528="","",IFERROR(ROUNDUP(K528*(M528+S528),0),0))</f>
        <v/>
      </c>
      <c r="U528" s="17">
        <f>IF(A528="","",IFERROR(IF(H528&lt;=Q528,MAX(0,T528-H528-I528),0),0))</f>
        <v/>
      </c>
      <c r="V528" s="28" t="n"/>
      <c r="W528" s="29">
        <f>IF(A528="","",IFERROR(U528*V528,0))</f>
        <v/>
      </c>
      <c r="X528" s="27">
        <f>IF(A528="","",IFERROR(H528/K528,0))</f>
        <v/>
      </c>
      <c r="Y528" s="21">
        <f>IF(A528="","",IFERROR(IF(H528&lt;=0,"Rupture / à commander",IF(H528&lt;=Q528,IF(I528&gt;0,"À surveiller - commande en cours","À commander"),"OK")),"À vérifier"))</f>
        <v/>
      </c>
      <c r="Z528" s="22" t="n"/>
      <c r="AA528" s="15" t="n"/>
    </row>
    <row r="529">
      <c r="A529" s="15" t="n"/>
      <c r="B529" s="15" t="n"/>
      <c r="C529" s="15" t="n"/>
      <c r="D529" s="15" t="n"/>
      <c r="E529" s="15" t="n"/>
      <c r="F529" s="16" t="n"/>
      <c r="G529" s="16" t="n"/>
      <c r="H529" s="17">
        <f>IF(A529="","",IFERROR(MAX(0,F529-G529),0))</f>
        <v/>
      </c>
      <c r="I529" s="16" t="n"/>
      <c r="J529" s="16" t="n"/>
      <c r="K529" s="27">
        <f>IF(A529="","",IFERROR(J529/'Paramètres'!$B$6,0))</f>
        <v/>
      </c>
      <c r="L529" s="16" t="n"/>
      <c r="M529" s="17">
        <f>IF(A529="","",IFERROR(IF(L529="",'Paramètres'!$B$7,L529),0))</f>
        <v/>
      </c>
      <c r="N529" s="16" t="n"/>
      <c r="O529" s="17">
        <f>IF(A529="","",IFERROR(IF(N529="",'Paramètres'!$B$8,N529),0))</f>
        <v/>
      </c>
      <c r="P529" s="17">
        <f>IF(A529="","",IFERROR(ROUNDUP(K529*O529,0),0))</f>
        <v/>
      </c>
      <c r="Q529" s="17">
        <f>IF(A529="","",IFERROR(ROUNDUP((K529*M529)+P529,0),0))</f>
        <v/>
      </c>
      <c r="R529" s="16" t="n"/>
      <c r="S529" s="17">
        <f>IF(A529="","",IFERROR(IF(R529="",'Paramètres'!$B$9,R529),0))</f>
        <v/>
      </c>
      <c r="T529" s="17">
        <f>IF(A529="","",IFERROR(ROUNDUP(K529*(M529+S529),0),0))</f>
        <v/>
      </c>
      <c r="U529" s="17">
        <f>IF(A529="","",IFERROR(IF(H529&lt;=Q529,MAX(0,T529-H529-I529),0),0))</f>
        <v/>
      </c>
      <c r="V529" s="28" t="n"/>
      <c r="W529" s="29">
        <f>IF(A529="","",IFERROR(U529*V529,0))</f>
        <v/>
      </c>
      <c r="X529" s="27">
        <f>IF(A529="","",IFERROR(H529/K529,0))</f>
        <v/>
      </c>
      <c r="Y529" s="21">
        <f>IF(A529="","",IFERROR(IF(H529&lt;=0,"Rupture / à commander",IF(H529&lt;=Q529,IF(I529&gt;0,"À surveiller - commande en cours","À commander"),"OK")),"À vérifier"))</f>
        <v/>
      </c>
      <c r="Z529" s="22" t="n"/>
      <c r="AA529" s="15" t="n"/>
    </row>
    <row r="530">
      <c r="A530" s="15" t="n"/>
      <c r="B530" s="15" t="n"/>
      <c r="C530" s="15" t="n"/>
      <c r="D530" s="15" t="n"/>
      <c r="E530" s="15" t="n"/>
      <c r="F530" s="16" t="n"/>
      <c r="G530" s="16" t="n"/>
      <c r="H530" s="17">
        <f>IF(A530="","",IFERROR(MAX(0,F530-G530),0))</f>
        <v/>
      </c>
      <c r="I530" s="16" t="n"/>
      <c r="J530" s="16" t="n"/>
      <c r="K530" s="27">
        <f>IF(A530="","",IFERROR(J530/'Paramètres'!$B$6,0))</f>
        <v/>
      </c>
      <c r="L530" s="16" t="n"/>
      <c r="M530" s="17">
        <f>IF(A530="","",IFERROR(IF(L530="",'Paramètres'!$B$7,L530),0))</f>
        <v/>
      </c>
      <c r="N530" s="16" t="n"/>
      <c r="O530" s="17">
        <f>IF(A530="","",IFERROR(IF(N530="",'Paramètres'!$B$8,N530),0))</f>
        <v/>
      </c>
      <c r="P530" s="17">
        <f>IF(A530="","",IFERROR(ROUNDUP(K530*O530,0),0))</f>
        <v/>
      </c>
      <c r="Q530" s="17">
        <f>IF(A530="","",IFERROR(ROUNDUP((K530*M530)+P530,0),0))</f>
        <v/>
      </c>
      <c r="R530" s="16" t="n"/>
      <c r="S530" s="17">
        <f>IF(A530="","",IFERROR(IF(R530="",'Paramètres'!$B$9,R530),0))</f>
        <v/>
      </c>
      <c r="T530" s="17">
        <f>IF(A530="","",IFERROR(ROUNDUP(K530*(M530+S530),0),0))</f>
        <v/>
      </c>
      <c r="U530" s="17">
        <f>IF(A530="","",IFERROR(IF(H530&lt;=Q530,MAX(0,T530-H530-I530),0),0))</f>
        <v/>
      </c>
      <c r="V530" s="28" t="n"/>
      <c r="W530" s="29">
        <f>IF(A530="","",IFERROR(U530*V530,0))</f>
        <v/>
      </c>
      <c r="X530" s="27">
        <f>IF(A530="","",IFERROR(H530/K530,0))</f>
        <v/>
      </c>
      <c r="Y530" s="21">
        <f>IF(A530="","",IFERROR(IF(H530&lt;=0,"Rupture / à commander",IF(H530&lt;=Q530,IF(I530&gt;0,"À surveiller - commande en cours","À commander"),"OK")),"À vérifier"))</f>
        <v/>
      </c>
      <c r="Z530" s="22" t="n"/>
      <c r="AA530" s="15" t="n"/>
    </row>
    <row r="531">
      <c r="A531" s="15" t="n"/>
      <c r="B531" s="15" t="n"/>
      <c r="C531" s="15" t="n"/>
      <c r="D531" s="15" t="n"/>
      <c r="E531" s="15" t="n"/>
      <c r="F531" s="16" t="n"/>
      <c r="G531" s="16" t="n"/>
      <c r="H531" s="17">
        <f>IF(A531="","",IFERROR(MAX(0,F531-G531),0))</f>
        <v/>
      </c>
      <c r="I531" s="16" t="n"/>
      <c r="J531" s="16" t="n"/>
      <c r="K531" s="27">
        <f>IF(A531="","",IFERROR(J531/'Paramètres'!$B$6,0))</f>
        <v/>
      </c>
      <c r="L531" s="16" t="n"/>
      <c r="M531" s="17">
        <f>IF(A531="","",IFERROR(IF(L531="",'Paramètres'!$B$7,L531),0))</f>
        <v/>
      </c>
      <c r="N531" s="16" t="n"/>
      <c r="O531" s="17">
        <f>IF(A531="","",IFERROR(IF(N531="",'Paramètres'!$B$8,N531),0))</f>
        <v/>
      </c>
      <c r="P531" s="17">
        <f>IF(A531="","",IFERROR(ROUNDUP(K531*O531,0),0))</f>
        <v/>
      </c>
      <c r="Q531" s="17">
        <f>IF(A531="","",IFERROR(ROUNDUP((K531*M531)+P531,0),0))</f>
        <v/>
      </c>
      <c r="R531" s="16" t="n"/>
      <c r="S531" s="17">
        <f>IF(A531="","",IFERROR(IF(R531="",'Paramètres'!$B$9,R531),0))</f>
        <v/>
      </c>
      <c r="T531" s="17">
        <f>IF(A531="","",IFERROR(ROUNDUP(K531*(M531+S531),0),0))</f>
        <v/>
      </c>
      <c r="U531" s="17">
        <f>IF(A531="","",IFERROR(IF(H531&lt;=Q531,MAX(0,T531-H531-I531),0),0))</f>
        <v/>
      </c>
      <c r="V531" s="28" t="n"/>
      <c r="W531" s="29">
        <f>IF(A531="","",IFERROR(U531*V531,0))</f>
        <v/>
      </c>
      <c r="X531" s="27">
        <f>IF(A531="","",IFERROR(H531/K531,0))</f>
        <v/>
      </c>
      <c r="Y531" s="21">
        <f>IF(A531="","",IFERROR(IF(H531&lt;=0,"Rupture / à commander",IF(H531&lt;=Q531,IF(I531&gt;0,"À surveiller - commande en cours","À commander"),"OK")),"À vérifier"))</f>
        <v/>
      </c>
      <c r="Z531" s="22" t="n"/>
      <c r="AA531" s="15" t="n"/>
    </row>
    <row r="532">
      <c r="A532" s="15" t="n"/>
      <c r="B532" s="15" t="n"/>
      <c r="C532" s="15" t="n"/>
      <c r="D532" s="15" t="n"/>
      <c r="E532" s="15" t="n"/>
      <c r="F532" s="16" t="n"/>
      <c r="G532" s="16" t="n"/>
      <c r="H532" s="17">
        <f>IF(A532="","",IFERROR(MAX(0,F532-G532),0))</f>
        <v/>
      </c>
      <c r="I532" s="16" t="n"/>
      <c r="J532" s="16" t="n"/>
      <c r="K532" s="27">
        <f>IF(A532="","",IFERROR(J532/'Paramètres'!$B$6,0))</f>
        <v/>
      </c>
      <c r="L532" s="16" t="n"/>
      <c r="M532" s="17">
        <f>IF(A532="","",IFERROR(IF(L532="",'Paramètres'!$B$7,L532),0))</f>
        <v/>
      </c>
      <c r="N532" s="16" t="n"/>
      <c r="O532" s="17">
        <f>IF(A532="","",IFERROR(IF(N532="",'Paramètres'!$B$8,N532),0))</f>
        <v/>
      </c>
      <c r="P532" s="17">
        <f>IF(A532="","",IFERROR(ROUNDUP(K532*O532,0),0))</f>
        <v/>
      </c>
      <c r="Q532" s="17">
        <f>IF(A532="","",IFERROR(ROUNDUP((K532*M532)+P532,0),0))</f>
        <v/>
      </c>
      <c r="R532" s="16" t="n"/>
      <c r="S532" s="17">
        <f>IF(A532="","",IFERROR(IF(R532="",'Paramètres'!$B$9,R532),0))</f>
        <v/>
      </c>
      <c r="T532" s="17">
        <f>IF(A532="","",IFERROR(ROUNDUP(K532*(M532+S532),0),0))</f>
        <v/>
      </c>
      <c r="U532" s="17">
        <f>IF(A532="","",IFERROR(IF(H532&lt;=Q532,MAX(0,T532-H532-I532),0),0))</f>
        <v/>
      </c>
      <c r="V532" s="28" t="n"/>
      <c r="W532" s="29">
        <f>IF(A532="","",IFERROR(U532*V532,0))</f>
        <v/>
      </c>
      <c r="X532" s="27">
        <f>IF(A532="","",IFERROR(H532/K532,0))</f>
        <v/>
      </c>
      <c r="Y532" s="21">
        <f>IF(A532="","",IFERROR(IF(H532&lt;=0,"Rupture / à commander",IF(H532&lt;=Q532,IF(I532&gt;0,"À surveiller - commande en cours","À commander"),"OK")),"À vérifier"))</f>
        <v/>
      </c>
      <c r="Z532" s="22" t="n"/>
      <c r="AA532" s="15" t="n"/>
    </row>
    <row r="533">
      <c r="A533" s="15" t="n"/>
      <c r="B533" s="15" t="n"/>
      <c r="C533" s="15" t="n"/>
      <c r="D533" s="15" t="n"/>
      <c r="E533" s="15" t="n"/>
      <c r="F533" s="16" t="n"/>
      <c r="G533" s="16" t="n"/>
      <c r="H533" s="17">
        <f>IF(A533="","",IFERROR(MAX(0,F533-G533),0))</f>
        <v/>
      </c>
      <c r="I533" s="16" t="n"/>
      <c r="J533" s="16" t="n"/>
      <c r="K533" s="27">
        <f>IF(A533="","",IFERROR(J533/'Paramètres'!$B$6,0))</f>
        <v/>
      </c>
      <c r="L533" s="16" t="n"/>
      <c r="M533" s="17">
        <f>IF(A533="","",IFERROR(IF(L533="",'Paramètres'!$B$7,L533),0))</f>
        <v/>
      </c>
      <c r="N533" s="16" t="n"/>
      <c r="O533" s="17">
        <f>IF(A533="","",IFERROR(IF(N533="",'Paramètres'!$B$8,N533),0))</f>
        <v/>
      </c>
      <c r="P533" s="17">
        <f>IF(A533="","",IFERROR(ROUNDUP(K533*O533,0),0))</f>
        <v/>
      </c>
      <c r="Q533" s="17">
        <f>IF(A533="","",IFERROR(ROUNDUP((K533*M533)+P533,0),0))</f>
        <v/>
      </c>
      <c r="R533" s="16" t="n"/>
      <c r="S533" s="17">
        <f>IF(A533="","",IFERROR(IF(R533="",'Paramètres'!$B$9,R533),0))</f>
        <v/>
      </c>
      <c r="T533" s="17">
        <f>IF(A533="","",IFERROR(ROUNDUP(K533*(M533+S533),0),0))</f>
        <v/>
      </c>
      <c r="U533" s="17">
        <f>IF(A533="","",IFERROR(IF(H533&lt;=Q533,MAX(0,T533-H533-I533),0),0))</f>
        <v/>
      </c>
      <c r="V533" s="28" t="n"/>
      <c r="W533" s="29">
        <f>IF(A533="","",IFERROR(U533*V533,0))</f>
        <v/>
      </c>
      <c r="X533" s="27">
        <f>IF(A533="","",IFERROR(H533/K533,0))</f>
        <v/>
      </c>
      <c r="Y533" s="21">
        <f>IF(A533="","",IFERROR(IF(H533&lt;=0,"Rupture / à commander",IF(H533&lt;=Q533,IF(I533&gt;0,"À surveiller - commande en cours","À commander"),"OK")),"À vérifier"))</f>
        <v/>
      </c>
      <c r="Z533" s="22" t="n"/>
      <c r="AA533" s="15" t="n"/>
    </row>
    <row r="534">
      <c r="A534" s="15" t="n"/>
      <c r="B534" s="15" t="n"/>
      <c r="C534" s="15" t="n"/>
      <c r="D534" s="15" t="n"/>
      <c r="E534" s="15" t="n"/>
      <c r="F534" s="16" t="n"/>
      <c r="G534" s="16" t="n"/>
      <c r="H534" s="17">
        <f>IF(A534="","",IFERROR(MAX(0,F534-G534),0))</f>
        <v/>
      </c>
      <c r="I534" s="16" t="n"/>
      <c r="J534" s="16" t="n"/>
      <c r="K534" s="27">
        <f>IF(A534="","",IFERROR(J534/'Paramètres'!$B$6,0))</f>
        <v/>
      </c>
      <c r="L534" s="16" t="n"/>
      <c r="M534" s="17">
        <f>IF(A534="","",IFERROR(IF(L534="",'Paramètres'!$B$7,L534),0))</f>
        <v/>
      </c>
      <c r="N534" s="16" t="n"/>
      <c r="O534" s="17">
        <f>IF(A534="","",IFERROR(IF(N534="",'Paramètres'!$B$8,N534),0))</f>
        <v/>
      </c>
      <c r="P534" s="17">
        <f>IF(A534="","",IFERROR(ROUNDUP(K534*O534,0),0))</f>
        <v/>
      </c>
      <c r="Q534" s="17">
        <f>IF(A534="","",IFERROR(ROUNDUP((K534*M534)+P534,0),0))</f>
        <v/>
      </c>
      <c r="R534" s="16" t="n"/>
      <c r="S534" s="17">
        <f>IF(A534="","",IFERROR(IF(R534="",'Paramètres'!$B$9,R534),0))</f>
        <v/>
      </c>
      <c r="T534" s="17">
        <f>IF(A534="","",IFERROR(ROUNDUP(K534*(M534+S534),0),0))</f>
        <v/>
      </c>
      <c r="U534" s="17">
        <f>IF(A534="","",IFERROR(IF(H534&lt;=Q534,MAX(0,T534-H534-I534),0),0))</f>
        <v/>
      </c>
      <c r="V534" s="28" t="n"/>
      <c r="W534" s="29">
        <f>IF(A534="","",IFERROR(U534*V534,0))</f>
        <v/>
      </c>
      <c r="X534" s="27">
        <f>IF(A534="","",IFERROR(H534/K534,0))</f>
        <v/>
      </c>
      <c r="Y534" s="21">
        <f>IF(A534="","",IFERROR(IF(H534&lt;=0,"Rupture / à commander",IF(H534&lt;=Q534,IF(I534&gt;0,"À surveiller - commande en cours","À commander"),"OK")),"À vérifier"))</f>
        <v/>
      </c>
      <c r="Z534" s="22" t="n"/>
      <c r="AA534" s="15" t="n"/>
    </row>
    <row r="535">
      <c r="A535" s="15" t="n"/>
      <c r="B535" s="15" t="n"/>
      <c r="C535" s="15" t="n"/>
      <c r="D535" s="15" t="n"/>
      <c r="E535" s="15" t="n"/>
      <c r="F535" s="16" t="n"/>
      <c r="G535" s="16" t="n"/>
      <c r="H535" s="17">
        <f>IF(A535="","",IFERROR(MAX(0,F535-G535),0))</f>
        <v/>
      </c>
      <c r="I535" s="16" t="n"/>
      <c r="J535" s="16" t="n"/>
      <c r="K535" s="27">
        <f>IF(A535="","",IFERROR(J535/'Paramètres'!$B$6,0))</f>
        <v/>
      </c>
      <c r="L535" s="16" t="n"/>
      <c r="M535" s="17">
        <f>IF(A535="","",IFERROR(IF(L535="",'Paramètres'!$B$7,L535),0))</f>
        <v/>
      </c>
      <c r="N535" s="16" t="n"/>
      <c r="O535" s="17">
        <f>IF(A535="","",IFERROR(IF(N535="",'Paramètres'!$B$8,N535),0))</f>
        <v/>
      </c>
      <c r="P535" s="17">
        <f>IF(A535="","",IFERROR(ROUNDUP(K535*O535,0),0))</f>
        <v/>
      </c>
      <c r="Q535" s="17">
        <f>IF(A535="","",IFERROR(ROUNDUP((K535*M535)+P535,0),0))</f>
        <v/>
      </c>
      <c r="R535" s="16" t="n"/>
      <c r="S535" s="17">
        <f>IF(A535="","",IFERROR(IF(R535="",'Paramètres'!$B$9,R535),0))</f>
        <v/>
      </c>
      <c r="T535" s="17">
        <f>IF(A535="","",IFERROR(ROUNDUP(K535*(M535+S535),0),0))</f>
        <v/>
      </c>
      <c r="U535" s="17">
        <f>IF(A535="","",IFERROR(IF(H535&lt;=Q535,MAX(0,T535-H535-I535),0),0))</f>
        <v/>
      </c>
      <c r="V535" s="28" t="n"/>
      <c r="W535" s="29">
        <f>IF(A535="","",IFERROR(U535*V535,0))</f>
        <v/>
      </c>
      <c r="X535" s="27">
        <f>IF(A535="","",IFERROR(H535/K535,0))</f>
        <v/>
      </c>
      <c r="Y535" s="21">
        <f>IF(A535="","",IFERROR(IF(H535&lt;=0,"Rupture / à commander",IF(H535&lt;=Q535,IF(I535&gt;0,"À surveiller - commande en cours","À commander"),"OK")),"À vérifier"))</f>
        <v/>
      </c>
      <c r="Z535" s="22" t="n"/>
      <c r="AA535" s="15" t="n"/>
    </row>
    <row r="536">
      <c r="A536" s="15" t="n"/>
      <c r="B536" s="15" t="n"/>
      <c r="C536" s="15" t="n"/>
      <c r="D536" s="15" t="n"/>
      <c r="E536" s="15" t="n"/>
      <c r="F536" s="16" t="n"/>
      <c r="G536" s="16" t="n"/>
      <c r="H536" s="17">
        <f>IF(A536="","",IFERROR(MAX(0,F536-G536),0))</f>
        <v/>
      </c>
      <c r="I536" s="16" t="n"/>
      <c r="J536" s="16" t="n"/>
      <c r="K536" s="27">
        <f>IF(A536="","",IFERROR(J536/'Paramètres'!$B$6,0))</f>
        <v/>
      </c>
      <c r="L536" s="16" t="n"/>
      <c r="M536" s="17">
        <f>IF(A536="","",IFERROR(IF(L536="",'Paramètres'!$B$7,L536),0))</f>
        <v/>
      </c>
      <c r="N536" s="16" t="n"/>
      <c r="O536" s="17">
        <f>IF(A536="","",IFERROR(IF(N536="",'Paramètres'!$B$8,N536),0))</f>
        <v/>
      </c>
      <c r="P536" s="17">
        <f>IF(A536="","",IFERROR(ROUNDUP(K536*O536,0),0))</f>
        <v/>
      </c>
      <c r="Q536" s="17">
        <f>IF(A536="","",IFERROR(ROUNDUP((K536*M536)+P536,0),0))</f>
        <v/>
      </c>
      <c r="R536" s="16" t="n"/>
      <c r="S536" s="17">
        <f>IF(A536="","",IFERROR(IF(R536="",'Paramètres'!$B$9,R536),0))</f>
        <v/>
      </c>
      <c r="T536" s="17">
        <f>IF(A536="","",IFERROR(ROUNDUP(K536*(M536+S536),0),0))</f>
        <v/>
      </c>
      <c r="U536" s="17">
        <f>IF(A536="","",IFERROR(IF(H536&lt;=Q536,MAX(0,T536-H536-I536),0),0))</f>
        <v/>
      </c>
      <c r="V536" s="28" t="n"/>
      <c r="W536" s="29">
        <f>IF(A536="","",IFERROR(U536*V536,0))</f>
        <v/>
      </c>
      <c r="X536" s="27">
        <f>IF(A536="","",IFERROR(H536/K536,0))</f>
        <v/>
      </c>
      <c r="Y536" s="21">
        <f>IF(A536="","",IFERROR(IF(H536&lt;=0,"Rupture / à commander",IF(H536&lt;=Q536,IF(I536&gt;0,"À surveiller - commande en cours","À commander"),"OK")),"À vérifier"))</f>
        <v/>
      </c>
      <c r="Z536" s="22" t="n"/>
      <c r="AA536" s="15" t="n"/>
    </row>
    <row r="537">
      <c r="A537" s="15" t="n"/>
      <c r="B537" s="15" t="n"/>
      <c r="C537" s="15" t="n"/>
      <c r="D537" s="15" t="n"/>
      <c r="E537" s="15" t="n"/>
      <c r="F537" s="16" t="n"/>
      <c r="G537" s="16" t="n"/>
      <c r="H537" s="17">
        <f>IF(A537="","",IFERROR(MAX(0,F537-G537),0))</f>
        <v/>
      </c>
      <c r="I537" s="16" t="n"/>
      <c r="J537" s="16" t="n"/>
      <c r="K537" s="27">
        <f>IF(A537="","",IFERROR(J537/'Paramètres'!$B$6,0))</f>
        <v/>
      </c>
      <c r="L537" s="16" t="n"/>
      <c r="M537" s="17">
        <f>IF(A537="","",IFERROR(IF(L537="",'Paramètres'!$B$7,L537),0))</f>
        <v/>
      </c>
      <c r="N537" s="16" t="n"/>
      <c r="O537" s="17">
        <f>IF(A537="","",IFERROR(IF(N537="",'Paramètres'!$B$8,N537),0))</f>
        <v/>
      </c>
      <c r="P537" s="17">
        <f>IF(A537="","",IFERROR(ROUNDUP(K537*O537,0),0))</f>
        <v/>
      </c>
      <c r="Q537" s="17">
        <f>IF(A537="","",IFERROR(ROUNDUP((K537*M537)+P537,0),0))</f>
        <v/>
      </c>
      <c r="R537" s="16" t="n"/>
      <c r="S537" s="17">
        <f>IF(A537="","",IFERROR(IF(R537="",'Paramètres'!$B$9,R537),0))</f>
        <v/>
      </c>
      <c r="T537" s="17">
        <f>IF(A537="","",IFERROR(ROUNDUP(K537*(M537+S537),0),0))</f>
        <v/>
      </c>
      <c r="U537" s="17">
        <f>IF(A537="","",IFERROR(IF(H537&lt;=Q537,MAX(0,T537-H537-I537),0),0))</f>
        <v/>
      </c>
      <c r="V537" s="28" t="n"/>
      <c r="W537" s="29">
        <f>IF(A537="","",IFERROR(U537*V537,0))</f>
        <v/>
      </c>
      <c r="X537" s="27">
        <f>IF(A537="","",IFERROR(H537/K537,0))</f>
        <v/>
      </c>
      <c r="Y537" s="21">
        <f>IF(A537="","",IFERROR(IF(H537&lt;=0,"Rupture / à commander",IF(H537&lt;=Q537,IF(I537&gt;0,"À surveiller - commande en cours","À commander"),"OK")),"À vérifier"))</f>
        <v/>
      </c>
      <c r="Z537" s="22" t="n"/>
      <c r="AA537" s="15" t="n"/>
    </row>
    <row r="538">
      <c r="A538" s="15" t="n"/>
      <c r="B538" s="15" t="n"/>
      <c r="C538" s="15" t="n"/>
      <c r="D538" s="15" t="n"/>
      <c r="E538" s="15" t="n"/>
      <c r="F538" s="16" t="n"/>
      <c r="G538" s="16" t="n"/>
      <c r="H538" s="17">
        <f>IF(A538="","",IFERROR(MAX(0,F538-G538),0))</f>
        <v/>
      </c>
      <c r="I538" s="16" t="n"/>
      <c r="J538" s="16" t="n"/>
      <c r="K538" s="27">
        <f>IF(A538="","",IFERROR(J538/'Paramètres'!$B$6,0))</f>
        <v/>
      </c>
      <c r="L538" s="16" t="n"/>
      <c r="M538" s="17">
        <f>IF(A538="","",IFERROR(IF(L538="",'Paramètres'!$B$7,L538),0))</f>
        <v/>
      </c>
      <c r="N538" s="16" t="n"/>
      <c r="O538" s="17">
        <f>IF(A538="","",IFERROR(IF(N538="",'Paramètres'!$B$8,N538),0))</f>
        <v/>
      </c>
      <c r="P538" s="17">
        <f>IF(A538="","",IFERROR(ROUNDUP(K538*O538,0),0))</f>
        <v/>
      </c>
      <c r="Q538" s="17">
        <f>IF(A538="","",IFERROR(ROUNDUP((K538*M538)+P538,0),0))</f>
        <v/>
      </c>
      <c r="R538" s="16" t="n"/>
      <c r="S538" s="17">
        <f>IF(A538="","",IFERROR(IF(R538="",'Paramètres'!$B$9,R538),0))</f>
        <v/>
      </c>
      <c r="T538" s="17">
        <f>IF(A538="","",IFERROR(ROUNDUP(K538*(M538+S538),0),0))</f>
        <v/>
      </c>
      <c r="U538" s="17">
        <f>IF(A538="","",IFERROR(IF(H538&lt;=Q538,MAX(0,T538-H538-I538),0),0))</f>
        <v/>
      </c>
      <c r="V538" s="28" t="n"/>
      <c r="W538" s="29">
        <f>IF(A538="","",IFERROR(U538*V538,0))</f>
        <v/>
      </c>
      <c r="X538" s="27">
        <f>IF(A538="","",IFERROR(H538/K538,0))</f>
        <v/>
      </c>
      <c r="Y538" s="21">
        <f>IF(A538="","",IFERROR(IF(H538&lt;=0,"Rupture / à commander",IF(H538&lt;=Q538,IF(I538&gt;0,"À surveiller - commande en cours","À commander"),"OK")),"À vérifier"))</f>
        <v/>
      </c>
      <c r="Z538" s="22" t="n"/>
      <c r="AA538" s="15" t="n"/>
    </row>
    <row r="539">
      <c r="A539" s="15" t="n"/>
      <c r="B539" s="15" t="n"/>
      <c r="C539" s="15" t="n"/>
      <c r="D539" s="15" t="n"/>
      <c r="E539" s="15" t="n"/>
      <c r="F539" s="16" t="n"/>
      <c r="G539" s="16" t="n"/>
      <c r="H539" s="17">
        <f>IF(A539="","",IFERROR(MAX(0,F539-G539),0))</f>
        <v/>
      </c>
      <c r="I539" s="16" t="n"/>
      <c r="J539" s="16" t="n"/>
      <c r="K539" s="27">
        <f>IF(A539="","",IFERROR(J539/'Paramètres'!$B$6,0))</f>
        <v/>
      </c>
      <c r="L539" s="16" t="n"/>
      <c r="M539" s="17">
        <f>IF(A539="","",IFERROR(IF(L539="",'Paramètres'!$B$7,L539),0))</f>
        <v/>
      </c>
      <c r="N539" s="16" t="n"/>
      <c r="O539" s="17">
        <f>IF(A539="","",IFERROR(IF(N539="",'Paramètres'!$B$8,N539),0))</f>
        <v/>
      </c>
      <c r="P539" s="17">
        <f>IF(A539="","",IFERROR(ROUNDUP(K539*O539,0),0))</f>
        <v/>
      </c>
      <c r="Q539" s="17">
        <f>IF(A539="","",IFERROR(ROUNDUP((K539*M539)+P539,0),0))</f>
        <v/>
      </c>
      <c r="R539" s="16" t="n"/>
      <c r="S539" s="17">
        <f>IF(A539="","",IFERROR(IF(R539="",'Paramètres'!$B$9,R539),0))</f>
        <v/>
      </c>
      <c r="T539" s="17">
        <f>IF(A539="","",IFERROR(ROUNDUP(K539*(M539+S539),0),0))</f>
        <v/>
      </c>
      <c r="U539" s="17">
        <f>IF(A539="","",IFERROR(IF(H539&lt;=Q539,MAX(0,T539-H539-I539),0),0))</f>
        <v/>
      </c>
      <c r="V539" s="28" t="n"/>
      <c r="W539" s="29">
        <f>IF(A539="","",IFERROR(U539*V539,0))</f>
        <v/>
      </c>
      <c r="X539" s="27">
        <f>IF(A539="","",IFERROR(H539/K539,0))</f>
        <v/>
      </c>
      <c r="Y539" s="21">
        <f>IF(A539="","",IFERROR(IF(H539&lt;=0,"Rupture / à commander",IF(H539&lt;=Q539,IF(I539&gt;0,"À surveiller - commande en cours","À commander"),"OK")),"À vérifier"))</f>
        <v/>
      </c>
      <c r="Z539" s="22" t="n"/>
      <c r="AA539" s="15" t="n"/>
    </row>
    <row r="540">
      <c r="A540" s="15" t="n"/>
      <c r="B540" s="15" t="n"/>
      <c r="C540" s="15" t="n"/>
      <c r="D540" s="15" t="n"/>
      <c r="E540" s="15" t="n"/>
      <c r="F540" s="16" t="n"/>
      <c r="G540" s="16" t="n"/>
      <c r="H540" s="17">
        <f>IF(A540="","",IFERROR(MAX(0,F540-G540),0))</f>
        <v/>
      </c>
      <c r="I540" s="16" t="n"/>
      <c r="J540" s="16" t="n"/>
      <c r="K540" s="27">
        <f>IF(A540="","",IFERROR(J540/'Paramètres'!$B$6,0))</f>
        <v/>
      </c>
      <c r="L540" s="16" t="n"/>
      <c r="M540" s="17">
        <f>IF(A540="","",IFERROR(IF(L540="",'Paramètres'!$B$7,L540),0))</f>
        <v/>
      </c>
      <c r="N540" s="16" t="n"/>
      <c r="O540" s="17">
        <f>IF(A540="","",IFERROR(IF(N540="",'Paramètres'!$B$8,N540),0))</f>
        <v/>
      </c>
      <c r="P540" s="17">
        <f>IF(A540="","",IFERROR(ROUNDUP(K540*O540,0),0))</f>
        <v/>
      </c>
      <c r="Q540" s="17">
        <f>IF(A540="","",IFERROR(ROUNDUP((K540*M540)+P540,0),0))</f>
        <v/>
      </c>
      <c r="R540" s="16" t="n"/>
      <c r="S540" s="17">
        <f>IF(A540="","",IFERROR(IF(R540="",'Paramètres'!$B$9,R540),0))</f>
        <v/>
      </c>
      <c r="T540" s="17">
        <f>IF(A540="","",IFERROR(ROUNDUP(K540*(M540+S540),0),0))</f>
        <v/>
      </c>
      <c r="U540" s="17">
        <f>IF(A540="","",IFERROR(IF(H540&lt;=Q540,MAX(0,T540-H540-I540),0),0))</f>
        <v/>
      </c>
      <c r="V540" s="28" t="n"/>
      <c r="W540" s="29">
        <f>IF(A540="","",IFERROR(U540*V540,0))</f>
        <v/>
      </c>
      <c r="X540" s="27">
        <f>IF(A540="","",IFERROR(H540/K540,0))</f>
        <v/>
      </c>
      <c r="Y540" s="21">
        <f>IF(A540="","",IFERROR(IF(H540&lt;=0,"Rupture / à commander",IF(H540&lt;=Q540,IF(I540&gt;0,"À surveiller - commande en cours","À commander"),"OK")),"À vérifier"))</f>
        <v/>
      </c>
      <c r="Z540" s="22" t="n"/>
      <c r="AA540" s="15" t="n"/>
    </row>
    <row r="541">
      <c r="A541" s="15" t="n"/>
      <c r="B541" s="15" t="n"/>
      <c r="C541" s="15" t="n"/>
      <c r="D541" s="15" t="n"/>
      <c r="E541" s="15" t="n"/>
      <c r="F541" s="16" t="n"/>
      <c r="G541" s="16" t="n"/>
      <c r="H541" s="17">
        <f>IF(A541="","",IFERROR(MAX(0,F541-G541),0))</f>
        <v/>
      </c>
      <c r="I541" s="16" t="n"/>
      <c r="J541" s="16" t="n"/>
      <c r="K541" s="27">
        <f>IF(A541="","",IFERROR(J541/'Paramètres'!$B$6,0))</f>
        <v/>
      </c>
      <c r="L541" s="16" t="n"/>
      <c r="M541" s="17">
        <f>IF(A541="","",IFERROR(IF(L541="",'Paramètres'!$B$7,L541),0))</f>
        <v/>
      </c>
      <c r="N541" s="16" t="n"/>
      <c r="O541" s="17">
        <f>IF(A541="","",IFERROR(IF(N541="",'Paramètres'!$B$8,N541),0))</f>
        <v/>
      </c>
      <c r="P541" s="17">
        <f>IF(A541="","",IFERROR(ROUNDUP(K541*O541,0),0))</f>
        <v/>
      </c>
      <c r="Q541" s="17">
        <f>IF(A541="","",IFERROR(ROUNDUP((K541*M541)+P541,0),0))</f>
        <v/>
      </c>
      <c r="R541" s="16" t="n"/>
      <c r="S541" s="17">
        <f>IF(A541="","",IFERROR(IF(R541="",'Paramètres'!$B$9,R541),0))</f>
        <v/>
      </c>
      <c r="T541" s="17">
        <f>IF(A541="","",IFERROR(ROUNDUP(K541*(M541+S541),0),0))</f>
        <v/>
      </c>
      <c r="U541" s="17">
        <f>IF(A541="","",IFERROR(IF(H541&lt;=Q541,MAX(0,T541-H541-I541),0),0))</f>
        <v/>
      </c>
      <c r="V541" s="28" t="n"/>
      <c r="W541" s="29">
        <f>IF(A541="","",IFERROR(U541*V541,0))</f>
        <v/>
      </c>
      <c r="X541" s="27">
        <f>IF(A541="","",IFERROR(H541/K541,0))</f>
        <v/>
      </c>
      <c r="Y541" s="21">
        <f>IF(A541="","",IFERROR(IF(H541&lt;=0,"Rupture / à commander",IF(H541&lt;=Q541,IF(I541&gt;0,"À surveiller - commande en cours","À commander"),"OK")),"À vérifier"))</f>
        <v/>
      </c>
      <c r="Z541" s="22" t="n"/>
      <c r="AA541" s="15" t="n"/>
    </row>
    <row r="542">
      <c r="A542" s="15" t="n"/>
      <c r="B542" s="15" t="n"/>
      <c r="C542" s="15" t="n"/>
      <c r="D542" s="15" t="n"/>
      <c r="E542" s="15" t="n"/>
      <c r="F542" s="16" t="n"/>
      <c r="G542" s="16" t="n"/>
      <c r="H542" s="17">
        <f>IF(A542="","",IFERROR(MAX(0,F542-G542),0))</f>
        <v/>
      </c>
      <c r="I542" s="16" t="n"/>
      <c r="J542" s="16" t="n"/>
      <c r="K542" s="27">
        <f>IF(A542="","",IFERROR(J542/'Paramètres'!$B$6,0))</f>
        <v/>
      </c>
      <c r="L542" s="16" t="n"/>
      <c r="M542" s="17">
        <f>IF(A542="","",IFERROR(IF(L542="",'Paramètres'!$B$7,L542),0))</f>
        <v/>
      </c>
      <c r="N542" s="16" t="n"/>
      <c r="O542" s="17">
        <f>IF(A542="","",IFERROR(IF(N542="",'Paramètres'!$B$8,N542),0))</f>
        <v/>
      </c>
      <c r="P542" s="17">
        <f>IF(A542="","",IFERROR(ROUNDUP(K542*O542,0),0))</f>
        <v/>
      </c>
      <c r="Q542" s="17">
        <f>IF(A542="","",IFERROR(ROUNDUP((K542*M542)+P542,0),0))</f>
        <v/>
      </c>
      <c r="R542" s="16" t="n"/>
      <c r="S542" s="17">
        <f>IF(A542="","",IFERROR(IF(R542="",'Paramètres'!$B$9,R542),0))</f>
        <v/>
      </c>
      <c r="T542" s="17">
        <f>IF(A542="","",IFERROR(ROUNDUP(K542*(M542+S542),0),0))</f>
        <v/>
      </c>
      <c r="U542" s="17">
        <f>IF(A542="","",IFERROR(IF(H542&lt;=Q542,MAX(0,T542-H542-I542),0),0))</f>
        <v/>
      </c>
      <c r="V542" s="28" t="n"/>
      <c r="W542" s="29">
        <f>IF(A542="","",IFERROR(U542*V542,0))</f>
        <v/>
      </c>
      <c r="X542" s="27">
        <f>IF(A542="","",IFERROR(H542/K542,0))</f>
        <v/>
      </c>
      <c r="Y542" s="21">
        <f>IF(A542="","",IFERROR(IF(H542&lt;=0,"Rupture / à commander",IF(H542&lt;=Q542,IF(I542&gt;0,"À surveiller - commande en cours","À commander"),"OK")),"À vérifier"))</f>
        <v/>
      </c>
      <c r="Z542" s="22" t="n"/>
      <c r="AA542" s="15" t="n"/>
    </row>
    <row r="543">
      <c r="A543" s="15" t="n"/>
      <c r="B543" s="15" t="n"/>
      <c r="C543" s="15" t="n"/>
      <c r="D543" s="15" t="n"/>
      <c r="E543" s="15" t="n"/>
      <c r="F543" s="16" t="n"/>
      <c r="G543" s="16" t="n"/>
      <c r="H543" s="17">
        <f>IF(A543="","",IFERROR(MAX(0,F543-G543),0))</f>
        <v/>
      </c>
      <c r="I543" s="16" t="n"/>
      <c r="J543" s="16" t="n"/>
      <c r="K543" s="27">
        <f>IF(A543="","",IFERROR(J543/'Paramètres'!$B$6,0))</f>
        <v/>
      </c>
      <c r="L543" s="16" t="n"/>
      <c r="M543" s="17">
        <f>IF(A543="","",IFERROR(IF(L543="",'Paramètres'!$B$7,L543),0))</f>
        <v/>
      </c>
      <c r="N543" s="16" t="n"/>
      <c r="O543" s="17">
        <f>IF(A543="","",IFERROR(IF(N543="",'Paramètres'!$B$8,N543),0))</f>
        <v/>
      </c>
      <c r="P543" s="17">
        <f>IF(A543="","",IFERROR(ROUNDUP(K543*O543,0),0))</f>
        <v/>
      </c>
      <c r="Q543" s="17">
        <f>IF(A543="","",IFERROR(ROUNDUP((K543*M543)+P543,0),0))</f>
        <v/>
      </c>
      <c r="R543" s="16" t="n"/>
      <c r="S543" s="17">
        <f>IF(A543="","",IFERROR(IF(R543="",'Paramètres'!$B$9,R543),0))</f>
        <v/>
      </c>
      <c r="T543" s="17">
        <f>IF(A543="","",IFERROR(ROUNDUP(K543*(M543+S543),0),0))</f>
        <v/>
      </c>
      <c r="U543" s="17">
        <f>IF(A543="","",IFERROR(IF(H543&lt;=Q543,MAX(0,T543-H543-I543),0),0))</f>
        <v/>
      </c>
      <c r="V543" s="28" t="n"/>
      <c r="W543" s="29">
        <f>IF(A543="","",IFERROR(U543*V543,0))</f>
        <v/>
      </c>
      <c r="X543" s="27">
        <f>IF(A543="","",IFERROR(H543/K543,0))</f>
        <v/>
      </c>
      <c r="Y543" s="21">
        <f>IF(A543="","",IFERROR(IF(H543&lt;=0,"Rupture / à commander",IF(H543&lt;=Q543,IF(I543&gt;0,"À surveiller - commande en cours","À commander"),"OK")),"À vérifier"))</f>
        <v/>
      </c>
      <c r="Z543" s="22" t="n"/>
      <c r="AA543" s="15" t="n"/>
    </row>
    <row r="544">
      <c r="A544" s="15" t="n"/>
      <c r="B544" s="15" t="n"/>
      <c r="C544" s="15" t="n"/>
      <c r="D544" s="15" t="n"/>
      <c r="E544" s="15" t="n"/>
      <c r="F544" s="16" t="n"/>
      <c r="G544" s="16" t="n"/>
      <c r="H544" s="17">
        <f>IF(A544="","",IFERROR(MAX(0,F544-G544),0))</f>
        <v/>
      </c>
      <c r="I544" s="16" t="n"/>
      <c r="J544" s="16" t="n"/>
      <c r="K544" s="27">
        <f>IF(A544="","",IFERROR(J544/'Paramètres'!$B$6,0))</f>
        <v/>
      </c>
      <c r="L544" s="16" t="n"/>
      <c r="M544" s="17">
        <f>IF(A544="","",IFERROR(IF(L544="",'Paramètres'!$B$7,L544),0))</f>
        <v/>
      </c>
      <c r="N544" s="16" t="n"/>
      <c r="O544" s="17">
        <f>IF(A544="","",IFERROR(IF(N544="",'Paramètres'!$B$8,N544),0))</f>
        <v/>
      </c>
      <c r="P544" s="17">
        <f>IF(A544="","",IFERROR(ROUNDUP(K544*O544,0),0))</f>
        <v/>
      </c>
      <c r="Q544" s="17">
        <f>IF(A544="","",IFERROR(ROUNDUP((K544*M544)+P544,0),0))</f>
        <v/>
      </c>
      <c r="R544" s="16" t="n"/>
      <c r="S544" s="17">
        <f>IF(A544="","",IFERROR(IF(R544="",'Paramètres'!$B$9,R544),0))</f>
        <v/>
      </c>
      <c r="T544" s="17">
        <f>IF(A544="","",IFERROR(ROUNDUP(K544*(M544+S544),0),0))</f>
        <v/>
      </c>
      <c r="U544" s="17">
        <f>IF(A544="","",IFERROR(IF(H544&lt;=Q544,MAX(0,T544-H544-I544),0),0))</f>
        <v/>
      </c>
      <c r="V544" s="28" t="n"/>
      <c r="W544" s="29">
        <f>IF(A544="","",IFERROR(U544*V544,0))</f>
        <v/>
      </c>
      <c r="X544" s="27">
        <f>IF(A544="","",IFERROR(H544/K544,0))</f>
        <v/>
      </c>
      <c r="Y544" s="21">
        <f>IF(A544="","",IFERROR(IF(H544&lt;=0,"Rupture / à commander",IF(H544&lt;=Q544,IF(I544&gt;0,"À surveiller - commande en cours","À commander"),"OK")),"À vérifier"))</f>
        <v/>
      </c>
      <c r="Z544" s="22" t="n"/>
      <c r="AA544" s="15" t="n"/>
    </row>
    <row r="545">
      <c r="A545" s="15" t="n"/>
      <c r="B545" s="15" t="n"/>
      <c r="C545" s="15" t="n"/>
      <c r="D545" s="15" t="n"/>
      <c r="E545" s="15" t="n"/>
      <c r="F545" s="16" t="n"/>
      <c r="G545" s="16" t="n"/>
      <c r="H545" s="17">
        <f>IF(A545="","",IFERROR(MAX(0,F545-G545),0))</f>
        <v/>
      </c>
      <c r="I545" s="16" t="n"/>
      <c r="J545" s="16" t="n"/>
      <c r="K545" s="27">
        <f>IF(A545="","",IFERROR(J545/'Paramètres'!$B$6,0))</f>
        <v/>
      </c>
      <c r="L545" s="16" t="n"/>
      <c r="M545" s="17">
        <f>IF(A545="","",IFERROR(IF(L545="",'Paramètres'!$B$7,L545),0))</f>
        <v/>
      </c>
      <c r="N545" s="16" t="n"/>
      <c r="O545" s="17">
        <f>IF(A545="","",IFERROR(IF(N545="",'Paramètres'!$B$8,N545),0))</f>
        <v/>
      </c>
      <c r="P545" s="17">
        <f>IF(A545="","",IFERROR(ROUNDUP(K545*O545,0),0))</f>
        <v/>
      </c>
      <c r="Q545" s="17">
        <f>IF(A545="","",IFERROR(ROUNDUP((K545*M545)+P545,0),0))</f>
        <v/>
      </c>
      <c r="R545" s="16" t="n"/>
      <c r="S545" s="17">
        <f>IF(A545="","",IFERROR(IF(R545="",'Paramètres'!$B$9,R545),0))</f>
        <v/>
      </c>
      <c r="T545" s="17">
        <f>IF(A545="","",IFERROR(ROUNDUP(K545*(M545+S545),0),0))</f>
        <v/>
      </c>
      <c r="U545" s="17">
        <f>IF(A545="","",IFERROR(IF(H545&lt;=Q545,MAX(0,T545-H545-I545),0),0))</f>
        <v/>
      </c>
      <c r="V545" s="28" t="n"/>
      <c r="W545" s="29">
        <f>IF(A545="","",IFERROR(U545*V545,0))</f>
        <v/>
      </c>
      <c r="X545" s="27">
        <f>IF(A545="","",IFERROR(H545/K545,0))</f>
        <v/>
      </c>
      <c r="Y545" s="21">
        <f>IF(A545="","",IFERROR(IF(H545&lt;=0,"Rupture / à commander",IF(H545&lt;=Q545,IF(I545&gt;0,"À surveiller - commande en cours","À commander"),"OK")),"À vérifier"))</f>
        <v/>
      </c>
      <c r="Z545" s="22" t="n"/>
      <c r="AA545" s="15" t="n"/>
    </row>
    <row r="546">
      <c r="A546" s="15" t="n"/>
      <c r="B546" s="15" t="n"/>
      <c r="C546" s="15" t="n"/>
      <c r="D546" s="15" t="n"/>
      <c r="E546" s="15" t="n"/>
      <c r="F546" s="16" t="n"/>
      <c r="G546" s="16" t="n"/>
      <c r="H546" s="17">
        <f>IF(A546="","",IFERROR(MAX(0,F546-G546),0))</f>
        <v/>
      </c>
      <c r="I546" s="16" t="n"/>
      <c r="J546" s="16" t="n"/>
      <c r="K546" s="27">
        <f>IF(A546="","",IFERROR(J546/'Paramètres'!$B$6,0))</f>
        <v/>
      </c>
      <c r="L546" s="16" t="n"/>
      <c r="M546" s="17">
        <f>IF(A546="","",IFERROR(IF(L546="",'Paramètres'!$B$7,L546),0))</f>
        <v/>
      </c>
      <c r="N546" s="16" t="n"/>
      <c r="O546" s="17">
        <f>IF(A546="","",IFERROR(IF(N546="",'Paramètres'!$B$8,N546),0))</f>
        <v/>
      </c>
      <c r="P546" s="17">
        <f>IF(A546="","",IFERROR(ROUNDUP(K546*O546,0),0))</f>
        <v/>
      </c>
      <c r="Q546" s="17">
        <f>IF(A546="","",IFERROR(ROUNDUP((K546*M546)+P546,0),0))</f>
        <v/>
      </c>
      <c r="R546" s="16" t="n"/>
      <c r="S546" s="17">
        <f>IF(A546="","",IFERROR(IF(R546="",'Paramètres'!$B$9,R546),0))</f>
        <v/>
      </c>
      <c r="T546" s="17">
        <f>IF(A546="","",IFERROR(ROUNDUP(K546*(M546+S546),0),0))</f>
        <v/>
      </c>
      <c r="U546" s="17">
        <f>IF(A546="","",IFERROR(IF(H546&lt;=Q546,MAX(0,T546-H546-I546),0),0))</f>
        <v/>
      </c>
      <c r="V546" s="28" t="n"/>
      <c r="W546" s="29">
        <f>IF(A546="","",IFERROR(U546*V546,0))</f>
        <v/>
      </c>
      <c r="X546" s="27">
        <f>IF(A546="","",IFERROR(H546/K546,0))</f>
        <v/>
      </c>
      <c r="Y546" s="21">
        <f>IF(A546="","",IFERROR(IF(H546&lt;=0,"Rupture / à commander",IF(H546&lt;=Q546,IF(I546&gt;0,"À surveiller - commande en cours","À commander"),"OK")),"À vérifier"))</f>
        <v/>
      </c>
      <c r="Z546" s="22" t="n"/>
      <c r="AA546" s="15" t="n"/>
    </row>
    <row r="547">
      <c r="A547" s="15" t="n"/>
      <c r="B547" s="15" t="n"/>
      <c r="C547" s="15" t="n"/>
      <c r="D547" s="15" t="n"/>
      <c r="E547" s="15" t="n"/>
      <c r="F547" s="16" t="n"/>
      <c r="G547" s="16" t="n"/>
      <c r="H547" s="17">
        <f>IF(A547="","",IFERROR(MAX(0,F547-G547),0))</f>
        <v/>
      </c>
      <c r="I547" s="16" t="n"/>
      <c r="J547" s="16" t="n"/>
      <c r="K547" s="27">
        <f>IF(A547="","",IFERROR(J547/'Paramètres'!$B$6,0))</f>
        <v/>
      </c>
      <c r="L547" s="16" t="n"/>
      <c r="M547" s="17">
        <f>IF(A547="","",IFERROR(IF(L547="",'Paramètres'!$B$7,L547),0))</f>
        <v/>
      </c>
      <c r="N547" s="16" t="n"/>
      <c r="O547" s="17">
        <f>IF(A547="","",IFERROR(IF(N547="",'Paramètres'!$B$8,N547),0))</f>
        <v/>
      </c>
      <c r="P547" s="17">
        <f>IF(A547="","",IFERROR(ROUNDUP(K547*O547,0),0))</f>
        <v/>
      </c>
      <c r="Q547" s="17">
        <f>IF(A547="","",IFERROR(ROUNDUP((K547*M547)+P547,0),0))</f>
        <v/>
      </c>
      <c r="R547" s="16" t="n"/>
      <c r="S547" s="17">
        <f>IF(A547="","",IFERROR(IF(R547="",'Paramètres'!$B$9,R547),0))</f>
        <v/>
      </c>
      <c r="T547" s="17">
        <f>IF(A547="","",IFERROR(ROUNDUP(K547*(M547+S547),0),0))</f>
        <v/>
      </c>
      <c r="U547" s="17">
        <f>IF(A547="","",IFERROR(IF(H547&lt;=Q547,MAX(0,T547-H547-I547),0),0))</f>
        <v/>
      </c>
      <c r="V547" s="28" t="n"/>
      <c r="W547" s="29">
        <f>IF(A547="","",IFERROR(U547*V547,0))</f>
        <v/>
      </c>
      <c r="X547" s="27">
        <f>IF(A547="","",IFERROR(H547/K547,0))</f>
        <v/>
      </c>
      <c r="Y547" s="21">
        <f>IF(A547="","",IFERROR(IF(H547&lt;=0,"Rupture / à commander",IF(H547&lt;=Q547,IF(I547&gt;0,"À surveiller - commande en cours","À commander"),"OK")),"À vérifier"))</f>
        <v/>
      </c>
      <c r="Z547" s="22" t="n"/>
      <c r="AA547" s="15" t="n"/>
    </row>
    <row r="548">
      <c r="A548" s="15" t="n"/>
      <c r="B548" s="15" t="n"/>
      <c r="C548" s="15" t="n"/>
      <c r="D548" s="15" t="n"/>
      <c r="E548" s="15" t="n"/>
      <c r="F548" s="16" t="n"/>
      <c r="G548" s="16" t="n"/>
      <c r="H548" s="17">
        <f>IF(A548="","",IFERROR(MAX(0,F548-G548),0))</f>
        <v/>
      </c>
      <c r="I548" s="16" t="n"/>
      <c r="J548" s="16" t="n"/>
      <c r="K548" s="27">
        <f>IF(A548="","",IFERROR(J548/'Paramètres'!$B$6,0))</f>
        <v/>
      </c>
      <c r="L548" s="16" t="n"/>
      <c r="M548" s="17">
        <f>IF(A548="","",IFERROR(IF(L548="",'Paramètres'!$B$7,L548),0))</f>
        <v/>
      </c>
      <c r="N548" s="16" t="n"/>
      <c r="O548" s="17">
        <f>IF(A548="","",IFERROR(IF(N548="",'Paramètres'!$B$8,N548),0))</f>
        <v/>
      </c>
      <c r="P548" s="17">
        <f>IF(A548="","",IFERROR(ROUNDUP(K548*O548,0),0))</f>
        <v/>
      </c>
      <c r="Q548" s="17">
        <f>IF(A548="","",IFERROR(ROUNDUP((K548*M548)+P548,0),0))</f>
        <v/>
      </c>
      <c r="R548" s="16" t="n"/>
      <c r="S548" s="17">
        <f>IF(A548="","",IFERROR(IF(R548="",'Paramètres'!$B$9,R548),0))</f>
        <v/>
      </c>
      <c r="T548" s="17">
        <f>IF(A548="","",IFERROR(ROUNDUP(K548*(M548+S548),0),0))</f>
        <v/>
      </c>
      <c r="U548" s="17">
        <f>IF(A548="","",IFERROR(IF(H548&lt;=Q548,MAX(0,T548-H548-I548),0),0))</f>
        <v/>
      </c>
      <c r="V548" s="28" t="n"/>
      <c r="W548" s="29">
        <f>IF(A548="","",IFERROR(U548*V548,0))</f>
        <v/>
      </c>
      <c r="X548" s="27">
        <f>IF(A548="","",IFERROR(H548/K548,0))</f>
        <v/>
      </c>
      <c r="Y548" s="21">
        <f>IF(A548="","",IFERROR(IF(H548&lt;=0,"Rupture / à commander",IF(H548&lt;=Q548,IF(I548&gt;0,"À surveiller - commande en cours","À commander"),"OK")),"À vérifier"))</f>
        <v/>
      </c>
      <c r="Z548" s="22" t="n"/>
      <c r="AA548" s="15" t="n"/>
    </row>
    <row r="549">
      <c r="A549" s="15" t="n"/>
      <c r="B549" s="15" t="n"/>
      <c r="C549" s="15" t="n"/>
      <c r="D549" s="15" t="n"/>
      <c r="E549" s="15" t="n"/>
      <c r="F549" s="16" t="n"/>
      <c r="G549" s="16" t="n"/>
      <c r="H549" s="17">
        <f>IF(A549="","",IFERROR(MAX(0,F549-G549),0))</f>
        <v/>
      </c>
      <c r="I549" s="16" t="n"/>
      <c r="J549" s="16" t="n"/>
      <c r="K549" s="27">
        <f>IF(A549="","",IFERROR(J549/'Paramètres'!$B$6,0))</f>
        <v/>
      </c>
      <c r="L549" s="16" t="n"/>
      <c r="M549" s="17">
        <f>IF(A549="","",IFERROR(IF(L549="",'Paramètres'!$B$7,L549),0))</f>
        <v/>
      </c>
      <c r="N549" s="16" t="n"/>
      <c r="O549" s="17">
        <f>IF(A549="","",IFERROR(IF(N549="",'Paramètres'!$B$8,N549),0))</f>
        <v/>
      </c>
      <c r="P549" s="17">
        <f>IF(A549="","",IFERROR(ROUNDUP(K549*O549,0),0))</f>
        <v/>
      </c>
      <c r="Q549" s="17">
        <f>IF(A549="","",IFERROR(ROUNDUP((K549*M549)+P549,0),0))</f>
        <v/>
      </c>
      <c r="R549" s="16" t="n"/>
      <c r="S549" s="17">
        <f>IF(A549="","",IFERROR(IF(R549="",'Paramètres'!$B$9,R549),0))</f>
        <v/>
      </c>
      <c r="T549" s="17">
        <f>IF(A549="","",IFERROR(ROUNDUP(K549*(M549+S549),0),0))</f>
        <v/>
      </c>
      <c r="U549" s="17">
        <f>IF(A549="","",IFERROR(IF(H549&lt;=Q549,MAX(0,T549-H549-I549),0),0))</f>
        <v/>
      </c>
      <c r="V549" s="28" t="n"/>
      <c r="W549" s="29">
        <f>IF(A549="","",IFERROR(U549*V549,0))</f>
        <v/>
      </c>
      <c r="X549" s="27">
        <f>IF(A549="","",IFERROR(H549/K549,0))</f>
        <v/>
      </c>
      <c r="Y549" s="21">
        <f>IF(A549="","",IFERROR(IF(H549&lt;=0,"Rupture / à commander",IF(H549&lt;=Q549,IF(I549&gt;0,"À surveiller - commande en cours","À commander"),"OK")),"À vérifier"))</f>
        <v/>
      </c>
      <c r="Z549" s="22" t="n"/>
      <c r="AA549" s="15" t="n"/>
    </row>
    <row r="550">
      <c r="A550" s="15" t="n"/>
      <c r="B550" s="15" t="n"/>
      <c r="C550" s="15" t="n"/>
      <c r="D550" s="15" t="n"/>
      <c r="E550" s="15" t="n"/>
      <c r="F550" s="16" t="n"/>
      <c r="G550" s="16" t="n"/>
      <c r="H550" s="17">
        <f>IF(A550="","",IFERROR(MAX(0,F550-G550),0))</f>
        <v/>
      </c>
      <c r="I550" s="16" t="n"/>
      <c r="J550" s="16" t="n"/>
      <c r="K550" s="27">
        <f>IF(A550="","",IFERROR(J550/'Paramètres'!$B$6,0))</f>
        <v/>
      </c>
      <c r="L550" s="16" t="n"/>
      <c r="M550" s="17">
        <f>IF(A550="","",IFERROR(IF(L550="",'Paramètres'!$B$7,L550),0))</f>
        <v/>
      </c>
      <c r="N550" s="16" t="n"/>
      <c r="O550" s="17">
        <f>IF(A550="","",IFERROR(IF(N550="",'Paramètres'!$B$8,N550),0))</f>
        <v/>
      </c>
      <c r="P550" s="17">
        <f>IF(A550="","",IFERROR(ROUNDUP(K550*O550,0),0))</f>
        <v/>
      </c>
      <c r="Q550" s="17">
        <f>IF(A550="","",IFERROR(ROUNDUP((K550*M550)+P550,0),0))</f>
        <v/>
      </c>
      <c r="R550" s="16" t="n"/>
      <c r="S550" s="17">
        <f>IF(A550="","",IFERROR(IF(R550="",'Paramètres'!$B$9,R550),0))</f>
        <v/>
      </c>
      <c r="T550" s="17">
        <f>IF(A550="","",IFERROR(ROUNDUP(K550*(M550+S550),0),0))</f>
        <v/>
      </c>
      <c r="U550" s="17">
        <f>IF(A550="","",IFERROR(IF(H550&lt;=Q550,MAX(0,T550-H550-I550),0),0))</f>
        <v/>
      </c>
      <c r="V550" s="28" t="n"/>
      <c r="W550" s="29">
        <f>IF(A550="","",IFERROR(U550*V550,0))</f>
        <v/>
      </c>
      <c r="X550" s="27">
        <f>IF(A550="","",IFERROR(H550/K550,0))</f>
        <v/>
      </c>
      <c r="Y550" s="21">
        <f>IF(A550="","",IFERROR(IF(H550&lt;=0,"Rupture / à commander",IF(H550&lt;=Q550,IF(I550&gt;0,"À surveiller - commande en cours","À commander"),"OK")),"À vérifier"))</f>
        <v/>
      </c>
      <c r="Z550" s="22" t="n"/>
      <c r="AA550" s="15" t="n"/>
    </row>
    <row r="551">
      <c r="A551" s="15" t="n"/>
      <c r="B551" s="15" t="n"/>
      <c r="C551" s="15" t="n"/>
      <c r="D551" s="15" t="n"/>
      <c r="E551" s="15" t="n"/>
      <c r="F551" s="16" t="n"/>
      <c r="G551" s="16" t="n"/>
      <c r="H551" s="17">
        <f>IF(A551="","",IFERROR(MAX(0,F551-G551),0))</f>
        <v/>
      </c>
      <c r="I551" s="16" t="n"/>
      <c r="J551" s="16" t="n"/>
      <c r="K551" s="27">
        <f>IF(A551="","",IFERROR(J551/'Paramètres'!$B$6,0))</f>
        <v/>
      </c>
      <c r="L551" s="16" t="n"/>
      <c r="M551" s="17">
        <f>IF(A551="","",IFERROR(IF(L551="",'Paramètres'!$B$7,L551),0))</f>
        <v/>
      </c>
      <c r="N551" s="16" t="n"/>
      <c r="O551" s="17">
        <f>IF(A551="","",IFERROR(IF(N551="",'Paramètres'!$B$8,N551),0))</f>
        <v/>
      </c>
      <c r="P551" s="17">
        <f>IF(A551="","",IFERROR(ROUNDUP(K551*O551,0),0))</f>
        <v/>
      </c>
      <c r="Q551" s="17">
        <f>IF(A551="","",IFERROR(ROUNDUP((K551*M551)+P551,0),0))</f>
        <v/>
      </c>
      <c r="R551" s="16" t="n"/>
      <c r="S551" s="17">
        <f>IF(A551="","",IFERROR(IF(R551="",'Paramètres'!$B$9,R551),0))</f>
        <v/>
      </c>
      <c r="T551" s="17">
        <f>IF(A551="","",IFERROR(ROUNDUP(K551*(M551+S551),0),0))</f>
        <v/>
      </c>
      <c r="U551" s="17">
        <f>IF(A551="","",IFERROR(IF(H551&lt;=Q551,MAX(0,T551-H551-I551),0),0))</f>
        <v/>
      </c>
      <c r="V551" s="28" t="n"/>
      <c r="W551" s="29">
        <f>IF(A551="","",IFERROR(U551*V551,0))</f>
        <v/>
      </c>
      <c r="X551" s="27">
        <f>IF(A551="","",IFERROR(H551/K551,0))</f>
        <v/>
      </c>
      <c r="Y551" s="21">
        <f>IF(A551="","",IFERROR(IF(H551&lt;=0,"Rupture / à commander",IF(H551&lt;=Q551,IF(I551&gt;0,"À surveiller - commande en cours","À commander"),"OK")),"À vérifier"))</f>
        <v/>
      </c>
      <c r="Z551" s="22" t="n"/>
      <c r="AA551" s="15" t="n"/>
    </row>
    <row r="552">
      <c r="A552" s="15" t="n"/>
      <c r="B552" s="15" t="n"/>
      <c r="C552" s="15" t="n"/>
      <c r="D552" s="15" t="n"/>
      <c r="E552" s="15" t="n"/>
      <c r="F552" s="16" t="n"/>
      <c r="G552" s="16" t="n"/>
      <c r="H552" s="17">
        <f>IF(A552="","",IFERROR(MAX(0,F552-G552),0))</f>
        <v/>
      </c>
      <c r="I552" s="16" t="n"/>
      <c r="J552" s="16" t="n"/>
      <c r="K552" s="27">
        <f>IF(A552="","",IFERROR(J552/'Paramètres'!$B$6,0))</f>
        <v/>
      </c>
      <c r="L552" s="16" t="n"/>
      <c r="M552" s="17">
        <f>IF(A552="","",IFERROR(IF(L552="",'Paramètres'!$B$7,L552),0))</f>
        <v/>
      </c>
      <c r="N552" s="16" t="n"/>
      <c r="O552" s="17">
        <f>IF(A552="","",IFERROR(IF(N552="",'Paramètres'!$B$8,N552),0))</f>
        <v/>
      </c>
      <c r="P552" s="17">
        <f>IF(A552="","",IFERROR(ROUNDUP(K552*O552,0),0))</f>
        <v/>
      </c>
      <c r="Q552" s="17">
        <f>IF(A552="","",IFERROR(ROUNDUP((K552*M552)+P552,0),0))</f>
        <v/>
      </c>
      <c r="R552" s="16" t="n"/>
      <c r="S552" s="17">
        <f>IF(A552="","",IFERROR(IF(R552="",'Paramètres'!$B$9,R552),0))</f>
        <v/>
      </c>
      <c r="T552" s="17">
        <f>IF(A552="","",IFERROR(ROUNDUP(K552*(M552+S552),0),0))</f>
        <v/>
      </c>
      <c r="U552" s="17">
        <f>IF(A552="","",IFERROR(IF(H552&lt;=Q552,MAX(0,T552-H552-I552),0),0))</f>
        <v/>
      </c>
      <c r="V552" s="28" t="n"/>
      <c r="W552" s="29">
        <f>IF(A552="","",IFERROR(U552*V552,0))</f>
        <v/>
      </c>
      <c r="X552" s="27">
        <f>IF(A552="","",IFERROR(H552/K552,0))</f>
        <v/>
      </c>
      <c r="Y552" s="21">
        <f>IF(A552="","",IFERROR(IF(H552&lt;=0,"Rupture / à commander",IF(H552&lt;=Q552,IF(I552&gt;0,"À surveiller - commande en cours","À commander"),"OK")),"À vérifier"))</f>
        <v/>
      </c>
      <c r="Z552" s="22" t="n"/>
      <c r="AA552" s="15" t="n"/>
    </row>
    <row r="553">
      <c r="A553" s="15" t="n"/>
      <c r="B553" s="15" t="n"/>
      <c r="C553" s="15" t="n"/>
      <c r="D553" s="15" t="n"/>
      <c r="E553" s="15" t="n"/>
      <c r="F553" s="16" t="n"/>
      <c r="G553" s="16" t="n"/>
      <c r="H553" s="17">
        <f>IF(A553="","",IFERROR(MAX(0,F553-G553),0))</f>
        <v/>
      </c>
      <c r="I553" s="16" t="n"/>
      <c r="J553" s="16" t="n"/>
      <c r="K553" s="27">
        <f>IF(A553="","",IFERROR(J553/'Paramètres'!$B$6,0))</f>
        <v/>
      </c>
      <c r="L553" s="16" t="n"/>
      <c r="M553" s="17">
        <f>IF(A553="","",IFERROR(IF(L553="",'Paramètres'!$B$7,L553),0))</f>
        <v/>
      </c>
      <c r="N553" s="16" t="n"/>
      <c r="O553" s="17">
        <f>IF(A553="","",IFERROR(IF(N553="",'Paramètres'!$B$8,N553),0))</f>
        <v/>
      </c>
      <c r="P553" s="17">
        <f>IF(A553="","",IFERROR(ROUNDUP(K553*O553,0),0))</f>
        <v/>
      </c>
      <c r="Q553" s="17">
        <f>IF(A553="","",IFERROR(ROUNDUP((K553*M553)+P553,0),0))</f>
        <v/>
      </c>
      <c r="R553" s="16" t="n"/>
      <c r="S553" s="17">
        <f>IF(A553="","",IFERROR(IF(R553="",'Paramètres'!$B$9,R553),0))</f>
        <v/>
      </c>
      <c r="T553" s="17">
        <f>IF(A553="","",IFERROR(ROUNDUP(K553*(M553+S553),0),0))</f>
        <v/>
      </c>
      <c r="U553" s="17">
        <f>IF(A553="","",IFERROR(IF(H553&lt;=Q553,MAX(0,T553-H553-I553),0),0))</f>
        <v/>
      </c>
      <c r="V553" s="28" t="n"/>
      <c r="W553" s="29">
        <f>IF(A553="","",IFERROR(U553*V553,0))</f>
        <v/>
      </c>
      <c r="X553" s="27">
        <f>IF(A553="","",IFERROR(H553/K553,0))</f>
        <v/>
      </c>
      <c r="Y553" s="21">
        <f>IF(A553="","",IFERROR(IF(H553&lt;=0,"Rupture / à commander",IF(H553&lt;=Q553,IF(I553&gt;0,"À surveiller - commande en cours","À commander"),"OK")),"À vérifier"))</f>
        <v/>
      </c>
      <c r="Z553" s="22" t="n"/>
      <c r="AA553" s="15" t="n"/>
    </row>
    <row r="554">
      <c r="A554" s="15" t="n"/>
      <c r="B554" s="15" t="n"/>
      <c r="C554" s="15" t="n"/>
      <c r="D554" s="15" t="n"/>
      <c r="E554" s="15" t="n"/>
      <c r="F554" s="16" t="n"/>
      <c r="G554" s="16" t="n"/>
      <c r="H554" s="17">
        <f>IF(A554="","",IFERROR(MAX(0,F554-G554),0))</f>
        <v/>
      </c>
      <c r="I554" s="16" t="n"/>
      <c r="J554" s="16" t="n"/>
      <c r="K554" s="27">
        <f>IF(A554="","",IFERROR(J554/'Paramètres'!$B$6,0))</f>
        <v/>
      </c>
      <c r="L554" s="16" t="n"/>
      <c r="M554" s="17">
        <f>IF(A554="","",IFERROR(IF(L554="",'Paramètres'!$B$7,L554),0))</f>
        <v/>
      </c>
      <c r="N554" s="16" t="n"/>
      <c r="O554" s="17">
        <f>IF(A554="","",IFERROR(IF(N554="",'Paramètres'!$B$8,N554),0))</f>
        <v/>
      </c>
      <c r="P554" s="17">
        <f>IF(A554="","",IFERROR(ROUNDUP(K554*O554,0),0))</f>
        <v/>
      </c>
      <c r="Q554" s="17">
        <f>IF(A554="","",IFERROR(ROUNDUP((K554*M554)+P554,0),0))</f>
        <v/>
      </c>
      <c r="R554" s="16" t="n"/>
      <c r="S554" s="17">
        <f>IF(A554="","",IFERROR(IF(R554="",'Paramètres'!$B$9,R554),0))</f>
        <v/>
      </c>
      <c r="T554" s="17">
        <f>IF(A554="","",IFERROR(ROUNDUP(K554*(M554+S554),0),0))</f>
        <v/>
      </c>
      <c r="U554" s="17">
        <f>IF(A554="","",IFERROR(IF(H554&lt;=Q554,MAX(0,T554-H554-I554),0),0))</f>
        <v/>
      </c>
      <c r="V554" s="28" t="n"/>
      <c r="W554" s="29">
        <f>IF(A554="","",IFERROR(U554*V554,0))</f>
        <v/>
      </c>
      <c r="X554" s="27">
        <f>IF(A554="","",IFERROR(H554/K554,0))</f>
        <v/>
      </c>
      <c r="Y554" s="21">
        <f>IF(A554="","",IFERROR(IF(H554&lt;=0,"Rupture / à commander",IF(H554&lt;=Q554,IF(I554&gt;0,"À surveiller - commande en cours","À commander"),"OK")),"À vérifier"))</f>
        <v/>
      </c>
      <c r="Z554" s="22" t="n"/>
      <c r="AA554" s="15" t="n"/>
    </row>
    <row r="555">
      <c r="A555" s="15" t="n"/>
      <c r="B555" s="15" t="n"/>
      <c r="C555" s="15" t="n"/>
      <c r="D555" s="15" t="n"/>
      <c r="E555" s="15" t="n"/>
      <c r="F555" s="16" t="n"/>
      <c r="G555" s="16" t="n"/>
      <c r="H555" s="17">
        <f>IF(A555="","",IFERROR(MAX(0,F555-G555),0))</f>
        <v/>
      </c>
      <c r="I555" s="16" t="n"/>
      <c r="J555" s="16" t="n"/>
      <c r="K555" s="27">
        <f>IF(A555="","",IFERROR(J555/'Paramètres'!$B$6,0))</f>
        <v/>
      </c>
      <c r="L555" s="16" t="n"/>
      <c r="M555" s="17">
        <f>IF(A555="","",IFERROR(IF(L555="",'Paramètres'!$B$7,L555),0))</f>
        <v/>
      </c>
      <c r="N555" s="16" t="n"/>
      <c r="O555" s="17">
        <f>IF(A555="","",IFERROR(IF(N555="",'Paramètres'!$B$8,N555),0))</f>
        <v/>
      </c>
      <c r="P555" s="17">
        <f>IF(A555="","",IFERROR(ROUNDUP(K555*O555,0),0))</f>
        <v/>
      </c>
      <c r="Q555" s="17">
        <f>IF(A555="","",IFERROR(ROUNDUP((K555*M555)+P555,0),0))</f>
        <v/>
      </c>
      <c r="R555" s="16" t="n"/>
      <c r="S555" s="17">
        <f>IF(A555="","",IFERROR(IF(R555="",'Paramètres'!$B$9,R555),0))</f>
        <v/>
      </c>
      <c r="T555" s="17">
        <f>IF(A555="","",IFERROR(ROUNDUP(K555*(M555+S555),0),0))</f>
        <v/>
      </c>
      <c r="U555" s="17">
        <f>IF(A555="","",IFERROR(IF(H555&lt;=Q555,MAX(0,T555-H555-I555),0),0))</f>
        <v/>
      </c>
      <c r="V555" s="28" t="n"/>
      <c r="W555" s="29">
        <f>IF(A555="","",IFERROR(U555*V555,0))</f>
        <v/>
      </c>
      <c r="X555" s="27">
        <f>IF(A555="","",IFERROR(H555/K555,0))</f>
        <v/>
      </c>
      <c r="Y555" s="21">
        <f>IF(A555="","",IFERROR(IF(H555&lt;=0,"Rupture / à commander",IF(H555&lt;=Q555,IF(I555&gt;0,"À surveiller - commande en cours","À commander"),"OK")),"À vérifier"))</f>
        <v/>
      </c>
      <c r="Z555" s="22" t="n"/>
      <c r="AA555" s="15" t="n"/>
    </row>
    <row r="556">
      <c r="A556" s="15" t="n"/>
      <c r="B556" s="15" t="n"/>
      <c r="C556" s="15" t="n"/>
      <c r="D556" s="15" t="n"/>
      <c r="E556" s="15" t="n"/>
      <c r="F556" s="16" t="n"/>
      <c r="G556" s="16" t="n"/>
      <c r="H556" s="17">
        <f>IF(A556="","",IFERROR(MAX(0,F556-G556),0))</f>
        <v/>
      </c>
      <c r="I556" s="16" t="n"/>
      <c r="J556" s="16" t="n"/>
      <c r="K556" s="27">
        <f>IF(A556="","",IFERROR(J556/'Paramètres'!$B$6,0))</f>
        <v/>
      </c>
      <c r="L556" s="16" t="n"/>
      <c r="M556" s="17">
        <f>IF(A556="","",IFERROR(IF(L556="",'Paramètres'!$B$7,L556),0))</f>
        <v/>
      </c>
      <c r="N556" s="16" t="n"/>
      <c r="O556" s="17">
        <f>IF(A556="","",IFERROR(IF(N556="",'Paramètres'!$B$8,N556),0))</f>
        <v/>
      </c>
      <c r="P556" s="17">
        <f>IF(A556="","",IFERROR(ROUNDUP(K556*O556,0),0))</f>
        <v/>
      </c>
      <c r="Q556" s="17">
        <f>IF(A556="","",IFERROR(ROUNDUP((K556*M556)+P556,0),0))</f>
        <v/>
      </c>
      <c r="R556" s="16" t="n"/>
      <c r="S556" s="17">
        <f>IF(A556="","",IFERROR(IF(R556="",'Paramètres'!$B$9,R556),0))</f>
        <v/>
      </c>
      <c r="T556" s="17">
        <f>IF(A556="","",IFERROR(ROUNDUP(K556*(M556+S556),0),0))</f>
        <v/>
      </c>
      <c r="U556" s="17">
        <f>IF(A556="","",IFERROR(IF(H556&lt;=Q556,MAX(0,T556-H556-I556),0),0))</f>
        <v/>
      </c>
      <c r="V556" s="28" t="n"/>
      <c r="W556" s="29">
        <f>IF(A556="","",IFERROR(U556*V556,0))</f>
        <v/>
      </c>
      <c r="X556" s="27">
        <f>IF(A556="","",IFERROR(H556/K556,0))</f>
        <v/>
      </c>
      <c r="Y556" s="21">
        <f>IF(A556="","",IFERROR(IF(H556&lt;=0,"Rupture / à commander",IF(H556&lt;=Q556,IF(I556&gt;0,"À surveiller - commande en cours","À commander"),"OK")),"À vérifier"))</f>
        <v/>
      </c>
      <c r="Z556" s="22" t="n"/>
      <c r="AA556" s="15" t="n"/>
    </row>
    <row r="557">
      <c r="A557" s="15" t="n"/>
      <c r="B557" s="15" t="n"/>
      <c r="C557" s="15" t="n"/>
      <c r="D557" s="15" t="n"/>
      <c r="E557" s="15" t="n"/>
      <c r="F557" s="16" t="n"/>
      <c r="G557" s="16" t="n"/>
      <c r="H557" s="17">
        <f>IF(A557="","",IFERROR(MAX(0,F557-G557),0))</f>
        <v/>
      </c>
      <c r="I557" s="16" t="n"/>
      <c r="J557" s="16" t="n"/>
      <c r="K557" s="27">
        <f>IF(A557="","",IFERROR(J557/'Paramètres'!$B$6,0))</f>
        <v/>
      </c>
      <c r="L557" s="16" t="n"/>
      <c r="M557" s="17">
        <f>IF(A557="","",IFERROR(IF(L557="",'Paramètres'!$B$7,L557),0))</f>
        <v/>
      </c>
      <c r="N557" s="16" t="n"/>
      <c r="O557" s="17">
        <f>IF(A557="","",IFERROR(IF(N557="",'Paramètres'!$B$8,N557),0))</f>
        <v/>
      </c>
      <c r="P557" s="17">
        <f>IF(A557="","",IFERROR(ROUNDUP(K557*O557,0),0))</f>
        <v/>
      </c>
      <c r="Q557" s="17">
        <f>IF(A557="","",IFERROR(ROUNDUP((K557*M557)+P557,0),0))</f>
        <v/>
      </c>
      <c r="R557" s="16" t="n"/>
      <c r="S557" s="17">
        <f>IF(A557="","",IFERROR(IF(R557="",'Paramètres'!$B$9,R557),0))</f>
        <v/>
      </c>
      <c r="T557" s="17">
        <f>IF(A557="","",IFERROR(ROUNDUP(K557*(M557+S557),0),0))</f>
        <v/>
      </c>
      <c r="U557" s="17">
        <f>IF(A557="","",IFERROR(IF(H557&lt;=Q557,MAX(0,T557-H557-I557),0),0))</f>
        <v/>
      </c>
      <c r="V557" s="28" t="n"/>
      <c r="W557" s="29">
        <f>IF(A557="","",IFERROR(U557*V557,0))</f>
        <v/>
      </c>
      <c r="X557" s="27">
        <f>IF(A557="","",IFERROR(H557/K557,0))</f>
        <v/>
      </c>
      <c r="Y557" s="21">
        <f>IF(A557="","",IFERROR(IF(H557&lt;=0,"Rupture / à commander",IF(H557&lt;=Q557,IF(I557&gt;0,"À surveiller - commande en cours","À commander"),"OK")),"À vérifier"))</f>
        <v/>
      </c>
      <c r="Z557" s="22" t="n"/>
      <c r="AA557" s="15" t="n"/>
    </row>
    <row r="558">
      <c r="A558" s="15" t="n"/>
      <c r="B558" s="15" t="n"/>
      <c r="C558" s="15" t="n"/>
      <c r="D558" s="15" t="n"/>
      <c r="E558" s="15" t="n"/>
      <c r="F558" s="16" t="n"/>
      <c r="G558" s="16" t="n"/>
      <c r="H558" s="17">
        <f>IF(A558="","",IFERROR(MAX(0,F558-G558),0))</f>
        <v/>
      </c>
      <c r="I558" s="16" t="n"/>
      <c r="J558" s="16" t="n"/>
      <c r="K558" s="27">
        <f>IF(A558="","",IFERROR(J558/'Paramètres'!$B$6,0))</f>
        <v/>
      </c>
      <c r="L558" s="16" t="n"/>
      <c r="M558" s="17">
        <f>IF(A558="","",IFERROR(IF(L558="",'Paramètres'!$B$7,L558),0))</f>
        <v/>
      </c>
      <c r="N558" s="16" t="n"/>
      <c r="O558" s="17">
        <f>IF(A558="","",IFERROR(IF(N558="",'Paramètres'!$B$8,N558),0))</f>
        <v/>
      </c>
      <c r="P558" s="17">
        <f>IF(A558="","",IFERROR(ROUNDUP(K558*O558,0),0))</f>
        <v/>
      </c>
      <c r="Q558" s="17">
        <f>IF(A558="","",IFERROR(ROUNDUP((K558*M558)+P558,0),0))</f>
        <v/>
      </c>
      <c r="R558" s="16" t="n"/>
      <c r="S558" s="17">
        <f>IF(A558="","",IFERROR(IF(R558="",'Paramètres'!$B$9,R558),0))</f>
        <v/>
      </c>
      <c r="T558" s="17">
        <f>IF(A558="","",IFERROR(ROUNDUP(K558*(M558+S558),0),0))</f>
        <v/>
      </c>
      <c r="U558" s="17">
        <f>IF(A558="","",IFERROR(IF(H558&lt;=Q558,MAX(0,T558-H558-I558),0),0))</f>
        <v/>
      </c>
      <c r="V558" s="28" t="n"/>
      <c r="W558" s="29">
        <f>IF(A558="","",IFERROR(U558*V558,0))</f>
        <v/>
      </c>
      <c r="X558" s="27">
        <f>IF(A558="","",IFERROR(H558/K558,0))</f>
        <v/>
      </c>
      <c r="Y558" s="21">
        <f>IF(A558="","",IFERROR(IF(H558&lt;=0,"Rupture / à commander",IF(H558&lt;=Q558,IF(I558&gt;0,"À surveiller - commande en cours","À commander"),"OK")),"À vérifier"))</f>
        <v/>
      </c>
      <c r="Z558" s="22" t="n"/>
      <c r="AA558" s="15" t="n"/>
    </row>
    <row r="559">
      <c r="A559" s="15" t="n"/>
      <c r="B559" s="15" t="n"/>
      <c r="C559" s="15" t="n"/>
      <c r="D559" s="15" t="n"/>
      <c r="E559" s="15" t="n"/>
      <c r="F559" s="16" t="n"/>
      <c r="G559" s="16" t="n"/>
      <c r="H559" s="17">
        <f>IF(A559="","",IFERROR(MAX(0,F559-G559),0))</f>
        <v/>
      </c>
      <c r="I559" s="16" t="n"/>
      <c r="J559" s="16" t="n"/>
      <c r="K559" s="27">
        <f>IF(A559="","",IFERROR(J559/'Paramètres'!$B$6,0))</f>
        <v/>
      </c>
      <c r="L559" s="16" t="n"/>
      <c r="M559" s="17">
        <f>IF(A559="","",IFERROR(IF(L559="",'Paramètres'!$B$7,L559),0))</f>
        <v/>
      </c>
      <c r="N559" s="16" t="n"/>
      <c r="O559" s="17">
        <f>IF(A559="","",IFERROR(IF(N559="",'Paramètres'!$B$8,N559),0))</f>
        <v/>
      </c>
      <c r="P559" s="17">
        <f>IF(A559="","",IFERROR(ROUNDUP(K559*O559,0),0))</f>
        <v/>
      </c>
      <c r="Q559" s="17">
        <f>IF(A559="","",IFERROR(ROUNDUP((K559*M559)+P559,0),0))</f>
        <v/>
      </c>
      <c r="R559" s="16" t="n"/>
      <c r="S559" s="17">
        <f>IF(A559="","",IFERROR(IF(R559="",'Paramètres'!$B$9,R559),0))</f>
        <v/>
      </c>
      <c r="T559" s="17">
        <f>IF(A559="","",IFERROR(ROUNDUP(K559*(M559+S559),0),0))</f>
        <v/>
      </c>
      <c r="U559" s="17">
        <f>IF(A559="","",IFERROR(IF(H559&lt;=Q559,MAX(0,T559-H559-I559),0),0))</f>
        <v/>
      </c>
      <c r="V559" s="28" t="n"/>
      <c r="W559" s="29">
        <f>IF(A559="","",IFERROR(U559*V559,0))</f>
        <v/>
      </c>
      <c r="X559" s="27">
        <f>IF(A559="","",IFERROR(H559/K559,0))</f>
        <v/>
      </c>
      <c r="Y559" s="21">
        <f>IF(A559="","",IFERROR(IF(H559&lt;=0,"Rupture / à commander",IF(H559&lt;=Q559,IF(I559&gt;0,"À surveiller - commande en cours","À commander"),"OK")),"À vérifier"))</f>
        <v/>
      </c>
      <c r="Z559" s="22" t="n"/>
      <c r="AA559" s="15" t="n"/>
    </row>
    <row r="560">
      <c r="A560" s="15" t="n"/>
      <c r="B560" s="15" t="n"/>
      <c r="C560" s="15" t="n"/>
      <c r="D560" s="15" t="n"/>
      <c r="E560" s="15" t="n"/>
      <c r="F560" s="16" t="n"/>
      <c r="G560" s="16" t="n"/>
      <c r="H560" s="17">
        <f>IF(A560="","",IFERROR(MAX(0,F560-G560),0))</f>
        <v/>
      </c>
      <c r="I560" s="16" t="n"/>
      <c r="J560" s="16" t="n"/>
      <c r="K560" s="27">
        <f>IF(A560="","",IFERROR(J560/'Paramètres'!$B$6,0))</f>
        <v/>
      </c>
      <c r="L560" s="16" t="n"/>
      <c r="M560" s="17">
        <f>IF(A560="","",IFERROR(IF(L560="",'Paramètres'!$B$7,L560),0))</f>
        <v/>
      </c>
      <c r="N560" s="16" t="n"/>
      <c r="O560" s="17">
        <f>IF(A560="","",IFERROR(IF(N560="",'Paramètres'!$B$8,N560),0))</f>
        <v/>
      </c>
      <c r="P560" s="17">
        <f>IF(A560="","",IFERROR(ROUNDUP(K560*O560,0),0))</f>
        <v/>
      </c>
      <c r="Q560" s="17">
        <f>IF(A560="","",IFERROR(ROUNDUP((K560*M560)+P560,0),0))</f>
        <v/>
      </c>
      <c r="R560" s="16" t="n"/>
      <c r="S560" s="17">
        <f>IF(A560="","",IFERROR(IF(R560="",'Paramètres'!$B$9,R560),0))</f>
        <v/>
      </c>
      <c r="T560" s="17">
        <f>IF(A560="","",IFERROR(ROUNDUP(K560*(M560+S560),0),0))</f>
        <v/>
      </c>
      <c r="U560" s="17">
        <f>IF(A560="","",IFERROR(IF(H560&lt;=Q560,MAX(0,T560-H560-I560),0),0))</f>
        <v/>
      </c>
      <c r="V560" s="28" t="n"/>
      <c r="W560" s="29">
        <f>IF(A560="","",IFERROR(U560*V560,0))</f>
        <v/>
      </c>
      <c r="X560" s="27">
        <f>IF(A560="","",IFERROR(H560/K560,0))</f>
        <v/>
      </c>
      <c r="Y560" s="21">
        <f>IF(A560="","",IFERROR(IF(H560&lt;=0,"Rupture / à commander",IF(H560&lt;=Q560,IF(I560&gt;0,"À surveiller - commande en cours","À commander"),"OK")),"À vérifier"))</f>
        <v/>
      </c>
      <c r="Z560" s="22" t="n"/>
      <c r="AA560" s="15" t="n"/>
    </row>
    <row r="561">
      <c r="A561" s="15" t="n"/>
      <c r="B561" s="15" t="n"/>
      <c r="C561" s="15" t="n"/>
      <c r="D561" s="15" t="n"/>
      <c r="E561" s="15" t="n"/>
      <c r="F561" s="16" t="n"/>
      <c r="G561" s="16" t="n"/>
      <c r="H561" s="17">
        <f>IF(A561="","",IFERROR(MAX(0,F561-G561),0))</f>
        <v/>
      </c>
      <c r="I561" s="16" t="n"/>
      <c r="J561" s="16" t="n"/>
      <c r="K561" s="27">
        <f>IF(A561="","",IFERROR(J561/'Paramètres'!$B$6,0))</f>
        <v/>
      </c>
      <c r="L561" s="16" t="n"/>
      <c r="M561" s="17">
        <f>IF(A561="","",IFERROR(IF(L561="",'Paramètres'!$B$7,L561),0))</f>
        <v/>
      </c>
      <c r="N561" s="16" t="n"/>
      <c r="O561" s="17">
        <f>IF(A561="","",IFERROR(IF(N561="",'Paramètres'!$B$8,N561),0))</f>
        <v/>
      </c>
      <c r="P561" s="17">
        <f>IF(A561="","",IFERROR(ROUNDUP(K561*O561,0),0))</f>
        <v/>
      </c>
      <c r="Q561" s="17">
        <f>IF(A561="","",IFERROR(ROUNDUP((K561*M561)+P561,0),0))</f>
        <v/>
      </c>
      <c r="R561" s="16" t="n"/>
      <c r="S561" s="17">
        <f>IF(A561="","",IFERROR(IF(R561="",'Paramètres'!$B$9,R561),0))</f>
        <v/>
      </c>
      <c r="T561" s="17">
        <f>IF(A561="","",IFERROR(ROUNDUP(K561*(M561+S561),0),0))</f>
        <v/>
      </c>
      <c r="U561" s="17">
        <f>IF(A561="","",IFERROR(IF(H561&lt;=Q561,MAX(0,T561-H561-I561),0),0))</f>
        <v/>
      </c>
      <c r="V561" s="28" t="n"/>
      <c r="W561" s="29">
        <f>IF(A561="","",IFERROR(U561*V561,0))</f>
        <v/>
      </c>
      <c r="X561" s="27">
        <f>IF(A561="","",IFERROR(H561/K561,0))</f>
        <v/>
      </c>
      <c r="Y561" s="21">
        <f>IF(A561="","",IFERROR(IF(H561&lt;=0,"Rupture / à commander",IF(H561&lt;=Q561,IF(I561&gt;0,"À surveiller - commande en cours","À commander"),"OK")),"À vérifier"))</f>
        <v/>
      </c>
      <c r="Z561" s="22" t="n"/>
      <c r="AA561" s="15" t="n"/>
    </row>
    <row r="562">
      <c r="A562" s="15" t="n"/>
      <c r="B562" s="15" t="n"/>
      <c r="C562" s="15" t="n"/>
      <c r="D562" s="15" t="n"/>
      <c r="E562" s="15" t="n"/>
      <c r="F562" s="16" t="n"/>
      <c r="G562" s="16" t="n"/>
      <c r="H562" s="17">
        <f>IF(A562="","",IFERROR(MAX(0,F562-G562),0))</f>
        <v/>
      </c>
      <c r="I562" s="16" t="n"/>
      <c r="J562" s="16" t="n"/>
      <c r="K562" s="27">
        <f>IF(A562="","",IFERROR(J562/'Paramètres'!$B$6,0))</f>
        <v/>
      </c>
      <c r="L562" s="16" t="n"/>
      <c r="M562" s="17">
        <f>IF(A562="","",IFERROR(IF(L562="",'Paramètres'!$B$7,L562),0))</f>
        <v/>
      </c>
      <c r="N562" s="16" t="n"/>
      <c r="O562" s="17">
        <f>IF(A562="","",IFERROR(IF(N562="",'Paramètres'!$B$8,N562),0))</f>
        <v/>
      </c>
      <c r="P562" s="17">
        <f>IF(A562="","",IFERROR(ROUNDUP(K562*O562,0),0))</f>
        <v/>
      </c>
      <c r="Q562" s="17">
        <f>IF(A562="","",IFERROR(ROUNDUP((K562*M562)+P562,0),0))</f>
        <v/>
      </c>
      <c r="R562" s="16" t="n"/>
      <c r="S562" s="17">
        <f>IF(A562="","",IFERROR(IF(R562="",'Paramètres'!$B$9,R562),0))</f>
        <v/>
      </c>
      <c r="T562" s="17">
        <f>IF(A562="","",IFERROR(ROUNDUP(K562*(M562+S562),0),0))</f>
        <v/>
      </c>
      <c r="U562" s="17">
        <f>IF(A562="","",IFERROR(IF(H562&lt;=Q562,MAX(0,T562-H562-I562),0),0))</f>
        <v/>
      </c>
      <c r="V562" s="28" t="n"/>
      <c r="W562" s="29">
        <f>IF(A562="","",IFERROR(U562*V562,0))</f>
        <v/>
      </c>
      <c r="X562" s="27">
        <f>IF(A562="","",IFERROR(H562/K562,0))</f>
        <v/>
      </c>
      <c r="Y562" s="21">
        <f>IF(A562="","",IFERROR(IF(H562&lt;=0,"Rupture / à commander",IF(H562&lt;=Q562,IF(I562&gt;0,"À surveiller - commande en cours","À commander"),"OK")),"À vérifier"))</f>
        <v/>
      </c>
      <c r="Z562" s="22" t="n"/>
      <c r="AA562" s="15" t="n"/>
    </row>
    <row r="563">
      <c r="A563" s="15" t="n"/>
      <c r="B563" s="15" t="n"/>
      <c r="C563" s="15" t="n"/>
      <c r="D563" s="15" t="n"/>
      <c r="E563" s="15" t="n"/>
      <c r="F563" s="16" t="n"/>
      <c r="G563" s="16" t="n"/>
      <c r="H563" s="17">
        <f>IF(A563="","",IFERROR(MAX(0,F563-G563),0))</f>
        <v/>
      </c>
      <c r="I563" s="16" t="n"/>
      <c r="J563" s="16" t="n"/>
      <c r="K563" s="27">
        <f>IF(A563="","",IFERROR(J563/'Paramètres'!$B$6,0))</f>
        <v/>
      </c>
      <c r="L563" s="16" t="n"/>
      <c r="M563" s="17">
        <f>IF(A563="","",IFERROR(IF(L563="",'Paramètres'!$B$7,L563),0))</f>
        <v/>
      </c>
      <c r="N563" s="16" t="n"/>
      <c r="O563" s="17">
        <f>IF(A563="","",IFERROR(IF(N563="",'Paramètres'!$B$8,N563),0))</f>
        <v/>
      </c>
      <c r="P563" s="17">
        <f>IF(A563="","",IFERROR(ROUNDUP(K563*O563,0),0))</f>
        <v/>
      </c>
      <c r="Q563" s="17">
        <f>IF(A563="","",IFERROR(ROUNDUP((K563*M563)+P563,0),0))</f>
        <v/>
      </c>
      <c r="R563" s="16" t="n"/>
      <c r="S563" s="17">
        <f>IF(A563="","",IFERROR(IF(R563="",'Paramètres'!$B$9,R563),0))</f>
        <v/>
      </c>
      <c r="T563" s="17">
        <f>IF(A563="","",IFERROR(ROUNDUP(K563*(M563+S563),0),0))</f>
        <v/>
      </c>
      <c r="U563" s="17">
        <f>IF(A563="","",IFERROR(IF(H563&lt;=Q563,MAX(0,T563-H563-I563),0),0))</f>
        <v/>
      </c>
      <c r="V563" s="28" t="n"/>
      <c r="W563" s="29">
        <f>IF(A563="","",IFERROR(U563*V563,0))</f>
        <v/>
      </c>
      <c r="X563" s="27">
        <f>IF(A563="","",IFERROR(H563/K563,0))</f>
        <v/>
      </c>
      <c r="Y563" s="21">
        <f>IF(A563="","",IFERROR(IF(H563&lt;=0,"Rupture / à commander",IF(H563&lt;=Q563,IF(I563&gt;0,"À surveiller - commande en cours","À commander"),"OK")),"À vérifier"))</f>
        <v/>
      </c>
      <c r="Z563" s="22" t="n"/>
      <c r="AA563" s="15" t="n"/>
    </row>
    <row r="564">
      <c r="A564" s="15" t="n"/>
      <c r="B564" s="15" t="n"/>
      <c r="C564" s="15" t="n"/>
      <c r="D564" s="15" t="n"/>
      <c r="E564" s="15" t="n"/>
      <c r="F564" s="16" t="n"/>
      <c r="G564" s="16" t="n"/>
      <c r="H564" s="17">
        <f>IF(A564="","",IFERROR(MAX(0,F564-G564),0))</f>
        <v/>
      </c>
      <c r="I564" s="16" t="n"/>
      <c r="J564" s="16" t="n"/>
      <c r="K564" s="27">
        <f>IF(A564="","",IFERROR(J564/'Paramètres'!$B$6,0))</f>
        <v/>
      </c>
      <c r="L564" s="16" t="n"/>
      <c r="M564" s="17">
        <f>IF(A564="","",IFERROR(IF(L564="",'Paramètres'!$B$7,L564),0))</f>
        <v/>
      </c>
      <c r="N564" s="16" t="n"/>
      <c r="O564" s="17">
        <f>IF(A564="","",IFERROR(IF(N564="",'Paramètres'!$B$8,N564),0))</f>
        <v/>
      </c>
      <c r="P564" s="17">
        <f>IF(A564="","",IFERROR(ROUNDUP(K564*O564,0),0))</f>
        <v/>
      </c>
      <c r="Q564" s="17">
        <f>IF(A564="","",IFERROR(ROUNDUP((K564*M564)+P564,0),0))</f>
        <v/>
      </c>
      <c r="R564" s="16" t="n"/>
      <c r="S564" s="17">
        <f>IF(A564="","",IFERROR(IF(R564="",'Paramètres'!$B$9,R564),0))</f>
        <v/>
      </c>
      <c r="T564" s="17">
        <f>IF(A564="","",IFERROR(ROUNDUP(K564*(M564+S564),0),0))</f>
        <v/>
      </c>
      <c r="U564" s="17">
        <f>IF(A564="","",IFERROR(IF(H564&lt;=Q564,MAX(0,T564-H564-I564),0),0))</f>
        <v/>
      </c>
      <c r="V564" s="28" t="n"/>
      <c r="W564" s="29">
        <f>IF(A564="","",IFERROR(U564*V564,0))</f>
        <v/>
      </c>
      <c r="X564" s="27">
        <f>IF(A564="","",IFERROR(H564/K564,0))</f>
        <v/>
      </c>
      <c r="Y564" s="21">
        <f>IF(A564="","",IFERROR(IF(H564&lt;=0,"Rupture / à commander",IF(H564&lt;=Q564,IF(I564&gt;0,"À surveiller - commande en cours","À commander"),"OK")),"À vérifier"))</f>
        <v/>
      </c>
      <c r="Z564" s="22" t="n"/>
      <c r="AA564" s="15" t="n"/>
    </row>
    <row r="565">
      <c r="A565" s="15" t="n"/>
      <c r="B565" s="15" t="n"/>
      <c r="C565" s="15" t="n"/>
      <c r="D565" s="15" t="n"/>
      <c r="E565" s="15" t="n"/>
      <c r="F565" s="16" t="n"/>
      <c r="G565" s="16" t="n"/>
      <c r="H565" s="17">
        <f>IF(A565="","",IFERROR(MAX(0,F565-G565),0))</f>
        <v/>
      </c>
      <c r="I565" s="16" t="n"/>
      <c r="J565" s="16" t="n"/>
      <c r="K565" s="27">
        <f>IF(A565="","",IFERROR(J565/'Paramètres'!$B$6,0))</f>
        <v/>
      </c>
      <c r="L565" s="16" t="n"/>
      <c r="M565" s="17">
        <f>IF(A565="","",IFERROR(IF(L565="",'Paramètres'!$B$7,L565),0))</f>
        <v/>
      </c>
      <c r="N565" s="16" t="n"/>
      <c r="O565" s="17">
        <f>IF(A565="","",IFERROR(IF(N565="",'Paramètres'!$B$8,N565),0))</f>
        <v/>
      </c>
      <c r="P565" s="17">
        <f>IF(A565="","",IFERROR(ROUNDUP(K565*O565,0),0))</f>
        <v/>
      </c>
      <c r="Q565" s="17">
        <f>IF(A565="","",IFERROR(ROUNDUP((K565*M565)+P565,0),0))</f>
        <v/>
      </c>
      <c r="R565" s="16" t="n"/>
      <c r="S565" s="17">
        <f>IF(A565="","",IFERROR(IF(R565="",'Paramètres'!$B$9,R565),0))</f>
        <v/>
      </c>
      <c r="T565" s="17">
        <f>IF(A565="","",IFERROR(ROUNDUP(K565*(M565+S565),0),0))</f>
        <v/>
      </c>
      <c r="U565" s="17">
        <f>IF(A565="","",IFERROR(IF(H565&lt;=Q565,MAX(0,T565-H565-I565),0),0))</f>
        <v/>
      </c>
      <c r="V565" s="28" t="n"/>
      <c r="W565" s="29">
        <f>IF(A565="","",IFERROR(U565*V565,0))</f>
        <v/>
      </c>
      <c r="X565" s="27">
        <f>IF(A565="","",IFERROR(H565/K565,0))</f>
        <v/>
      </c>
      <c r="Y565" s="21">
        <f>IF(A565="","",IFERROR(IF(H565&lt;=0,"Rupture / à commander",IF(H565&lt;=Q565,IF(I565&gt;0,"À surveiller - commande en cours","À commander"),"OK")),"À vérifier"))</f>
        <v/>
      </c>
      <c r="Z565" s="22" t="n"/>
      <c r="AA565" s="15" t="n"/>
    </row>
    <row r="566">
      <c r="A566" s="15" t="n"/>
      <c r="B566" s="15" t="n"/>
      <c r="C566" s="15" t="n"/>
      <c r="D566" s="15" t="n"/>
      <c r="E566" s="15" t="n"/>
      <c r="F566" s="16" t="n"/>
      <c r="G566" s="16" t="n"/>
      <c r="H566" s="17">
        <f>IF(A566="","",IFERROR(MAX(0,F566-G566),0))</f>
        <v/>
      </c>
      <c r="I566" s="16" t="n"/>
      <c r="J566" s="16" t="n"/>
      <c r="K566" s="27">
        <f>IF(A566="","",IFERROR(J566/'Paramètres'!$B$6,0))</f>
        <v/>
      </c>
      <c r="L566" s="16" t="n"/>
      <c r="M566" s="17">
        <f>IF(A566="","",IFERROR(IF(L566="",'Paramètres'!$B$7,L566),0))</f>
        <v/>
      </c>
      <c r="N566" s="16" t="n"/>
      <c r="O566" s="17">
        <f>IF(A566="","",IFERROR(IF(N566="",'Paramètres'!$B$8,N566),0))</f>
        <v/>
      </c>
      <c r="P566" s="17">
        <f>IF(A566="","",IFERROR(ROUNDUP(K566*O566,0),0))</f>
        <v/>
      </c>
      <c r="Q566" s="17">
        <f>IF(A566="","",IFERROR(ROUNDUP((K566*M566)+P566,0),0))</f>
        <v/>
      </c>
      <c r="R566" s="16" t="n"/>
      <c r="S566" s="17">
        <f>IF(A566="","",IFERROR(IF(R566="",'Paramètres'!$B$9,R566),0))</f>
        <v/>
      </c>
      <c r="T566" s="17">
        <f>IF(A566="","",IFERROR(ROUNDUP(K566*(M566+S566),0),0))</f>
        <v/>
      </c>
      <c r="U566" s="17">
        <f>IF(A566="","",IFERROR(IF(H566&lt;=Q566,MAX(0,T566-H566-I566),0),0))</f>
        <v/>
      </c>
      <c r="V566" s="28" t="n"/>
      <c r="W566" s="29">
        <f>IF(A566="","",IFERROR(U566*V566,0))</f>
        <v/>
      </c>
      <c r="X566" s="27">
        <f>IF(A566="","",IFERROR(H566/K566,0))</f>
        <v/>
      </c>
      <c r="Y566" s="21">
        <f>IF(A566="","",IFERROR(IF(H566&lt;=0,"Rupture / à commander",IF(H566&lt;=Q566,IF(I566&gt;0,"À surveiller - commande en cours","À commander"),"OK")),"À vérifier"))</f>
        <v/>
      </c>
      <c r="Z566" s="22" t="n"/>
      <c r="AA566" s="15" t="n"/>
    </row>
    <row r="567">
      <c r="A567" s="15" t="n"/>
      <c r="B567" s="15" t="n"/>
      <c r="C567" s="15" t="n"/>
      <c r="D567" s="15" t="n"/>
      <c r="E567" s="15" t="n"/>
      <c r="F567" s="16" t="n"/>
      <c r="G567" s="16" t="n"/>
      <c r="H567" s="17">
        <f>IF(A567="","",IFERROR(MAX(0,F567-G567),0))</f>
        <v/>
      </c>
      <c r="I567" s="16" t="n"/>
      <c r="J567" s="16" t="n"/>
      <c r="K567" s="27">
        <f>IF(A567="","",IFERROR(J567/'Paramètres'!$B$6,0))</f>
        <v/>
      </c>
      <c r="L567" s="16" t="n"/>
      <c r="M567" s="17">
        <f>IF(A567="","",IFERROR(IF(L567="",'Paramètres'!$B$7,L567),0))</f>
        <v/>
      </c>
      <c r="N567" s="16" t="n"/>
      <c r="O567" s="17">
        <f>IF(A567="","",IFERROR(IF(N567="",'Paramètres'!$B$8,N567),0))</f>
        <v/>
      </c>
      <c r="P567" s="17">
        <f>IF(A567="","",IFERROR(ROUNDUP(K567*O567,0),0))</f>
        <v/>
      </c>
      <c r="Q567" s="17">
        <f>IF(A567="","",IFERROR(ROUNDUP((K567*M567)+P567,0),0))</f>
        <v/>
      </c>
      <c r="R567" s="16" t="n"/>
      <c r="S567" s="17">
        <f>IF(A567="","",IFERROR(IF(R567="",'Paramètres'!$B$9,R567),0))</f>
        <v/>
      </c>
      <c r="T567" s="17">
        <f>IF(A567="","",IFERROR(ROUNDUP(K567*(M567+S567),0),0))</f>
        <v/>
      </c>
      <c r="U567" s="17">
        <f>IF(A567="","",IFERROR(IF(H567&lt;=Q567,MAX(0,T567-H567-I567),0),0))</f>
        <v/>
      </c>
      <c r="V567" s="28" t="n"/>
      <c r="W567" s="29">
        <f>IF(A567="","",IFERROR(U567*V567,0))</f>
        <v/>
      </c>
      <c r="X567" s="27">
        <f>IF(A567="","",IFERROR(H567/K567,0))</f>
        <v/>
      </c>
      <c r="Y567" s="21">
        <f>IF(A567="","",IFERROR(IF(H567&lt;=0,"Rupture / à commander",IF(H567&lt;=Q567,IF(I567&gt;0,"À surveiller - commande en cours","À commander"),"OK")),"À vérifier"))</f>
        <v/>
      </c>
      <c r="Z567" s="22" t="n"/>
      <c r="AA567" s="15" t="n"/>
    </row>
    <row r="568">
      <c r="A568" s="15" t="n"/>
      <c r="B568" s="15" t="n"/>
      <c r="C568" s="15" t="n"/>
      <c r="D568" s="15" t="n"/>
      <c r="E568" s="15" t="n"/>
      <c r="F568" s="16" t="n"/>
      <c r="G568" s="16" t="n"/>
      <c r="H568" s="17">
        <f>IF(A568="","",IFERROR(MAX(0,F568-G568),0))</f>
        <v/>
      </c>
      <c r="I568" s="16" t="n"/>
      <c r="J568" s="16" t="n"/>
      <c r="K568" s="27">
        <f>IF(A568="","",IFERROR(J568/'Paramètres'!$B$6,0))</f>
        <v/>
      </c>
      <c r="L568" s="16" t="n"/>
      <c r="M568" s="17">
        <f>IF(A568="","",IFERROR(IF(L568="",'Paramètres'!$B$7,L568),0))</f>
        <v/>
      </c>
      <c r="N568" s="16" t="n"/>
      <c r="O568" s="17">
        <f>IF(A568="","",IFERROR(IF(N568="",'Paramètres'!$B$8,N568),0))</f>
        <v/>
      </c>
      <c r="P568" s="17">
        <f>IF(A568="","",IFERROR(ROUNDUP(K568*O568,0),0))</f>
        <v/>
      </c>
      <c r="Q568" s="17">
        <f>IF(A568="","",IFERROR(ROUNDUP((K568*M568)+P568,0),0))</f>
        <v/>
      </c>
      <c r="R568" s="16" t="n"/>
      <c r="S568" s="17">
        <f>IF(A568="","",IFERROR(IF(R568="",'Paramètres'!$B$9,R568),0))</f>
        <v/>
      </c>
      <c r="T568" s="17">
        <f>IF(A568="","",IFERROR(ROUNDUP(K568*(M568+S568),0),0))</f>
        <v/>
      </c>
      <c r="U568" s="17">
        <f>IF(A568="","",IFERROR(IF(H568&lt;=Q568,MAX(0,T568-H568-I568),0),0))</f>
        <v/>
      </c>
      <c r="V568" s="28" t="n"/>
      <c r="W568" s="29">
        <f>IF(A568="","",IFERROR(U568*V568,0))</f>
        <v/>
      </c>
      <c r="X568" s="27">
        <f>IF(A568="","",IFERROR(H568/K568,0))</f>
        <v/>
      </c>
      <c r="Y568" s="21">
        <f>IF(A568="","",IFERROR(IF(H568&lt;=0,"Rupture / à commander",IF(H568&lt;=Q568,IF(I568&gt;0,"À surveiller - commande en cours","À commander"),"OK")),"À vérifier"))</f>
        <v/>
      </c>
      <c r="Z568" s="22" t="n"/>
      <c r="AA568" s="15" t="n"/>
    </row>
    <row r="569">
      <c r="A569" s="15" t="n"/>
      <c r="B569" s="15" t="n"/>
      <c r="C569" s="15" t="n"/>
      <c r="D569" s="15" t="n"/>
      <c r="E569" s="15" t="n"/>
      <c r="F569" s="16" t="n"/>
      <c r="G569" s="16" t="n"/>
      <c r="H569" s="17">
        <f>IF(A569="","",IFERROR(MAX(0,F569-G569),0))</f>
        <v/>
      </c>
      <c r="I569" s="16" t="n"/>
      <c r="J569" s="16" t="n"/>
      <c r="K569" s="27">
        <f>IF(A569="","",IFERROR(J569/'Paramètres'!$B$6,0))</f>
        <v/>
      </c>
      <c r="L569" s="16" t="n"/>
      <c r="M569" s="17">
        <f>IF(A569="","",IFERROR(IF(L569="",'Paramètres'!$B$7,L569),0))</f>
        <v/>
      </c>
      <c r="N569" s="16" t="n"/>
      <c r="O569" s="17">
        <f>IF(A569="","",IFERROR(IF(N569="",'Paramètres'!$B$8,N569),0))</f>
        <v/>
      </c>
      <c r="P569" s="17">
        <f>IF(A569="","",IFERROR(ROUNDUP(K569*O569,0),0))</f>
        <v/>
      </c>
      <c r="Q569" s="17">
        <f>IF(A569="","",IFERROR(ROUNDUP((K569*M569)+P569,0),0))</f>
        <v/>
      </c>
      <c r="R569" s="16" t="n"/>
      <c r="S569" s="17">
        <f>IF(A569="","",IFERROR(IF(R569="",'Paramètres'!$B$9,R569),0))</f>
        <v/>
      </c>
      <c r="T569" s="17">
        <f>IF(A569="","",IFERROR(ROUNDUP(K569*(M569+S569),0),0))</f>
        <v/>
      </c>
      <c r="U569" s="17">
        <f>IF(A569="","",IFERROR(IF(H569&lt;=Q569,MAX(0,T569-H569-I569),0),0))</f>
        <v/>
      </c>
      <c r="V569" s="28" t="n"/>
      <c r="W569" s="29">
        <f>IF(A569="","",IFERROR(U569*V569,0))</f>
        <v/>
      </c>
      <c r="X569" s="27">
        <f>IF(A569="","",IFERROR(H569/K569,0))</f>
        <v/>
      </c>
      <c r="Y569" s="21">
        <f>IF(A569="","",IFERROR(IF(H569&lt;=0,"Rupture / à commander",IF(H569&lt;=Q569,IF(I569&gt;0,"À surveiller - commande en cours","À commander"),"OK")),"À vérifier"))</f>
        <v/>
      </c>
      <c r="Z569" s="22" t="n"/>
      <c r="AA569" s="15" t="n"/>
    </row>
    <row r="570">
      <c r="A570" s="15" t="n"/>
      <c r="B570" s="15" t="n"/>
      <c r="C570" s="15" t="n"/>
      <c r="D570" s="15" t="n"/>
      <c r="E570" s="15" t="n"/>
      <c r="F570" s="16" t="n"/>
      <c r="G570" s="16" t="n"/>
      <c r="H570" s="17">
        <f>IF(A570="","",IFERROR(MAX(0,F570-G570),0))</f>
        <v/>
      </c>
      <c r="I570" s="16" t="n"/>
      <c r="J570" s="16" t="n"/>
      <c r="K570" s="27">
        <f>IF(A570="","",IFERROR(J570/'Paramètres'!$B$6,0))</f>
        <v/>
      </c>
      <c r="L570" s="16" t="n"/>
      <c r="M570" s="17">
        <f>IF(A570="","",IFERROR(IF(L570="",'Paramètres'!$B$7,L570),0))</f>
        <v/>
      </c>
      <c r="N570" s="16" t="n"/>
      <c r="O570" s="17">
        <f>IF(A570="","",IFERROR(IF(N570="",'Paramètres'!$B$8,N570),0))</f>
        <v/>
      </c>
      <c r="P570" s="17">
        <f>IF(A570="","",IFERROR(ROUNDUP(K570*O570,0),0))</f>
        <v/>
      </c>
      <c r="Q570" s="17">
        <f>IF(A570="","",IFERROR(ROUNDUP((K570*M570)+P570,0),0))</f>
        <v/>
      </c>
      <c r="R570" s="16" t="n"/>
      <c r="S570" s="17">
        <f>IF(A570="","",IFERROR(IF(R570="",'Paramètres'!$B$9,R570),0))</f>
        <v/>
      </c>
      <c r="T570" s="17">
        <f>IF(A570="","",IFERROR(ROUNDUP(K570*(M570+S570),0),0))</f>
        <v/>
      </c>
      <c r="U570" s="17">
        <f>IF(A570="","",IFERROR(IF(H570&lt;=Q570,MAX(0,T570-H570-I570),0),0))</f>
        <v/>
      </c>
      <c r="V570" s="28" t="n"/>
      <c r="W570" s="29">
        <f>IF(A570="","",IFERROR(U570*V570,0))</f>
        <v/>
      </c>
      <c r="X570" s="27">
        <f>IF(A570="","",IFERROR(H570/K570,0))</f>
        <v/>
      </c>
      <c r="Y570" s="21">
        <f>IF(A570="","",IFERROR(IF(H570&lt;=0,"Rupture / à commander",IF(H570&lt;=Q570,IF(I570&gt;0,"À surveiller - commande en cours","À commander"),"OK")),"À vérifier"))</f>
        <v/>
      </c>
      <c r="Z570" s="22" t="n"/>
      <c r="AA570" s="15" t="n"/>
    </row>
    <row r="571">
      <c r="A571" s="15" t="n"/>
      <c r="B571" s="15" t="n"/>
      <c r="C571" s="15" t="n"/>
      <c r="D571" s="15" t="n"/>
      <c r="E571" s="15" t="n"/>
      <c r="F571" s="16" t="n"/>
      <c r="G571" s="16" t="n"/>
      <c r="H571" s="17">
        <f>IF(A571="","",IFERROR(MAX(0,F571-G571),0))</f>
        <v/>
      </c>
      <c r="I571" s="16" t="n"/>
      <c r="J571" s="16" t="n"/>
      <c r="K571" s="27">
        <f>IF(A571="","",IFERROR(J571/'Paramètres'!$B$6,0))</f>
        <v/>
      </c>
      <c r="L571" s="16" t="n"/>
      <c r="M571" s="17">
        <f>IF(A571="","",IFERROR(IF(L571="",'Paramètres'!$B$7,L571),0))</f>
        <v/>
      </c>
      <c r="N571" s="16" t="n"/>
      <c r="O571" s="17">
        <f>IF(A571="","",IFERROR(IF(N571="",'Paramètres'!$B$8,N571),0))</f>
        <v/>
      </c>
      <c r="P571" s="17">
        <f>IF(A571="","",IFERROR(ROUNDUP(K571*O571,0),0))</f>
        <v/>
      </c>
      <c r="Q571" s="17">
        <f>IF(A571="","",IFERROR(ROUNDUP((K571*M571)+P571,0),0))</f>
        <v/>
      </c>
      <c r="R571" s="16" t="n"/>
      <c r="S571" s="17">
        <f>IF(A571="","",IFERROR(IF(R571="",'Paramètres'!$B$9,R571),0))</f>
        <v/>
      </c>
      <c r="T571" s="17">
        <f>IF(A571="","",IFERROR(ROUNDUP(K571*(M571+S571),0),0))</f>
        <v/>
      </c>
      <c r="U571" s="17">
        <f>IF(A571="","",IFERROR(IF(H571&lt;=Q571,MAX(0,T571-H571-I571),0),0))</f>
        <v/>
      </c>
      <c r="V571" s="28" t="n"/>
      <c r="W571" s="29">
        <f>IF(A571="","",IFERROR(U571*V571,0))</f>
        <v/>
      </c>
      <c r="X571" s="27">
        <f>IF(A571="","",IFERROR(H571/K571,0))</f>
        <v/>
      </c>
      <c r="Y571" s="21">
        <f>IF(A571="","",IFERROR(IF(H571&lt;=0,"Rupture / à commander",IF(H571&lt;=Q571,IF(I571&gt;0,"À surveiller - commande en cours","À commander"),"OK")),"À vérifier"))</f>
        <v/>
      </c>
      <c r="Z571" s="22" t="n"/>
      <c r="AA571" s="15" t="n"/>
    </row>
    <row r="572">
      <c r="A572" s="15" t="n"/>
      <c r="B572" s="15" t="n"/>
      <c r="C572" s="15" t="n"/>
      <c r="D572" s="15" t="n"/>
      <c r="E572" s="15" t="n"/>
      <c r="F572" s="16" t="n"/>
      <c r="G572" s="16" t="n"/>
      <c r="H572" s="17">
        <f>IF(A572="","",IFERROR(MAX(0,F572-G572),0))</f>
        <v/>
      </c>
      <c r="I572" s="16" t="n"/>
      <c r="J572" s="16" t="n"/>
      <c r="K572" s="27">
        <f>IF(A572="","",IFERROR(J572/'Paramètres'!$B$6,0))</f>
        <v/>
      </c>
      <c r="L572" s="16" t="n"/>
      <c r="M572" s="17">
        <f>IF(A572="","",IFERROR(IF(L572="",'Paramètres'!$B$7,L572),0))</f>
        <v/>
      </c>
      <c r="N572" s="16" t="n"/>
      <c r="O572" s="17">
        <f>IF(A572="","",IFERROR(IF(N572="",'Paramètres'!$B$8,N572),0))</f>
        <v/>
      </c>
      <c r="P572" s="17">
        <f>IF(A572="","",IFERROR(ROUNDUP(K572*O572,0),0))</f>
        <v/>
      </c>
      <c r="Q572" s="17">
        <f>IF(A572="","",IFERROR(ROUNDUP((K572*M572)+P572,0),0))</f>
        <v/>
      </c>
      <c r="R572" s="16" t="n"/>
      <c r="S572" s="17">
        <f>IF(A572="","",IFERROR(IF(R572="",'Paramètres'!$B$9,R572),0))</f>
        <v/>
      </c>
      <c r="T572" s="17">
        <f>IF(A572="","",IFERROR(ROUNDUP(K572*(M572+S572),0),0))</f>
        <v/>
      </c>
      <c r="U572" s="17">
        <f>IF(A572="","",IFERROR(IF(H572&lt;=Q572,MAX(0,T572-H572-I572),0),0))</f>
        <v/>
      </c>
      <c r="V572" s="28" t="n"/>
      <c r="W572" s="29">
        <f>IF(A572="","",IFERROR(U572*V572,0))</f>
        <v/>
      </c>
      <c r="X572" s="27">
        <f>IF(A572="","",IFERROR(H572/K572,0))</f>
        <v/>
      </c>
      <c r="Y572" s="21">
        <f>IF(A572="","",IFERROR(IF(H572&lt;=0,"Rupture / à commander",IF(H572&lt;=Q572,IF(I572&gt;0,"À surveiller - commande en cours","À commander"),"OK")),"À vérifier"))</f>
        <v/>
      </c>
      <c r="Z572" s="22" t="n"/>
      <c r="AA572" s="15" t="n"/>
    </row>
    <row r="573">
      <c r="A573" s="15" t="n"/>
      <c r="B573" s="15" t="n"/>
      <c r="C573" s="15" t="n"/>
      <c r="D573" s="15" t="n"/>
      <c r="E573" s="15" t="n"/>
      <c r="F573" s="16" t="n"/>
      <c r="G573" s="16" t="n"/>
      <c r="H573" s="17">
        <f>IF(A573="","",IFERROR(MAX(0,F573-G573),0))</f>
        <v/>
      </c>
      <c r="I573" s="16" t="n"/>
      <c r="J573" s="16" t="n"/>
      <c r="K573" s="27">
        <f>IF(A573="","",IFERROR(J573/'Paramètres'!$B$6,0))</f>
        <v/>
      </c>
      <c r="L573" s="16" t="n"/>
      <c r="M573" s="17">
        <f>IF(A573="","",IFERROR(IF(L573="",'Paramètres'!$B$7,L573),0))</f>
        <v/>
      </c>
      <c r="N573" s="16" t="n"/>
      <c r="O573" s="17">
        <f>IF(A573="","",IFERROR(IF(N573="",'Paramètres'!$B$8,N573),0))</f>
        <v/>
      </c>
      <c r="P573" s="17">
        <f>IF(A573="","",IFERROR(ROUNDUP(K573*O573,0),0))</f>
        <v/>
      </c>
      <c r="Q573" s="17">
        <f>IF(A573="","",IFERROR(ROUNDUP((K573*M573)+P573,0),0))</f>
        <v/>
      </c>
      <c r="R573" s="16" t="n"/>
      <c r="S573" s="17">
        <f>IF(A573="","",IFERROR(IF(R573="",'Paramètres'!$B$9,R573),0))</f>
        <v/>
      </c>
      <c r="T573" s="17">
        <f>IF(A573="","",IFERROR(ROUNDUP(K573*(M573+S573),0),0))</f>
        <v/>
      </c>
      <c r="U573" s="17">
        <f>IF(A573="","",IFERROR(IF(H573&lt;=Q573,MAX(0,T573-H573-I573),0),0))</f>
        <v/>
      </c>
      <c r="V573" s="28" t="n"/>
      <c r="W573" s="29">
        <f>IF(A573="","",IFERROR(U573*V573,0))</f>
        <v/>
      </c>
      <c r="X573" s="27">
        <f>IF(A573="","",IFERROR(H573/K573,0))</f>
        <v/>
      </c>
      <c r="Y573" s="21">
        <f>IF(A573="","",IFERROR(IF(H573&lt;=0,"Rupture / à commander",IF(H573&lt;=Q573,IF(I573&gt;0,"À surveiller - commande en cours","À commander"),"OK")),"À vérifier"))</f>
        <v/>
      </c>
      <c r="Z573" s="22" t="n"/>
      <c r="AA573" s="15" t="n"/>
    </row>
    <row r="574">
      <c r="A574" s="15" t="n"/>
      <c r="B574" s="15" t="n"/>
      <c r="C574" s="15" t="n"/>
      <c r="D574" s="15" t="n"/>
      <c r="E574" s="15" t="n"/>
      <c r="F574" s="16" t="n"/>
      <c r="G574" s="16" t="n"/>
      <c r="H574" s="17">
        <f>IF(A574="","",IFERROR(MAX(0,F574-G574),0))</f>
        <v/>
      </c>
      <c r="I574" s="16" t="n"/>
      <c r="J574" s="16" t="n"/>
      <c r="K574" s="27">
        <f>IF(A574="","",IFERROR(J574/'Paramètres'!$B$6,0))</f>
        <v/>
      </c>
      <c r="L574" s="16" t="n"/>
      <c r="M574" s="17">
        <f>IF(A574="","",IFERROR(IF(L574="",'Paramètres'!$B$7,L574),0))</f>
        <v/>
      </c>
      <c r="N574" s="16" t="n"/>
      <c r="O574" s="17">
        <f>IF(A574="","",IFERROR(IF(N574="",'Paramètres'!$B$8,N574),0))</f>
        <v/>
      </c>
      <c r="P574" s="17">
        <f>IF(A574="","",IFERROR(ROUNDUP(K574*O574,0),0))</f>
        <v/>
      </c>
      <c r="Q574" s="17">
        <f>IF(A574="","",IFERROR(ROUNDUP((K574*M574)+P574,0),0))</f>
        <v/>
      </c>
      <c r="R574" s="16" t="n"/>
      <c r="S574" s="17">
        <f>IF(A574="","",IFERROR(IF(R574="",'Paramètres'!$B$9,R574),0))</f>
        <v/>
      </c>
      <c r="T574" s="17">
        <f>IF(A574="","",IFERROR(ROUNDUP(K574*(M574+S574),0),0))</f>
        <v/>
      </c>
      <c r="U574" s="17">
        <f>IF(A574="","",IFERROR(IF(H574&lt;=Q574,MAX(0,T574-H574-I574),0),0))</f>
        <v/>
      </c>
      <c r="V574" s="28" t="n"/>
      <c r="W574" s="29">
        <f>IF(A574="","",IFERROR(U574*V574,0))</f>
        <v/>
      </c>
      <c r="X574" s="27">
        <f>IF(A574="","",IFERROR(H574/K574,0))</f>
        <v/>
      </c>
      <c r="Y574" s="21">
        <f>IF(A574="","",IFERROR(IF(H574&lt;=0,"Rupture / à commander",IF(H574&lt;=Q574,IF(I574&gt;0,"À surveiller - commande en cours","À commander"),"OK")),"À vérifier"))</f>
        <v/>
      </c>
      <c r="Z574" s="22" t="n"/>
      <c r="AA574" s="15" t="n"/>
    </row>
    <row r="575">
      <c r="A575" s="15" t="n"/>
      <c r="B575" s="15" t="n"/>
      <c r="C575" s="15" t="n"/>
      <c r="D575" s="15" t="n"/>
      <c r="E575" s="15" t="n"/>
      <c r="F575" s="16" t="n"/>
      <c r="G575" s="16" t="n"/>
      <c r="H575" s="17">
        <f>IF(A575="","",IFERROR(MAX(0,F575-G575),0))</f>
        <v/>
      </c>
      <c r="I575" s="16" t="n"/>
      <c r="J575" s="16" t="n"/>
      <c r="K575" s="27">
        <f>IF(A575="","",IFERROR(J575/'Paramètres'!$B$6,0))</f>
        <v/>
      </c>
      <c r="L575" s="16" t="n"/>
      <c r="M575" s="17">
        <f>IF(A575="","",IFERROR(IF(L575="",'Paramètres'!$B$7,L575),0))</f>
        <v/>
      </c>
      <c r="N575" s="16" t="n"/>
      <c r="O575" s="17">
        <f>IF(A575="","",IFERROR(IF(N575="",'Paramètres'!$B$8,N575),0))</f>
        <v/>
      </c>
      <c r="P575" s="17">
        <f>IF(A575="","",IFERROR(ROUNDUP(K575*O575,0),0))</f>
        <v/>
      </c>
      <c r="Q575" s="17">
        <f>IF(A575="","",IFERROR(ROUNDUP((K575*M575)+P575,0),0))</f>
        <v/>
      </c>
      <c r="R575" s="16" t="n"/>
      <c r="S575" s="17">
        <f>IF(A575="","",IFERROR(IF(R575="",'Paramètres'!$B$9,R575),0))</f>
        <v/>
      </c>
      <c r="T575" s="17">
        <f>IF(A575="","",IFERROR(ROUNDUP(K575*(M575+S575),0),0))</f>
        <v/>
      </c>
      <c r="U575" s="17">
        <f>IF(A575="","",IFERROR(IF(H575&lt;=Q575,MAX(0,T575-H575-I575),0),0))</f>
        <v/>
      </c>
      <c r="V575" s="28" t="n"/>
      <c r="W575" s="29">
        <f>IF(A575="","",IFERROR(U575*V575,0))</f>
        <v/>
      </c>
      <c r="X575" s="27">
        <f>IF(A575="","",IFERROR(H575/K575,0))</f>
        <v/>
      </c>
      <c r="Y575" s="21">
        <f>IF(A575="","",IFERROR(IF(H575&lt;=0,"Rupture / à commander",IF(H575&lt;=Q575,IF(I575&gt;0,"À surveiller - commande en cours","À commander"),"OK")),"À vérifier"))</f>
        <v/>
      </c>
      <c r="Z575" s="22" t="n"/>
      <c r="AA575" s="15" t="n"/>
    </row>
    <row r="576">
      <c r="A576" s="15" t="n"/>
      <c r="B576" s="15" t="n"/>
      <c r="C576" s="15" t="n"/>
      <c r="D576" s="15" t="n"/>
      <c r="E576" s="15" t="n"/>
      <c r="F576" s="16" t="n"/>
      <c r="G576" s="16" t="n"/>
      <c r="H576" s="17">
        <f>IF(A576="","",IFERROR(MAX(0,F576-G576),0))</f>
        <v/>
      </c>
      <c r="I576" s="16" t="n"/>
      <c r="J576" s="16" t="n"/>
      <c r="K576" s="27">
        <f>IF(A576="","",IFERROR(J576/'Paramètres'!$B$6,0))</f>
        <v/>
      </c>
      <c r="L576" s="16" t="n"/>
      <c r="M576" s="17">
        <f>IF(A576="","",IFERROR(IF(L576="",'Paramètres'!$B$7,L576),0))</f>
        <v/>
      </c>
      <c r="N576" s="16" t="n"/>
      <c r="O576" s="17">
        <f>IF(A576="","",IFERROR(IF(N576="",'Paramètres'!$B$8,N576),0))</f>
        <v/>
      </c>
      <c r="P576" s="17">
        <f>IF(A576="","",IFERROR(ROUNDUP(K576*O576,0),0))</f>
        <v/>
      </c>
      <c r="Q576" s="17">
        <f>IF(A576="","",IFERROR(ROUNDUP((K576*M576)+P576,0),0))</f>
        <v/>
      </c>
      <c r="R576" s="16" t="n"/>
      <c r="S576" s="17">
        <f>IF(A576="","",IFERROR(IF(R576="",'Paramètres'!$B$9,R576),0))</f>
        <v/>
      </c>
      <c r="T576" s="17">
        <f>IF(A576="","",IFERROR(ROUNDUP(K576*(M576+S576),0),0))</f>
        <v/>
      </c>
      <c r="U576" s="17">
        <f>IF(A576="","",IFERROR(IF(H576&lt;=Q576,MAX(0,T576-H576-I576),0),0))</f>
        <v/>
      </c>
      <c r="V576" s="28" t="n"/>
      <c r="W576" s="29">
        <f>IF(A576="","",IFERROR(U576*V576,0))</f>
        <v/>
      </c>
      <c r="X576" s="27">
        <f>IF(A576="","",IFERROR(H576/K576,0))</f>
        <v/>
      </c>
      <c r="Y576" s="21">
        <f>IF(A576="","",IFERROR(IF(H576&lt;=0,"Rupture / à commander",IF(H576&lt;=Q576,IF(I576&gt;0,"À surveiller - commande en cours","À commander"),"OK")),"À vérifier"))</f>
        <v/>
      </c>
      <c r="Z576" s="22" t="n"/>
      <c r="AA576" s="15" t="n"/>
    </row>
    <row r="577">
      <c r="A577" s="15" t="n"/>
      <c r="B577" s="15" t="n"/>
      <c r="C577" s="15" t="n"/>
      <c r="D577" s="15" t="n"/>
      <c r="E577" s="15" t="n"/>
      <c r="F577" s="16" t="n"/>
      <c r="G577" s="16" t="n"/>
      <c r="H577" s="17">
        <f>IF(A577="","",IFERROR(MAX(0,F577-G577),0))</f>
        <v/>
      </c>
      <c r="I577" s="16" t="n"/>
      <c r="J577" s="16" t="n"/>
      <c r="K577" s="27">
        <f>IF(A577="","",IFERROR(J577/'Paramètres'!$B$6,0))</f>
        <v/>
      </c>
      <c r="L577" s="16" t="n"/>
      <c r="M577" s="17">
        <f>IF(A577="","",IFERROR(IF(L577="",'Paramètres'!$B$7,L577),0))</f>
        <v/>
      </c>
      <c r="N577" s="16" t="n"/>
      <c r="O577" s="17">
        <f>IF(A577="","",IFERROR(IF(N577="",'Paramètres'!$B$8,N577),0))</f>
        <v/>
      </c>
      <c r="P577" s="17">
        <f>IF(A577="","",IFERROR(ROUNDUP(K577*O577,0),0))</f>
        <v/>
      </c>
      <c r="Q577" s="17">
        <f>IF(A577="","",IFERROR(ROUNDUP((K577*M577)+P577,0),0))</f>
        <v/>
      </c>
      <c r="R577" s="16" t="n"/>
      <c r="S577" s="17">
        <f>IF(A577="","",IFERROR(IF(R577="",'Paramètres'!$B$9,R577),0))</f>
        <v/>
      </c>
      <c r="T577" s="17">
        <f>IF(A577="","",IFERROR(ROUNDUP(K577*(M577+S577),0),0))</f>
        <v/>
      </c>
      <c r="U577" s="17">
        <f>IF(A577="","",IFERROR(IF(H577&lt;=Q577,MAX(0,T577-H577-I577),0),0))</f>
        <v/>
      </c>
      <c r="V577" s="28" t="n"/>
      <c r="W577" s="29">
        <f>IF(A577="","",IFERROR(U577*V577,0))</f>
        <v/>
      </c>
      <c r="X577" s="27">
        <f>IF(A577="","",IFERROR(H577/K577,0))</f>
        <v/>
      </c>
      <c r="Y577" s="21">
        <f>IF(A577="","",IFERROR(IF(H577&lt;=0,"Rupture / à commander",IF(H577&lt;=Q577,IF(I577&gt;0,"À surveiller - commande en cours","À commander"),"OK")),"À vérifier"))</f>
        <v/>
      </c>
      <c r="Z577" s="22" t="n"/>
      <c r="AA577" s="15" t="n"/>
    </row>
    <row r="578">
      <c r="A578" s="15" t="n"/>
      <c r="B578" s="15" t="n"/>
      <c r="C578" s="15" t="n"/>
      <c r="D578" s="15" t="n"/>
      <c r="E578" s="15" t="n"/>
      <c r="F578" s="16" t="n"/>
      <c r="G578" s="16" t="n"/>
      <c r="H578" s="17">
        <f>IF(A578="","",IFERROR(MAX(0,F578-G578),0))</f>
        <v/>
      </c>
      <c r="I578" s="16" t="n"/>
      <c r="J578" s="16" t="n"/>
      <c r="K578" s="27">
        <f>IF(A578="","",IFERROR(J578/'Paramètres'!$B$6,0))</f>
        <v/>
      </c>
      <c r="L578" s="16" t="n"/>
      <c r="M578" s="17">
        <f>IF(A578="","",IFERROR(IF(L578="",'Paramètres'!$B$7,L578),0))</f>
        <v/>
      </c>
      <c r="N578" s="16" t="n"/>
      <c r="O578" s="17">
        <f>IF(A578="","",IFERROR(IF(N578="",'Paramètres'!$B$8,N578),0))</f>
        <v/>
      </c>
      <c r="P578" s="17">
        <f>IF(A578="","",IFERROR(ROUNDUP(K578*O578,0),0))</f>
        <v/>
      </c>
      <c r="Q578" s="17">
        <f>IF(A578="","",IFERROR(ROUNDUP((K578*M578)+P578,0),0))</f>
        <v/>
      </c>
      <c r="R578" s="16" t="n"/>
      <c r="S578" s="17">
        <f>IF(A578="","",IFERROR(IF(R578="",'Paramètres'!$B$9,R578),0))</f>
        <v/>
      </c>
      <c r="T578" s="17">
        <f>IF(A578="","",IFERROR(ROUNDUP(K578*(M578+S578),0),0))</f>
        <v/>
      </c>
      <c r="U578" s="17">
        <f>IF(A578="","",IFERROR(IF(H578&lt;=Q578,MAX(0,T578-H578-I578),0),0))</f>
        <v/>
      </c>
      <c r="V578" s="28" t="n"/>
      <c r="W578" s="29">
        <f>IF(A578="","",IFERROR(U578*V578,0))</f>
        <v/>
      </c>
      <c r="X578" s="27">
        <f>IF(A578="","",IFERROR(H578/K578,0))</f>
        <v/>
      </c>
      <c r="Y578" s="21">
        <f>IF(A578="","",IFERROR(IF(H578&lt;=0,"Rupture / à commander",IF(H578&lt;=Q578,IF(I578&gt;0,"À surveiller - commande en cours","À commander"),"OK")),"À vérifier"))</f>
        <v/>
      </c>
      <c r="Z578" s="22" t="n"/>
      <c r="AA578" s="15" t="n"/>
    </row>
    <row r="579">
      <c r="A579" s="15" t="n"/>
      <c r="B579" s="15" t="n"/>
      <c r="C579" s="15" t="n"/>
      <c r="D579" s="15" t="n"/>
      <c r="E579" s="15" t="n"/>
      <c r="F579" s="16" t="n"/>
      <c r="G579" s="16" t="n"/>
      <c r="H579" s="17">
        <f>IF(A579="","",IFERROR(MAX(0,F579-G579),0))</f>
        <v/>
      </c>
      <c r="I579" s="16" t="n"/>
      <c r="J579" s="16" t="n"/>
      <c r="K579" s="27">
        <f>IF(A579="","",IFERROR(J579/'Paramètres'!$B$6,0))</f>
        <v/>
      </c>
      <c r="L579" s="16" t="n"/>
      <c r="M579" s="17">
        <f>IF(A579="","",IFERROR(IF(L579="",'Paramètres'!$B$7,L579),0))</f>
        <v/>
      </c>
      <c r="N579" s="16" t="n"/>
      <c r="O579" s="17">
        <f>IF(A579="","",IFERROR(IF(N579="",'Paramètres'!$B$8,N579),0))</f>
        <v/>
      </c>
      <c r="P579" s="17">
        <f>IF(A579="","",IFERROR(ROUNDUP(K579*O579,0),0))</f>
        <v/>
      </c>
      <c r="Q579" s="17">
        <f>IF(A579="","",IFERROR(ROUNDUP((K579*M579)+P579,0),0))</f>
        <v/>
      </c>
      <c r="R579" s="16" t="n"/>
      <c r="S579" s="17">
        <f>IF(A579="","",IFERROR(IF(R579="",'Paramètres'!$B$9,R579),0))</f>
        <v/>
      </c>
      <c r="T579" s="17">
        <f>IF(A579="","",IFERROR(ROUNDUP(K579*(M579+S579),0),0))</f>
        <v/>
      </c>
      <c r="U579" s="17">
        <f>IF(A579="","",IFERROR(IF(H579&lt;=Q579,MAX(0,T579-H579-I579),0),0))</f>
        <v/>
      </c>
      <c r="V579" s="28" t="n"/>
      <c r="W579" s="29">
        <f>IF(A579="","",IFERROR(U579*V579,0))</f>
        <v/>
      </c>
      <c r="X579" s="27">
        <f>IF(A579="","",IFERROR(H579/K579,0))</f>
        <v/>
      </c>
      <c r="Y579" s="21">
        <f>IF(A579="","",IFERROR(IF(H579&lt;=0,"Rupture / à commander",IF(H579&lt;=Q579,IF(I579&gt;0,"À surveiller - commande en cours","À commander"),"OK")),"À vérifier"))</f>
        <v/>
      </c>
      <c r="Z579" s="22" t="n"/>
      <c r="AA579" s="15" t="n"/>
    </row>
    <row r="580">
      <c r="A580" s="15" t="n"/>
      <c r="B580" s="15" t="n"/>
      <c r="C580" s="15" t="n"/>
      <c r="D580" s="15" t="n"/>
      <c r="E580" s="15" t="n"/>
      <c r="F580" s="16" t="n"/>
      <c r="G580" s="16" t="n"/>
      <c r="H580" s="17">
        <f>IF(A580="","",IFERROR(MAX(0,F580-G580),0))</f>
        <v/>
      </c>
      <c r="I580" s="16" t="n"/>
      <c r="J580" s="16" t="n"/>
      <c r="K580" s="27">
        <f>IF(A580="","",IFERROR(J580/'Paramètres'!$B$6,0))</f>
        <v/>
      </c>
      <c r="L580" s="16" t="n"/>
      <c r="M580" s="17">
        <f>IF(A580="","",IFERROR(IF(L580="",'Paramètres'!$B$7,L580),0))</f>
        <v/>
      </c>
      <c r="N580" s="16" t="n"/>
      <c r="O580" s="17">
        <f>IF(A580="","",IFERROR(IF(N580="",'Paramètres'!$B$8,N580),0))</f>
        <v/>
      </c>
      <c r="P580" s="17">
        <f>IF(A580="","",IFERROR(ROUNDUP(K580*O580,0),0))</f>
        <v/>
      </c>
      <c r="Q580" s="17">
        <f>IF(A580="","",IFERROR(ROUNDUP((K580*M580)+P580,0),0))</f>
        <v/>
      </c>
      <c r="R580" s="16" t="n"/>
      <c r="S580" s="17">
        <f>IF(A580="","",IFERROR(IF(R580="",'Paramètres'!$B$9,R580),0))</f>
        <v/>
      </c>
      <c r="T580" s="17">
        <f>IF(A580="","",IFERROR(ROUNDUP(K580*(M580+S580),0),0))</f>
        <v/>
      </c>
      <c r="U580" s="17">
        <f>IF(A580="","",IFERROR(IF(H580&lt;=Q580,MAX(0,T580-H580-I580),0),0))</f>
        <v/>
      </c>
      <c r="V580" s="28" t="n"/>
      <c r="W580" s="29">
        <f>IF(A580="","",IFERROR(U580*V580,0))</f>
        <v/>
      </c>
      <c r="X580" s="27">
        <f>IF(A580="","",IFERROR(H580/K580,0))</f>
        <v/>
      </c>
      <c r="Y580" s="21">
        <f>IF(A580="","",IFERROR(IF(H580&lt;=0,"Rupture / à commander",IF(H580&lt;=Q580,IF(I580&gt;0,"À surveiller - commande en cours","À commander"),"OK")),"À vérifier"))</f>
        <v/>
      </c>
      <c r="Z580" s="22" t="n"/>
      <c r="AA580" s="15" t="n"/>
    </row>
    <row r="581">
      <c r="A581" s="15" t="n"/>
      <c r="B581" s="15" t="n"/>
      <c r="C581" s="15" t="n"/>
      <c r="D581" s="15" t="n"/>
      <c r="E581" s="15" t="n"/>
      <c r="F581" s="16" t="n"/>
      <c r="G581" s="16" t="n"/>
      <c r="H581" s="17">
        <f>IF(A581="","",IFERROR(MAX(0,F581-G581),0))</f>
        <v/>
      </c>
      <c r="I581" s="16" t="n"/>
      <c r="J581" s="16" t="n"/>
      <c r="K581" s="27">
        <f>IF(A581="","",IFERROR(J581/'Paramètres'!$B$6,0))</f>
        <v/>
      </c>
      <c r="L581" s="16" t="n"/>
      <c r="M581" s="17">
        <f>IF(A581="","",IFERROR(IF(L581="",'Paramètres'!$B$7,L581),0))</f>
        <v/>
      </c>
      <c r="N581" s="16" t="n"/>
      <c r="O581" s="17">
        <f>IF(A581="","",IFERROR(IF(N581="",'Paramètres'!$B$8,N581),0))</f>
        <v/>
      </c>
      <c r="P581" s="17">
        <f>IF(A581="","",IFERROR(ROUNDUP(K581*O581,0),0))</f>
        <v/>
      </c>
      <c r="Q581" s="17">
        <f>IF(A581="","",IFERROR(ROUNDUP((K581*M581)+P581,0),0))</f>
        <v/>
      </c>
      <c r="R581" s="16" t="n"/>
      <c r="S581" s="17">
        <f>IF(A581="","",IFERROR(IF(R581="",'Paramètres'!$B$9,R581),0))</f>
        <v/>
      </c>
      <c r="T581" s="17">
        <f>IF(A581="","",IFERROR(ROUNDUP(K581*(M581+S581),0),0))</f>
        <v/>
      </c>
      <c r="U581" s="17">
        <f>IF(A581="","",IFERROR(IF(H581&lt;=Q581,MAX(0,T581-H581-I581),0),0))</f>
        <v/>
      </c>
      <c r="V581" s="28" t="n"/>
      <c r="W581" s="29">
        <f>IF(A581="","",IFERROR(U581*V581,0))</f>
        <v/>
      </c>
      <c r="X581" s="27">
        <f>IF(A581="","",IFERROR(H581/K581,0))</f>
        <v/>
      </c>
      <c r="Y581" s="21">
        <f>IF(A581="","",IFERROR(IF(H581&lt;=0,"Rupture / à commander",IF(H581&lt;=Q581,IF(I581&gt;0,"À surveiller - commande en cours","À commander"),"OK")),"À vérifier"))</f>
        <v/>
      </c>
      <c r="Z581" s="22" t="n"/>
      <c r="AA581" s="15" t="n"/>
    </row>
    <row r="582">
      <c r="A582" s="15" t="n"/>
      <c r="B582" s="15" t="n"/>
      <c r="C582" s="15" t="n"/>
      <c r="D582" s="15" t="n"/>
      <c r="E582" s="15" t="n"/>
      <c r="F582" s="16" t="n"/>
      <c r="G582" s="16" t="n"/>
      <c r="H582" s="17">
        <f>IF(A582="","",IFERROR(MAX(0,F582-G582),0))</f>
        <v/>
      </c>
      <c r="I582" s="16" t="n"/>
      <c r="J582" s="16" t="n"/>
      <c r="K582" s="27">
        <f>IF(A582="","",IFERROR(J582/'Paramètres'!$B$6,0))</f>
        <v/>
      </c>
      <c r="L582" s="16" t="n"/>
      <c r="M582" s="17">
        <f>IF(A582="","",IFERROR(IF(L582="",'Paramètres'!$B$7,L582),0))</f>
        <v/>
      </c>
      <c r="N582" s="16" t="n"/>
      <c r="O582" s="17">
        <f>IF(A582="","",IFERROR(IF(N582="",'Paramètres'!$B$8,N582),0))</f>
        <v/>
      </c>
      <c r="P582" s="17">
        <f>IF(A582="","",IFERROR(ROUNDUP(K582*O582,0),0))</f>
        <v/>
      </c>
      <c r="Q582" s="17">
        <f>IF(A582="","",IFERROR(ROUNDUP((K582*M582)+P582,0),0))</f>
        <v/>
      </c>
      <c r="R582" s="16" t="n"/>
      <c r="S582" s="17">
        <f>IF(A582="","",IFERROR(IF(R582="",'Paramètres'!$B$9,R582),0))</f>
        <v/>
      </c>
      <c r="T582" s="17">
        <f>IF(A582="","",IFERROR(ROUNDUP(K582*(M582+S582),0),0))</f>
        <v/>
      </c>
      <c r="U582" s="17">
        <f>IF(A582="","",IFERROR(IF(H582&lt;=Q582,MAX(0,T582-H582-I582),0),0))</f>
        <v/>
      </c>
      <c r="V582" s="28" t="n"/>
      <c r="W582" s="29">
        <f>IF(A582="","",IFERROR(U582*V582,0))</f>
        <v/>
      </c>
      <c r="X582" s="27">
        <f>IF(A582="","",IFERROR(H582/K582,0))</f>
        <v/>
      </c>
      <c r="Y582" s="21">
        <f>IF(A582="","",IFERROR(IF(H582&lt;=0,"Rupture / à commander",IF(H582&lt;=Q582,IF(I582&gt;0,"À surveiller - commande en cours","À commander"),"OK")),"À vérifier"))</f>
        <v/>
      </c>
      <c r="Z582" s="22" t="n"/>
      <c r="AA582" s="15" t="n"/>
    </row>
    <row r="583">
      <c r="A583" s="15" t="n"/>
      <c r="B583" s="15" t="n"/>
      <c r="C583" s="15" t="n"/>
      <c r="D583" s="15" t="n"/>
      <c r="E583" s="15" t="n"/>
      <c r="F583" s="16" t="n"/>
      <c r="G583" s="16" t="n"/>
      <c r="H583" s="17">
        <f>IF(A583="","",IFERROR(MAX(0,F583-G583),0))</f>
        <v/>
      </c>
      <c r="I583" s="16" t="n"/>
      <c r="J583" s="16" t="n"/>
      <c r="K583" s="27">
        <f>IF(A583="","",IFERROR(J583/'Paramètres'!$B$6,0))</f>
        <v/>
      </c>
      <c r="L583" s="16" t="n"/>
      <c r="M583" s="17">
        <f>IF(A583="","",IFERROR(IF(L583="",'Paramètres'!$B$7,L583),0))</f>
        <v/>
      </c>
      <c r="N583" s="16" t="n"/>
      <c r="O583" s="17">
        <f>IF(A583="","",IFERROR(IF(N583="",'Paramètres'!$B$8,N583),0))</f>
        <v/>
      </c>
      <c r="P583" s="17">
        <f>IF(A583="","",IFERROR(ROUNDUP(K583*O583,0),0))</f>
        <v/>
      </c>
      <c r="Q583" s="17">
        <f>IF(A583="","",IFERROR(ROUNDUP((K583*M583)+P583,0),0))</f>
        <v/>
      </c>
      <c r="R583" s="16" t="n"/>
      <c r="S583" s="17">
        <f>IF(A583="","",IFERROR(IF(R583="",'Paramètres'!$B$9,R583),0))</f>
        <v/>
      </c>
      <c r="T583" s="17">
        <f>IF(A583="","",IFERROR(ROUNDUP(K583*(M583+S583),0),0))</f>
        <v/>
      </c>
      <c r="U583" s="17">
        <f>IF(A583="","",IFERROR(IF(H583&lt;=Q583,MAX(0,T583-H583-I583),0),0))</f>
        <v/>
      </c>
      <c r="V583" s="28" t="n"/>
      <c r="W583" s="29">
        <f>IF(A583="","",IFERROR(U583*V583,0))</f>
        <v/>
      </c>
      <c r="X583" s="27">
        <f>IF(A583="","",IFERROR(H583/K583,0))</f>
        <v/>
      </c>
      <c r="Y583" s="21">
        <f>IF(A583="","",IFERROR(IF(H583&lt;=0,"Rupture / à commander",IF(H583&lt;=Q583,IF(I583&gt;0,"À surveiller - commande en cours","À commander"),"OK")),"À vérifier"))</f>
        <v/>
      </c>
      <c r="Z583" s="22" t="n"/>
      <c r="AA583" s="15" t="n"/>
    </row>
    <row r="584">
      <c r="A584" s="15" t="n"/>
      <c r="B584" s="15" t="n"/>
      <c r="C584" s="15" t="n"/>
      <c r="D584" s="15" t="n"/>
      <c r="E584" s="15" t="n"/>
      <c r="F584" s="16" t="n"/>
      <c r="G584" s="16" t="n"/>
      <c r="H584" s="17">
        <f>IF(A584="","",IFERROR(MAX(0,F584-G584),0))</f>
        <v/>
      </c>
      <c r="I584" s="16" t="n"/>
      <c r="J584" s="16" t="n"/>
      <c r="K584" s="27">
        <f>IF(A584="","",IFERROR(J584/'Paramètres'!$B$6,0))</f>
        <v/>
      </c>
      <c r="L584" s="16" t="n"/>
      <c r="M584" s="17">
        <f>IF(A584="","",IFERROR(IF(L584="",'Paramètres'!$B$7,L584),0))</f>
        <v/>
      </c>
      <c r="N584" s="16" t="n"/>
      <c r="O584" s="17">
        <f>IF(A584="","",IFERROR(IF(N584="",'Paramètres'!$B$8,N584),0))</f>
        <v/>
      </c>
      <c r="P584" s="17">
        <f>IF(A584="","",IFERROR(ROUNDUP(K584*O584,0),0))</f>
        <v/>
      </c>
      <c r="Q584" s="17">
        <f>IF(A584="","",IFERROR(ROUNDUP((K584*M584)+P584,0),0))</f>
        <v/>
      </c>
      <c r="R584" s="16" t="n"/>
      <c r="S584" s="17">
        <f>IF(A584="","",IFERROR(IF(R584="",'Paramètres'!$B$9,R584),0))</f>
        <v/>
      </c>
      <c r="T584" s="17">
        <f>IF(A584="","",IFERROR(ROUNDUP(K584*(M584+S584),0),0))</f>
        <v/>
      </c>
      <c r="U584" s="17">
        <f>IF(A584="","",IFERROR(IF(H584&lt;=Q584,MAX(0,T584-H584-I584),0),0))</f>
        <v/>
      </c>
      <c r="V584" s="28" t="n"/>
      <c r="W584" s="29">
        <f>IF(A584="","",IFERROR(U584*V584,0))</f>
        <v/>
      </c>
      <c r="X584" s="27">
        <f>IF(A584="","",IFERROR(H584/K584,0))</f>
        <v/>
      </c>
      <c r="Y584" s="21">
        <f>IF(A584="","",IFERROR(IF(H584&lt;=0,"Rupture / à commander",IF(H584&lt;=Q584,IF(I584&gt;0,"À surveiller - commande en cours","À commander"),"OK")),"À vérifier"))</f>
        <v/>
      </c>
      <c r="Z584" s="22" t="n"/>
      <c r="AA584" s="15" t="n"/>
    </row>
    <row r="585">
      <c r="A585" s="15" t="n"/>
      <c r="B585" s="15" t="n"/>
      <c r="C585" s="15" t="n"/>
      <c r="D585" s="15" t="n"/>
      <c r="E585" s="15" t="n"/>
      <c r="F585" s="16" t="n"/>
      <c r="G585" s="16" t="n"/>
      <c r="H585" s="17">
        <f>IF(A585="","",IFERROR(MAX(0,F585-G585),0))</f>
        <v/>
      </c>
      <c r="I585" s="16" t="n"/>
      <c r="J585" s="16" t="n"/>
      <c r="K585" s="27">
        <f>IF(A585="","",IFERROR(J585/'Paramètres'!$B$6,0))</f>
        <v/>
      </c>
      <c r="L585" s="16" t="n"/>
      <c r="M585" s="17">
        <f>IF(A585="","",IFERROR(IF(L585="",'Paramètres'!$B$7,L585),0))</f>
        <v/>
      </c>
      <c r="N585" s="16" t="n"/>
      <c r="O585" s="17">
        <f>IF(A585="","",IFERROR(IF(N585="",'Paramètres'!$B$8,N585),0))</f>
        <v/>
      </c>
      <c r="P585" s="17">
        <f>IF(A585="","",IFERROR(ROUNDUP(K585*O585,0),0))</f>
        <v/>
      </c>
      <c r="Q585" s="17">
        <f>IF(A585="","",IFERROR(ROUNDUP((K585*M585)+P585,0),0))</f>
        <v/>
      </c>
      <c r="R585" s="16" t="n"/>
      <c r="S585" s="17">
        <f>IF(A585="","",IFERROR(IF(R585="",'Paramètres'!$B$9,R585),0))</f>
        <v/>
      </c>
      <c r="T585" s="17">
        <f>IF(A585="","",IFERROR(ROUNDUP(K585*(M585+S585),0),0))</f>
        <v/>
      </c>
      <c r="U585" s="17">
        <f>IF(A585="","",IFERROR(IF(H585&lt;=Q585,MAX(0,T585-H585-I585),0),0))</f>
        <v/>
      </c>
      <c r="V585" s="28" t="n"/>
      <c r="W585" s="29">
        <f>IF(A585="","",IFERROR(U585*V585,0))</f>
        <v/>
      </c>
      <c r="X585" s="27">
        <f>IF(A585="","",IFERROR(H585/K585,0))</f>
        <v/>
      </c>
      <c r="Y585" s="21">
        <f>IF(A585="","",IFERROR(IF(H585&lt;=0,"Rupture / à commander",IF(H585&lt;=Q585,IF(I585&gt;0,"À surveiller - commande en cours","À commander"),"OK")),"À vérifier"))</f>
        <v/>
      </c>
      <c r="Z585" s="22" t="n"/>
      <c r="AA585" s="15" t="n"/>
    </row>
    <row r="586">
      <c r="A586" s="15" t="n"/>
      <c r="B586" s="15" t="n"/>
      <c r="C586" s="15" t="n"/>
      <c r="D586" s="15" t="n"/>
      <c r="E586" s="15" t="n"/>
      <c r="F586" s="16" t="n"/>
      <c r="G586" s="16" t="n"/>
      <c r="H586" s="17">
        <f>IF(A586="","",IFERROR(MAX(0,F586-G586),0))</f>
        <v/>
      </c>
      <c r="I586" s="16" t="n"/>
      <c r="J586" s="16" t="n"/>
      <c r="K586" s="27">
        <f>IF(A586="","",IFERROR(J586/'Paramètres'!$B$6,0))</f>
        <v/>
      </c>
      <c r="L586" s="16" t="n"/>
      <c r="M586" s="17">
        <f>IF(A586="","",IFERROR(IF(L586="",'Paramètres'!$B$7,L586),0))</f>
        <v/>
      </c>
      <c r="N586" s="16" t="n"/>
      <c r="O586" s="17">
        <f>IF(A586="","",IFERROR(IF(N586="",'Paramètres'!$B$8,N586),0))</f>
        <v/>
      </c>
      <c r="P586" s="17">
        <f>IF(A586="","",IFERROR(ROUNDUP(K586*O586,0),0))</f>
        <v/>
      </c>
      <c r="Q586" s="17">
        <f>IF(A586="","",IFERROR(ROUNDUP((K586*M586)+P586,0),0))</f>
        <v/>
      </c>
      <c r="R586" s="16" t="n"/>
      <c r="S586" s="17">
        <f>IF(A586="","",IFERROR(IF(R586="",'Paramètres'!$B$9,R586),0))</f>
        <v/>
      </c>
      <c r="T586" s="17">
        <f>IF(A586="","",IFERROR(ROUNDUP(K586*(M586+S586),0),0))</f>
        <v/>
      </c>
      <c r="U586" s="17">
        <f>IF(A586="","",IFERROR(IF(H586&lt;=Q586,MAX(0,T586-H586-I586),0),0))</f>
        <v/>
      </c>
      <c r="V586" s="28" t="n"/>
      <c r="W586" s="29">
        <f>IF(A586="","",IFERROR(U586*V586,0))</f>
        <v/>
      </c>
      <c r="X586" s="27">
        <f>IF(A586="","",IFERROR(H586/K586,0))</f>
        <v/>
      </c>
      <c r="Y586" s="21">
        <f>IF(A586="","",IFERROR(IF(H586&lt;=0,"Rupture / à commander",IF(H586&lt;=Q586,IF(I586&gt;0,"À surveiller - commande en cours","À commander"),"OK")),"À vérifier"))</f>
        <v/>
      </c>
      <c r="Z586" s="22" t="n"/>
      <c r="AA586" s="15" t="n"/>
    </row>
    <row r="587">
      <c r="A587" s="15" t="n"/>
      <c r="B587" s="15" t="n"/>
      <c r="C587" s="15" t="n"/>
      <c r="D587" s="15" t="n"/>
      <c r="E587" s="15" t="n"/>
      <c r="F587" s="16" t="n"/>
      <c r="G587" s="16" t="n"/>
      <c r="H587" s="17">
        <f>IF(A587="","",IFERROR(MAX(0,F587-G587),0))</f>
        <v/>
      </c>
      <c r="I587" s="16" t="n"/>
      <c r="J587" s="16" t="n"/>
      <c r="K587" s="27">
        <f>IF(A587="","",IFERROR(J587/'Paramètres'!$B$6,0))</f>
        <v/>
      </c>
      <c r="L587" s="16" t="n"/>
      <c r="M587" s="17">
        <f>IF(A587="","",IFERROR(IF(L587="",'Paramètres'!$B$7,L587),0))</f>
        <v/>
      </c>
      <c r="N587" s="16" t="n"/>
      <c r="O587" s="17">
        <f>IF(A587="","",IFERROR(IF(N587="",'Paramètres'!$B$8,N587),0))</f>
        <v/>
      </c>
      <c r="P587" s="17">
        <f>IF(A587="","",IFERROR(ROUNDUP(K587*O587,0),0))</f>
        <v/>
      </c>
      <c r="Q587" s="17">
        <f>IF(A587="","",IFERROR(ROUNDUP((K587*M587)+P587,0),0))</f>
        <v/>
      </c>
      <c r="R587" s="16" t="n"/>
      <c r="S587" s="17">
        <f>IF(A587="","",IFERROR(IF(R587="",'Paramètres'!$B$9,R587),0))</f>
        <v/>
      </c>
      <c r="T587" s="17">
        <f>IF(A587="","",IFERROR(ROUNDUP(K587*(M587+S587),0),0))</f>
        <v/>
      </c>
      <c r="U587" s="17">
        <f>IF(A587="","",IFERROR(IF(H587&lt;=Q587,MAX(0,T587-H587-I587),0),0))</f>
        <v/>
      </c>
      <c r="V587" s="28" t="n"/>
      <c r="W587" s="29">
        <f>IF(A587="","",IFERROR(U587*V587,0))</f>
        <v/>
      </c>
      <c r="X587" s="27">
        <f>IF(A587="","",IFERROR(H587/K587,0))</f>
        <v/>
      </c>
      <c r="Y587" s="21">
        <f>IF(A587="","",IFERROR(IF(H587&lt;=0,"Rupture / à commander",IF(H587&lt;=Q587,IF(I587&gt;0,"À surveiller - commande en cours","À commander"),"OK")),"À vérifier"))</f>
        <v/>
      </c>
      <c r="Z587" s="22" t="n"/>
      <c r="AA587" s="15" t="n"/>
    </row>
    <row r="588">
      <c r="A588" s="15" t="n"/>
      <c r="B588" s="15" t="n"/>
      <c r="C588" s="15" t="n"/>
      <c r="D588" s="15" t="n"/>
      <c r="E588" s="15" t="n"/>
      <c r="F588" s="16" t="n"/>
      <c r="G588" s="16" t="n"/>
      <c r="H588" s="17">
        <f>IF(A588="","",IFERROR(MAX(0,F588-G588),0))</f>
        <v/>
      </c>
      <c r="I588" s="16" t="n"/>
      <c r="J588" s="16" t="n"/>
      <c r="K588" s="27">
        <f>IF(A588="","",IFERROR(J588/'Paramètres'!$B$6,0))</f>
        <v/>
      </c>
      <c r="L588" s="16" t="n"/>
      <c r="M588" s="17">
        <f>IF(A588="","",IFERROR(IF(L588="",'Paramètres'!$B$7,L588),0))</f>
        <v/>
      </c>
      <c r="N588" s="16" t="n"/>
      <c r="O588" s="17">
        <f>IF(A588="","",IFERROR(IF(N588="",'Paramètres'!$B$8,N588),0))</f>
        <v/>
      </c>
      <c r="P588" s="17">
        <f>IF(A588="","",IFERROR(ROUNDUP(K588*O588,0),0))</f>
        <v/>
      </c>
      <c r="Q588" s="17">
        <f>IF(A588="","",IFERROR(ROUNDUP((K588*M588)+P588,0),0))</f>
        <v/>
      </c>
      <c r="R588" s="16" t="n"/>
      <c r="S588" s="17">
        <f>IF(A588="","",IFERROR(IF(R588="",'Paramètres'!$B$9,R588),0))</f>
        <v/>
      </c>
      <c r="T588" s="17">
        <f>IF(A588="","",IFERROR(ROUNDUP(K588*(M588+S588),0),0))</f>
        <v/>
      </c>
      <c r="U588" s="17">
        <f>IF(A588="","",IFERROR(IF(H588&lt;=Q588,MAX(0,T588-H588-I588),0),0))</f>
        <v/>
      </c>
      <c r="V588" s="28" t="n"/>
      <c r="W588" s="29">
        <f>IF(A588="","",IFERROR(U588*V588,0))</f>
        <v/>
      </c>
      <c r="X588" s="27">
        <f>IF(A588="","",IFERROR(H588/K588,0))</f>
        <v/>
      </c>
      <c r="Y588" s="21">
        <f>IF(A588="","",IFERROR(IF(H588&lt;=0,"Rupture / à commander",IF(H588&lt;=Q588,IF(I588&gt;0,"À surveiller - commande en cours","À commander"),"OK")),"À vérifier"))</f>
        <v/>
      </c>
      <c r="Z588" s="22" t="n"/>
      <c r="AA588" s="15" t="n"/>
    </row>
    <row r="589">
      <c r="A589" s="15" t="n"/>
      <c r="B589" s="15" t="n"/>
      <c r="C589" s="15" t="n"/>
      <c r="D589" s="15" t="n"/>
      <c r="E589" s="15" t="n"/>
      <c r="F589" s="16" t="n"/>
      <c r="G589" s="16" t="n"/>
      <c r="H589" s="17">
        <f>IF(A589="","",IFERROR(MAX(0,F589-G589),0))</f>
        <v/>
      </c>
      <c r="I589" s="16" t="n"/>
      <c r="J589" s="16" t="n"/>
      <c r="K589" s="27">
        <f>IF(A589="","",IFERROR(J589/'Paramètres'!$B$6,0))</f>
        <v/>
      </c>
      <c r="L589" s="16" t="n"/>
      <c r="M589" s="17">
        <f>IF(A589="","",IFERROR(IF(L589="",'Paramètres'!$B$7,L589),0))</f>
        <v/>
      </c>
      <c r="N589" s="16" t="n"/>
      <c r="O589" s="17">
        <f>IF(A589="","",IFERROR(IF(N589="",'Paramètres'!$B$8,N589),0))</f>
        <v/>
      </c>
      <c r="P589" s="17">
        <f>IF(A589="","",IFERROR(ROUNDUP(K589*O589,0),0))</f>
        <v/>
      </c>
      <c r="Q589" s="17">
        <f>IF(A589="","",IFERROR(ROUNDUP((K589*M589)+P589,0),0))</f>
        <v/>
      </c>
      <c r="R589" s="16" t="n"/>
      <c r="S589" s="17">
        <f>IF(A589="","",IFERROR(IF(R589="",'Paramètres'!$B$9,R589),0))</f>
        <v/>
      </c>
      <c r="T589" s="17">
        <f>IF(A589="","",IFERROR(ROUNDUP(K589*(M589+S589),0),0))</f>
        <v/>
      </c>
      <c r="U589" s="17">
        <f>IF(A589="","",IFERROR(IF(H589&lt;=Q589,MAX(0,T589-H589-I589),0),0))</f>
        <v/>
      </c>
      <c r="V589" s="28" t="n"/>
      <c r="W589" s="29">
        <f>IF(A589="","",IFERROR(U589*V589,0))</f>
        <v/>
      </c>
      <c r="X589" s="27">
        <f>IF(A589="","",IFERROR(H589/K589,0))</f>
        <v/>
      </c>
      <c r="Y589" s="21">
        <f>IF(A589="","",IFERROR(IF(H589&lt;=0,"Rupture / à commander",IF(H589&lt;=Q589,IF(I589&gt;0,"À surveiller - commande en cours","À commander"),"OK")),"À vérifier"))</f>
        <v/>
      </c>
      <c r="Z589" s="22" t="n"/>
      <c r="AA589" s="15" t="n"/>
    </row>
    <row r="590">
      <c r="A590" s="15" t="n"/>
      <c r="B590" s="15" t="n"/>
      <c r="C590" s="15" t="n"/>
      <c r="D590" s="15" t="n"/>
      <c r="E590" s="15" t="n"/>
      <c r="F590" s="16" t="n"/>
      <c r="G590" s="16" t="n"/>
      <c r="H590" s="17">
        <f>IF(A590="","",IFERROR(MAX(0,F590-G590),0))</f>
        <v/>
      </c>
      <c r="I590" s="16" t="n"/>
      <c r="J590" s="16" t="n"/>
      <c r="K590" s="27">
        <f>IF(A590="","",IFERROR(J590/'Paramètres'!$B$6,0))</f>
        <v/>
      </c>
      <c r="L590" s="16" t="n"/>
      <c r="M590" s="17">
        <f>IF(A590="","",IFERROR(IF(L590="",'Paramètres'!$B$7,L590),0))</f>
        <v/>
      </c>
      <c r="N590" s="16" t="n"/>
      <c r="O590" s="17">
        <f>IF(A590="","",IFERROR(IF(N590="",'Paramètres'!$B$8,N590),0))</f>
        <v/>
      </c>
      <c r="P590" s="17">
        <f>IF(A590="","",IFERROR(ROUNDUP(K590*O590,0),0))</f>
        <v/>
      </c>
      <c r="Q590" s="17">
        <f>IF(A590="","",IFERROR(ROUNDUP((K590*M590)+P590,0),0))</f>
        <v/>
      </c>
      <c r="R590" s="16" t="n"/>
      <c r="S590" s="17">
        <f>IF(A590="","",IFERROR(IF(R590="",'Paramètres'!$B$9,R590),0))</f>
        <v/>
      </c>
      <c r="T590" s="17">
        <f>IF(A590="","",IFERROR(ROUNDUP(K590*(M590+S590),0),0))</f>
        <v/>
      </c>
      <c r="U590" s="17">
        <f>IF(A590="","",IFERROR(IF(H590&lt;=Q590,MAX(0,T590-H590-I590),0),0))</f>
        <v/>
      </c>
      <c r="V590" s="28" t="n"/>
      <c r="W590" s="29">
        <f>IF(A590="","",IFERROR(U590*V590,0))</f>
        <v/>
      </c>
      <c r="X590" s="27">
        <f>IF(A590="","",IFERROR(H590/K590,0))</f>
        <v/>
      </c>
      <c r="Y590" s="21">
        <f>IF(A590="","",IFERROR(IF(H590&lt;=0,"Rupture / à commander",IF(H590&lt;=Q590,IF(I590&gt;0,"À surveiller - commande en cours","À commander"),"OK")),"À vérifier"))</f>
        <v/>
      </c>
      <c r="Z590" s="22" t="n"/>
      <c r="AA590" s="15" t="n"/>
    </row>
    <row r="591">
      <c r="A591" s="15" t="n"/>
      <c r="B591" s="15" t="n"/>
      <c r="C591" s="15" t="n"/>
      <c r="D591" s="15" t="n"/>
      <c r="E591" s="15" t="n"/>
      <c r="F591" s="16" t="n"/>
      <c r="G591" s="16" t="n"/>
      <c r="H591" s="17">
        <f>IF(A591="","",IFERROR(MAX(0,F591-G591),0))</f>
        <v/>
      </c>
      <c r="I591" s="16" t="n"/>
      <c r="J591" s="16" t="n"/>
      <c r="K591" s="27">
        <f>IF(A591="","",IFERROR(J591/'Paramètres'!$B$6,0))</f>
        <v/>
      </c>
      <c r="L591" s="16" t="n"/>
      <c r="M591" s="17">
        <f>IF(A591="","",IFERROR(IF(L591="",'Paramètres'!$B$7,L591),0))</f>
        <v/>
      </c>
      <c r="N591" s="16" t="n"/>
      <c r="O591" s="17">
        <f>IF(A591="","",IFERROR(IF(N591="",'Paramètres'!$B$8,N591),0))</f>
        <v/>
      </c>
      <c r="P591" s="17">
        <f>IF(A591="","",IFERROR(ROUNDUP(K591*O591,0),0))</f>
        <v/>
      </c>
      <c r="Q591" s="17">
        <f>IF(A591="","",IFERROR(ROUNDUP((K591*M591)+P591,0),0))</f>
        <v/>
      </c>
      <c r="R591" s="16" t="n"/>
      <c r="S591" s="17">
        <f>IF(A591="","",IFERROR(IF(R591="",'Paramètres'!$B$9,R591),0))</f>
        <v/>
      </c>
      <c r="T591" s="17">
        <f>IF(A591="","",IFERROR(ROUNDUP(K591*(M591+S591),0),0))</f>
        <v/>
      </c>
      <c r="U591" s="17">
        <f>IF(A591="","",IFERROR(IF(H591&lt;=Q591,MAX(0,T591-H591-I591),0),0))</f>
        <v/>
      </c>
      <c r="V591" s="28" t="n"/>
      <c r="W591" s="29">
        <f>IF(A591="","",IFERROR(U591*V591,0))</f>
        <v/>
      </c>
      <c r="X591" s="27">
        <f>IF(A591="","",IFERROR(H591/K591,0))</f>
        <v/>
      </c>
      <c r="Y591" s="21">
        <f>IF(A591="","",IFERROR(IF(H591&lt;=0,"Rupture / à commander",IF(H591&lt;=Q591,IF(I591&gt;0,"À surveiller - commande en cours","À commander"),"OK")),"À vérifier"))</f>
        <v/>
      </c>
      <c r="Z591" s="22" t="n"/>
      <c r="AA591" s="15" t="n"/>
    </row>
    <row r="592">
      <c r="A592" s="15" t="n"/>
      <c r="B592" s="15" t="n"/>
      <c r="C592" s="15" t="n"/>
      <c r="D592" s="15" t="n"/>
      <c r="E592" s="15" t="n"/>
      <c r="F592" s="16" t="n"/>
      <c r="G592" s="16" t="n"/>
      <c r="H592" s="17">
        <f>IF(A592="","",IFERROR(MAX(0,F592-G592),0))</f>
        <v/>
      </c>
      <c r="I592" s="16" t="n"/>
      <c r="J592" s="16" t="n"/>
      <c r="K592" s="27">
        <f>IF(A592="","",IFERROR(J592/'Paramètres'!$B$6,0))</f>
        <v/>
      </c>
      <c r="L592" s="16" t="n"/>
      <c r="M592" s="17">
        <f>IF(A592="","",IFERROR(IF(L592="",'Paramètres'!$B$7,L592),0))</f>
        <v/>
      </c>
      <c r="N592" s="16" t="n"/>
      <c r="O592" s="17">
        <f>IF(A592="","",IFERROR(IF(N592="",'Paramètres'!$B$8,N592),0))</f>
        <v/>
      </c>
      <c r="P592" s="17">
        <f>IF(A592="","",IFERROR(ROUNDUP(K592*O592,0),0))</f>
        <v/>
      </c>
      <c r="Q592" s="17">
        <f>IF(A592="","",IFERROR(ROUNDUP((K592*M592)+P592,0),0))</f>
        <v/>
      </c>
      <c r="R592" s="16" t="n"/>
      <c r="S592" s="17">
        <f>IF(A592="","",IFERROR(IF(R592="",'Paramètres'!$B$9,R592),0))</f>
        <v/>
      </c>
      <c r="T592" s="17">
        <f>IF(A592="","",IFERROR(ROUNDUP(K592*(M592+S592),0),0))</f>
        <v/>
      </c>
      <c r="U592" s="17">
        <f>IF(A592="","",IFERROR(IF(H592&lt;=Q592,MAX(0,T592-H592-I592),0),0))</f>
        <v/>
      </c>
      <c r="V592" s="28" t="n"/>
      <c r="W592" s="29">
        <f>IF(A592="","",IFERROR(U592*V592,0))</f>
        <v/>
      </c>
      <c r="X592" s="27">
        <f>IF(A592="","",IFERROR(H592/K592,0))</f>
        <v/>
      </c>
      <c r="Y592" s="21">
        <f>IF(A592="","",IFERROR(IF(H592&lt;=0,"Rupture / à commander",IF(H592&lt;=Q592,IF(I592&gt;0,"À surveiller - commande en cours","À commander"),"OK")),"À vérifier"))</f>
        <v/>
      </c>
      <c r="Z592" s="22" t="n"/>
      <c r="AA592" s="15" t="n"/>
    </row>
    <row r="593">
      <c r="A593" s="15" t="n"/>
      <c r="B593" s="15" t="n"/>
      <c r="C593" s="15" t="n"/>
      <c r="D593" s="15" t="n"/>
      <c r="E593" s="15" t="n"/>
      <c r="F593" s="16" t="n"/>
      <c r="G593" s="16" t="n"/>
      <c r="H593" s="17">
        <f>IF(A593="","",IFERROR(MAX(0,F593-G593),0))</f>
        <v/>
      </c>
      <c r="I593" s="16" t="n"/>
      <c r="J593" s="16" t="n"/>
      <c r="K593" s="27">
        <f>IF(A593="","",IFERROR(J593/'Paramètres'!$B$6,0))</f>
        <v/>
      </c>
      <c r="L593" s="16" t="n"/>
      <c r="M593" s="17">
        <f>IF(A593="","",IFERROR(IF(L593="",'Paramètres'!$B$7,L593),0))</f>
        <v/>
      </c>
      <c r="N593" s="16" t="n"/>
      <c r="O593" s="17">
        <f>IF(A593="","",IFERROR(IF(N593="",'Paramètres'!$B$8,N593),0))</f>
        <v/>
      </c>
      <c r="P593" s="17">
        <f>IF(A593="","",IFERROR(ROUNDUP(K593*O593,0),0))</f>
        <v/>
      </c>
      <c r="Q593" s="17">
        <f>IF(A593="","",IFERROR(ROUNDUP((K593*M593)+P593,0),0))</f>
        <v/>
      </c>
      <c r="R593" s="16" t="n"/>
      <c r="S593" s="17">
        <f>IF(A593="","",IFERROR(IF(R593="",'Paramètres'!$B$9,R593),0))</f>
        <v/>
      </c>
      <c r="T593" s="17">
        <f>IF(A593="","",IFERROR(ROUNDUP(K593*(M593+S593),0),0))</f>
        <v/>
      </c>
      <c r="U593" s="17">
        <f>IF(A593="","",IFERROR(IF(H593&lt;=Q593,MAX(0,T593-H593-I593),0),0))</f>
        <v/>
      </c>
      <c r="V593" s="28" t="n"/>
      <c r="W593" s="29">
        <f>IF(A593="","",IFERROR(U593*V593,0))</f>
        <v/>
      </c>
      <c r="X593" s="27">
        <f>IF(A593="","",IFERROR(H593/K593,0))</f>
        <v/>
      </c>
      <c r="Y593" s="21">
        <f>IF(A593="","",IFERROR(IF(H593&lt;=0,"Rupture / à commander",IF(H593&lt;=Q593,IF(I593&gt;0,"À surveiller - commande en cours","À commander"),"OK")),"À vérifier"))</f>
        <v/>
      </c>
      <c r="Z593" s="22" t="n"/>
      <c r="AA593" s="15" t="n"/>
    </row>
    <row r="594">
      <c r="A594" s="15" t="n"/>
      <c r="B594" s="15" t="n"/>
      <c r="C594" s="15" t="n"/>
      <c r="D594" s="15" t="n"/>
      <c r="E594" s="15" t="n"/>
      <c r="F594" s="16" t="n"/>
      <c r="G594" s="16" t="n"/>
      <c r="H594" s="17">
        <f>IF(A594="","",IFERROR(MAX(0,F594-G594),0))</f>
        <v/>
      </c>
      <c r="I594" s="16" t="n"/>
      <c r="J594" s="16" t="n"/>
      <c r="K594" s="27">
        <f>IF(A594="","",IFERROR(J594/'Paramètres'!$B$6,0))</f>
        <v/>
      </c>
      <c r="L594" s="16" t="n"/>
      <c r="M594" s="17">
        <f>IF(A594="","",IFERROR(IF(L594="",'Paramètres'!$B$7,L594),0))</f>
        <v/>
      </c>
      <c r="N594" s="16" t="n"/>
      <c r="O594" s="17">
        <f>IF(A594="","",IFERROR(IF(N594="",'Paramètres'!$B$8,N594),0))</f>
        <v/>
      </c>
      <c r="P594" s="17">
        <f>IF(A594="","",IFERROR(ROUNDUP(K594*O594,0),0))</f>
        <v/>
      </c>
      <c r="Q594" s="17">
        <f>IF(A594="","",IFERROR(ROUNDUP((K594*M594)+P594,0),0))</f>
        <v/>
      </c>
      <c r="R594" s="16" t="n"/>
      <c r="S594" s="17">
        <f>IF(A594="","",IFERROR(IF(R594="",'Paramètres'!$B$9,R594),0))</f>
        <v/>
      </c>
      <c r="T594" s="17">
        <f>IF(A594="","",IFERROR(ROUNDUP(K594*(M594+S594),0),0))</f>
        <v/>
      </c>
      <c r="U594" s="17">
        <f>IF(A594="","",IFERROR(IF(H594&lt;=Q594,MAX(0,T594-H594-I594),0),0))</f>
        <v/>
      </c>
      <c r="V594" s="28" t="n"/>
      <c r="W594" s="29">
        <f>IF(A594="","",IFERROR(U594*V594,0))</f>
        <v/>
      </c>
      <c r="X594" s="27">
        <f>IF(A594="","",IFERROR(H594/K594,0))</f>
        <v/>
      </c>
      <c r="Y594" s="21">
        <f>IF(A594="","",IFERROR(IF(H594&lt;=0,"Rupture / à commander",IF(H594&lt;=Q594,IF(I594&gt;0,"À surveiller - commande en cours","À commander"),"OK")),"À vérifier"))</f>
        <v/>
      </c>
      <c r="Z594" s="22" t="n"/>
      <c r="AA594" s="15" t="n"/>
    </row>
    <row r="595">
      <c r="A595" s="15" t="n"/>
      <c r="B595" s="15" t="n"/>
      <c r="C595" s="15" t="n"/>
      <c r="D595" s="15" t="n"/>
      <c r="E595" s="15" t="n"/>
      <c r="F595" s="16" t="n"/>
      <c r="G595" s="16" t="n"/>
      <c r="H595" s="17">
        <f>IF(A595="","",IFERROR(MAX(0,F595-G595),0))</f>
        <v/>
      </c>
      <c r="I595" s="16" t="n"/>
      <c r="J595" s="16" t="n"/>
      <c r="K595" s="27">
        <f>IF(A595="","",IFERROR(J595/'Paramètres'!$B$6,0))</f>
        <v/>
      </c>
      <c r="L595" s="16" t="n"/>
      <c r="M595" s="17">
        <f>IF(A595="","",IFERROR(IF(L595="",'Paramètres'!$B$7,L595),0))</f>
        <v/>
      </c>
      <c r="N595" s="16" t="n"/>
      <c r="O595" s="17">
        <f>IF(A595="","",IFERROR(IF(N595="",'Paramètres'!$B$8,N595),0))</f>
        <v/>
      </c>
      <c r="P595" s="17">
        <f>IF(A595="","",IFERROR(ROUNDUP(K595*O595,0),0))</f>
        <v/>
      </c>
      <c r="Q595" s="17">
        <f>IF(A595="","",IFERROR(ROUNDUP((K595*M595)+P595,0),0))</f>
        <v/>
      </c>
      <c r="R595" s="16" t="n"/>
      <c r="S595" s="17">
        <f>IF(A595="","",IFERROR(IF(R595="",'Paramètres'!$B$9,R595),0))</f>
        <v/>
      </c>
      <c r="T595" s="17">
        <f>IF(A595="","",IFERROR(ROUNDUP(K595*(M595+S595),0),0))</f>
        <v/>
      </c>
      <c r="U595" s="17">
        <f>IF(A595="","",IFERROR(IF(H595&lt;=Q595,MAX(0,T595-H595-I595),0),0))</f>
        <v/>
      </c>
      <c r="V595" s="28" t="n"/>
      <c r="W595" s="29">
        <f>IF(A595="","",IFERROR(U595*V595,0))</f>
        <v/>
      </c>
      <c r="X595" s="27">
        <f>IF(A595="","",IFERROR(H595/K595,0))</f>
        <v/>
      </c>
      <c r="Y595" s="21">
        <f>IF(A595="","",IFERROR(IF(H595&lt;=0,"Rupture / à commander",IF(H595&lt;=Q595,IF(I595&gt;0,"À surveiller - commande en cours","À commander"),"OK")),"À vérifier"))</f>
        <v/>
      </c>
      <c r="Z595" s="22" t="n"/>
      <c r="AA595" s="15" t="n"/>
    </row>
    <row r="596">
      <c r="A596" s="15" t="n"/>
      <c r="B596" s="15" t="n"/>
      <c r="C596" s="15" t="n"/>
      <c r="D596" s="15" t="n"/>
      <c r="E596" s="15" t="n"/>
      <c r="F596" s="16" t="n"/>
      <c r="G596" s="16" t="n"/>
      <c r="H596" s="17">
        <f>IF(A596="","",IFERROR(MAX(0,F596-G596),0))</f>
        <v/>
      </c>
      <c r="I596" s="16" t="n"/>
      <c r="J596" s="16" t="n"/>
      <c r="K596" s="27">
        <f>IF(A596="","",IFERROR(J596/'Paramètres'!$B$6,0))</f>
        <v/>
      </c>
      <c r="L596" s="16" t="n"/>
      <c r="M596" s="17">
        <f>IF(A596="","",IFERROR(IF(L596="",'Paramètres'!$B$7,L596),0))</f>
        <v/>
      </c>
      <c r="N596" s="16" t="n"/>
      <c r="O596" s="17">
        <f>IF(A596="","",IFERROR(IF(N596="",'Paramètres'!$B$8,N596),0))</f>
        <v/>
      </c>
      <c r="P596" s="17">
        <f>IF(A596="","",IFERROR(ROUNDUP(K596*O596,0),0))</f>
        <v/>
      </c>
      <c r="Q596" s="17">
        <f>IF(A596="","",IFERROR(ROUNDUP((K596*M596)+P596,0),0))</f>
        <v/>
      </c>
      <c r="R596" s="16" t="n"/>
      <c r="S596" s="17">
        <f>IF(A596="","",IFERROR(IF(R596="",'Paramètres'!$B$9,R596),0))</f>
        <v/>
      </c>
      <c r="T596" s="17">
        <f>IF(A596="","",IFERROR(ROUNDUP(K596*(M596+S596),0),0))</f>
        <v/>
      </c>
      <c r="U596" s="17">
        <f>IF(A596="","",IFERROR(IF(H596&lt;=Q596,MAX(0,T596-H596-I596),0),0))</f>
        <v/>
      </c>
      <c r="V596" s="28" t="n"/>
      <c r="W596" s="29">
        <f>IF(A596="","",IFERROR(U596*V596,0))</f>
        <v/>
      </c>
      <c r="X596" s="27">
        <f>IF(A596="","",IFERROR(H596/K596,0))</f>
        <v/>
      </c>
      <c r="Y596" s="21">
        <f>IF(A596="","",IFERROR(IF(H596&lt;=0,"Rupture / à commander",IF(H596&lt;=Q596,IF(I596&gt;0,"À surveiller - commande en cours","À commander"),"OK")),"À vérifier"))</f>
        <v/>
      </c>
      <c r="Z596" s="22" t="n"/>
      <c r="AA596" s="15" t="n"/>
    </row>
    <row r="597">
      <c r="A597" s="15" t="n"/>
      <c r="B597" s="15" t="n"/>
      <c r="C597" s="15" t="n"/>
      <c r="D597" s="15" t="n"/>
      <c r="E597" s="15" t="n"/>
      <c r="F597" s="16" t="n"/>
      <c r="G597" s="16" t="n"/>
      <c r="H597" s="17">
        <f>IF(A597="","",IFERROR(MAX(0,F597-G597),0))</f>
        <v/>
      </c>
      <c r="I597" s="16" t="n"/>
      <c r="J597" s="16" t="n"/>
      <c r="K597" s="27">
        <f>IF(A597="","",IFERROR(J597/'Paramètres'!$B$6,0))</f>
        <v/>
      </c>
      <c r="L597" s="16" t="n"/>
      <c r="M597" s="17">
        <f>IF(A597="","",IFERROR(IF(L597="",'Paramètres'!$B$7,L597),0))</f>
        <v/>
      </c>
      <c r="N597" s="16" t="n"/>
      <c r="O597" s="17">
        <f>IF(A597="","",IFERROR(IF(N597="",'Paramètres'!$B$8,N597),0))</f>
        <v/>
      </c>
      <c r="P597" s="17">
        <f>IF(A597="","",IFERROR(ROUNDUP(K597*O597,0),0))</f>
        <v/>
      </c>
      <c r="Q597" s="17">
        <f>IF(A597="","",IFERROR(ROUNDUP((K597*M597)+P597,0),0))</f>
        <v/>
      </c>
      <c r="R597" s="16" t="n"/>
      <c r="S597" s="17">
        <f>IF(A597="","",IFERROR(IF(R597="",'Paramètres'!$B$9,R597),0))</f>
        <v/>
      </c>
      <c r="T597" s="17">
        <f>IF(A597="","",IFERROR(ROUNDUP(K597*(M597+S597),0),0))</f>
        <v/>
      </c>
      <c r="U597" s="17">
        <f>IF(A597="","",IFERROR(IF(H597&lt;=Q597,MAX(0,T597-H597-I597),0),0))</f>
        <v/>
      </c>
      <c r="V597" s="28" t="n"/>
      <c r="W597" s="29">
        <f>IF(A597="","",IFERROR(U597*V597,0))</f>
        <v/>
      </c>
      <c r="X597" s="27">
        <f>IF(A597="","",IFERROR(H597/K597,0))</f>
        <v/>
      </c>
      <c r="Y597" s="21">
        <f>IF(A597="","",IFERROR(IF(H597&lt;=0,"Rupture / à commander",IF(H597&lt;=Q597,IF(I597&gt;0,"À surveiller - commande en cours","À commander"),"OK")),"À vérifier"))</f>
        <v/>
      </c>
      <c r="Z597" s="22" t="n"/>
      <c r="AA597" s="15" t="n"/>
    </row>
    <row r="598">
      <c r="A598" s="15" t="n"/>
      <c r="B598" s="15" t="n"/>
      <c r="C598" s="15" t="n"/>
      <c r="D598" s="15" t="n"/>
      <c r="E598" s="15" t="n"/>
      <c r="F598" s="16" t="n"/>
      <c r="G598" s="16" t="n"/>
      <c r="H598" s="17">
        <f>IF(A598="","",IFERROR(MAX(0,F598-G598),0))</f>
        <v/>
      </c>
      <c r="I598" s="16" t="n"/>
      <c r="J598" s="16" t="n"/>
      <c r="K598" s="27">
        <f>IF(A598="","",IFERROR(J598/'Paramètres'!$B$6,0))</f>
        <v/>
      </c>
      <c r="L598" s="16" t="n"/>
      <c r="M598" s="17">
        <f>IF(A598="","",IFERROR(IF(L598="",'Paramètres'!$B$7,L598),0))</f>
        <v/>
      </c>
      <c r="N598" s="16" t="n"/>
      <c r="O598" s="17">
        <f>IF(A598="","",IFERROR(IF(N598="",'Paramètres'!$B$8,N598),0))</f>
        <v/>
      </c>
      <c r="P598" s="17">
        <f>IF(A598="","",IFERROR(ROUNDUP(K598*O598,0),0))</f>
        <v/>
      </c>
      <c r="Q598" s="17">
        <f>IF(A598="","",IFERROR(ROUNDUP((K598*M598)+P598,0),0))</f>
        <v/>
      </c>
      <c r="R598" s="16" t="n"/>
      <c r="S598" s="17">
        <f>IF(A598="","",IFERROR(IF(R598="",'Paramètres'!$B$9,R598),0))</f>
        <v/>
      </c>
      <c r="T598" s="17">
        <f>IF(A598="","",IFERROR(ROUNDUP(K598*(M598+S598),0),0))</f>
        <v/>
      </c>
      <c r="U598" s="17">
        <f>IF(A598="","",IFERROR(IF(H598&lt;=Q598,MAX(0,T598-H598-I598),0),0))</f>
        <v/>
      </c>
      <c r="V598" s="28" t="n"/>
      <c r="W598" s="29">
        <f>IF(A598="","",IFERROR(U598*V598,0))</f>
        <v/>
      </c>
      <c r="X598" s="27">
        <f>IF(A598="","",IFERROR(H598/K598,0))</f>
        <v/>
      </c>
      <c r="Y598" s="21">
        <f>IF(A598="","",IFERROR(IF(H598&lt;=0,"Rupture / à commander",IF(H598&lt;=Q598,IF(I598&gt;0,"À surveiller - commande en cours","À commander"),"OK")),"À vérifier"))</f>
        <v/>
      </c>
      <c r="Z598" s="22" t="n"/>
      <c r="AA598" s="15" t="n"/>
    </row>
    <row r="599">
      <c r="A599" s="15" t="n"/>
      <c r="B599" s="15" t="n"/>
      <c r="C599" s="15" t="n"/>
      <c r="D599" s="15" t="n"/>
      <c r="E599" s="15" t="n"/>
      <c r="F599" s="16" t="n"/>
      <c r="G599" s="16" t="n"/>
      <c r="H599" s="17">
        <f>IF(A599="","",IFERROR(MAX(0,F599-G599),0))</f>
        <v/>
      </c>
      <c r="I599" s="16" t="n"/>
      <c r="J599" s="16" t="n"/>
      <c r="K599" s="27">
        <f>IF(A599="","",IFERROR(J599/'Paramètres'!$B$6,0))</f>
        <v/>
      </c>
      <c r="L599" s="16" t="n"/>
      <c r="M599" s="17">
        <f>IF(A599="","",IFERROR(IF(L599="",'Paramètres'!$B$7,L599),0))</f>
        <v/>
      </c>
      <c r="N599" s="16" t="n"/>
      <c r="O599" s="17">
        <f>IF(A599="","",IFERROR(IF(N599="",'Paramètres'!$B$8,N599),0))</f>
        <v/>
      </c>
      <c r="P599" s="17">
        <f>IF(A599="","",IFERROR(ROUNDUP(K599*O599,0),0))</f>
        <v/>
      </c>
      <c r="Q599" s="17">
        <f>IF(A599="","",IFERROR(ROUNDUP((K599*M599)+P599,0),0))</f>
        <v/>
      </c>
      <c r="R599" s="16" t="n"/>
      <c r="S599" s="17">
        <f>IF(A599="","",IFERROR(IF(R599="",'Paramètres'!$B$9,R599),0))</f>
        <v/>
      </c>
      <c r="T599" s="17">
        <f>IF(A599="","",IFERROR(ROUNDUP(K599*(M599+S599),0),0))</f>
        <v/>
      </c>
      <c r="U599" s="17">
        <f>IF(A599="","",IFERROR(IF(H599&lt;=Q599,MAX(0,T599-H599-I599),0),0))</f>
        <v/>
      </c>
      <c r="V599" s="28" t="n"/>
      <c r="W599" s="29">
        <f>IF(A599="","",IFERROR(U599*V599,0))</f>
        <v/>
      </c>
      <c r="X599" s="27">
        <f>IF(A599="","",IFERROR(H599/K599,0))</f>
        <v/>
      </c>
      <c r="Y599" s="21">
        <f>IF(A599="","",IFERROR(IF(H599&lt;=0,"Rupture / à commander",IF(H599&lt;=Q599,IF(I599&gt;0,"À surveiller - commande en cours","À commander"),"OK")),"À vérifier"))</f>
        <v/>
      </c>
      <c r="Z599" s="22" t="n"/>
      <c r="AA599" s="15" t="n"/>
    </row>
    <row r="600">
      <c r="A600" s="15" t="n"/>
      <c r="B600" s="15" t="n"/>
      <c r="C600" s="15" t="n"/>
      <c r="D600" s="15" t="n"/>
      <c r="E600" s="15" t="n"/>
      <c r="F600" s="16" t="n"/>
      <c r="G600" s="16" t="n"/>
      <c r="H600" s="17">
        <f>IF(A600="","",IFERROR(MAX(0,F600-G600),0))</f>
        <v/>
      </c>
      <c r="I600" s="16" t="n"/>
      <c r="J600" s="16" t="n"/>
      <c r="K600" s="27">
        <f>IF(A600="","",IFERROR(J600/'Paramètres'!$B$6,0))</f>
        <v/>
      </c>
      <c r="L600" s="16" t="n"/>
      <c r="M600" s="17">
        <f>IF(A600="","",IFERROR(IF(L600="",'Paramètres'!$B$7,L600),0))</f>
        <v/>
      </c>
      <c r="N600" s="16" t="n"/>
      <c r="O600" s="17">
        <f>IF(A600="","",IFERROR(IF(N600="",'Paramètres'!$B$8,N600),0))</f>
        <v/>
      </c>
      <c r="P600" s="17">
        <f>IF(A600="","",IFERROR(ROUNDUP(K600*O600,0),0))</f>
        <v/>
      </c>
      <c r="Q600" s="17">
        <f>IF(A600="","",IFERROR(ROUNDUP((K600*M600)+P600,0),0))</f>
        <v/>
      </c>
      <c r="R600" s="16" t="n"/>
      <c r="S600" s="17">
        <f>IF(A600="","",IFERROR(IF(R600="",'Paramètres'!$B$9,R600),0))</f>
        <v/>
      </c>
      <c r="T600" s="17">
        <f>IF(A600="","",IFERROR(ROUNDUP(K600*(M600+S600),0),0))</f>
        <v/>
      </c>
      <c r="U600" s="17">
        <f>IF(A600="","",IFERROR(IF(H600&lt;=Q600,MAX(0,T600-H600-I600),0),0))</f>
        <v/>
      </c>
      <c r="V600" s="28" t="n"/>
      <c r="W600" s="29">
        <f>IF(A600="","",IFERROR(U600*V600,0))</f>
        <v/>
      </c>
      <c r="X600" s="27">
        <f>IF(A600="","",IFERROR(H600/K600,0))</f>
        <v/>
      </c>
      <c r="Y600" s="21">
        <f>IF(A600="","",IFERROR(IF(H600&lt;=0,"Rupture / à commander",IF(H600&lt;=Q600,IF(I600&gt;0,"À surveiller - commande en cours","À commander"),"OK")),"À vérifier"))</f>
        <v/>
      </c>
      <c r="Z600" s="22" t="n"/>
      <c r="AA600" s="15" t="n"/>
    </row>
    <row r="601">
      <c r="A601" s="15" t="n"/>
      <c r="B601" s="15" t="n"/>
      <c r="C601" s="15" t="n"/>
      <c r="D601" s="15" t="n"/>
      <c r="E601" s="15" t="n"/>
      <c r="F601" s="16" t="n"/>
      <c r="G601" s="16" t="n"/>
      <c r="H601" s="17">
        <f>IF(A601="","",IFERROR(MAX(0,F601-G601),0))</f>
        <v/>
      </c>
      <c r="I601" s="16" t="n"/>
      <c r="J601" s="16" t="n"/>
      <c r="K601" s="27">
        <f>IF(A601="","",IFERROR(J601/'Paramètres'!$B$6,0))</f>
        <v/>
      </c>
      <c r="L601" s="16" t="n"/>
      <c r="M601" s="17">
        <f>IF(A601="","",IFERROR(IF(L601="",'Paramètres'!$B$7,L601),0))</f>
        <v/>
      </c>
      <c r="N601" s="16" t="n"/>
      <c r="O601" s="17">
        <f>IF(A601="","",IFERROR(IF(N601="",'Paramètres'!$B$8,N601),0))</f>
        <v/>
      </c>
      <c r="P601" s="17">
        <f>IF(A601="","",IFERROR(ROUNDUP(K601*O601,0),0))</f>
        <v/>
      </c>
      <c r="Q601" s="17">
        <f>IF(A601="","",IFERROR(ROUNDUP((K601*M601)+P601,0),0))</f>
        <v/>
      </c>
      <c r="R601" s="16" t="n"/>
      <c r="S601" s="17">
        <f>IF(A601="","",IFERROR(IF(R601="",'Paramètres'!$B$9,R601),0))</f>
        <v/>
      </c>
      <c r="T601" s="17">
        <f>IF(A601="","",IFERROR(ROUNDUP(K601*(M601+S601),0),0))</f>
        <v/>
      </c>
      <c r="U601" s="17">
        <f>IF(A601="","",IFERROR(IF(H601&lt;=Q601,MAX(0,T601-H601-I601),0),0))</f>
        <v/>
      </c>
      <c r="V601" s="28" t="n"/>
      <c r="W601" s="29">
        <f>IF(A601="","",IFERROR(U601*V601,0))</f>
        <v/>
      </c>
      <c r="X601" s="27">
        <f>IF(A601="","",IFERROR(H601/K601,0))</f>
        <v/>
      </c>
      <c r="Y601" s="21">
        <f>IF(A601="","",IFERROR(IF(H601&lt;=0,"Rupture / à commander",IF(H601&lt;=Q601,IF(I601&gt;0,"À surveiller - commande en cours","À commander"),"OK")),"À vérifier"))</f>
        <v/>
      </c>
      <c r="Z601" s="22" t="n"/>
      <c r="AA601" s="15" t="n"/>
    </row>
    <row r="602">
      <c r="A602" s="15" t="n"/>
      <c r="B602" s="15" t="n"/>
      <c r="C602" s="15" t="n"/>
      <c r="D602" s="15" t="n"/>
      <c r="E602" s="15" t="n"/>
      <c r="F602" s="16" t="n"/>
      <c r="G602" s="16" t="n"/>
      <c r="H602" s="17">
        <f>IF(A602="","",IFERROR(MAX(0,F602-G602),0))</f>
        <v/>
      </c>
      <c r="I602" s="16" t="n"/>
      <c r="J602" s="16" t="n"/>
      <c r="K602" s="27">
        <f>IF(A602="","",IFERROR(J602/'Paramètres'!$B$6,0))</f>
        <v/>
      </c>
      <c r="L602" s="16" t="n"/>
      <c r="M602" s="17">
        <f>IF(A602="","",IFERROR(IF(L602="",'Paramètres'!$B$7,L602),0))</f>
        <v/>
      </c>
      <c r="N602" s="16" t="n"/>
      <c r="O602" s="17">
        <f>IF(A602="","",IFERROR(IF(N602="",'Paramètres'!$B$8,N602),0))</f>
        <v/>
      </c>
      <c r="P602" s="17">
        <f>IF(A602="","",IFERROR(ROUNDUP(K602*O602,0),0))</f>
        <v/>
      </c>
      <c r="Q602" s="17">
        <f>IF(A602="","",IFERROR(ROUNDUP((K602*M602)+P602,0),0))</f>
        <v/>
      </c>
      <c r="R602" s="16" t="n"/>
      <c r="S602" s="17">
        <f>IF(A602="","",IFERROR(IF(R602="",'Paramètres'!$B$9,R602),0))</f>
        <v/>
      </c>
      <c r="T602" s="17">
        <f>IF(A602="","",IFERROR(ROUNDUP(K602*(M602+S602),0),0))</f>
        <v/>
      </c>
      <c r="U602" s="17">
        <f>IF(A602="","",IFERROR(IF(H602&lt;=Q602,MAX(0,T602-H602-I602),0),0))</f>
        <v/>
      </c>
      <c r="V602" s="28" t="n"/>
      <c r="W602" s="29">
        <f>IF(A602="","",IFERROR(U602*V602,0))</f>
        <v/>
      </c>
      <c r="X602" s="27">
        <f>IF(A602="","",IFERROR(H602/K602,0))</f>
        <v/>
      </c>
      <c r="Y602" s="21">
        <f>IF(A602="","",IFERROR(IF(H602&lt;=0,"Rupture / à commander",IF(H602&lt;=Q602,IF(I602&gt;0,"À surveiller - commande en cours","À commander"),"OK")),"À vérifier"))</f>
        <v/>
      </c>
      <c r="Z602" s="22" t="n"/>
      <c r="AA602" s="15" t="n"/>
    </row>
    <row r="603">
      <c r="A603" s="15" t="n"/>
      <c r="B603" s="15" t="n"/>
      <c r="C603" s="15" t="n"/>
      <c r="D603" s="15" t="n"/>
      <c r="E603" s="15" t="n"/>
      <c r="F603" s="16" t="n"/>
      <c r="G603" s="16" t="n"/>
      <c r="H603" s="17">
        <f>IF(A603="","",IFERROR(MAX(0,F603-G603),0))</f>
        <v/>
      </c>
      <c r="I603" s="16" t="n"/>
      <c r="J603" s="16" t="n"/>
      <c r="K603" s="27">
        <f>IF(A603="","",IFERROR(J603/'Paramètres'!$B$6,0))</f>
        <v/>
      </c>
      <c r="L603" s="16" t="n"/>
      <c r="M603" s="17">
        <f>IF(A603="","",IFERROR(IF(L603="",'Paramètres'!$B$7,L603),0))</f>
        <v/>
      </c>
      <c r="N603" s="16" t="n"/>
      <c r="O603" s="17">
        <f>IF(A603="","",IFERROR(IF(N603="",'Paramètres'!$B$8,N603),0))</f>
        <v/>
      </c>
      <c r="P603" s="17">
        <f>IF(A603="","",IFERROR(ROUNDUP(K603*O603,0),0))</f>
        <v/>
      </c>
      <c r="Q603" s="17">
        <f>IF(A603="","",IFERROR(ROUNDUP((K603*M603)+P603,0),0))</f>
        <v/>
      </c>
      <c r="R603" s="16" t="n"/>
      <c r="S603" s="17">
        <f>IF(A603="","",IFERROR(IF(R603="",'Paramètres'!$B$9,R603),0))</f>
        <v/>
      </c>
      <c r="T603" s="17">
        <f>IF(A603="","",IFERROR(ROUNDUP(K603*(M603+S603),0),0))</f>
        <v/>
      </c>
      <c r="U603" s="17">
        <f>IF(A603="","",IFERROR(IF(H603&lt;=Q603,MAX(0,T603-H603-I603),0),0))</f>
        <v/>
      </c>
      <c r="V603" s="28" t="n"/>
      <c r="W603" s="29">
        <f>IF(A603="","",IFERROR(U603*V603,0))</f>
        <v/>
      </c>
      <c r="X603" s="27">
        <f>IF(A603="","",IFERROR(H603/K603,0))</f>
        <v/>
      </c>
      <c r="Y603" s="21">
        <f>IF(A603="","",IFERROR(IF(H603&lt;=0,"Rupture / à commander",IF(H603&lt;=Q603,IF(I603&gt;0,"À surveiller - commande en cours","À commander"),"OK")),"À vérifier"))</f>
        <v/>
      </c>
      <c r="Z603" s="22" t="n"/>
      <c r="AA603" s="15" t="n"/>
    </row>
    <row r="604">
      <c r="A604" s="15" t="n"/>
      <c r="B604" s="15" t="n"/>
      <c r="C604" s="15" t="n"/>
      <c r="D604" s="15" t="n"/>
      <c r="E604" s="15" t="n"/>
      <c r="F604" s="16" t="n"/>
      <c r="G604" s="16" t="n"/>
      <c r="H604" s="17">
        <f>IF(A604="","",IFERROR(MAX(0,F604-G604),0))</f>
        <v/>
      </c>
      <c r="I604" s="16" t="n"/>
      <c r="J604" s="16" t="n"/>
      <c r="K604" s="27">
        <f>IF(A604="","",IFERROR(J604/'Paramètres'!$B$6,0))</f>
        <v/>
      </c>
      <c r="L604" s="16" t="n"/>
      <c r="M604" s="17">
        <f>IF(A604="","",IFERROR(IF(L604="",'Paramètres'!$B$7,L604),0))</f>
        <v/>
      </c>
      <c r="N604" s="16" t="n"/>
      <c r="O604" s="17">
        <f>IF(A604="","",IFERROR(IF(N604="",'Paramètres'!$B$8,N604),0))</f>
        <v/>
      </c>
      <c r="P604" s="17">
        <f>IF(A604="","",IFERROR(ROUNDUP(K604*O604,0),0))</f>
        <v/>
      </c>
      <c r="Q604" s="17">
        <f>IF(A604="","",IFERROR(ROUNDUP((K604*M604)+P604,0),0))</f>
        <v/>
      </c>
      <c r="R604" s="16" t="n"/>
      <c r="S604" s="17">
        <f>IF(A604="","",IFERROR(IF(R604="",'Paramètres'!$B$9,R604),0))</f>
        <v/>
      </c>
      <c r="T604" s="17">
        <f>IF(A604="","",IFERROR(ROUNDUP(K604*(M604+S604),0),0))</f>
        <v/>
      </c>
      <c r="U604" s="17">
        <f>IF(A604="","",IFERROR(IF(H604&lt;=Q604,MAX(0,T604-H604-I604),0),0))</f>
        <v/>
      </c>
      <c r="V604" s="28" t="n"/>
      <c r="W604" s="29">
        <f>IF(A604="","",IFERROR(U604*V604,0))</f>
        <v/>
      </c>
      <c r="X604" s="27">
        <f>IF(A604="","",IFERROR(H604/K604,0))</f>
        <v/>
      </c>
      <c r="Y604" s="21">
        <f>IF(A604="","",IFERROR(IF(H604&lt;=0,"Rupture / à commander",IF(H604&lt;=Q604,IF(I604&gt;0,"À surveiller - commande en cours","À commander"),"OK")),"À vérifier"))</f>
        <v/>
      </c>
      <c r="Z604" s="22" t="n"/>
      <c r="AA604" s="15" t="n"/>
    </row>
    <row r="605">
      <c r="A605" s="15" t="n"/>
      <c r="B605" s="15" t="n"/>
      <c r="C605" s="15" t="n"/>
      <c r="D605" s="15" t="n"/>
      <c r="E605" s="15" t="n"/>
      <c r="F605" s="16" t="n"/>
      <c r="G605" s="16" t="n"/>
      <c r="H605" s="17">
        <f>IF(A605="","",IFERROR(MAX(0,F605-G605),0))</f>
        <v/>
      </c>
      <c r="I605" s="16" t="n"/>
      <c r="J605" s="16" t="n"/>
      <c r="K605" s="27">
        <f>IF(A605="","",IFERROR(J605/'Paramètres'!$B$6,0))</f>
        <v/>
      </c>
      <c r="L605" s="16" t="n"/>
      <c r="M605" s="17">
        <f>IF(A605="","",IFERROR(IF(L605="",'Paramètres'!$B$7,L605),0))</f>
        <v/>
      </c>
      <c r="N605" s="16" t="n"/>
      <c r="O605" s="17">
        <f>IF(A605="","",IFERROR(IF(N605="",'Paramètres'!$B$8,N605),0))</f>
        <v/>
      </c>
      <c r="P605" s="17">
        <f>IF(A605="","",IFERROR(ROUNDUP(K605*O605,0),0))</f>
        <v/>
      </c>
      <c r="Q605" s="17">
        <f>IF(A605="","",IFERROR(ROUNDUP((K605*M605)+P605,0),0))</f>
        <v/>
      </c>
      <c r="R605" s="16" t="n"/>
      <c r="S605" s="17">
        <f>IF(A605="","",IFERROR(IF(R605="",'Paramètres'!$B$9,R605),0))</f>
        <v/>
      </c>
      <c r="T605" s="17">
        <f>IF(A605="","",IFERROR(ROUNDUP(K605*(M605+S605),0),0))</f>
        <v/>
      </c>
      <c r="U605" s="17">
        <f>IF(A605="","",IFERROR(IF(H605&lt;=Q605,MAX(0,T605-H605-I605),0),0))</f>
        <v/>
      </c>
      <c r="V605" s="28" t="n"/>
      <c r="W605" s="29">
        <f>IF(A605="","",IFERROR(U605*V605,0))</f>
        <v/>
      </c>
      <c r="X605" s="27">
        <f>IF(A605="","",IFERROR(H605/K605,0))</f>
        <v/>
      </c>
      <c r="Y605" s="21">
        <f>IF(A605="","",IFERROR(IF(H605&lt;=0,"Rupture / à commander",IF(H605&lt;=Q605,IF(I605&gt;0,"À surveiller - commande en cours","À commander"),"OK")),"À vérifier"))</f>
        <v/>
      </c>
      <c r="Z605" s="22" t="n"/>
      <c r="AA605" s="15" t="n"/>
    </row>
    <row r="606">
      <c r="A606" s="15" t="n"/>
      <c r="B606" s="15" t="n"/>
      <c r="C606" s="15" t="n"/>
      <c r="D606" s="15" t="n"/>
      <c r="E606" s="15" t="n"/>
      <c r="F606" s="16" t="n"/>
      <c r="G606" s="16" t="n"/>
      <c r="H606" s="17">
        <f>IF(A606="","",IFERROR(MAX(0,F606-G606),0))</f>
        <v/>
      </c>
      <c r="I606" s="16" t="n"/>
      <c r="J606" s="16" t="n"/>
      <c r="K606" s="27">
        <f>IF(A606="","",IFERROR(J606/'Paramètres'!$B$6,0))</f>
        <v/>
      </c>
      <c r="L606" s="16" t="n"/>
      <c r="M606" s="17">
        <f>IF(A606="","",IFERROR(IF(L606="",'Paramètres'!$B$7,L606),0))</f>
        <v/>
      </c>
      <c r="N606" s="16" t="n"/>
      <c r="O606" s="17">
        <f>IF(A606="","",IFERROR(IF(N606="",'Paramètres'!$B$8,N606),0))</f>
        <v/>
      </c>
      <c r="P606" s="17">
        <f>IF(A606="","",IFERROR(ROUNDUP(K606*O606,0),0))</f>
        <v/>
      </c>
      <c r="Q606" s="17">
        <f>IF(A606="","",IFERROR(ROUNDUP((K606*M606)+P606,0),0))</f>
        <v/>
      </c>
      <c r="R606" s="16" t="n"/>
      <c r="S606" s="17">
        <f>IF(A606="","",IFERROR(IF(R606="",'Paramètres'!$B$9,R606),0))</f>
        <v/>
      </c>
      <c r="T606" s="17">
        <f>IF(A606="","",IFERROR(ROUNDUP(K606*(M606+S606),0),0))</f>
        <v/>
      </c>
      <c r="U606" s="17">
        <f>IF(A606="","",IFERROR(IF(H606&lt;=Q606,MAX(0,T606-H606-I606),0),0))</f>
        <v/>
      </c>
      <c r="V606" s="28" t="n"/>
      <c r="W606" s="29">
        <f>IF(A606="","",IFERROR(U606*V606,0))</f>
        <v/>
      </c>
      <c r="X606" s="27">
        <f>IF(A606="","",IFERROR(H606/K606,0))</f>
        <v/>
      </c>
      <c r="Y606" s="21">
        <f>IF(A606="","",IFERROR(IF(H606&lt;=0,"Rupture / à commander",IF(H606&lt;=Q606,IF(I606&gt;0,"À surveiller - commande en cours","À commander"),"OK")),"À vérifier"))</f>
        <v/>
      </c>
      <c r="Z606" s="22" t="n"/>
      <c r="AA606" s="15" t="n"/>
    </row>
    <row r="607">
      <c r="A607" s="15" t="n"/>
      <c r="B607" s="15" t="n"/>
      <c r="C607" s="15" t="n"/>
      <c r="D607" s="15" t="n"/>
      <c r="E607" s="15" t="n"/>
      <c r="F607" s="16" t="n"/>
      <c r="G607" s="16" t="n"/>
      <c r="H607" s="17">
        <f>IF(A607="","",IFERROR(MAX(0,F607-G607),0))</f>
        <v/>
      </c>
      <c r="I607" s="16" t="n"/>
      <c r="J607" s="16" t="n"/>
      <c r="K607" s="27">
        <f>IF(A607="","",IFERROR(J607/'Paramètres'!$B$6,0))</f>
        <v/>
      </c>
      <c r="L607" s="16" t="n"/>
      <c r="M607" s="17">
        <f>IF(A607="","",IFERROR(IF(L607="",'Paramètres'!$B$7,L607),0))</f>
        <v/>
      </c>
      <c r="N607" s="16" t="n"/>
      <c r="O607" s="17">
        <f>IF(A607="","",IFERROR(IF(N607="",'Paramètres'!$B$8,N607),0))</f>
        <v/>
      </c>
      <c r="P607" s="17">
        <f>IF(A607="","",IFERROR(ROUNDUP(K607*O607,0),0))</f>
        <v/>
      </c>
      <c r="Q607" s="17">
        <f>IF(A607="","",IFERROR(ROUNDUP((K607*M607)+P607,0),0))</f>
        <v/>
      </c>
      <c r="R607" s="16" t="n"/>
      <c r="S607" s="17">
        <f>IF(A607="","",IFERROR(IF(R607="",'Paramètres'!$B$9,R607),0))</f>
        <v/>
      </c>
      <c r="T607" s="17">
        <f>IF(A607="","",IFERROR(ROUNDUP(K607*(M607+S607),0),0))</f>
        <v/>
      </c>
      <c r="U607" s="17">
        <f>IF(A607="","",IFERROR(IF(H607&lt;=Q607,MAX(0,T607-H607-I607),0),0))</f>
        <v/>
      </c>
      <c r="V607" s="28" t="n"/>
      <c r="W607" s="29">
        <f>IF(A607="","",IFERROR(U607*V607,0))</f>
        <v/>
      </c>
      <c r="X607" s="27">
        <f>IF(A607="","",IFERROR(H607/K607,0))</f>
        <v/>
      </c>
      <c r="Y607" s="21">
        <f>IF(A607="","",IFERROR(IF(H607&lt;=0,"Rupture / à commander",IF(H607&lt;=Q607,IF(I607&gt;0,"À surveiller - commande en cours","À commander"),"OK")),"À vérifier"))</f>
        <v/>
      </c>
      <c r="Z607" s="22" t="n"/>
      <c r="AA607" s="15" t="n"/>
    </row>
    <row r="608">
      <c r="A608" s="15" t="n"/>
      <c r="B608" s="15" t="n"/>
      <c r="C608" s="15" t="n"/>
      <c r="D608" s="15" t="n"/>
      <c r="E608" s="15" t="n"/>
      <c r="F608" s="16" t="n"/>
      <c r="G608" s="16" t="n"/>
      <c r="H608" s="17">
        <f>IF(A608="","",IFERROR(MAX(0,F608-G608),0))</f>
        <v/>
      </c>
      <c r="I608" s="16" t="n"/>
      <c r="J608" s="16" t="n"/>
      <c r="K608" s="27">
        <f>IF(A608="","",IFERROR(J608/'Paramètres'!$B$6,0))</f>
        <v/>
      </c>
      <c r="L608" s="16" t="n"/>
      <c r="M608" s="17">
        <f>IF(A608="","",IFERROR(IF(L608="",'Paramètres'!$B$7,L608),0))</f>
        <v/>
      </c>
      <c r="N608" s="16" t="n"/>
      <c r="O608" s="17">
        <f>IF(A608="","",IFERROR(IF(N608="",'Paramètres'!$B$8,N608),0))</f>
        <v/>
      </c>
      <c r="P608" s="17">
        <f>IF(A608="","",IFERROR(ROUNDUP(K608*O608,0),0))</f>
        <v/>
      </c>
      <c r="Q608" s="17">
        <f>IF(A608="","",IFERROR(ROUNDUP((K608*M608)+P608,0),0))</f>
        <v/>
      </c>
      <c r="R608" s="16" t="n"/>
      <c r="S608" s="17">
        <f>IF(A608="","",IFERROR(IF(R608="",'Paramètres'!$B$9,R608),0))</f>
        <v/>
      </c>
      <c r="T608" s="17">
        <f>IF(A608="","",IFERROR(ROUNDUP(K608*(M608+S608),0),0))</f>
        <v/>
      </c>
      <c r="U608" s="17">
        <f>IF(A608="","",IFERROR(IF(H608&lt;=Q608,MAX(0,T608-H608-I608),0),0))</f>
        <v/>
      </c>
      <c r="V608" s="28" t="n"/>
      <c r="W608" s="29">
        <f>IF(A608="","",IFERROR(U608*V608,0))</f>
        <v/>
      </c>
      <c r="X608" s="27">
        <f>IF(A608="","",IFERROR(H608/K608,0))</f>
        <v/>
      </c>
      <c r="Y608" s="21">
        <f>IF(A608="","",IFERROR(IF(H608&lt;=0,"Rupture / à commander",IF(H608&lt;=Q608,IF(I608&gt;0,"À surveiller - commande en cours","À commander"),"OK")),"À vérifier"))</f>
        <v/>
      </c>
      <c r="Z608" s="22" t="n"/>
      <c r="AA608" s="15" t="n"/>
    </row>
    <row r="609">
      <c r="A609" s="15" t="n"/>
      <c r="B609" s="15" t="n"/>
      <c r="C609" s="15" t="n"/>
      <c r="D609" s="15" t="n"/>
      <c r="E609" s="15" t="n"/>
      <c r="F609" s="16" t="n"/>
      <c r="G609" s="16" t="n"/>
      <c r="H609" s="17">
        <f>IF(A609="","",IFERROR(MAX(0,F609-G609),0))</f>
        <v/>
      </c>
      <c r="I609" s="16" t="n"/>
      <c r="J609" s="16" t="n"/>
      <c r="K609" s="27">
        <f>IF(A609="","",IFERROR(J609/'Paramètres'!$B$6,0))</f>
        <v/>
      </c>
      <c r="L609" s="16" t="n"/>
      <c r="M609" s="17">
        <f>IF(A609="","",IFERROR(IF(L609="",'Paramètres'!$B$7,L609),0))</f>
        <v/>
      </c>
      <c r="N609" s="16" t="n"/>
      <c r="O609" s="17">
        <f>IF(A609="","",IFERROR(IF(N609="",'Paramètres'!$B$8,N609),0))</f>
        <v/>
      </c>
      <c r="P609" s="17">
        <f>IF(A609="","",IFERROR(ROUNDUP(K609*O609,0),0))</f>
        <v/>
      </c>
      <c r="Q609" s="17">
        <f>IF(A609="","",IFERROR(ROUNDUP((K609*M609)+P609,0),0))</f>
        <v/>
      </c>
      <c r="R609" s="16" t="n"/>
      <c r="S609" s="17">
        <f>IF(A609="","",IFERROR(IF(R609="",'Paramètres'!$B$9,R609),0))</f>
        <v/>
      </c>
      <c r="T609" s="17">
        <f>IF(A609="","",IFERROR(ROUNDUP(K609*(M609+S609),0),0))</f>
        <v/>
      </c>
      <c r="U609" s="17">
        <f>IF(A609="","",IFERROR(IF(H609&lt;=Q609,MAX(0,T609-H609-I609),0),0))</f>
        <v/>
      </c>
      <c r="V609" s="28" t="n"/>
      <c r="W609" s="29">
        <f>IF(A609="","",IFERROR(U609*V609,0))</f>
        <v/>
      </c>
      <c r="X609" s="27">
        <f>IF(A609="","",IFERROR(H609/K609,0))</f>
        <v/>
      </c>
      <c r="Y609" s="21">
        <f>IF(A609="","",IFERROR(IF(H609&lt;=0,"Rupture / à commander",IF(H609&lt;=Q609,IF(I609&gt;0,"À surveiller - commande en cours","À commander"),"OK")),"À vérifier"))</f>
        <v/>
      </c>
      <c r="Z609" s="22" t="n"/>
      <c r="AA609" s="15" t="n"/>
    </row>
    <row r="610">
      <c r="A610" s="15" t="n"/>
      <c r="B610" s="15" t="n"/>
      <c r="C610" s="15" t="n"/>
      <c r="D610" s="15" t="n"/>
      <c r="E610" s="15" t="n"/>
      <c r="F610" s="16" t="n"/>
      <c r="G610" s="16" t="n"/>
      <c r="H610" s="17">
        <f>IF(A610="","",IFERROR(MAX(0,F610-G610),0))</f>
        <v/>
      </c>
      <c r="I610" s="16" t="n"/>
      <c r="J610" s="16" t="n"/>
      <c r="K610" s="27">
        <f>IF(A610="","",IFERROR(J610/'Paramètres'!$B$6,0))</f>
        <v/>
      </c>
      <c r="L610" s="16" t="n"/>
      <c r="M610" s="17">
        <f>IF(A610="","",IFERROR(IF(L610="",'Paramètres'!$B$7,L610),0))</f>
        <v/>
      </c>
      <c r="N610" s="16" t="n"/>
      <c r="O610" s="17">
        <f>IF(A610="","",IFERROR(IF(N610="",'Paramètres'!$B$8,N610),0))</f>
        <v/>
      </c>
      <c r="P610" s="17">
        <f>IF(A610="","",IFERROR(ROUNDUP(K610*O610,0),0))</f>
        <v/>
      </c>
      <c r="Q610" s="17">
        <f>IF(A610="","",IFERROR(ROUNDUP((K610*M610)+P610,0),0))</f>
        <v/>
      </c>
      <c r="R610" s="16" t="n"/>
      <c r="S610" s="17">
        <f>IF(A610="","",IFERROR(IF(R610="",'Paramètres'!$B$9,R610),0))</f>
        <v/>
      </c>
      <c r="T610" s="17">
        <f>IF(A610="","",IFERROR(ROUNDUP(K610*(M610+S610),0),0))</f>
        <v/>
      </c>
      <c r="U610" s="17">
        <f>IF(A610="","",IFERROR(IF(H610&lt;=Q610,MAX(0,T610-H610-I610),0),0))</f>
        <v/>
      </c>
      <c r="V610" s="28" t="n"/>
      <c r="W610" s="29">
        <f>IF(A610="","",IFERROR(U610*V610,0))</f>
        <v/>
      </c>
      <c r="X610" s="27">
        <f>IF(A610="","",IFERROR(H610/K610,0))</f>
        <v/>
      </c>
      <c r="Y610" s="21">
        <f>IF(A610="","",IFERROR(IF(H610&lt;=0,"Rupture / à commander",IF(H610&lt;=Q610,IF(I610&gt;0,"À surveiller - commande en cours","À commander"),"OK")),"À vérifier"))</f>
        <v/>
      </c>
      <c r="Z610" s="22" t="n"/>
      <c r="AA610" s="15" t="n"/>
    </row>
    <row r="611">
      <c r="A611" s="15" t="n"/>
      <c r="B611" s="15" t="n"/>
      <c r="C611" s="15" t="n"/>
      <c r="D611" s="15" t="n"/>
      <c r="E611" s="15" t="n"/>
      <c r="F611" s="16" t="n"/>
      <c r="G611" s="16" t="n"/>
      <c r="H611" s="17">
        <f>IF(A611="","",IFERROR(MAX(0,F611-G611),0))</f>
        <v/>
      </c>
      <c r="I611" s="16" t="n"/>
      <c r="J611" s="16" t="n"/>
      <c r="K611" s="27">
        <f>IF(A611="","",IFERROR(J611/'Paramètres'!$B$6,0))</f>
        <v/>
      </c>
      <c r="L611" s="16" t="n"/>
      <c r="M611" s="17">
        <f>IF(A611="","",IFERROR(IF(L611="",'Paramètres'!$B$7,L611),0))</f>
        <v/>
      </c>
      <c r="N611" s="16" t="n"/>
      <c r="O611" s="17">
        <f>IF(A611="","",IFERROR(IF(N611="",'Paramètres'!$B$8,N611),0))</f>
        <v/>
      </c>
      <c r="P611" s="17">
        <f>IF(A611="","",IFERROR(ROUNDUP(K611*O611,0),0))</f>
        <v/>
      </c>
      <c r="Q611" s="17">
        <f>IF(A611="","",IFERROR(ROUNDUP((K611*M611)+P611,0),0))</f>
        <v/>
      </c>
      <c r="R611" s="16" t="n"/>
      <c r="S611" s="17">
        <f>IF(A611="","",IFERROR(IF(R611="",'Paramètres'!$B$9,R611),0))</f>
        <v/>
      </c>
      <c r="T611" s="17">
        <f>IF(A611="","",IFERROR(ROUNDUP(K611*(M611+S611),0),0))</f>
        <v/>
      </c>
      <c r="U611" s="17">
        <f>IF(A611="","",IFERROR(IF(H611&lt;=Q611,MAX(0,T611-H611-I611),0),0))</f>
        <v/>
      </c>
      <c r="V611" s="28" t="n"/>
      <c r="W611" s="29">
        <f>IF(A611="","",IFERROR(U611*V611,0))</f>
        <v/>
      </c>
      <c r="X611" s="27">
        <f>IF(A611="","",IFERROR(H611/K611,0))</f>
        <v/>
      </c>
      <c r="Y611" s="21">
        <f>IF(A611="","",IFERROR(IF(H611&lt;=0,"Rupture / à commander",IF(H611&lt;=Q611,IF(I611&gt;0,"À surveiller - commande en cours","À commander"),"OK")),"À vérifier"))</f>
        <v/>
      </c>
      <c r="Z611" s="22" t="n"/>
      <c r="AA611" s="15" t="n"/>
    </row>
    <row r="612">
      <c r="A612" s="15" t="n"/>
      <c r="B612" s="15" t="n"/>
      <c r="C612" s="15" t="n"/>
      <c r="D612" s="15" t="n"/>
      <c r="E612" s="15" t="n"/>
      <c r="F612" s="16" t="n"/>
      <c r="G612" s="16" t="n"/>
      <c r="H612" s="17">
        <f>IF(A612="","",IFERROR(MAX(0,F612-G612),0))</f>
        <v/>
      </c>
      <c r="I612" s="16" t="n"/>
      <c r="J612" s="16" t="n"/>
      <c r="K612" s="27">
        <f>IF(A612="","",IFERROR(J612/'Paramètres'!$B$6,0))</f>
        <v/>
      </c>
      <c r="L612" s="16" t="n"/>
      <c r="M612" s="17">
        <f>IF(A612="","",IFERROR(IF(L612="",'Paramètres'!$B$7,L612),0))</f>
        <v/>
      </c>
      <c r="N612" s="16" t="n"/>
      <c r="O612" s="17">
        <f>IF(A612="","",IFERROR(IF(N612="",'Paramètres'!$B$8,N612),0))</f>
        <v/>
      </c>
      <c r="P612" s="17">
        <f>IF(A612="","",IFERROR(ROUNDUP(K612*O612,0),0))</f>
        <v/>
      </c>
      <c r="Q612" s="17">
        <f>IF(A612="","",IFERROR(ROUNDUP((K612*M612)+P612,0),0))</f>
        <v/>
      </c>
      <c r="R612" s="16" t="n"/>
      <c r="S612" s="17">
        <f>IF(A612="","",IFERROR(IF(R612="",'Paramètres'!$B$9,R612),0))</f>
        <v/>
      </c>
      <c r="T612" s="17">
        <f>IF(A612="","",IFERROR(ROUNDUP(K612*(M612+S612),0),0))</f>
        <v/>
      </c>
      <c r="U612" s="17">
        <f>IF(A612="","",IFERROR(IF(H612&lt;=Q612,MAX(0,T612-H612-I612),0),0))</f>
        <v/>
      </c>
      <c r="V612" s="28" t="n"/>
      <c r="W612" s="29">
        <f>IF(A612="","",IFERROR(U612*V612,0))</f>
        <v/>
      </c>
      <c r="X612" s="27">
        <f>IF(A612="","",IFERROR(H612/K612,0))</f>
        <v/>
      </c>
      <c r="Y612" s="21">
        <f>IF(A612="","",IFERROR(IF(H612&lt;=0,"Rupture / à commander",IF(H612&lt;=Q612,IF(I612&gt;0,"À surveiller - commande en cours","À commander"),"OK")),"À vérifier"))</f>
        <v/>
      </c>
      <c r="Z612" s="22" t="n"/>
      <c r="AA612" s="15" t="n"/>
    </row>
    <row r="613">
      <c r="A613" s="15" t="n"/>
      <c r="B613" s="15" t="n"/>
      <c r="C613" s="15" t="n"/>
      <c r="D613" s="15" t="n"/>
      <c r="E613" s="15" t="n"/>
      <c r="F613" s="16" t="n"/>
      <c r="G613" s="16" t="n"/>
      <c r="H613" s="17">
        <f>IF(A613="","",IFERROR(MAX(0,F613-G613),0))</f>
        <v/>
      </c>
      <c r="I613" s="16" t="n"/>
      <c r="J613" s="16" t="n"/>
      <c r="K613" s="27">
        <f>IF(A613="","",IFERROR(J613/'Paramètres'!$B$6,0))</f>
        <v/>
      </c>
      <c r="L613" s="16" t="n"/>
      <c r="M613" s="17">
        <f>IF(A613="","",IFERROR(IF(L613="",'Paramètres'!$B$7,L613),0))</f>
        <v/>
      </c>
      <c r="N613" s="16" t="n"/>
      <c r="O613" s="17">
        <f>IF(A613="","",IFERROR(IF(N613="",'Paramètres'!$B$8,N613),0))</f>
        <v/>
      </c>
      <c r="P613" s="17">
        <f>IF(A613="","",IFERROR(ROUNDUP(K613*O613,0),0))</f>
        <v/>
      </c>
      <c r="Q613" s="17">
        <f>IF(A613="","",IFERROR(ROUNDUP((K613*M613)+P613,0),0))</f>
        <v/>
      </c>
      <c r="R613" s="16" t="n"/>
      <c r="S613" s="17">
        <f>IF(A613="","",IFERROR(IF(R613="",'Paramètres'!$B$9,R613),0))</f>
        <v/>
      </c>
      <c r="T613" s="17">
        <f>IF(A613="","",IFERROR(ROUNDUP(K613*(M613+S613),0),0))</f>
        <v/>
      </c>
      <c r="U613" s="17">
        <f>IF(A613="","",IFERROR(IF(H613&lt;=Q613,MAX(0,T613-H613-I613),0),0))</f>
        <v/>
      </c>
      <c r="V613" s="28" t="n"/>
      <c r="W613" s="29">
        <f>IF(A613="","",IFERROR(U613*V613,0))</f>
        <v/>
      </c>
      <c r="X613" s="27">
        <f>IF(A613="","",IFERROR(H613/K613,0))</f>
        <v/>
      </c>
      <c r="Y613" s="21">
        <f>IF(A613="","",IFERROR(IF(H613&lt;=0,"Rupture / à commander",IF(H613&lt;=Q613,IF(I613&gt;0,"À surveiller - commande en cours","À commander"),"OK")),"À vérifier"))</f>
        <v/>
      </c>
      <c r="Z613" s="22" t="n"/>
      <c r="AA613" s="15" t="n"/>
    </row>
    <row r="614">
      <c r="A614" s="15" t="n"/>
      <c r="B614" s="15" t="n"/>
      <c r="C614" s="15" t="n"/>
      <c r="D614" s="15" t="n"/>
      <c r="E614" s="15" t="n"/>
      <c r="F614" s="16" t="n"/>
      <c r="G614" s="16" t="n"/>
      <c r="H614" s="17">
        <f>IF(A614="","",IFERROR(MAX(0,F614-G614),0))</f>
        <v/>
      </c>
      <c r="I614" s="16" t="n"/>
      <c r="J614" s="16" t="n"/>
      <c r="K614" s="27">
        <f>IF(A614="","",IFERROR(J614/'Paramètres'!$B$6,0))</f>
        <v/>
      </c>
      <c r="L614" s="16" t="n"/>
      <c r="M614" s="17">
        <f>IF(A614="","",IFERROR(IF(L614="",'Paramètres'!$B$7,L614),0))</f>
        <v/>
      </c>
      <c r="N614" s="16" t="n"/>
      <c r="O614" s="17">
        <f>IF(A614="","",IFERROR(IF(N614="",'Paramètres'!$B$8,N614),0))</f>
        <v/>
      </c>
      <c r="P614" s="17">
        <f>IF(A614="","",IFERROR(ROUNDUP(K614*O614,0),0))</f>
        <v/>
      </c>
      <c r="Q614" s="17">
        <f>IF(A614="","",IFERROR(ROUNDUP((K614*M614)+P614,0),0))</f>
        <v/>
      </c>
      <c r="R614" s="16" t="n"/>
      <c r="S614" s="17">
        <f>IF(A614="","",IFERROR(IF(R614="",'Paramètres'!$B$9,R614),0))</f>
        <v/>
      </c>
      <c r="T614" s="17">
        <f>IF(A614="","",IFERROR(ROUNDUP(K614*(M614+S614),0),0))</f>
        <v/>
      </c>
      <c r="U614" s="17">
        <f>IF(A614="","",IFERROR(IF(H614&lt;=Q614,MAX(0,T614-H614-I614),0),0))</f>
        <v/>
      </c>
      <c r="V614" s="28" t="n"/>
      <c r="W614" s="29">
        <f>IF(A614="","",IFERROR(U614*V614,0))</f>
        <v/>
      </c>
      <c r="X614" s="27">
        <f>IF(A614="","",IFERROR(H614/K614,0))</f>
        <v/>
      </c>
      <c r="Y614" s="21">
        <f>IF(A614="","",IFERROR(IF(H614&lt;=0,"Rupture / à commander",IF(H614&lt;=Q614,IF(I614&gt;0,"À surveiller - commande en cours","À commander"),"OK")),"À vérifier"))</f>
        <v/>
      </c>
      <c r="Z614" s="22" t="n"/>
      <c r="AA614" s="15" t="n"/>
    </row>
    <row r="615">
      <c r="A615" s="15" t="n"/>
      <c r="B615" s="15" t="n"/>
      <c r="C615" s="15" t="n"/>
      <c r="D615" s="15" t="n"/>
      <c r="E615" s="15" t="n"/>
      <c r="F615" s="16" t="n"/>
      <c r="G615" s="16" t="n"/>
      <c r="H615" s="17">
        <f>IF(A615="","",IFERROR(MAX(0,F615-G615),0))</f>
        <v/>
      </c>
      <c r="I615" s="16" t="n"/>
      <c r="J615" s="16" t="n"/>
      <c r="K615" s="27">
        <f>IF(A615="","",IFERROR(J615/'Paramètres'!$B$6,0))</f>
        <v/>
      </c>
      <c r="L615" s="16" t="n"/>
      <c r="M615" s="17">
        <f>IF(A615="","",IFERROR(IF(L615="",'Paramètres'!$B$7,L615),0))</f>
        <v/>
      </c>
      <c r="N615" s="16" t="n"/>
      <c r="O615" s="17">
        <f>IF(A615="","",IFERROR(IF(N615="",'Paramètres'!$B$8,N615),0))</f>
        <v/>
      </c>
      <c r="P615" s="17">
        <f>IF(A615="","",IFERROR(ROUNDUP(K615*O615,0),0))</f>
        <v/>
      </c>
      <c r="Q615" s="17">
        <f>IF(A615="","",IFERROR(ROUNDUP((K615*M615)+P615,0),0))</f>
        <v/>
      </c>
      <c r="R615" s="16" t="n"/>
      <c r="S615" s="17">
        <f>IF(A615="","",IFERROR(IF(R615="",'Paramètres'!$B$9,R615),0))</f>
        <v/>
      </c>
      <c r="T615" s="17">
        <f>IF(A615="","",IFERROR(ROUNDUP(K615*(M615+S615),0),0))</f>
        <v/>
      </c>
      <c r="U615" s="17">
        <f>IF(A615="","",IFERROR(IF(H615&lt;=Q615,MAX(0,T615-H615-I615),0),0))</f>
        <v/>
      </c>
      <c r="V615" s="28" t="n"/>
      <c r="W615" s="29">
        <f>IF(A615="","",IFERROR(U615*V615,0))</f>
        <v/>
      </c>
      <c r="X615" s="27">
        <f>IF(A615="","",IFERROR(H615/K615,0))</f>
        <v/>
      </c>
      <c r="Y615" s="21">
        <f>IF(A615="","",IFERROR(IF(H615&lt;=0,"Rupture / à commander",IF(H615&lt;=Q615,IF(I615&gt;0,"À surveiller - commande en cours","À commander"),"OK")),"À vérifier"))</f>
        <v/>
      </c>
      <c r="Z615" s="22" t="n"/>
      <c r="AA615" s="15" t="n"/>
    </row>
    <row r="616">
      <c r="A616" s="15" t="n"/>
      <c r="B616" s="15" t="n"/>
      <c r="C616" s="15" t="n"/>
      <c r="D616" s="15" t="n"/>
      <c r="E616" s="15" t="n"/>
      <c r="F616" s="16" t="n"/>
      <c r="G616" s="16" t="n"/>
      <c r="H616" s="17">
        <f>IF(A616="","",IFERROR(MAX(0,F616-G616),0))</f>
        <v/>
      </c>
      <c r="I616" s="16" t="n"/>
      <c r="J616" s="16" t="n"/>
      <c r="K616" s="27">
        <f>IF(A616="","",IFERROR(J616/'Paramètres'!$B$6,0))</f>
        <v/>
      </c>
      <c r="L616" s="16" t="n"/>
      <c r="M616" s="17">
        <f>IF(A616="","",IFERROR(IF(L616="",'Paramètres'!$B$7,L616),0))</f>
        <v/>
      </c>
      <c r="N616" s="16" t="n"/>
      <c r="O616" s="17">
        <f>IF(A616="","",IFERROR(IF(N616="",'Paramètres'!$B$8,N616),0))</f>
        <v/>
      </c>
      <c r="P616" s="17">
        <f>IF(A616="","",IFERROR(ROUNDUP(K616*O616,0),0))</f>
        <v/>
      </c>
      <c r="Q616" s="17">
        <f>IF(A616="","",IFERROR(ROUNDUP((K616*M616)+P616,0),0))</f>
        <v/>
      </c>
      <c r="R616" s="16" t="n"/>
      <c r="S616" s="17">
        <f>IF(A616="","",IFERROR(IF(R616="",'Paramètres'!$B$9,R616),0))</f>
        <v/>
      </c>
      <c r="T616" s="17">
        <f>IF(A616="","",IFERROR(ROUNDUP(K616*(M616+S616),0),0))</f>
        <v/>
      </c>
      <c r="U616" s="17">
        <f>IF(A616="","",IFERROR(IF(H616&lt;=Q616,MAX(0,T616-H616-I616),0),0))</f>
        <v/>
      </c>
      <c r="V616" s="28" t="n"/>
      <c r="W616" s="29">
        <f>IF(A616="","",IFERROR(U616*V616,0))</f>
        <v/>
      </c>
      <c r="X616" s="27">
        <f>IF(A616="","",IFERROR(H616/K616,0))</f>
        <v/>
      </c>
      <c r="Y616" s="21">
        <f>IF(A616="","",IFERROR(IF(H616&lt;=0,"Rupture / à commander",IF(H616&lt;=Q616,IF(I616&gt;0,"À surveiller - commande en cours","À commander"),"OK")),"À vérifier"))</f>
        <v/>
      </c>
      <c r="Z616" s="22" t="n"/>
      <c r="AA616" s="15" t="n"/>
    </row>
    <row r="617">
      <c r="A617" s="15" t="n"/>
      <c r="B617" s="15" t="n"/>
      <c r="C617" s="15" t="n"/>
      <c r="D617" s="15" t="n"/>
      <c r="E617" s="15" t="n"/>
      <c r="F617" s="16" t="n"/>
      <c r="G617" s="16" t="n"/>
      <c r="H617" s="17">
        <f>IF(A617="","",IFERROR(MAX(0,F617-G617),0))</f>
        <v/>
      </c>
      <c r="I617" s="16" t="n"/>
      <c r="J617" s="16" t="n"/>
      <c r="K617" s="27">
        <f>IF(A617="","",IFERROR(J617/'Paramètres'!$B$6,0))</f>
        <v/>
      </c>
      <c r="L617" s="16" t="n"/>
      <c r="M617" s="17">
        <f>IF(A617="","",IFERROR(IF(L617="",'Paramètres'!$B$7,L617),0))</f>
        <v/>
      </c>
      <c r="N617" s="16" t="n"/>
      <c r="O617" s="17">
        <f>IF(A617="","",IFERROR(IF(N617="",'Paramètres'!$B$8,N617),0))</f>
        <v/>
      </c>
      <c r="P617" s="17">
        <f>IF(A617="","",IFERROR(ROUNDUP(K617*O617,0),0))</f>
        <v/>
      </c>
      <c r="Q617" s="17">
        <f>IF(A617="","",IFERROR(ROUNDUP((K617*M617)+P617,0),0))</f>
        <v/>
      </c>
      <c r="R617" s="16" t="n"/>
      <c r="S617" s="17">
        <f>IF(A617="","",IFERROR(IF(R617="",'Paramètres'!$B$9,R617),0))</f>
        <v/>
      </c>
      <c r="T617" s="17">
        <f>IF(A617="","",IFERROR(ROUNDUP(K617*(M617+S617),0),0))</f>
        <v/>
      </c>
      <c r="U617" s="17">
        <f>IF(A617="","",IFERROR(IF(H617&lt;=Q617,MAX(0,T617-H617-I617),0),0))</f>
        <v/>
      </c>
      <c r="V617" s="28" t="n"/>
      <c r="W617" s="29">
        <f>IF(A617="","",IFERROR(U617*V617,0))</f>
        <v/>
      </c>
      <c r="X617" s="27">
        <f>IF(A617="","",IFERROR(H617/K617,0))</f>
        <v/>
      </c>
      <c r="Y617" s="21">
        <f>IF(A617="","",IFERROR(IF(H617&lt;=0,"Rupture / à commander",IF(H617&lt;=Q617,IF(I617&gt;0,"À surveiller - commande en cours","À commander"),"OK")),"À vérifier"))</f>
        <v/>
      </c>
      <c r="Z617" s="22" t="n"/>
      <c r="AA617" s="15" t="n"/>
    </row>
    <row r="618">
      <c r="A618" s="15" t="n"/>
      <c r="B618" s="15" t="n"/>
      <c r="C618" s="15" t="n"/>
      <c r="D618" s="15" t="n"/>
      <c r="E618" s="15" t="n"/>
      <c r="F618" s="16" t="n"/>
      <c r="G618" s="16" t="n"/>
      <c r="H618" s="17">
        <f>IF(A618="","",IFERROR(MAX(0,F618-G618),0))</f>
        <v/>
      </c>
      <c r="I618" s="16" t="n"/>
      <c r="J618" s="16" t="n"/>
      <c r="K618" s="27">
        <f>IF(A618="","",IFERROR(J618/'Paramètres'!$B$6,0))</f>
        <v/>
      </c>
      <c r="L618" s="16" t="n"/>
      <c r="M618" s="17">
        <f>IF(A618="","",IFERROR(IF(L618="",'Paramètres'!$B$7,L618),0))</f>
        <v/>
      </c>
      <c r="N618" s="16" t="n"/>
      <c r="O618" s="17">
        <f>IF(A618="","",IFERROR(IF(N618="",'Paramètres'!$B$8,N618),0))</f>
        <v/>
      </c>
      <c r="P618" s="17">
        <f>IF(A618="","",IFERROR(ROUNDUP(K618*O618,0),0))</f>
        <v/>
      </c>
      <c r="Q618" s="17">
        <f>IF(A618="","",IFERROR(ROUNDUP((K618*M618)+P618,0),0))</f>
        <v/>
      </c>
      <c r="R618" s="16" t="n"/>
      <c r="S618" s="17">
        <f>IF(A618="","",IFERROR(IF(R618="",'Paramètres'!$B$9,R618),0))</f>
        <v/>
      </c>
      <c r="T618" s="17">
        <f>IF(A618="","",IFERROR(ROUNDUP(K618*(M618+S618),0),0))</f>
        <v/>
      </c>
      <c r="U618" s="17">
        <f>IF(A618="","",IFERROR(IF(H618&lt;=Q618,MAX(0,T618-H618-I618),0),0))</f>
        <v/>
      </c>
      <c r="V618" s="28" t="n"/>
      <c r="W618" s="29">
        <f>IF(A618="","",IFERROR(U618*V618,0))</f>
        <v/>
      </c>
      <c r="X618" s="27">
        <f>IF(A618="","",IFERROR(H618/K618,0))</f>
        <v/>
      </c>
      <c r="Y618" s="21">
        <f>IF(A618="","",IFERROR(IF(H618&lt;=0,"Rupture / à commander",IF(H618&lt;=Q618,IF(I618&gt;0,"À surveiller - commande en cours","À commander"),"OK")),"À vérifier"))</f>
        <v/>
      </c>
      <c r="Z618" s="22" t="n"/>
      <c r="AA618" s="15" t="n"/>
    </row>
    <row r="619">
      <c r="A619" s="15" t="n"/>
      <c r="B619" s="15" t="n"/>
      <c r="C619" s="15" t="n"/>
      <c r="D619" s="15" t="n"/>
      <c r="E619" s="15" t="n"/>
      <c r="F619" s="16" t="n"/>
      <c r="G619" s="16" t="n"/>
      <c r="H619" s="17">
        <f>IF(A619="","",IFERROR(MAX(0,F619-G619),0))</f>
        <v/>
      </c>
      <c r="I619" s="16" t="n"/>
      <c r="J619" s="16" t="n"/>
      <c r="K619" s="27">
        <f>IF(A619="","",IFERROR(J619/'Paramètres'!$B$6,0))</f>
        <v/>
      </c>
      <c r="L619" s="16" t="n"/>
      <c r="M619" s="17">
        <f>IF(A619="","",IFERROR(IF(L619="",'Paramètres'!$B$7,L619),0))</f>
        <v/>
      </c>
      <c r="N619" s="16" t="n"/>
      <c r="O619" s="17">
        <f>IF(A619="","",IFERROR(IF(N619="",'Paramètres'!$B$8,N619),0))</f>
        <v/>
      </c>
      <c r="P619" s="17">
        <f>IF(A619="","",IFERROR(ROUNDUP(K619*O619,0),0))</f>
        <v/>
      </c>
      <c r="Q619" s="17">
        <f>IF(A619="","",IFERROR(ROUNDUP((K619*M619)+P619,0),0))</f>
        <v/>
      </c>
      <c r="R619" s="16" t="n"/>
      <c r="S619" s="17">
        <f>IF(A619="","",IFERROR(IF(R619="",'Paramètres'!$B$9,R619),0))</f>
        <v/>
      </c>
      <c r="T619" s="17">
        <f>IF(A619="","",IFERROR(ROUNDUP(K619*(M619+S619),0),0))</f>
        <v/>
      </c>
      <c r="U619" s="17">
        <f>IF(A619="","",IFERROR(IF(H619&lt;=Q619,MAX(0,T619-H619-I619),0),0))</f>
        <v/>
      </c>
      <c r="V619" s="28" t="n"/>
      <c r="W619" s="29">
        <f>IF(A619="","",IFERROR(U619*V619,0))</f>
        <v/>
      </c>
      <c r="X619" s="27">
        <f>IF(A619="","",IFERROR(H619/K619,0))</f>
        <v/>
      </c>
      <c r="Y619" s="21">
        <f>IF(A619="","",IFERROR(IF(H619&lt;=0,"Rupture / à commander",IF(H619&lt;=Q619,IF(I619&gt;0,"À surveiller - commande en cours","À commander"),"OK")),"À vérifier"))</f>
        <v/>
      </c>
      <c r="Z619" s="22" t="n"/>
      <c r="AA619" s="15" t="n"/>
    </row>
    <row r="620">
      <c r="A620" s="15" t="n"/>
      <c r="B620" s="15" t="n"/>
      <c r="C620" s="15" t="n"/>
      <c r="D620" s="15" t="n"/>
      <c r="E620" s="15" t="n"/>
      <c r="F620" s="16" t="n"/>
      <c r="G620" s="16" t="n"/>
      <c r="H620" s="17">
        <f>IF(A620="","",IFERROR(MAX(0,F620-G620),0))</f>
        <v/>
      </c>
      <c r="I620" s="16" t="n"/>
      <c r="J620" s="16" t="n"/>
      <c r="K620" s="27">
        <f>IF(A620="","",IFERROR(J620/'Paramètres'!$B$6,0))</f>
        <v/>
      </c>
      <c r="L620" s="16" t="n"/>
      <c r="M620" s="17">
        <f>IF(A620="","",IFERROR(IF(L620="",'Paramètres'!$B$7,L620),0))</f>
        <v/>
      </c>
      <c r="N620" s="16" t="n"/>
      <c r="O620" s="17">
        <f>IF(A620="","",IFERROR(IF(N620="",'Paramètres'!$B$8,N620),0))</f>
        <v/>
      </c>
      <c r="P620" s="17">
        <f>IF(A620="","",IFERROR(ROUNDUP(K620*O620,0),0))</f>
        <v/>
      </c>
      <c r="Q620" s="17">
        <f>IF(A620="","",IFERROR(ROUNDUP((K620*M620)+P620,0),0))</f>
        <v/>
      </c>
      <c r="R620" s="16" t="n"/>
      <c r="S620" s="17">
        <f>IF(A620="","",IFERROR(IF(R620="",'Paramètres'!$B$9,R620),0))</f>
        <v/>
      </c>
      <c r="T620" s="17">
        <f>IF(A620="","",IFERROR(ROUNDUP(K620*(M620+S620),0),0))</f>
        <v/>
      </c>
      <c r="U620" s="17">
        <f>IF(A620="","",IFERROR(IF(H620&lt;=Q620,MAX(0,T620-H620-I620),0),0))</f>
        <v/>
      </c>
      <c r="V620" s="28" t="n"/>
      <c r="W620" s="29">
        <f>IF(A620="","",IFERROR(U620*V620,0))</f>
        <v/>
      </c>
      <c r="X620" s="27">
        <f>IF(A620="","",IFERROR(H620/K620,0))</f>
        <v/>
      </c>
      <c r="Y620" s="21">
        <f>IF(A620="","",IFERROR(IF(H620&lt;=0,"Rupture / à commander",IF(H620&lt;=Q620,IF(I620&gt;0,"À surveiller - commande en cours","À commander"),"OK")),"À vérifier"))</f>
        <v/>
      </c>
      <c r="Z620" s="22" t="n"/>
      <c r="AA620" s="15" t="n"/>
    </row>
    <row r="621">
      <c r="A621" s="15" t="n"/>
      <c r="B621" s="15" t="n"/>
      <c r="C621" s="15" t="n"/>
      <c r="D621" s="15" t="n"/>
      <c r="E621" s="15" t="n"/>
      <c r="F621" s="16" t="n"/>
      <c r="G621" s="16" t="n"/>
      <c r="H621" s="17">
        <f>IF(A621="","",IFERROR(MAX(0,F621-G621),0))</f>
        <v/>
      </c>
      <c r="I621" s="16" t="n"/>
      <c r="J621" s="16" t="n"/>
      <c r="K621" s="27">
        <f>IF(A621="","",IFERROR(J621/'Paramètres'!$B$6,0))</f>
        <v/>
      </c>
      <c r="L621" s="16" t="n"/>
      <c r="M621" s="17">
        <f>IF(A621="","",IFERROR(IF(L621="",'Paramètres'!$B$7,L621),0))</f>
        <v/>
      </c>
      <c r="N621" s="16" t="n"/>
      <c r="O621" s="17">
        <f>IF(A621="","",IFERROR(IF(N621="",'Paramètres'!$B$8,N621),0))</f>
        <v/>
      </c>
      <c r="P621" s="17">
        <f>IF(A621="","",IFERROR(ROUNDUP(K621*O621,0),0))</f>
        <v/>
      </c>
      <c r="Q621" s="17">
        <f>IF(A621="","",IFERROR(ROUNDUP((K621*M621)+P621,0),0))</f>
        <v/>
      </c>
      <c r="R621" s="16" t="n"/>
      <c r="S621" s="17">
        <f>IF(A621="","",IFERROR(IF(R621="",'Paramètres'!$B$9,R621),0))</f>
        <v/>
      </c>
      <c r="T621" s="17">
        <f>IF(A621="","",IFERROR(ROUNDUP(K621*(M621+S621),0),0))</f>
        <v/>
      </c>
      <c r="U621" s="17">
        <f>IF(A621="","",IFERROR(IF(H621&lt;=Q621,MAX(0,T621-H621-I621),0),0))</f>
        <v/>
      </c>
      <c r="V621" s="28" t="n"/>
      <c r="W621" s="29">
        <f>IF(A621="","",IFERROR(U621*V621,0))</f>
        <v/>
      </c>
      <c r="X621" s="27">
        <f>IF(A621="","",IFERROR(H621/K621,0))</f>
        <v/>
      </c>
      <c r="Y621" s="21">
        <f>IF(A621="","",IFERROR(IF(H621&lt;=0,"Rupture / à commander",IF(H621&lt;=Q621,IF(I621&gt;0,"À surveiller - commande en cours","À commander"),"OK")),"À vérifier"))</f>
        <v/>
      </c>
      <c r="Z621" s="22" t="n"/>
      <c r="AA621" s="15" t="n"/>
    </row>
    <row r="622">
      <c r="A622" s="15" t="n"/>
      <c r="B622" s="15" t="n"/>
      <c r="C622" s="15" t="n"/>
      <c r="D622" s="15" t="n"/>
      <c r="E622" s="15" t="n"/>
      <c r="F622" s="16" t="n"/>
      <c r="G622" s="16" t="n"/>
      <c r="H622" s="17">
        <f>IF(A622="","",IFERROR(MAX(0,F622-G622),0))</f>
        <v/>
      </c>
      <c r="I622" s="16" t="n"/>
      <c r="J622" s="16" t="n"/>
      <c r="K622" s="27">
        <f>IF(A622="","",IFERROR(J622/'Paramètres'!$B$6,0))</f>
        <v/>
      </c>
      <c r="L622" s="16" t="n"/>
      <c r="M622" s="17">
        <f>IF(A622="","",IFERROR(IF(L622="",'Paramètres'!$B$7,L622),0))</f>
        <v/>
      </c>
      <c r="N622" s="16" t="n"/>
      <c r="O622" s="17">
        <f>IF(A622="","",IFERROR(IF(N622="",'Paramètres'!$B$8,N622),0))</f>
        <v/>
      </c>
      <c r="P622" s="17">
        <f>IF(A622="","",IFERROR(ROUNDUP(K622*O622,0),0))</f>
        <v/>
      </c>
      <c r="Q622" s="17">
        <f>IF(A622="","",IFERROR(ROUNDUP((K622*M622)+P622,0),0))</f>
        <v/>
      </c>
      <c r="R622" s="16" t="n"/>
      <c r="S622" s="17">
        <f>IF(A622="","",IFERROR(IF(R622="",'Paramètres'!$B$9,R622),0))</f>
        <v/>
      </c>
      <c r="T622" s="17">
        <f>IF(A622="","",IFERROR(ROUNDUP(K622*(M622+S622),0),0))</f>
        <v/>
      </c>
      <c r="U622" s="17">
        <f>IF(A622="","",IFERROR(IF(H622&lt;=Q622,MAX(0,T622-H622-I622),0),0))</f>
        <v/>
      </c>
      <c r="V622" s="28" t="n"/>
      <c r="W622" s="29">
        <f>IF(A622="","",IFERROR(U622*V622,0))</f>
        <v/>
      </c>
      <c r="X622" s="27">
        <f>IF(A622="","",IFERROR(H622/K622,0))</f>
        <v/>
      </c>
      <c r="Y622" s="21">
        <f>IF(A622="","",IFERROR(IF(H622&lt;=0,"Rupture / à commander",IF(H622&lt;=Q622,IF(I622&gt;0,"À surveiller - commande en cours","À commander"),"OK")),"À vérifier"))</f>
        <v/>
      </c>
      <c r="Z622" s="22" t="n"/>
      <c r="AA622" s="15" t="n"/>
    </row>
    <row r="623">
      <c r="A623" s="15" t="n"/>
      <c r="B623" s="15" t="n"/>
      <c r="C623" s="15" t="n"/>
      <c r="D623" s="15" t="n"/>
      <c r="E623" s="15" t="n"/>
      <c r="F623" s="16" t="n"/>
      <c r="G623" s="16" t="n"/>
      <c r="H623" s="17">
        <f>IF(A623="","",IFERROR(MAX(0,F623-G623),0))</f>
        <v/>
      </c>
      <c r="I623" s="16" t="n"/>
      <c r="J623" s="16" t="n"/>
      <c r="K623" s="27">
        <f>IF(A623="","",IFERROR(J623/'Paramètres'!$B$6,0))</f>
        <v/>
      </c>
      <c r="L623" s="16" t="n"/>
      <c r="M623" s="17">
        <f>IF(A623="","",IFERROR(IF(L623="",'Paramètres'!$B$7,L623),0))</f>
        <v/>
      </c>
      <c r="N623" s="16" t="n"/>
      <c r="O623" s="17">
        <f>IF(A623="","",IFERROR(IF(N623="",'Paramètres'!$B$8,N623),0))</f>
        <v/>
      </c>
      <c r="P623" s="17">
        <f>IF(A623="","",IFERROR(ROUNDUP(K623*O623,0),0))</f>
        <v/>
      </c>
      <c r="Q623" s="17">
        <f>IF(A623="","",IFERROR(ROUNDUP((K623*M623)+P623,0),0))</f>
        <v/>
      </c>
      <c r="R623" s="16" t="n"/>
      <c r="S623" s="17">
        <f>IF(A623="","",IFERROR(IF(R623="",'Paramètres'!$B$9,R623),0))</f>
        <v/>
      </c>
      <c r="T623" s="17">
        <f>IF(A623="","",IFERROR(ROUNDUP(K623*(M623+S623),0),0))</f>
        <v/>
      </c>
      <c r="U623" s="17">
        <f>IF(A623="","",IFERROR(IF(H623&lt;=Q623,MAX(0,T623-H623-I623),0),0))</f>
        <v/>
      </c>
      <c r="V623" s="28" t="n"/>
      <c r="W623" s="29">
        <f>IF(A623="","",IFERROR(U623*V623,0))</f>
        <v/>
      </c>
      <c r="X623" s="27">
        <f>IF(A623="","",IFERROR(H623/K623,0))</f>
        <v/>
      </c>
      <c r="Y623" s="21">
        <f>IF(A623="","",IFERROR(IF(H623&lt;=0,"Rupture / à commander",IF(H623&lt;=Q623,IF(I623&gt;0,"À surveiller - commande en cours","À commander"),"OK")),"À vérifier"))</f>
        <v/>
      </c>
      <c r="Z623" s="22" t="n"/>
      <c r="AA623" s="15" t="n"/>
    </row>
    <row r="624">
      <c r="A624" s="15" t="n"/>
      <c r="B624" s="15" t="n"/>
      <c r="C624" s="15" t="n"/>
      <c r="D624" s="15" t="n"/>
      <c r="E624" s="15" t="n"/>
      <c r="F624" s="16" t="n"/>
      <c r="G624" s="16" t="n"/>
      <c r="H624" s="17">
        <f>IF(A624="","",IFERROR(MAX(0,F624-G624),0))</f>
        <v/>
      </c>
      <c r="I624" s="16" t="n"/>
      <c r="J624" s="16" t="n"/>
      <c r="K624" s="27">
        <f>IF(A624="","",IFERROR(J624/'Paramètres'!$B$6,0))</f>
        <v/>
      </c>
      <c r="L624" s="16" t="n"/>
      <c r="M624" s="17">
        <f>IF(A624="","",IFERROR(IF(L624="",'Paramètres'!$B$7,L624),0))</f>
        <v/>
      </c>
      <c r="N624" s="16" t="n"/>
      <c r="O624" s="17">
        <f>IF(A624="","",IFERROR(IF(N624="",'Paramètres'!$B$8,N624),0))</f>
        <v/>
      </c>
      <c r="P624" s="17">
        <f>IF(A624="","",IFERROR(ROUNDUP(K624*O624,0),0))</f>
        <v/>
      </c>
      <c r="Q624" s="17">
        <f>IF(A624="","",IFERROR(ROUNDUP((K624*M624)+P624,0),0))</f>
        <v/>
      </c>
      <c r="R624" s="16" t="n"/>
      <c r="S624" s="17">
        <f>IF(A624="","",IFERROR(IF(R624="",'Paramètres'!$B$9,R624),0))</f>
        <v/>
      </c>
      <c r="T624" s="17">
        <f>IF(A624="","",IFERROR(ROUNDUP(K624*(M624+S624),0),0))</f>
        <v/>
      </c>
      <c r="U624" s="17">
        <f>IF(A624="","",IFERROR(IF(H624&lt;=Q624,MAX(0,T624-H624-I624),0),0))</f>
        <v/>
      </c>
      <c r="V624" s="28" t="n"/>
      <c r="W624" s="29">
        <f>IF(A624="","",IFERROR(U624*V624,0))</f>
        <v/>
      </c>
      <c r="X624" s="27">
        <f>IF(A624="","",IFERROR(H624/K624,0))</f>
        <v/>
      </c>
      <c r="Y624" s="21">
        <f>IF(A624="","",IFERROR(IF(H624&lt;=0,"Rupture / à commander",IF(H624&lt;=Q624,IF(I624&gt;0,"À surveiller - commande en cours","À commander"),"OK")),"À vérifier"))</f>
        <v/>
      </c>
      <c r="Z624" s="22" t="n"/>
      <c r="AA624" s="15" t="n"/>
    </row>
    <row r="625">
      <c r="A625" s="15" t="n"/>
      <c r="B625" s="15" t="n"/>
      <c r="C625" s="15" t="n"/>
      <c r="D625" s="15" t="n"/>
      <c r="E625" s="15" t="n"/>
      <c r="F625" s="16" t="n"/>
      <c r="G625" s="16" t="n"/>
      <c r="H625" s="17">
        <f>IF(A625="","",IFERROR(MAX(0,F625-G625),0))</f>
        <v/>
      </c>
      <c r="I625" s="16" t="n"/>
      <c r="J625" s="16" t="n"/>
      <c r="K625" s="27">
        <f>IF(A625="","",IFERROR(J625/'Paramètres'!$B$6,0))</f>
        <v/>
      </c>
      <c r="L625" s="16" t="n"/>
      <c r="M625" s="17">
        <f>IF(A625="","",IFERROR(IF(L625="",'Paramètres'!$B$7,L625),0))</f>
        <v/>
      </c>
      <c r="N625" s="16" t="n"/>
      <c r="O625" s="17">
        <f>IF(A625="","",IFERROR(IF(N625="",'Paramètres'!$B$8,N625),0))</f>
        <v/>
      </c>
      <c r="P625" s="17">
        <f>IF(A625="","",IFERROR(ROUNDUP(K625*O625,0),0))</f>
        <v/>
      </c>
      <c r="Q625" s="17">
        <f>IF(A625="","",IFERROR(ROUNDUP((K625*M625)+P625,0),0))</f>
        <v/>
      </c>
      <c r="R625" s="16" t="n"/>
      <c r="S625" s="17">
        <f>IF(A625="","",IFERROR(IF(R625="",'Paramètres'!$B$9,R625),0))</f>
        <v/>
      </c>
      <c r="T625" s="17">
        <f>IF(A625="","",IFERROR(ROUNDUP(K625*(M625+S625),0),0))</f>
        <v/>
      </c>
      <c r="U625" s="17">
        <f>IF(A625="","",IFERROR(IF(H625&lt;=Q625,MAX(0,T625-H625-I625),0),0))</f>
        <v/>
      </c>
      <c r="V625" s="28" t="n"/>
      <c r="W625" s="29">
        <f>IF(A625="","",IFERROR(U625*V625,0))</f>
        <v/>
      </c>
      <c r="X625" s="27">
        <f>IF(A625="","",IFERROR(H625/K625,0))</f>
        <v/>
      </c>
      <c r="Y625" s="21">
        <f>IF(A625="","",IFERROR(IF(H625&lt;=0,"Rupture / à commander",IF(H625&lt;=Q625,IF(I625&gt;0,"À surveiller - commande en cours","À commander"),"OK")),"À vérifier"))</f>
        <v/>
      </c>
      <c r="Z625" s="22" t="n"/>
      <c r="AA625" s="15" t="n"/>
    </row>
    <row r="626">
      <c r="A626" s="15" t="n"/>
      <c r="B626" s="15" t="n"/>
      <c r="C626" s="15" t="n"/>
      <c r="D626" s="15" t="n"/>
      <c r="E626" s="15" t="n"/>
      <c r="F626" s="16" t="n"/>
      <c r="G626" s="16" t="n"/>
      <c r="H626" s="17">
        <f>IF(A626="","",IFERROR(MAX(0,F626-G626),0))</f>
        <v/>
      </c>
      <c r="I626" s="16" t="n"/>
      <c r="J626" s="16" t="n"/>
      <c r="K626" s="27">
        <f>IF(A626="","",IFERROR(J626/'Paramètres'!$B$6,0))</f>
        <v/>
      </c>
      <c r="L626" s="16" t="n"/>
      <c r="M626" s="17">
        <f>IF(A626="","",IFERROR(IF(L626="",'Paramètres'!$B$7,L626),0))</f>
        <v/>
      </c>
      <c r="N626" s="16" t="n"/>
      <c r="O626" s="17">
        <f>IF(A626="","",IFERROR(IF(N626="",'Paramètres'!$B$8,N626),0))</f>
        <v/>
      </c>
      <c r="P626" s="17">
        <f>IF(A626="","",IFERROR(ROUNDUP(K626*O626,0),0))</f>
        <v/>
      </c>
      <c r="Q626" s="17">
        <f>IF(A626="","",IFERROR(ROUNDUP((K626*M626)+P626,0),0))</f>
        <v/>
      </c>
      <c r="R626" s="16" t="n"/>
      <c r="S626" s="17">
        <f>IF(A626="","",IFERROR(IF(R626="",'Paramètres'!$B$9,R626),0))</f>
        <v/>
      </c>
      <c r="T626" s="17">
        <f>IF(A626="","",IFERROR(ROUNDUP(K626*(M626+S626),0),0))</f>
        <v/>
      </c>
      <c r="U626" s="17">
        <f>IF(A626="","",IFERROR(IF(H626&lt;=Q626,MAX(0,T626-H626-I626),0),0))</f>
        <v/>
      </c>
      <c r="V626" s="28" t="n"/>
      <c r="W626" s="29">
        <f>IF(A626="","",IFERROR(U626*V626,0))</f>
        <v/>
      </c>
      <c r="X626" s="27">
        <f>IF(A626="","",IFERROR(H626/K626,0))</f>
        <v/>
      </c>
      <c r="Y626" s="21">
        <f>IF(A626="","",IFERROR(IF(H626&lt;=0,"Rupture / à commander",IF(H626&lt;=Q626,IF(I626&gt;0,"À surveiller - commande en cours","À commander"),"OK")),"À vérifier"))</f>
        <v/>
      </c>
      <c r="Z626" s="22" t="n"/>
      <c r="AA626" s="15" t="n"/>
    </row>
    <row r="627">
      <c r="A627" s="15" t="n"/>
      <c r="B627" s="15" t="n"/>
      <c r="C627" s="15" t="n"/>
      <c r="D627" s="15" t="n"/>
      <c r="E627" s="15" t="n"/>
      <c r="F627" s="16" t="n"/>
      <c r="G627" s="16" t="n"/>
      <c r="H627" s="17">
        <f>IF(A627="","",IFERROR(MAX(0,F627-G627),0))</f>
        <v/>
      </c>
      <c r="I627" s="16" t="n"/>
      <c r="J627" s="16" t="n"/>
      <c r="K627" s="27">
        <f>IF(A627="","",IFERROR(J627/'Paramètres'!$B$6,0))</f>
        <v/>
      </c>
      <c r="L627" s="16" t="n"/>
      <c r="M627" s="17">
        <f>IF(A627="","",IFERROR(IF(L627="",'Paramètres'!$B$7,L627),0))</f>
        <v/>
      </c>
      <c r="N627" s="16" t="n"/>
      <c r="O627" s="17">
        <f>IF(A627="","",IFERROR(IF(N627="",'Paramètres'!$B$8,N627),0))</f>
        <v/>
      </c>
      <c r="P627" s="17">
        <f>IF(A627="","",IFERROR(ROUNDUP(K627*O627,0),0))</f>
        <v/>
      </c>
      <c r="Q627" s="17">
        <f>IF(A627="","",IFERROR(ROUNDUP((K627*M627)+P627,0),0))</f>
        <v/>
      </c>
      <c r="R627" s="16" t="n"/>
      <c r="S627" s="17">
        <f>IF(A627="","",IFERROR(IF(R627="",'Paramètres'!$B$9,R627),0))</f>
        <v/>
      </c>
      <c r="T627" s="17">
        <f>IF(A627="","",IFERROR(ROUNDUP(K627*(M627+S627),0),0))</f>
        <v/>
      </c>
      <c r="U627" s="17">
        <f>IF(A627="","",IFERROR(IF(H627&lt;=Q627,MAX(0,T627-H627-I627),0),0))</f>
        <v/>
      </c>
      <c r="V627" s="28" t="n"/>
      <c r="W627" s="29">
        <f>IF(A627="","",IFERROR(U627*V627,0))</f>
        <v/>
      </c>
      <c r="X627" s="27">
        <f>IF(A627="","",IFERROR(H627/K627,0))</f>
        <v/>
      </c>
      <c r="Y627" s="21">
        <f>IF(A627="","",IFERROR(IF(H627&lt;=0,"Rupture / à commander",IF(H627&lt;=Q627,IF(I627&gt;0,"À surveiller - commande en cours","À commander"),"OK")),"À vérifier"))</f>
        <v/>
      </c>
      <c r="Z627" s="22" t="n"/>
      <c r="AA627" s="15" t="n"/>
    </row>
    <row r="628">
      <c r="A628" s="15" t="n"/>
      <c r="B628" s="15" t="n"/>
      <c r="C628" s="15" t="n"/>
      <c r="D628" s="15" t="n"/>
      <c r="E628" s="15" t="n"/>
      <c r="F628" s="16" t="n"/>
      <c r="G628" s="16" t="n"/>
      <c r="H628" s="17">
        <f>IF(A628="","",IFERROR(MAX(0,F628-G628),0))</f>
        <v/>
      </c>
      <c r="I628" s="16" t="n"/>
      <c r="J628" s="16" t="n"/>
      <c r="K628" s="27">
        <f>IF(A628="","",IFERROR(J628/'Paramètres'!$B$6,0))</f>
        <v/>
      </c>
      <c r="L628" s="16" t="n"/>
      <c r="M628" s="17">
        <f>IF(A628="","",IFERROR(IF(L628="",'Paramètres'!$B$7,L628),0))</f>
        <v/>
      </c>
      <c r="N628" s="16" t="n"/>
      <c r="O628" s="17">
        <f>IF(A628="","",IFERROR(IF(N628="",'Paramètres'!$B$8,N628),0))</f>
        <v/>
      </c>
      <c r="P628" s="17">
        <f>IF(A628="","",IFERROR(ROUNDUP(K628*O628,0),0))</f>
        <v/>
      </c>
      <c r="Q628" s="17">
        <f>IF(A628="","",IFERROR(ROUNDUP((K628*M628)+P628,0),0))</f>
        <v/>
      </c>
      <c r="R628" s="16" t="n"/>
      <c r="S628" s="17">
        <f>IF(A628="","",IFERROR(IF(R628="",'Paramètres'!$B$9,R628),0))</f>
        <v/>
      </c>
      <c r="T628" s="17">
        <f>IF(A628="","",IFERROR(ROUNDUP(K628*(M628+S628),0),0))</f>
        <v/>
      </c>
      <c r="U628" s="17">
        <f>IF(A628="","",IFERROR(IF(H628&lt;=Q628,MAX(0,T628-H628-I628),0),0))</f>
        <v/>
      </c>
      <c r="V628" s="28" t="n"/>
      <c r="W628" s="29">
        <f>IF(A628="","",IFERROR(U628*V628,0))</f>
        <v/>
      </c>
      <c r="X628" s="27">
        <f>IF(A628="","",IFERROR(H628/K628,0))</f>
        <v/>
      </c>
      <c r="Y628" s="21">
        <f>IF(A628="","",IFERROR(IF(H628&lt;=0,"Rupture / à commander",IF(H628&lt;=Q628,IF(I628&gt;0,"À surveiller - commande en cours","À commander"),"OK")),"À vérifier"))</f>
        <v/>
      </c>
      <c r="Z628" s="22" t="n"/>
      <c r="AA628" s="15" t="n"/>
    </row>
    <row r="629">
      <c r="A629" s="15" t="n"/>
      <c r="B629" s="15" t="n"/>
      <c r="C629" s="15" t="n"/>
      <c r="D629" s="15" t="n"/>
      <c r="E629" s="15" t="n"/>
      <c r="F629" s="16" t="n"/>
      <c r="G629" s="16" t="n"/>
      <c r="H629" s="17">
        <f>IF(A629="","",IFERROR(MAX(0,F629-G629),0))</f>
        <v/>
      </c>
      <c r="I629" s="16" t="n"/>
      <c r="J629" s="16" t="n"/>
      <c r="K629" s="27">
        <f>IF(A629="","",IFERROR(J629/'Paramètres'!$B$6,0))</f>
        <v/>
      </c>
      <c r="L629" s="16" t="n"/>
      <c r="M629" s="17">
        <f>IF(A629="","",IFERROR(IF(L629="",'Paramètres'!$B$7,L629),0))</f>
        <v/>
      </c>
      <c r="N629" s="16" t="n"/>
      <c r="O629" s="17">
        <f>IF(A629="","",IFERROR(IF(N629="",'Paramètres'!$B$8,N629),0))</f>
        <v/>
      </c>
      <c r="P629" s="17">
        <f>IF(A629="","",IFERROR(ROUNDUP(K629*O629,0),0))</f>
        <v/>
      </c>
      <c r="Q629" s="17">
        <f>IF(A629="","",IFERROR(ROUNDUP((K629*M629)+P629,0),0))</f>
        <v/>
      </c>
      <c r="R629" s="16" t="n"/>
      <c r="S629" s="17">
        <f>IF(A629="","",IFERROR(IF(R629="",'Paramètres'!$B$9,R629),0))</f>
        <v/>
      </c>
      <c r="T629" s="17">
        <f>IF(A629="","",IFERROR(ROUNDUP(K629*(M629+S629),0),0))</f>
        <v/>
      </c>
      <c r="U629" s="17">
        <f>IF(A629="","",IFERROR(IF(H629&lt;=Q629,MAX(0,T629-H629-I629),0),0))</f>
        <v/>
      </c>
      <c r="V629" s="28" t="n"/>
      <c r="W629" s="29">
        <f>IF(A629="","",IFERROR(U629*V629,0))</f>
        <v/>
      </c>
      <c r="X629" s="27">
        <f>IF(A629="","",IFERROR(H629/K629,0))</f>
        <v/>
      </c>
      <c r="Y629" s="21">
        <f>IF(A629="","",IFERROR(IF(H629&lt;=0,"Rupture / à commander",IF(H629&lt;=Q629,IF(I629&gt;0,"À surveiller - commande en cours","À commander"),"OK")),"À vérifier"))</f>
        <v/>
      </c>
      <c r="Z629" s="22" t="n"/>
      <c r="AA629" s="15" t="n"/>
    </row>
    <row r="630">
      <c r="A630" s="15" t="n"/>
      <c r="B630" s="15" t="n"/>
      <c r="C630" s="15" t="n"/>
      <c r="D630" s="15" t="n"/>
      <c r="E630" s="15" t="n"/>
      <c r="F630" s="16" t="n"/>
      <c r="G630" s="16" t="n"/>
      <c r="H630" s="17">
        <f>IF(A630="","",IFERROR(MAX(0,F630-G630),0))</f>
        <v/>
      </c>
      <c r="I630" s="16" t="n"/>
      <c r="J630" s="16" t="n"/>
      <c r="K630" s="27">
        <f>IF(A630="","",IFERROR(J630/'Paramètres'!$B$6,0))</f>
        <v/>
      </c>
      <c r="L630" s="16" t="n"/>
      <c r="M630" s="17">
        <f>IF(A630="","",IFERROR(IF(L630="",'Paramètres'!$B$7,L630),0))</f>
        <v/>
      </c>
      <c r="N630" s="16" t="n"/>
      <c r="O630" s="17">
        <f>IF(A630="","",IFERROR(IF(N630="",'Paramètres'!$B$8,N630),0))</f>
        <v/>
      </c>
      <c r="P630" s="17">
        <f>IF(A630="","",IFERROR(ROUNDUP(K630*O630,0),0))</f>
        <v/>
      </c>
      <c r="Q630" s="17">
        <f>IF(A630="","",IFERROR(ROUNDUP((K630*M630)+P630,0),0))</f>
        <v/>
      </c>
      <c r="R630" s="16" t="n"/>
      <c r="S630" s="17">
        <f>IF(A630="","",IFERROR(IF(R630="",'Paramètres'!$B$9,R630),0))</f>
        <v/>
      </c>
      <c r="T630" s="17">
        <f>IF(A630="","",IFERROR(ROUNDUP(K630*(M630+S630),0),0))</f>
        <v/>
      </c>
      <c r="U630" s="17">
        <f>IF(A630="","",IFERROR(IF(H630&lt;=Q630,MAX(0,T630-H630-I630),0),0))</f>
        <v/>
      </c>
      <c r="V630" s="28" t="n"/>
      <c r="W630" s="29">
        <f>IF(A630="","",IFERROR(U630*V630,0))</f>
        <v/>
      </c>
      <c r="X630" s="27">
        <f>IF(A630="","",IFERROR(H630/K630,0))</f>
        <v/>
      </c>
      <c r="Y630" s="21">
        <f>IF(A630="","",IFERROR(IF(H630&lt;=0,"Rupture / à commander",IF(H630&lt;=Q630,IF(I630&gt;0,"À surveiller - commande en cours","À commander"),"OK")),"À vérifier"))</f>
        <v/>
      </c>
      <c r="Z630" s="22" t="n"/>
      <c r="AA630" s="15" t="n"/>
    </row>
    <row r="631">
      <c r="A631" s="15" t="n"/>
      <c r="B631" s="15" t="n"/>
      <c r="C631" s="15" t="n"/>
      <c r="D631" s="15" t="n"/>
      <c r="E631" s="15" t="n"/>
      <c r="F631" s="16" t="n"/>
      <c r="G631" s="16" t="n"/>
      <c r="H631" s="17">
        <f>IF(A631="","",IFERROR(MAX(0,F631-G631),0))</f>
        <v/>
      </c>
      <c r="I631" s="16" t="n"/>
      <c r="J631" s="16" t="n"/>
      <c r="K631" s="27">
        <f>IF(A631="","",IFERROR(J631/'Paramètres'!$B$6,0))</f>
        <v/>
      </c>
      <c r="L631" s="16" t="n"/>
      <c r="M631" s="17">
        <f>IF(A631="","",IFERROR(IF(L631="",'Paramètres'!$B$7,L631),0))</f>
        <v/>
      </c>
      <c r="N631" s="16" t="n"/>
      <c r="O631" s="17">
        <f>IF(A631="","",IFERROR(IF(N631="",'Paramètres'!$B$8,N631),0))</f>
        <v/>
      </c>
      <c r="P631" s="17">
        <f>IF(A631="","",IFERROR(ROUNDUP(K631*O631,0),0))</f>
        <v/>
      </c>
      <c r="Q631" s="17">
        <f>IF(A631="","",IFERROR(ROUNDUP((K631*M631)+P631,0),0))</f>
        <v/>
      </c>
      <c r="R631" s="16" t="n"/>
      <c r="S631" s="17">
        <f>IF(A631="","",IFERROR(IF(R631="",'Paramètres'!$B$9,R631),0))</f>
        <v/>
      </c>
      <c r="T631" s="17">
        <f>IF(A631="","",IFERROR(ROUNDUP(K631*(M631+S631),0),0))</f>
        <v/>
      </c>
      <c r="U631" s="17">
        <f>IF(A631="","",IFERROR(IF(H631&lt;=Q631,MAX(0,T631-H631-I631),0),0))</f>
        <v/>
      </c>
      <c r="V631" s="28" t="n"/>
      <c r="W631" s="29">
        <f>IF(A631="","",IFERROR(U631*V631,0))</f>
        <v/>
      </c>
      <c r="X631" s="27">
        <f>IF(A631="","",IFERROR(H631/K631,0))</f>
        <v/>
      </c>
      <c r="Y631" s="21">
        <f>IF(A631="","",IFERROR(IF(H631&lt;=0,"Rupture / à commander",IF(H631&lt;=Q631,IF(I631&gt;0,"À surveiller - commande en cours","À commander"),"OK")),"À vérifier"))</f>
        <v/>
      </c>
      <c r="Z631" s="22" t="n"/>
      <c r="AA631" s="15" t="n"/>
    </row>
    <row r="632">
      <c r="A632" s="15" t="n"/>
      <c r="B632" s="15" t="n"/>
      <c r="C632" s="15" t="n"/>
      <c r="D632" s="15" t="n"/>
      <c r="E632" s="15" t="n"/>
      <c r="F632" s="16" t="n"/>
      <c r="G632" s="16" t="n"/>
      <c r="H632" s="17">
        <f>IF(A632="","",IFERROR(MAX(0,F632-G632),0))</f>
        <v/>
      </c>
      <c r="I632" s="16" t="n"/>
      <c r="J632" s="16" t="n"/>
      <c r="K632" s="27">
        <f>IF(A632="","",IFERROR(J632/'Paramètres'!$B$6,0))</f>
        <v/>
      </c>
      <c r="L632" s="16" t="n"/>
      <c r="M632" s="17">
        <f>IF(A632="","",IFERROR(IF(L632="",'Paramètres'!$B$7,L632),0))</f>
        <v/>
      </c>
      <c r="N632" s="16" t="n"/>
      <c r="O632" s="17">
        <f>IF(A632="","",IFERROR(IF(N632="",'Paramètres'!$B$8,N632),0))</f>
        <v/>
      </c>
      <c r="P632" s="17">
        <f>IF(A632="","",IFERROR(ROUNDUP(K632*O632,0),0))</f>
        <v/>
      </c>
      <c r="Q632" s="17">
        <f>IF(A632="","",IFERROR(ROUNDUP((K632*M632)+P632,0),0))</f>
        <v/>
      </c>
      <c r="R632" s="16" t="n"/>
      <c r="S632" s="17">
        <f>IF(A632="","",IFERROR(IF(R632="",'Paramètres'!$B$9,R632),0))</f>
        <v/>
      </c>
      <c r="T632" s="17">
        <f>IF(A632="","",IFERROR(ROUNDUP(K632*(M632+S632),0),0))</f>
        <v/>
      </c>
      <c r="U632" s="17">
        <f>IF(A632="","",IFERROR(IF(H632&lt;=Q632,MAX(0,T632-H632-I632),0),0))</f>
        <v/>
      </c>
      <c r="V632" s="28" t="n"/>
      <c r="W632" s="29">
        <f>IF(A632="","",IFERROR(U632*V632,0))</f>
        <v/>
      </c>
      <c r="X632" s="27">
        <f>IF(A632="","",IFERROR(H632/K632,0))</f>
        <v/>
      </c>
      <c r="Y632" s="21">
        <f>IF(A632="","",IFERROR(IF(H632&lt;=0,"Rupture / à commander",IF(H632&lt;=Q632,IF(I632&gt;0,"À surveiller - commande en cours","À commander"),"OK")),"À vérifier"))</f>
        <v/>
      </c>
      <c r="Z632" s="22" t="n"/>
      <c r="AA632" s="15" t="n"/>
    </row>
    <row r="633">
      <c r="A633" s="15" t="n"/>
      <c r="B633" s="15" t="n"/>
      <c r="C633" s="15" t="n"/>
      <c r="D633" s="15" t="n"/>
      <c r="E633" s="15" t="n"/>
      <c r="F633" s="16" t="n"/>
      <c r="G633" s="16" t="n"/>
      <c r="H633" s="17">
        <f>IF(A633="","",IFERROR(MAX(0,F633-G633),0))</f>
        <v/>
      </c>
      <c r="I633" s="16" t="n"/>
      <c r="J633" s="16" t="n"/>
      <c r="K633" s="27">
        <f>IF(A633="","",IFERROR(J633/'Paramètres'!$B$6,0))</f>
        <v/>
      </c>
      <c r="L633" s="16" t="n"/>
      <c r="M633" s="17">
        <f>IF(A633="","",IFERROR(IF(L633="",'Paramètres'!$B$7,L633),0))</f>
        <v/>
      </c>
      <c r="N633" s="16" t="n"/>
      <c r="O633" s="17">
        <f>IF(A633="","",IFERROR(IF(N633="",'Paramètres'!$B$8,N633),0))</f>
        <v/>
      </c>
      <c r="P633" s="17">
        <f>IF(A633="","",IFERROR(ROUNDUP(K633*O633,0),0))</f>
        <v/>
      </c>
      <c r="Q633" s="17">
        <f>IF(A633="","",IFERROR(ROUNDUP((K633*M633)+P633,0),0))</f>
        <v/>
      </c>
      <c r="R633" s="16" t="n"/>
      <c r="S633" s="17">
        <f>IF(A633="","",IFERROR(IF(R633="",'Paramètres'!$B$9,R633),0))</f>
        <v/>
      </c>
      <c r="T633" s="17">
        <f>IF(A633="","",IFERROR(ROUNDUP(K633*(M633+S633),0),0))</f>
        <v/>
      </c>
      <c r="U633" s="17">
        <f>IF(A633="","",IFERROR(IF(H633&lt;=Q633,MAX(0,T633-H633-I633),0),0))</f>
        <v/>
      </c>
      <c r="V633" s="28" t="n"/>
      <c r="W633" s="29">
        <f>IF(A633="","",IFERROR(U633*V633,0))</f>
        <v/>
      </c>
      <c r="X633" s="27">
        <f>IF(A633="","",IFERROR(H633/K633,0))</f>
        <v/>
      </c>
      <c r="Y633" s="21">
        <f>IF(A633="","",IFERROR(IF(H633&lt;=0,"Rupture / à commander",IF(H633&lt;=Q633,IF(I633&gt;0,"À surveiller - commande en cours","À commander"),"OK")),"À vérifier"))</f>
        <v/>
      </c>
      <c r="Z633" s="22" t="n"/>
      <c r="AA633" s="15" t="n"/>
    </row>
    <row r="634">
      <c r="A634" s="15" t="n"/>
      <c r="B634" s="15" t="n"/>
      <c r="C634" s="15" t="n"/>
      <c r="D634" s="15" t="n"/>
      <c r="E634" s="15" t="n"/>
      <c r="F634" s="16" t="n"/>
      <c r="G634" s="16" t="n"/>
      <c r="H634" s="17">
        <f>IF(A634="","",IFERROR(MAX(0,F634-G634),0))</f>
        <v/>
      </c>
      <c r="I634" s="16" t="n"/>
      <c r="J634" s="16" t="n"/>
      <c r="K634" s="27">
        <f>IF(A634="","",IFERROR(J634/'Paramètres'!$B$6,0))</f>
        <v/>
      </c>
      <c r="L634" s="16" t="n"/>
      <c r="M634" s="17">
        <f>IF(A634="","",IFERROR(IF(L634="",'Paramètres'!$B$7,L634),0))</f>
        <v/>
      </c>
      <c r="N634" s="16" t="n"/>
      <c r="O634" s="17">
        <f>IF(A634="","",IFERROR(IF(N634="",'Paramètres'!$B$8,N634),0))</f>
        <v/>
      </c>
      <c r="P634" s="17">
        <f>IF(A634="","",IFERROR(ROUNDUP(K634*O634,0),0))</f>
        <v/>
      </c>
      <c r="Q634" s="17">
        <f>IF(A634="","",IFERROR(ROUNDUP((K634*M634)+P634,0),0))</f>
        <v/>
      </c>
      <c r="R634" s="16" t="n"/>
      <c r="S634" s="17">
        <f>IF(A634="","",IFERROR(IF(R634="",'Paramètres'!$B$9,R634),0))</f>
        <v/>
      </c>
      <c r="T634" s="17">
        <f>IF(A634="","",IFERROR(ROUNDUP(K634*(M634+S634),0),0))</f>
        <v/>
      </c>
      <c r="U634" s="17">
        <f>IF(A634="","",IFERROR(IF(H634&lt;=Q634,MAX(0,T634-H634-I634),0),0))</f>
        <v/>
      </c>
      <c r="V634" s="28" t="n"/>
      <c r="W634" s="29">
        <f>IF(A634="","",IFERROR(U634*V634,0))</f>
        <v/>
      </c>
      <c r="X634" s="27">
        <f>IF(A634="","",IFERROR(H634/K634,0))</f>
        <v/>
      </c>
      <c r="Y634" s="21">
        <f>IF(A634="","",IFERROR(IF(H634&lt;=0,"Rupture / à commander",IF(H634&lt;=Q634,IF(I634&gt;0,"À surveiller - commande en cours","À commander"),"OK")),"À vérifier"))</f>
        <v/>
      </c>
      <c r="Z634" s="22" t="n"/>
      <c r="AA634" s="15" t="n"/>
    </row>
    <row r="635">
      <c r="A635" s="15" t="n"/>
      <c r="B635" s="15" t="n"/>
      <c r="C635" s="15" t="n"/>
      <c r="D635" s="15" t="n"/>
      <c r="E635" s="15" t="n"/>
      <c r="F635" s="16" t="n"/>
      <c r="G635" s="16" t="n"/>
      <c r="H635" s="17">
        <f>IF(A635="","",IFERROR(MAX(0,F635-G635),0))</f>
        <v/>
      </c>
      <c r="I635" s="16" t="n"/>
      <c r="J635" s="16" t="n"/>
      <c r="K635" s="27">
        <f>IF(A635="","",IFERROR(J635/'Paramètres'!$B$6,0))</f>
        <v/>
      </c>
      <c r="L635" s="16" t="n"/>
      <c r="M635" s="17">
        <f>IF(A635="","",IFERROR(IF(L635="",'Paramètres'!$B$7,L635),0))</f>
        <v/>
      </c>
      <c r="N635" s="16" t="n"/>
      <c r="O635" s="17">
        <f>IF(A635="","",IFERROR(IF(N635="",'Paramètres'!$B$8,N635),0))</f>
        <v/>
      </c>
      <c r="P635" s="17">
        <f>IF(A635="","",IFERROR(ROUNDUP(K635*O635,0),0))</f>
        <v/>
      </c>
      <c r="Q635" s="17">
        <f>IF(A635="","",IFERROR(ROUNDUP((K635*M635)+P635,0),0))</f>
        <v/>
      </c>
      <c r="R635" s="16" t="n"/>
      <c r="S635" s="17">
        <f>IF(A635="","",IFERROR(IF(R635="",'Paramètres'!$B$9,R635),0))</f>
        <v/>
      </c>
      <c r="T635" s="17">
        <f>IF(A635="","",IFERROR(ROUNDUP(K635*(M635+S635),0),0))</f>
        <v/>
      </c>
      <c r="U635" s="17">
        <f>IF(A635="","",IFERROR(IF(H635&lt;=Q635,MAX(0,T635-H635-I635),0),0))</f>
        <v/>
      </c>
      <c r="V635" s="28" t="n"/>
      <c r="W635" s="29">
        <f>IF(A635="","",IFERROR(U635*V635,0))</f>
        <v/>
      </c>
      <c r="X635" s="27">
        <f>IF(A635="","",IFERROR(H635/K635,0))</f>
        <v/>
      </c>
      <c r="Y635" s="21">
        <f>IF(A635="","",IFERROR(IF(H635&lt;=0,"Rupture / à commander",IF(H635&lt;=Q635,IF(I635&gt;0,"À surveiller - commande en cours","À commander"),"OK")),"À vérifier"))</f>
        <v/>
      </c>
      <c r="Z635" s="22" t="n"/>
      <c r="AA635" s="15" t="n"/>
    </row>
    <row r="636">
      <c r="A636" s="15" t="n"/>
      <c r="B636" s="15" t="n"/>
      <c r="C636" s="15" t="n"/>
      <c r="D636" s="15" t="n"/>
      <c r="E636" s="15" t="n"/>
      <c r="F636" s="16" t="n"/>
      <c r="G636" s="16" t="n"/>
      <c r="H636" s="17">
        <f>IF(A636="","",IFERROR(MAX(0,F636-G636),0))</f>
        <v/>
      </c>
      <c r="I636" s="16" t="n"/>
      <c r="J636" s="16" t="n"/>
      <c r="K636" s="27">
        <f>IF(A636="","",IFERROR(J636/'Paramètres'!$B$6,0))</f>
        <v/>
      </c>
      <c r="L636" s="16" t="n"/>
      <c r="M636" s="17">
        <f>IF(A636="","",IFERROR(IF(L636="",'Paramètres'!$B$7,L636),0))</f>
        <v/>
      </c>
      <c r="N636" s="16" t="n"/>
      <c r="O636" s="17">
        <f>IF(A636="","",IFERROR(IF(N636="",'Paramètres'!$B$8,N636),0))</f>
        <v/>
      </c>
      <c r="P636" s="17">
        <f>IF(A636="","",IFERROR(ROUNDUP(K636*O636,0),0))</f>
        <v/>
      </c>
      <c r="Q636" s="17">
        <f>IF(A636="","",IFERROR(ROUNDUP((K636*M636)+P636,0),0))</f>
        <v/>
      </c>
      <c r="R636" s="16" t="n"/>
      <c r="S636" s="17">
        <f>IF(A636="","",IFERROR(IF(R636="",'Paramètres'!$B$9,R636),0))</f>
        <v/>
      </c>
      <c r="T636" s="17">
        <f>IF(A636="","",IFERROR(ROUNDUP(K636*(M636+S636),0),0))</f>
        <v/>
      </c>
      <c r="U636" s="17">
        <f>IF(A636="","",IFERROR(IF(H636&lt;=Q636,MAX(0,T636-H636-I636),0),0))</f>
        <v/>
      </c>
      <c r="V636" s="28" t="n"/>
      <c r="W636" s="29">
        <f>IF(A636="","",IFERROR(U636*V636,0))</f>
        <v/>
      </c>
      <c r="X636" s="27">
        <f>IF(A636="","",IFERROR(H636/K636,0))</f>
        <v/>
      </c>
      <c r="Y636" s="21">
        <f>IF(A636="","",IFERROR(IF(H636&lt;=0,"Rupture / à commander",IF(H636&lt;=Q636,IF(I636&gt;0,"À surveiller - commande en cours","À commander"),"OK")),"À vérifier"))</f>
        <v/>
      </c>
      <c r="Z636" s="22" t="n"/>
      <c r="AA636" s="15" t="n"/>
    </row>
    <row r="637">
      <c r="A637" s="15" t="n"/>
      <c r="B637" s="15" t="n"/>
      <c r="C637" s="15" t="n"/>
      <c r="D637" s="15" t="n"/>
      <c r="E637" s="15" t="n"/>
      <c r="F637" s="16" t="n"/>
      <c r="G637" s="16" t="n"/>
      <c r="H637" s="17">
        <f>IF(A637="","",IFERROR(MAX(0,F637-G637),0))</f>
        <v/>
      </c>
      <c r="I637" s="16" t="n"/>
      <c r="J637" s="16" t="n"/>
      <c r="K637" s="27">
        <f>IF(A637="","",IFERROR(J637/'Paramètres'!$B$6,0))</f>
        <v/>
      </c>
      <c r="L637" s="16" t="n"/>
      <c r="M637" s="17">
        <f>IF(A637="","",IFERROR(IF(L637="",'Paramètres'!$B$7,L637),0))</f>
        <v/>
      </c>
      <c r="N637" s="16" t="n"/>
      <c r="O637" s="17">
        <f>IF(A637="","",IFERROR(IF(N637="",'Paramètres'!$B$8,N637),0))</f>
        <v/>
      </c>
      <c r="P637" s="17">
        <f>IF(A637="","",IFERROR(ROUNDUP(K637*O637,0),0))</f>
        <v/>
      </c>
      <c r="Q637" s="17">
        <f>IF(A637="","",IFERROR(ROUNDUP((K637*M637)+P637,0),0))</f>
        <v/>
      </c>
      <c r="R637" s="16" t="n"/>
      <c r="S637" s="17">
        <f>IF(A637="","",IFERROR(IF(R637="",'Paramètres'!$B$9,R637),0))</f>
        <v/>
      </c>
      <c r="T637" s="17">
        <f>IF(A637="","",IFERROR(ROUNDUP(K637*(M637+S637),0),0))</f>
        <v/>
      </c>
      <c r="U637" s="17">
        <f>IF(A637="","",IFERROR(IF(H637&lt;=Q637,MAX(0,T637-H637-I637),0),0))</f>
        <v/>
      </c>
      <c r="V637" s="28" t="n"/>
      <c r="W637" s="29">
        <f>IF(A637="","",IFERROR(U637*V637,0))</f>
        <v/>
      </c>
      <c r="X637" s="27">
        <f>IF(A637="","",IFERROR(H637/K637,0))</f>
        <v/>
      </c>
      <c r="Y637" s="21">
        <f>IF(A637="","",IFERROR(IF(H637&lt;=0,"Rupture / à commander",IF(H637&lt;=Q637,IF(I637&gt;0,"À surveiller - commande en cours","À commander"),"OK")),"À vérifier"))</f>
        <v/>
      </c>
      <c r="Z637" s="22" t="n"/>
      <c r="AA637" s="15" t="n"/>
    </row>
    <row r="638">
      <c r="A638" s="15" t="n"/>
      <c r="B638" s="15" t="n"/>
      <c r="C638" s="15" t="n"/>
      <c r="D638" s="15" t="n"/>
      <c r="E638" s="15" t="n"/>
      <c r="F638" s="16" t="n"/>
      <c r="G638" s="16" t="n"/>
      <c r="H638" s="17">
        <f>IF(A638="","",IFERROR(MAX(0,F638-G638),0))</f>
        <v/>
      </c>
      <c r="I638" s="16" t="n"/>
      <c r="J638" s="16" t="n"/>
      <c r="K638" s="27">
        <f>IF(A638="","",IFERROR(J638/'Paramètres'!$B$6,0))</f>
        <v/>
      </c>
      <c r="L638" s="16" t="n"/>
      <c r="M638" s="17">
        <f>IF(A638="","",IFERROR(IF(L638="",'Paramètres'!$B$7,L638),0))</f>
        <v/>
      </c>
      <c r="N638" s="16" t="n"/>
      <c r="O638" s="17">
        <f>IF(A638="","",IFERROR(IF(N638="",'Paramètres'!$B$8,N638),0))</f>
        <v/>
      </c>
      <c r="P638" s="17">
        <f>IF(A638="","",IFERROR(ROUNDUP(K638*O638,0),0))</f>
        <v/>
      </c>
      <c r="Q638" s="17">
        <f>IF(A638="","",IFERROR(ROUNDUP((K638*M638)+P638,0),0))</f>
        <v/>
      </c>
      <c r="R638" s="16" t="n"/>
      <c r="S638" s="17">
        <f>IF(A638="","",IFERROR(IF(R638="",'Paramètres'!$B$9,R638),0))</f>
        <v/>
      </c>
      <c r="T638" s="17">
        <f>IF(A638="","",IFERROR(ROUNDUP(K638*(M638+S638),0),0))</f>
        <v/>
      </c>
      <c r="U638" s="17">
        <f>IF(A638="","",IFERROR(IF(H638&lt;=Q638,MAX(0,T638-H638-I638),0),0))</f>
        <v/>
      </c>
      <c r="V638" s="28" t="n"/>
      <c r="W638" s="29">
        <f>IF(A638="","",IFERROR(U638*V638,0))</f>
        <v/>
      </c>
      <c r="X638" s="27">
        <f>IF(A638="","",IFERROR(H638/K638,0))</f>
        <v/>
      </c>
      <c r="Y638" s="21">
        <f>IF(A638="","",IFERROR(IF(H638&lt;=0,"Rupture / à commander",IF(H638&lt;=Q638,IF(I638&gt;0,"À surveiller - commande en cours","À commander"),"OK")),"À vérifier"))</f>
        <v/>
      </c>
      <c r="Z638" s="22" t="n"/>
      <c r="AA638" s="15" t="n"/>
    </row>
    <row r="639">
      <c r="A639" s="15" t="n"/>
      <c r="B639" s="15" t="n"/>
      <c r="C639" s="15" t="n"/>
      <c r="D639" s="15" t="n"/>
      <c r="E639" s="15" t="n"/>
      <c r="F639" s="16" t="n"/>
      <c r="G639" s="16" t="n"/>
      <c r="H639" s="17">
        <f>IF(A639="","",IFERROR(MAX(0,F639-G639),0))</f>
        <v/>
      </c>
      <c r="I639" s="16" t="n"/>
      <c r="J639" s="16" t="n"/>
      <c r="K639" s="27">
        <f>IF(A639="","",IFERROR(J639/'Paramètres'!$B$6,0))</f>
        <v/>
      </c>
      <c r="L639" s="16" t="n"/>
      <c r="M639" s="17">
        <f>IF(A639="","",IFERROR(IF(L639="",'Paramètres'!$B$7,L639),0))</f>
        <v/>
      </c>
      <c r="N639" s="16" t="n"/>
      <c r="O639" s="17">
        <f>IF(A639="","",IFERROR(IF(N639="",'Paramètres'!$B$8,N639),0))</f>
        <v/>
      </c>
      <c r="P639" s="17">
        <f>IF(A639="","",IFERROR(ROUNDUP(K639*O639,0),0))</f>
        <v/>
      </c>
      <c r="Q639" s="17">
        <f>IF(A639="","",IFERROR(ROUNDUP((K639*M639)+P639,0),0))</f>
        <v/>
      </c>
      <c r="R639" s="16" t="n"/>
      <c r="S639" s="17">
        <f>IF(A639="","",IFERROR(IF(R639="",'Paramètres'!$B$9,R639),0))</f>
        <v/>
      </c>
      <c r="T639" s="17">
        <f>IF(A639="","",IFERROR(ROUNDUP(K639*(M639+S639),0),0))</f>
        <v/>
      </c>
      <c r="U639" s="17">
        <f>IF(A639="","",IFERROR(IF(H639&lt;=Q639,MAX(0,T639-H639-I639),0),0))</f>
        <v/>
      </c>
      <c r="V639" s="28" t="n"/>
      <c r="W639" s="29">
        <f>IF(A639="","",IFERROR(U639*V639,0))</f>
        <v/>
      </c>
      <c r="X639" s="27">
        <f>IF(A639="","",IFERROR(H639/K639,0))</f>
        <v/>
      </c>
      <c r="Y639" s="21">
        <f>IF(A639="","",IFERROR(IF(H639&lt;=0,"Rupture / à commander",IF(H639&lt;=Q639,IF(I639&gt;0,"À surveiller - commande en cours","À commander"),"OK")),"À vérifier"))</f>
        <v/>
      </c>
      <c r="Z639" s="22" t="n"/>
      <c r="AA639" s="15" t="n"/>
    </row>
    <row r="640">
      <c r="A640" s="15" t="n"/>
      <c r="B640" s="15" t="n"/>
      <c r="C640" s="15" t="n"/>
      <c r="D640" s="15" t="n"/>
      <c r="E640" s="15" t="n"/>
      <c r="F640" s="16" t="n"/>
      <c r="G640" s="16" t="n"/>
      <c r="H640" s="17">
        <f>IF(A640="","",IFERROR(MAX(0,F640-G640),0))</f>
        <v/>
      </c>
      <c r="I640" s="16" t="n"/>
      <c r="J640" s="16" t="n"/>
      <c r="K640" s="27">
        <f>IF(A640="","",IFERROR(J640/'Paramètres'!$B$6,0))</f>
        <v/>
      </c>
      <c r="L640" s="16" t="n"/>
      <c r="M640" s="17">
        <f>IF(A640="","",IFERROR(IF(L640="",'Paramètres'!$B$7,L640),0))</f>
        <v/>
      </c>
      <c r="N640" s="16" t="n"/>
      <c r="O640" s="17">
        <f>IF(A640="","",IFERROR(IF(N640="",'Paramètres'!$B$8,N640),0))</f>
        <v/>
      </c>
      <c r="P640" s="17">
        <f>IF(A640="","",IFERROR(ROUNDUP(K640*O640,0),0))</f>
        <v/>
      </c>
      <c r="Q640" s="17">
        <f>IF(A640="","",IFERROR(ROUNDUP((K640*M640)+P640,0),0))</f>
        <v/>
      </c>
      <c r="R640" s="16" t="n"/>
      <c r="S640" s="17">
        <f>IF(A640="","",IFERROR(IF(R640="",'Paramètres'!$B$9,R640),0))</f>
        <v/>
      </c>
      <c r="T640" s="17">
        <f>IF(A640="","",IFERROR(ROUNDUP(K640*(M640+S640),0),0))</f>
        <v/>
      </c>
      <c r="U640" s="17">
        <f>IF(A640="","",IFERROR(IF(H640&lt;=Q640,MAX(0,T640-H640-I640),0),0))</f>
        <v/>
      </c>
      <c r="V640" s="28" t="n"/>
      <c r="W640" s="29">
        <f>IF(A640="","",IFERROR(U640*V640,0))</f>
        <v/>
      </c>
      <c r="X640" s="27">
        <f>IF(A640="","",IFERROR(H640/K640,0))</f>
        <v/>
      </c>
      <c r="Y640" s="21">
        <f>IF(A640="","",IFERROR(IF(H640&lt;=0,"Rupture / à commander",IF(H640&lt;=Q640,IF(I640&gt;0,"À surveiller - commande en cours","À commander"),"OK")),"À vérifier"))</f>
        <v/>
      </c>
      <c r="Z640" s="22" t="n"/>
      <c r="AA640" s="15" t="n"/>
    </row>
    <row r="641">
      <c r="A641" s="15" t="n"/>
      <c r="B641" s="15" t="n"/>
      <c r="C641" s="15" t="n"/>
      <c r="D641" s="15" t="n"/>
      <c r="E641" s="15" t="n"/>
      <c r="F641" s="16" t="n"/>
      <c r="G641" s="16" t="n"/>
      <c r="H641" s="17">
        <f>IF(A641="","",IFERROR(MAX(0,F641-G641),0))</f>
        <v/>
      </c>
      <c r="I641" s="16" t="n"/>
      <c r="J641" s="16" t="n"/>
      <c r="K641" s="27">
        <f>IF(A641="","",IFERROR(J641/'Paramètres'!$B$6,0))</f>
        <v/>
      </c>
      <c r="L641" s="16" t="n"/>
      <c r="M641" s="17">
        <f>IF(A641="","",IFERROR(IF(L641="",'Paramètres'!$B$7,L641),0))</f>
        <v/>
      </c>
      <c r="N641" s="16" t="n"/>
      <c r="O641" s="17">
        <f>IF(A641="","",IFERROR(IF(N641="",'Paramètres'!$B$8,N641),0))</f>
        <v/>
      </c>
      <c r="P641" s="17">
        <f>IF(A641="","",IFERROR(ROUNDUP(K641*O641,0),0))</f>
        <v/>
      </c>
      <c r="Q641" s="17">
        <f>IF(A641="","",IFERROR(ROUNDUP((K641*M641)+P641,0),0))</f>
        <v/>
      </c>
      <c r="R641" s="16" t="n"/>
      <c r="S641" s="17">
        <f>IF(A641="","",IFERROR(IF(R641="",'Paramètres'!$B$9,R641),0))</f>
        <v/>
      </c>
      <c r="T641" s="17">
        <f>IF(A641="","",IFERROR(ROUNDUP(K641*(M641+S641),0),0))</f>
        <v/>
      </c>
      <c r="U641" s="17">
        <f>IF(A641="","",IFERROR(IF(H641&lt;=Q641,MAX(0,T641-H641-I641),0),0))</f>
        <v/>
      </c>
      <c r="V641" s="28" t="n"/>
      <c r="W641" s="29">
        <f>IF(A641="","",IFERROR(U641*V641,0))</f>
        <v/>
      </c>
      <c r="X641" s="27">
        <f>IF(A641="","",IFERROR(H641/K641,0))</f>
        <v/>
      </c>
      <c r="Y641" s="21">
        <f>IF(A641="","",IFERROR(IF(H641&lt;=0,"Rupture / à commander",IF(H641&lt;=Q641,IF(I641&gt;0,"À surveiller - commande en cours","À commander"),"OK")),"À vérifier"))</f>
        <v/>
      </c>
      <c r="Z641" s="22" t="n"/>
      <c r="AA641" s="15" t="n"/>
    </row>
    <row r="642">
      <c r="A642" s="15" t="n"/>
      <c r="B642" s="15" t="n"/>
      <c r="C642" s="15" t="n"/>
      <c r="D642" s="15" t="n"/>
      <c r="E642" s="15" t="n"/>
      <c r="F642" s="16" t="n"/>
      <c r="G642" s="16" t="n"/>
      <c r="H642" s="17">
        <f>IF(A642="","",IFERROR(MAX(0,F642-G642),0))</f>
        <v/>
      </c>
      <c r="I642" s="16" t="n"/>
      <c r="J642" s="16" t="n"/>
      <c r="K642" s="27">
        <f>IF(A642="","",IFERROR(J642/'Paramètres'!$B$6,0))</f>
        <v/>
      </c>
      <c r="L642" s="16" t="n"/>
      <c r="M642" s="17">
        <f>IF(A642="","",IFERROR(IF(L642="",'Paramètres'!$B$7,L642),0))</f>
        <v/>
      </c>
      <c r="N642" s="16" t="n"/>
      <c r="O642" s="17">
        <f>IF(A642="","",IFERROR(IF(N642="",'Paramètres'!$B$8,N642),0))</f>
        <v/>
      </c>
      <c r="P642" s="17">
        <f>IF(A642="","",IFERROR(ROUNDUP(K642*O642,0),0))</f>
        <v/>
      </c>
      <c r="Q642" s="17">
        <f>IF(A642="","",IFERROR(ROUNDUP((K642*M642)+P642,0),0))</f>
        <v/>
      </c>
      <c r="R642" s="16" t="n"/>
      <c r="S642" s="17">
        <f>IF(A642="","",IFERROR(IF(R642="",'Paramètres'!$B$9,R642),0))</f>
        <v/>
      </c>
      <c r="T642" s="17">
        <f>IF(A642="","",IFERROR(ROUNDUP(K642*(M642+S642),0),0))</f>
        <v/>
      </c>
      <c r="U642" s="17">
        <f>IF(A642="","",IFERROR(IF(H642&lt;=Q642,MAX(0,T642-H642-I642),0),0))</f>
        <v/>
      </c>
      <c r="V642" s="28" t="n"/>
      <c r="W642" s="29">
        <f>IF(A642="","",IFERROR(U642*V642,0))</f>
        <v/>
      </c>
      <c r="X642" s="27">
        <f>IF(A642="","",IFERROR(H642/K642,0))</f>
        <v/>
      </c>
      <c r="Y642" s="21">
        <f>IF(A642="","",IFERROR(IF(H642&lt;=0,"Rupture / à commander",IF(H642&lt;=Q642,IF(I642&gt;0,"À surveiller - commande en cours","À commander"),"OK")),"À vérifier"))</f>
        <v/>
      </c>
      <c r="Z642" s="22" t="n"/>
      <c r="AA642" s="15" t="n"/>
    </row>
    <row r="643">
      <c r="A643" s="15" t="n"/>
      <c r="B643" s="15" t="n"/>
      <c r="C643" s="15" t="n"/>
      <c r="D643" s="15" t="n"/>
      <c r="E643" s="15" t="n"/>
      <c r="F643" s="16" t="n"/>
      <c r="G643" s="16" t="n"/>
      <c r="H643" s="17">
        <f>IF(A643="","",IFERROR(MAX(0,F643-G643),0))</f>
        <v/>
      </c>
      <c r="I643" s="16" t="n"/>
      <c r="J643" s="16" t="n"/>
      <c r="K643" s="27">
        <f>IF(A643="","",IFERROR(J643/'Paramètres'!$B$6,0))</f>
        <v/>
      </c>
      <c r="L643" s="16" t="n"/>
      <c r="M643" s="17">
        <f>IF(A643="","",IFERROR(IF(L643="",'Paramètres'!$B$7,L643),0))</f>
        <v/>
      </c>
      <c r="N643" s="16" t="n"/>
      <c r="O643" s="17">
        <f>IF(A643="","",IFERROR(IF(N643="",'Paramètres'!$B$8,N643),0))</f>
        <v/>
      </c>
      <c r="P643" s="17">
        <f>IF(A643="","",IFERROR(ROUNDUP(K643*O643,0),0))</f>
        <v/>
      </c>
      <c r="Q643" s="17">
        <f>IF(A643="","",IFERROR(ROUNDUP((K643*M643)+P643,0),0))</f>
        <v/>
      </c>
      <c r="R643" s="16" t="n"/>
      <c r="S643" s="17">
        <f>IF(A643="","",IFERROR(IF(R643="",'Paramètres'!$B$9,R643),0))</f>
        <v/>
      </c>
      <c r="T643" s="17">
        <f>IF(A643="","",IFERROR(ROUNDUP(K643*(M643+S643),0),0))</f>
        <v/>
      </c>
      <c r="U643" s="17">
        <f>IF(A643="","",IFERROR(IF(H643&lt;=Q643,MAX(0,T643-H643-I643),0),0))</f>
        <v/>
      </c>
      <c r="V643" s="28" t="n"/>
      <c r="W643" s="29">
        <f>IF(A643="","",IFERROR(U643*V643,0))</f>
        <v/>
      </c>
      <c r="X643" s="27">
        <f>IF(A643="","",IFERROR(H643/K643,0))</f>
        <v/>
      </c>
      <c r="Y643" s="21">
        <f>IF(A643="","",IFERROR(IF(H643&lt;=0,"Rupture / à commander",IF(H643&lt;=Q643,IF(I643&gt;0,"À surveiller - commande en cours","À commander"),"OK")),"À vérifier"))</f>
        <v/>
      </c>
      <c r="Z643" s="22" t="n"/>
      <c r="AA643" s="15" t="n"/>
    </row>
    <row r="644">
      <c r="A644" s="15" t="n"/>
      <c r="B644" s="15" t="n"/>
      <c r="C644" s="15" t="n"/>
      <c r="D644" s="15" t="n"/>
      <c r="E644" s="15" t="n"/>
      <c r="F644" s="16" t="n"/>
      <c r="G644" s="16" t="n"/>
      <c r="H644" s="17">
        <f>IF(A644="","",IFERROR(MAX(0,F644-G644),0))</f>
        <v/>
      </c>
      <c r="I644" s="16" t="n"/>
      <c r="J644" s="16" t="n"/>
      <c r="K644" s="27">
        <f>IF(A644="","",IFERROR(J644/'Paramètres'!$B$6,0))</f>
        <v/>
      </c>
      <c r="L644" s="16" t="n"/>
      <c r="M644" s="17">
        <f>IF(A644="","",IFERROR(IF(L644="",'Paramètres'!$B$7,L644),0))</f>
        <v/>
      </c>
      <c r="N644" s="16" t="n"/>
      <c r="O644" s="17">
        <f>IF(A644="","",IFERROR(IF(N644="",'Paramètres'!$B$8,N644),0))</f>
        <v/>
      </c>
      <c r="P644" s="17">
        <f>IF(A644="","",IFERROR(ROUNDUP(K644*O644,0),0))</f>
        <v/>
      </c>
      <c r="Q644" s="17">
        <f>IF(A644="","",IFERROR(ROUNDUP((K644*M644)+P644,0),0))</f>
        <v/>
      </c>
      <c r="R644" s="16" t="n"/>
      <c r="S644" s="17">
        <f>IF(A644="","",IFERROR(IF(R644="",'Paramètres'!$B$9,R644),0))</f>
        <v/>
      </c>
      <c r="T644" s="17">
        <f>IF(A644="","",IFERROR(ROUNDUP(K644*(M644+S644),0),0))</f>
        <v/>
      </c>
      <c r="U644" s="17">
        <f>IF(A644="","",IFERROR(IF(H644&lt;=Q644,MAX(0,T644-H644-I644),0),0))</f>
        <v/>
      </c>
      <c r="V644" s="28" t="n"/>
      <c r="W644" s="29">
        <f>IF(A644="","",IFERROR(U644*V644,0))</f>
        <v/>
      </c>
      <c r="X644" s="27">
        <f>IF(A644="","",IFERROR(H644/K644,0))</f>
        <v/>
      </c>
      <c r="Y644" s="21">
        <f>IF(A644="","",IFERROR(IF(H644&lt;=0,"Rupture / à commander",IF(H644&lt;=Q644,IF(I644&gt;0,"À surveiller - commande en cours","À commander"),"OK")),"À vérifier"))</f>
        <v/>
      </c>
      <c r="Z644" s="22" t="n"/>
      <c r="AA644" s="15" t="n"/>
    </row>
    <row r="645">
      <c r="A645" s="15" t="n"/>
      <c r="B645" s="15" t="n"/>
      <c r="C645" s="15" t="n"/>
      <c r="D645" s="15" t="n"/>
      <c r="E645" s="15" t="n"/>
      <c r="F645" s="16" t="n"/>
      <c r="G645" s="16" t="n"/>
      <c r="H645" s="17">
        <f>IF(A645="","",IFERROR(MAX(0,F645-G645),0))</f>
        <v/>
      </c>
      <c r="I645" s="16" t="n"/>
      <c r="J645" s="16" t="n"/>
      <c r="K645" s="27">
        <f>IF(A645="","",IFERROR(J645/'Paramètres'!$B$6,0))</f>
        <v/>
      </c>
      <c r="L645" s="16" t="n"/>
      <c r="M645" s="17">
        <f>IF(A645="","",IFERROR(IF(L645="",'Paramètres'!$B$7,L645),0))</f>
        <v/>
      </c>
      <c r="N645" s="16" t="n"/>
      <c r="O645" s="17">
        <f>IF(A645="","",IFERROR(IF(N645="",'Paramètres'!$B$8,N645),0))</f>
        <v/>
      </c>
      <c r="P645" s="17">
        <f>IF(A645="","",IFERROR(ROUNDUP(K645*O645,0),0))</f>
        <v/>
      </c>
      <c r="Q645" s="17">
        <f>IF(A645="","",IFERROR(ROUNDUP((K645*M645)+P645,0),0))</f>
        <v/>
      </c>
      <c r="R645" s="16" t="n"/>
      <c r="S645" s="17">
        <f>IF(A645="","",IFERROR(IF(R645="",'Paramètres'!$B$9,R645),0))</f>
        <v/>
      </c>
      <c r="T645" s="17">
        <f>IF(A645="","",IFERROR(ROUNDUP(K645*(M645+S645),0),0))</f>
        <v/>
      </c>
      <c r="U645" s="17">
        <f>IF(A645="","",IFERROR(IF(H645&lt;=Q645,MAX(0,T645-H645-I645),0),0))</f>
        <v/>
      </c>
      <c r="V645" s="28" t="n"/>
      <c r="W645" s="29">
        <f>IF(A645="","",IFERROR(U645*V645,0))</f>
        <v/>
      </c>
      <c r="X645" s="27">
        <f>IF(A645="","",IFERROR(H645/K645,0))</f>
        <v/>
      </c>
      <c r="Y645" s="21">
        <f>IF(A645="","",IFERROR(IF(H645&lt;=0,"Rupture / à commander",IF(H645&lt;=Q645,IF(I645&gt;0,"À surveiller - commande en cours","À commander"),"OK")),"À vérifier"))</f>
        <v/>
      </c>
      <c r="Z645" s="22" t="n"/>
      <c r="AA645" s="15" t="n"/>
    </row>
    <row r="646">
      <c r="A646" s="15" t="n"/>
      <c r="B646" s="15" t="n"/>
      <c r="C646" s="15" t="n"/>
      <c r="D646" s="15" t="n"/>
      <c r="E646" s="15" t="n"/>
      <c r="F646" s="16" t="n"/>
      <c r="G646" s="16" t="n"/>
      <c r="H646" s="17">
        <f>IF(A646="","",IFERROR(MAX(0,F646-G646),0))</f>
        <v/>
      </c>
      <c r="I646" s="16" t="n"/>
      <c r="J646" s="16" t="n"/>
      <c r="K646" s="27">
        <f>IF(A646="","",IFERROR(J646/'Paramètres'!$B$6,0))</f>
        <v/>
      </c>
      <c r="L646" s="16" t="n"/>
      <c r="M646" s="17">
        <f>IF(A646="","",IFERROR(IF(L646="",'Paramètres'!$B$7,L646),0))</f>
        <v/>
      </c>
      <c r="N646" s="16" t="n"/>
      <c r="O646" s="17">
        <f>IF(A646="","",IFERROR(IF(N646="",'Paramètres'!$B$8,N646),0))</f>
        <v/>
      </c>
      <c r="P646" s="17">
        <f>IF(A646="","",IFERROR(ROUNDUP(K646*O646,0),0))</f>
        <v/>
      </c>
      <c r="Q646" s="17">
        <f>IF(A646="","",IFERROR(ROUNDUP((K646*M646)+P646,0),0))</f>
        <v/>
      </c>
      <c r="R646" s="16" t="n"/>
      <c r="S646" s="17">
        <f>IF(A646="","",IFERROR(IF(R646="",'Paramètres'!$B$9,R646),0))</f>
        <v/>
      </c>
      <c r="T646" s="17">
        <f>IF(A646="","",IFERROR(ROUNDUP(K646*(M646+S646),0),0))</f>
        <v/>
      </c>
      <c r="U646" s="17">
        <f>IF(A646="","",IFERROR(IF(H646&lt;=Q646,MAX(0,T646-H646-I646),0),0))</f>
        <v/>
      </c>
      <c r="V646" s="28" t="n"/>
      <c r="W646" s="29">
        <f>IF(A646="","",IFERROR(U646*V646,0))</f>
        <v/>
      </c>
      <c r="X646" s="27">
        <f>IF(A646="","",IFERROR(H646/K646,0))</f>
        <v/>
      </c>
      <c r="Y646" s="21">
        <f>IF(A646="","",IFERROR(IF(H646&lt;=0,"Rupture / à commander",IF(H646&lt;=Q646,IF(I646&gt;0,"À surveiller - commande en cours","À commander"),"OK")),"À vérifier"))</f>
        <v/>
      </c>
      <c r="Z646" s="22" t="n"/>
      <c r="AA646" s="15" t="n"/>
    </row>
    <row r="647">
      <c r="A647" s="15" t="n"/>
      <c r="B647" s="15" t="n"/>
      <c r="C647" s="15" t="n"/>
      <c r="D647" s="15" t="n"/>
      <c r="E647" s="15" t="n"/>
      <c r="F647" s="16" t="n"/>
      <c r="G647" s="16" t="n"/>
      <c r="H647" s="17">
        <f>IF(A647="","",IFERROR(MAX(0,F647-G647),0))</f>
        <v/>
      </c>
      <c r="I647" s="16" t="n"/>
      <c r="J647" s="16" t="n"/>
      <c r="K647" s="27">
        <f>IF(A647="","",IFERROR(J647/'Paramètres'!$B$6,0))</f>
        <v/>
      </c>
      <c r="L647" s="16" t="n"/>
      <c r="M647" s="17">
        <f>IF(A647="","",IFERROR(IF(L647="",'Paramètres'!$B$7,L647),0))</f>
        <v/>
      </c>
      <c r="N647" s="16" t="n"/>
      <c r="O647" s="17">
        <f>IF(A647="","",IFERROR(IF(N647="",'Paramètres'!$B$8,N647),0))</f>
        <v/>
      </c>
      <c r="P647" s="17">
        <f>IF(A647="","",IFERROR(ROUNDUP(K647*O647,0),0))</f>
        <v/>
      </c>
      <c r="Q647" s="17">
        <f>IF(A647="","",IFERROR(ROUNDUP((K647*M647)+P647,0),0))</f>
        <v/>
      </c>
      <c r="R647" s="16" t="n"/>
      <c r="S647" s="17">
        <f>IF(A647="","",IFERROR(IF(R647="",'Paramètres'!$B$9,R647),0))</f>
        <v/>
      </c>
      <c r="T647" s="17">
        <f>IF(A647="","",IFERROR(ROUNDUP(K647*(M647+S647),0),0))</f>
        <v/>
      </c>
      <c r="U647" s="17">
        <f>IF(A647="","",IFERROR(IF(H647&lt;=Q647,MAX(0,T647-H647-I647),0),0))</f>
        <v/>
      </c>
      <c r="V647" s="28" t="n"/>
      <c r="W647" s="29">
        <f>IF(A647="","",IFERROR(U647*V647,0))</f>
        <v/>
      </c>
      <c r="X647" s="27">
        <f>IF(A647="","",IFERROR(H647/K647,0))</f>
        <v/>
      </c>
      <c r="Y647" s="21">
        <f>IF(A647="","",IFERROR(IF(H647&lt;=0,"Rupture / à commander",IF(H647&lt;=Q647,IF(I647&gt;0,"À surveiller - commande en cours","À commander"),"OK")),"À vérifier"))</f>
        <v/>
      </c>
      <c r="Z647" s="22" t="n"/>
      <c r="AA647" s="15" t="n"/>
    </row>
    <row r="648">
      <c r="A648" s="15" t="n"/>
      <c r="B648" s="15" t="n"/>
      <c r="C648" s="15" t="n"/>
      <c r="D648" s="15" t="n"/>
      <c r="E648" s="15" t="n"/>
      <c r="F648" s="16" t="n"/>
      <c r="G648" s="16" t="n"/>
      <c r="H648" s="17">
        <f>IF(A648="","",IFERROR(MAX(0,F648-G648),0))</f>
        <v/>
      </c>
      <c r="I648" s="16" t="n"/>
      <c r="J648" s="16" t="n"/>
      <c r="K648" s="27">
        <f>IF(A648="","",IFERROR(J648/'Paramètres'!$B$6,0))</f>
        <v/>
      </c>
      <c r="L648" s="16" t="n"/>
      <c r="M648" s="17">
        <f>IF(A648="","",IFERROR(IF(L648="",'Paramètres'!$B$7,L648),0))</f>
        <v/>
      </c>
      <c r="N648" s="16" t="n"/>
      <c r="O648" s="17">
        <f>IF(A648="","",IFERROR(IF(N648="",'Paramètres'!$B$8,N648),0))</f>
        <v/>
      </c>
      <c r="P648" s="17">
        <f>IF(A648="","",IFERROR(ROUNDUP(K648*O648,0),0))</f>
        <v/>
      </c>
      <c r="Q648" s="17">
        <f>IF(A648="","",IFERROR(ROUNDUP((K648*M648)+P648,0),0))</f>
        <v/>
      </c>
      <c r="R648" s="16" t="n"/>
      <c r="S648" s="17">
        <f>IF(A648="","",IFERROR(IF(R648="",'Paramètres'!$B$9,R648),0))</f>
        <v/>
      </c>
      <c r="T648" s="17">
        <f>IF(A648="","",IFERROR(ROUNDUP(K648*(M648+S648),0),0))</f>
        <v/>
      </c>
      <c r="U648" s="17">
        <f>IF(A648="","",IFERROR(IF(H648&lt;=Q648,MAX(0,T648-H648-I648),0),0))</f>
        <v/>
      </c>
      <c r="V648" s="28" t="n"/>
      <c r="W648" s="29">
        <f>IF(A648="","",IFERROR(U648*V648,0))</f>
        <v/>
      </c>
      <c r="X648" s="27">
        <f>IF(A648="","",IFERROR(H648/K648,0))</f>
        <v/>
      </c>
      <c r="Y648" s="21">
        <f>IF(A648="","",IFERROR(IF(H648&lt;=0,"Rupture / à commander",IF(H648&lt;=Q648,IF(I648&gt;0,"À surveiller - commande en cours","À commander"),"OK")),"À vérifier"))</f>
        <v/>
      </c>
      <c r="Z648" s="22" t="n"/>
      <c r="AA648" s="15" t="n"/>
    </row>
    <row r="649">
      <c r="A649" s="15" t="n"/>
      <c r="B649" s="15" t="n"/>
      <c r="C649" s="15" t="n"/>
      <c r="D649" s="15" t="n"/>
      <c r="E649" s="15" t="n"/>
      <c r="F649" s="16" t="n"/>
      <c r="G649" s="16" t="n"/>
      <c r="H649" s="17">
        <f>IF(A649="","",IFERROR(MAX(0,F649-G649),0))</f>
        <v/>
      </c>
      <c r="I649" s="16" t="n"/>
      <c r="J649" s="16" t="n"/>
      <c r="K649" s="27">
        <f>IF(A649="","",IFERROR(J649/'Paramètres'!$B$6,0))</f>
        <v/>
      </c>
      <c r="L649" s="16" t="n"/>
      <c r="M649" s="17">
        <f>IF(A649="","",IFERROR(IF(L649="",'Paramètres'!$B$7,L649),0))</f>
        <v/>
      </c>
      <c r="N649" s="16" t="n"/>
      <c r="O649" s="17">
        <f>IF(A649="","",IFERROR(IF(N649="",'Paramètres'!$B$8,N649),0))</f>
        <v/>
      </c>
      <c r="P649" s="17">
        <f>IF(A649="","",IFERROR(ROUNDUP(K649*O649,0),0))</f>
        <v/>
      </c>
      <c r="Q649" s="17">
        <f>IF(A649="","",IFERROR(ROUNDUP((K649*M649)+P649,0),0))</f>
        <v/>
      </c>
      <c r="R649" s="16" t="n"/>
      <c r="S649" s="17">
        <f>IF(A649="","",IFERROR(IF(R649="",'Paramètres'!$B$9,R649),0))</f>
        <v/>
      </c>
      <c r="T649" s="17">
        <f>IF(A649="","",IFERROR(ROUNDUP(K649*(M649+S649),0),0))</f>
        <v/>
      </c>
      <c r="U649" s="17">
        <f>IF(A649="","",IFERROR(IF(H649&lt;=Q649,MAX(0,T649-H649-I649),0),0))</f>
        <v/>
      </c>
      <c r="V649" s="28" t="n"/>
      <c r="W649" s="29">
        <f>IF(A649="","",IFERROR(U649*V649,0))</f>
        <v/>
      </c>
      <c r="X649" s="27">
        <f>IF(A649="","",IFERROR(H649/K649,0))</f>
        <v/>
      </c>
      <c r="Y649" s="21">
        <f>IF(A649="","",IFERROR(IF(H649&lt;=0,"Rupture / à commander",IF(H649&lt;=Q649,IF(I649&gt;0,"À surveiller - commande en cours","À commander"),"OK")),"À vérifier"))</f>
        <v/>
      </c>
      <c r="Z649" s="22" t="n"/>
      <c r="AA649" s="15" t="n"/>
    </row>
    <row r="650">
      <c r="A650" s="15" t="n"/>
      <c r="B650" s="15" t="n"/>
      <c r="C650" s="15" t="n"/>
      <c r="D650" s="15" t="n"/>
      <c r="E650" s="15" t="n"/>
      <c r="F650" s="16" t="n"/>
      <c r="G650" s="16" t="n"/>
      <c r="H650" s="17">
        <f>IF(A650="","",IFERROR(MAX(0,F650-G650),0))</f>
        <v/>
      </c>
      <c r="I650" s="16" t="n"/>
      <c r="J650" s="16" t="n"/>
      <c r="K650" s="27">
        <f>IF(A650="","",IFERROR(J650/'Paramètres'!$B$6,0))</f>
        <v/>
      </c>
      <c r="L650" s="16" t="n"/>
      <c r="M650" s="17">
        <f>IF(A650="","",IFERROR(IF(L650="",'Paramètres'!$B$7,L650),0))</f>
        <v/>
      </c>
      <c r="N650" s="16" t="n"/>
      <c r="O650" s="17">
        <f>IF(A650="","",IFERROR(IF(N650="",'Paramètres'!$B$8,N650),0))</f>
        <v/>
      </c>
      <c r="P650" s="17">
        <f>IF(A650="","",IFERROR(ROUNDUP(K650*O650,0),0))</f>
        <v/>
      </c>
      <c r="Q650" s="17">
        <f>IF(A650="","",IFERROR(ROUNDUP((K650*M650)+P650,0),0))</f>
        <v/>
      </c>
      <c r="R650" s="16" t="n"/>
      <c r="S650" s="17">
        <f>IF(A650="","",IFERROR(IF(R650="",'Paramètres'!$B$9,R650),0))</f>
        <v/>
      </c>
      <c r="T650" s="17">
        <f>IF(A650="","",IFERROR(ROUNDUP(K650*(M650+S650),0),0))</f>
        <v/>
      </c>
      <c r="U650" s="17">
        <f>IF(A650="","",IFERROR(IF(H650&lt;=Q650,MAX(0,T650-H650-I650),0),0))</f>
        <v/>
      </c>
      <c r="V650" s="28" t="n"/>
      <c r="W650" s="29">
        <f>IF(A650="","",IFERROR(U650*V650,0))</f>
        <v/>
      </c>
      <c r="X650" s="27">
        <f>IF(A650="","",IFERROR(H650/K650,0))</f>
        <v/>
      </c>
      <c r="Y650" s="21">
        <f>IF(A650="","",IFERROR(IF(H650&lt;=0,"Rupture / à commander",IF(H650&lt;=Q650,IF(I650&gt;0,"À surveiller - commande en cours","À commander"),"OK")),"À vérifier"))</f>
        <v/>
      </c>
      <c r="Z650" s="22" t="n"/>
      <c r="AA650" s="15" t="n"/>
    </row>
    <row r="651">
      <c r="A651" s="15" t="n"/>
      <c r="B651" s="15" t="n"/>
      <c r="C651" s="15" t="n"/>
      <c r="D651" s="15" t="n"/>
      <c r="E651" s="15" t="n"/>
      <c r="F651" s="16" t="n"/>
      <c r="G651" s="16" t="n"/>
      <c r="H651" s="17">
        <f>IF(A651="","",IFERROR(MAX(0,F651-G651),0))</f>
        <v/>
      </c>
      <c r="I651" s="16" t="n"/>
      <c r="J651" s="16" t="n"/>
      <c r="K651" s="27">
        <f>IF(A651="","",IFERROR(J651/'Paramètres'!$B$6,0))</f>
        <v/>
      </c>
      <c r="L651" s="16" t="n"/>
      <c r="M651" s="17">
        <f>IF(A651="","",IFERROR(IF(L651="",'Paramètres'!$B$7,L651),0))</f>
        <v/>
      </c>
      <c r="N651" s="16" t="n"/>
      <c r="O651" s="17">
        <f>IF(A651="","",IFERROR(IF(N651="",'Paramètres'!$B$8,N651),0))</f>
        <v/>
      </c>
      <c r="P651" s="17">
        <f>IF(A651="","",IFERROR(ROUNDUP(K651*O651,0),0))</f>
        <v/>
      </c>
      <c r="Q651" s="17">
        <f>IF(A651="","",IFERROR(ROUNDUP((K651*M651)+P651,0),0))</f>
        <v/>
      </c>
      <c r="R651" s="16" t="n"/>
      <c r="S651" s="17">
        <f>IF(A651="","",IFERROR(IF(R651="",'Paramètres'!$B$9,R651),0))</f>
        <v/>
      </c>
      <c r="T651" s="17">
        <f>IF(A651="","",IFERROR(ROUNDUP(K651*(M651+S651),0),0))</f>
        <v/>
      </c>
      <c r="U651" s="17">
        <f>IF(A651="","",IFERROR(IF(H651&lt;=Q651,MAX(0,T651-H651-I651),0),0))</f>
        <v/>
      </c>
      <c r="V651" s="28" t="n"/>
      <c r="W651" s="29">
        <f>IF(A651="","",IFERROR(U651*V651,0))</f>
        <v/>
      </c>
      <c r="X651" s="27">
        <f>IF(A651="","",IFERROR(H651/K651,0))</f>
        <v/>
      </c>
      <c r="Y651" s="21">
        <f>IF(A651="","",IFERROR(IF(H651&lt;=0,"Rupture / à commander",IF(H651&lt;=Q651,IF(I651&gt;0,"À surveiller - commande en cours","À commander"),"OK")),"À vérifier"))</f>
        <v/>
      </c>
      <c r="Z651" s="22" t="n"/>
      <c r="AA651" s="15" t="n"/>
    </row>
    <row r="652">
      <c r="A652" s="15" t="n"/>
      <c r="B652" s="15" t="n"/>
      <c r="C652" s="15" t="n"/>
      <c r="D652" s="15" t="n"/>
      <c r="E652" s="15" t="n"/>
      <c r="F652" s="16" t="n"/>
      <c r="G652" s="16" t="n"/>
      <c r="H652" s="17">
        <f>IF(A652="","",IFERROR(MAX(0,F652-G652),0))</f>
        <v/>
      </c>
      <c r="I652" s="16" t="n"/>
      <c r="J652" s="16" t="n"/>
      <c r="K652" s="27">
        <f>IF(A652="","",IFERROR(J652/'Paramètres'!$B$6,0))</f>
        <v/>
      </c>
      <c r="L652" s="16" t="n"/>
      <c r="M652" s="17">
        <f>IF(A652="","",IFERROR(IF(L652="",'Paramètres'!$B$7,L652),0))</f>
        <v/>
      </c>
      <c r="N652" s="16" t="n"/>
      <c r="O652" s="17">
        <f>IF(A652="","",IFERROR(IF(N652="",'Paramètres'!$B$8,N652),0))</f>
        <v/>
      </c>
      <c r="P652" s="17">
        <f>IF(A652="","",IFERROR(ROUNDUP(K652*O652,0),0))</f>
        <v/>
      </c>
      <c r="Q652" s="17">
        <f>IF(A652="","",IFERROR(ROUNDUP((K652*M652)+P652,0),0))</f>
        <v/>
      </c>
      <c r="R652" s="16" t="n"/>
      <c r="S652" s="17">
        <f>IF(A652="","",IFERROR(IF(R652="",'Paramètres'!$B$9,R652),0))</f>
        <v/>
      </c>
      <c r="T652" s="17">
        <f>IF(A652="","",IFERROR(ROUNDUP(K652*(M652+S652),0),0))</f>
        <v/>
      </c>
      <c r="U652" s="17">
        <f>IF(A652="","",IFERROR(IF(H652&lt;=Q652,MAX(0,T652-H652-I652),0),0))</f>
        <v/>
      </c>
      <c r="V652" s="28" t="n"/>
      <c r="W652" s="29">
        <f>IF(A652="","",IFERROR(U652*V652,0))</f>
        <v/>
      </c>
      <c r="X652" s="27">
        <f>IF(A652="","",IFERROR(H652/K652,0))</f>
        <v/>
      </c>
      <c r="Y652" s="21">
        <f>IF(A652="","",IFERROR(IF(H652&lt;=0,"Rupture / à commander",IF(H652&lt;=Q652,IF(I652&gt;0,"À surveiller - commande en cours","À commander"),"OK")),"À vérifier"))</f>
        <v/>
      </c>
      <c r="Z652" s="22" t="n"/>
      <c r="AA652" s="15" t="n"/>
    </row>
    <row r="653">
      <c r="A653" s="15" t="n"/>
      <c r="B653" s="15" t="n"/>
      <c r="C653" s="15" t="n"/>
      <c r="D653" s="15" t="n"/>
      <c r="E653" s="15" t="n"/>
      <c r="F653" s="16" t="n"/>
      <c r="G653" s="16" t="n"/>
      <c r="H653" s="17">
        <f>IF(A653="","",IFERROR(MAX(0,F653-G653),0))</f>
        <v/>
      </c>
      <c r="I653" s="16" t="n"/>
      <c r="J653" s="16" t="n"/>
      <c r="K653" s="27">
        <f>IF(A653="","",IFERROR(J653/'Paramètres'!$B$6,0))</f>
        <v/>
      </c>
      <c r="L653" s="16" t="n"/>
      <c r="M653" s="17">
        <f>IF(A653="","",IFERROR(IF(L653="",'Paramètres'!$B$7,L653),0))</f>
        <v/>
      </c>
      <c r="N653" s="16" t="n"/>
      <c r="O653" s="17">
        <f>IF(A653="","",IFERROR(IF(N653="",'Paramètres'!$B$8,N653),0))</f>
        <v/>
      </c>
      <c r="P653" s="17">
        <f>IF(A653="","",IFERROR(ROUNDUP(K653*O653,0),0))</f>
        <v/>
      </c>
      <c r="Q653" s="17">
        <f>IF(A653="","",IFERROR(ROUNDUP((K653*M653)+P653,0),0))</f>
        <v/>
      </c>
      <c r="R653" s="16" t="n"/>
      <c r="S653" s="17">
        <f>IF(A653="","",IFERROR(IF(R653="",'Paramètres'!$B$9,R653),0))</f>
        <v/>
      </c>
      <c r="T653" s="17">
        <f>IF(A653="","",IFERROR(ROUNDUP(K653*(M653+S653),0),0))</f>
        <v/>
      </c>
      <c r="U653" s="17">
        <f>IF(A653="","",IFERROR(IF(H653&lt;=Q653,MAX(0,T653-H653-I653),0),0))</f>
        <v/>
      </c>
      <c r="V653" s="28" t="n"/>
      <c r="W653" s="29">
        <f>IF(A653="","",IFERROR(U653*V653,0))</f>
        <v/>
      </c>
      <c r="X653" s="27">
        <f>IF(A653="","",IFERROR(H653/K653,0))</f>
        <v/>
      </c>
      <c r="Y653" s="21">
        <f>IF(A653="","",IFERROR(IF(H653&lt;=0,"Rupture / à commander",IF(H653&lt;=Q653,IF(I653&gt;0,"À surveiller - commande en cours","À commander"),"OK")),"À vérifier"))</f>
        <v/>
      </c>
      <c r="Z653" s="22" t="n"/>
      <c r="AA653" s="15" t="n"/>
    </row>
    <row r="654">
      <c r="A654" s="15" t="n"/>
      <c r="B654" s="15" t="n"/>
      <c r="C654" s="15" t="n"/>
      <c r="D654" s="15" t="n"/>
      <c r="E654" s="15" t="n"/>
      <c r="F654" s="16" t="n"/>
      <c r="G654" s="16" t="n"/>
      <c r="H654" s="17">
        <f>IF(A654="","",IFERROR(MAX(0,F654-G654),0))</f>
        <v/>
      </c>
      <c r="I654" s="16" t="n"/>
      <c r="J654" s="16" t="n"/>
      <c r="K654" s="27">
        <f>IF(A654="","",IFERROR(J654/'Paramètres'!$B$6,0))</f>
        <v/>
      </c>
      <c r="L654" s="16" t="n"/>
      <c r="M654" s="17">
        <f>IF(A654="","",IFERROR(IF(L654="",'Paramètres'!$B$7,L654),0))</f>
        <v/>
      </c>
      <c r="N654" s="16" t="n"/>
      <c r="O654" s="17">
        <f>IF(A654="","",IFERROR(IF(N654="",'Paramètres'!$B$8,N654),0))</f>
        <v/>
      </c>
      <c r="P654" s="17">
        <f>IF(A654="","",IFERROR(ROUNDUP(K654*O654,0),0))</f>
        <v/>
      </c>
      <c r="Q654" s="17">
        <f>IF(A654="","",IFERROR(ROUNDUP((K654*M654)+P654,0),0))</f>
        <v/>
      </c>
      <c r="R654" s="16" t="n"/>
      <c r="S654" s="17">
        <f>IF(A654="","",IFERROR(IF(R654="",'Paramètres'!$B$9,R654),0))</f>
        <v/>
      </c>
      <c r="T654" s="17">
        <f>IF(A654="","",IFERROR(ROUNDUP(K654*(M654+S654),0),0))</f>
        <v/>
      </c>
      <c r="U654" s="17">
        <f>IF(A654="","",IFERROR(IF(H654&lt;=Q654,MAX(0,T654-H654-I654),0),0))</f>
        <v/>
      </c>
      <c r="V654" s="28" t="n"/>
      <c r="W654" s="29">
        <f>IF(A654="","",IFERROR(U654*V654,0))</f>
        <v/>
      </c>
      <c r="X654" s="27">
        <f>IF(A654="","",IFERROR(H654/K654,0))</f>
        <v/>
      </c>
      <c r="Y654" s="21">
        <f>IF(A654="","",IFERROR(IF(H654&lt;=0,"Rupture / à commander",IF(H654&lt;=Q654,IF(I654&gt;0,"À surveiller - commande en cours","À commander"),"OK")),"À vérifier"))</f>
        <v/>
      </c>
      <c r="Z654" s="22" t="n"/>
      <c r="AA654" s="15" t="n"/>
    </row>
    <row r="655">
      <c r="A655" s="15" t="n"/>
      <c r="B655" s="15" t="n"/>
      <c r="C655" s="15" t="n"/>
      <c r="D655" s="15" t="n"/>
      <c r="E655" s="15" t="n"/>
      <c r="F655" s="16" t="n"/>
      <c r="G655" s="16" t="n"/>
      <c r="H655" s="17">
        <f>IF(A655="","",IFERROR(MAX(0,F655-G655),0))</f>
        <v/>
      </c>
      <c r="I655" s="16" t="n"/>
      <c r="J655" s="16" t="n"/>
      <c r="K655" s="27">
        <f>IF(A655="","",IFERROR(J655/'Paramètres'!$B$6,0))</f>
        <v/>
      </c>
      <c r="L655" s="16" t="n"/>
      <c r="M655" s="17">
        <f>IF(A655="","",IFERROR(IF(L655="",'Paramètres'!$B$7,L655),0))</f>
        <v/>
      </c>
      <c r="N655" s="16" t="n"/>
      <c r="O655" s="17">
        <f>IF(A655="","",IFERROR(IF(N655="",'Paramètres'!$B$8,N655),0))</f>
        <v/>
      </c>
      <c r="P655" s="17">
        <f>IF(A655="","",IFERROR(ROUNDUP(K655*O655,0),0))</f>
        <v/>
      </c>
      <c r="Q655" s="17">
        <f>IF(A655="","",IFERROR(ROUNDUP((K655*M655)+P655,0),0))</f>
        <v/>
      </c>
      <c r="R655" s="16" t="n"/>
      <c r="S655" s="17">
        <f>IF(A655="","",IFERROR(IF(R655="",'Paramètres'!$B$9,R655),0))</f>
        <v/>
      </c>
      <c r="T655" s="17">
        <f>IF(A655="","",IFERROR(ROUNDUP(K655*(M655+S655),0),0))</f>
        <v/>
      </c>
      <c r="U655" s="17">
        <f>IF(A655="","",IFERROR(IF(H655&lt;=Q655,MAX(0,T655-H655-I655),0),0))</f>
        <v/>
      </c>
      <c r="V655" s="28" t="n"/>
      <c r="W655" s="29">
        <f>IF(A655="","",IFERROR(U655*V655,0))</f>
        <v/>
      </c>
      <c r="X655" s="27">
        <f>IF(A655="","",IFERROR(H655/K655,0))</f>
        <v/>
      </c>
      <c r="Y655" s="21">
        <f>IF(A655="","",IFERROR(IF(H655&lt;=0,"Rupture / à commander",IF(H655&lt;=Q655,IF(I655&gt;0,"À surveiller - commande en cours","À commander"),"OK")),"À vérifier"))</f>
        <v/>
      </c>
      <c r="Z655" s="22" t="n"/>
      <c r="AA655" s="15" t="n"/>
    </row>
    <row r="656">
      <c r="A656" s="15" t="n"/>
      <c r="B656" s="15" t="n"/>
      <c r="C656" s="15" t="n"/>
      <c r="D656" s="15" t="n"/>
      <c r="E656" s="15" t="n"/>
      <c r="F656" s="16" t="n"/>
      <c r="G656" s="16" t="n"/>
      <c r="H656" s="17">
        <f>IF(A656="","",IFERROR(MAX(0,F656-G656),0))</f>
        <v/>
      </c>
      <c r="I656" s="16" t="n"/>
      <c r="J656" s="16" t="n"/>
      <c r="K656" s="27">
        <f>IF(A656="","",IFERROR(J656/'Paramètres'!$B$6,0))</f>
        <v/>
      </c>
      <c r="L656" s="16" t="n"/>
      <c r="M656" s="17">
        <f>IF(A656="","",IFERROR(IF(L656="",'Paramètres'!$B$7,L656),0))</f>
        <v/>
      </c>
      <c r="N656" s="16" t="n"/>
      <c r="O656" s="17">
        <f>IF(A656="","",IFERROR(IF(N656="",'Paramètres'!$B$8,N656),0))</f>
        <v/>
      </c>
      <c r="P656" s="17">
        <f>IF(A656="","",IFERROR(ROUNDUP(K656*O656,0),0))</f>
        <v/>
      </c>
      <c r="Q656" s="17">
        <f>IF(A656="","",IFERROR(ROUNDUP((K656*M656)+P656,0),0))</f>
        <v/>
      </c>
      <c r="R656" s="16" t="n"/>
      <c r="S656" s="17">
        <f>IF(A656="","",IFERROR(IF(R656="",'Paramètres'!$B$9,R656),0))</f>
        <v/>
      </c>
      <c r="T656" s="17">
        <f>IF(A656="","",IFERROR(ROUNDUP(K656*(M656+S656),0),0))</f>
        <v/>
      </c>
      <c r="U656" s="17">
        <f>IF(A656="","",IFERROR(IF(H656&lt;=Q656,MAX(0,T656-H656-I656),0),0))</f>
        <v/>
      </c>
      <c r="V656" s="28" t="n"/>
      <c r="W656" s="29">
        <f>IF(A656="","",IFERROR(U656*V656,0))</f>
        <v/>
      </c>
      <c r="X656" s="27">
        <f>IF(A656="","",IFERROR(H656/K656,0))</f>
        <v/>
      </c>
      <c r="Y656" s="21">
        <f>IF(A656="","",IFERROR(IF(H656&lt;=0,"Rupture / à commander",IF(H656&lt;=Q656,IF(I656&gt;0,"À surveiller - commande en cours","À commander"),"OK")),"À vérifier"))</f>
        <v/>
      </c>
      <c r="Z656" s="22" t="n"/>
      <c r="AA656" s="15" t="n"/>
    </row>
    <row r="657">
      <c r="A657" s="15" t="n"/>
      <c r="B657" s="15" t="n"/>
      <c r="C657" s="15" t="n"/>
      <c r="D657" s="15" t="n"/>
      <c r="E657" s="15" t="n"/>
      <c r="F657" s="16" t="n"/>
      <c r="G657" s="16" t="n"/>
      <c r="H657" s="17">
        <f>IF(A657="","",IFERROR(MAX(0,F657-G657),0))</f>
        <v/>
      </c>
      <c r="I657" s="16" t="n"/>
      <c r="J657" s="16" t="n"/>
      <c r="K657" s="27">
        <f>IF(A657="","",IFERROR(J657/'Paramètres'!$B$6,0))</f>
        <v/>
      </c>
      <c r="L657" s="16" t="n"/>
      <c r="M657" s="17">
        <f>IF(A657="","",IFERROR(IF(L657="",'Paramètres'!$B$7,L657),0))</f>
        <v/>
      </c>
      <c r="N657" s="16" t="n"/>
      <c r="O657" s="17">
        <f>IF(A657="","",IFERROR(IF(N657="",'Paramètres'!$B$8,N657),0))</f>
        <v/>
      </c>
      <c r="P657" s="17">
        <f>IF(A657="","",IFERROR(ROUNDUP(K657*O657,0),0))</f>
        <v/>
      </c>
      <c r="Q657" s="17">
        <f>IF(A657="","",IFERROR(ROUNDUP((K657*M657)+P657,0),0))</f>
        <v/>
      </c>
      <c r="R657" s="16" t="n"/>
      <c r="S657" s="17">
        <f>IF(A657="","",IFERROR(IF(R657="",'Paramètres'!$B$9,R657),0))</f>
        <v/>
      </c>
      <c r="T657" s="17">
        <f>IF(A657="","",IFERROR(ROUNDUP(K657*(M657+S657),0),0))</f>
        <v/>
      </c>
      <c r="U657" s="17">
        <f>IF(A657="","",IFERROR(IF(H657&lt;=Q657,MAX(0,T657-H657-I657),0),0))</f>
        <v/>
      </c>
      <c r="V657" s="28" t="n"/>
      <c r="W657" s="29">
        <f>IF(A657="","",IFERROR(U657*V657,0))</f>
        <v/>
      </c>
      <c r="X657" s="27">
        <f>IF(A657="","",IFERROR(H657/K657,0))</f>
        <v/>
      </c>
      <c r="Y657" s="21">
        <f>IF(A657="","",IFERROR(IF(H657&lt;=0,"Rupture / à commander",IF(H657&lt;=Q657,IF(I657&gt;0,"À surveiller - commande en cours","À commander"),"OK")),"À vérifier"))</f>
        <v/>
      </c>
      <c r="Z657" s="22" t="n"/>
      <c r="AA657" s="15" t="n"/>
    </row>
    <row r="658">
      <c r="A658" s="15" t="n"/>
      <c r="B658" s="15" t="n"/>
      <c r="C658" s="15" t="n"/>
      <c r="D658" s="15" t="n"/>
      <c r="E658" s="15" t="n"/>
      <c r="F658" s="16" t="n"/>
      <c r="G658" s="16" t="n"/>
      <c r="H658" s="17">
        <f>IF(A658="","",IFERROR(MAX(0,F658-G658),0))</f>
        <v/>
      </c>
      <c r="I658" s="16" t="n"/>
      <c r="J658" s="16" t="n"/>
      <c r="K658" s="27">
        <f>IF(A658="","",IFERROR(J658/'Paramètres'!$B$6,0))</f>
        <v/>
      </c>
      <c r="L658" s="16" t="n"/>
      <c r="M658" s="17">
        <f>IF(A658="","",IFERROR(IF(L658="",'Paramètres'!$B$7,L658),0))</f>
        <v/>
      </c>
      <c r="N658" s="16" t="n"/>
      <c r="O658" s="17">
        <f>IF(A658="","",IFERROR(IF(N658="",'Paramètres'!$B$8,N658),0))</f>
        <v/>
      </c>
      <c r="P658" s="17">
        <f>IF(A658="","",IFERROR(ROUNDUP(K658*O658,0),0))</f>
        <v/>
      </c>
      <c r="Q658" s="17">
        <f>IF(A658="","",IFERROR(ROUNDUP((K658*M658)+P658,0),0))</f>
        <v/>
      </c>
      <c r="R658" s="16" t="n"/>
      <c r="S658" s="17">
        <f>IF(A658="","",IFERROR(IF(R658="",'Paramètres'!$B$9,R658),0))</f>
        <v/>
      </c>
      <c r="T658" s="17">
        <f>IF(A658="","",IFERROR(ROUNDUP(K658*(M658+S658),0),0))</f>
        <v/>
      </c>
      <c r="U658" s="17">
        <f>IF(A658="","",IFERROR(IF(H658&lt;=Q658,MAX(0,T658-H658-I658),0),0))</f>
        <v/>
      </c>
      <c r="V658" s="28" t="n"/>
      <c r="W658" s="29">
        <f>IF(A658="","",IFERROR(U658*V658,0))</f>
        <v/>
      </c>
      <c r="X658" s="27">
        <f>IF(A658="","",IFERROR(H658/K658,0))</f>
        <v/>
      </c>
      <c r="Y658" s="21">
        <f>IF(A658="","",IFERROR(IF(H658&lt;=0,"Rupture / à commander",IF(H658&lt;=Q658,IF(I658&gt;0,"À surveiller - commande en cours","À commander"),"OK")),"À vérifier"))</f>
        <v/>
      </c>
      <c r="Z658" s="22" t="n"/>
      <c r="AA658" s="15" t="n"/>
    </row>
    <row r="659">
      <c r="A659" s="15" t="n"/>
      <c r="B659" s="15" t="n"/>
      <c r="C659" s="15" t="n"/>
      <c r="D659" s="15" t="n"/>
      <c r="E659" s="15" t="n"/>
      <c r="F659" s="16" t="n"/>
      <c r="G659" s="16" t="n"/>
      <c r="H659" s="17">
        <f>IF(A659="","",IFERROR(MAX(0,F659-G659),0))</f>
        <v/>
      </c>
      <c r="I659" s="16" t="n"/>
      <c r="J659" s="16" t="n"/>
      <c r="K659" s="27">
        <f>IF(A659="","",IFERROR(J659/'Paramètres'!$B$6,0))</f>
        <v/>
      </c>
      <c r="L659" s="16" t="n"/>
      <c r="M659" s="17">
        <f>IF(A659="","",IFERROR(IF(L659="",'Paramètres'!$B$7,L659),0))</f>
        <v/>
      </c>
      <c r="N659" s="16" t="n"/>
      <c r="O659" s="17">
        <f>IF(A659="","",IFERROR(IF(N659="",'Paramètres'!$B$8,N659),0))</f>
        <v/>
      </c>
      <c r="P659" s="17">
        <f>IF(A659="","",IFERROR(ROUNDUP(K659*O659,0),0))</f>
        <v/>
      </c>
      <c r="Q659" s="17">
        <f>IF(A659="","",IFERROR(ROUNDUP((K659*M659)+P659,0),0))</f>
        <v/>
      </c>
      <c r="R659" s="16" t="n"/>
      <c r="S659" s="17">
        <f>IF(A659="","",IFERROR(IF(R659="",'Paramètres'!$B$9,R659),0))</f>
        <v/>
      </c>
      <c r="T659" s="17">
        <f>IF(A659="","",IFERROR(ROUNDUP(K659*(M659+S659),0),0))</f>
        <v/>
      </c>
      <c r="U659" s="17">
        <f>IF(A659="","",IFERROR(IF(H659&lt;=Q659,MAX(0,T659-H659-I659),0),0))</f>
        <v/>
      </c>
      <c r="V659" s="28" t="n"/>
      <c r="W659" s="29">
        <f>IF(A659="","",IFERROR(U659*V659,0))</f>
        <v/>
      </c>
      <c r="X659" s="27">
        <f>IF(A659="","",IFERROR(H659/K659,0))</f>
        <v/>
      </c>
      <c r="Y659" s="21">
        <f>IF(A659="","",IFERROR(IF(H659&lt;=0,"Rupture / à commander",IF(H659&lt;=Q659,IF(I659&gt;0,"À surveiller - commande en cours","À commander"),"OK")),"À vérifier"))</f>
        <v/>
      </c>
      <c r="Z659" s="22" t="n"/>
      <c r="AA659" s="15" t="n"/>
    </row>
    <row r="660">
      <c r="A660" s="15" t="n"/>
      <c r="B660" s="15" t="n"/>
      <c r="C660" s="15" t="n"/>
      <c r="D660" s="15" t="n"/>
      <c r="E660" s="15" t="n"/>
      <c r="F660" s="16" t="n"/>
      <c r="G660" s="16" t="n"/>
      <c r="H660" s="17">
        <f>IF(A660="","",IFERROR(MAX(0,F660-G660),0))</f>
        <v/>
      </c>
      <c r="I660" s="16" t="n"/>
      <c r="J660" s="16" t="n"/>
      <c r="K660" s="27">
        <f>IF(A660="","",IFERROR(J660/'Paramètres'!$B$6,0))</f>
        <v/>
      </c>
      <c r="L660" s="16" t="n"/>
      <c r="M660" s="17">
        <f>IF(A660="","",IFERROR(IF(L660="",'Paramètres'!$B$7,L660),0))</f>
        <v/>
      </c>
      <c r="N660" s="16" t="n"/>
      <c r="O660" s="17">
        <f>IF(A660="","",IFERROR(IF(N660="",'Paramètres'!$B$8,N660),0))</f>
        <v/>
      </c>
      <c r="P660" s="17">
        <f>IF(A660="","",IFERROR(ROUNDUP(K660*O660,0),0))</f>
        <v/>
      </c>
      <c r="Q660" s="17">
        <f>IF(A660="","",IFERROR(ROUNDUP((K660*M660)+P660,0),0))</f>
        <v/>
      </c>
      <c r="R660" s="16" t="n"/>
      <c r="S660" s="17">
        <f>IF(A660="","",IFERROR(IF(R660="",'Paramètres'!$B$9,R660),0))</f>
        <v/>
      </c>
      <c r="T660" s="17">
        <f>IF(A660="","",IFERROR(ROUNDUP(K660*(M660+S660),0),0))</f>
        <v/>
      </c>
      <c r="U660" s="17">
        <f>IF(A660="","",IFERROR(IF(H660&lt;=Q660,MAX(0,T660-H660-I660),0),0))</f>
        <v/>
      </c>
      <c r="V660" s="28" t="n"/>
      <c r="W660" s="29">
        <f>IF(A660="","",IFERROR(U660*V660,0))</f>
        <v/>
      </c>
      <c r="X660" s="27">
        <f>IF(A660="","",IFERROR(H660/K660,0))</f>
        <v/>
      </c>
      <c r="Y660" s="21">
        <f>IF(A660="","",IFERROR(IF(H660&lt;=0,"Rupture / à commander",IF(H660&lt;=Q660,IF(I660&gt;0,"À surveiller - commande en cours","À commander"),"OK")),"À vérifier"))</f>
        <v/>
      </c>
      <c r="Z660" s="22" t="n"/>
      <c r="AA660" s="15" t="n"/>
    </row>
    <row r="661">
      <c r="A661" s="15" t="n"/>
      <c r="B661" s="15" t="n"/>
      <c r="C661" s="15" t="n"/>
      <c r="D661" s="15" t="n"/>
      <c r="E661" s="15" t="n"/>
      <c r="F661" s="16" t="n"/>
      <c r="G661" s="16" t="n"/>
      <c r="H661" s="17">
        <f>IF(A661="","",IFERROR(MAX(0,F661-G661),0))</f>
        <v/>
      </c>
      <c r="I661" s="16" t="n"/>
      <c r="J661" s="16" t="n"/>
      <c r="K661" s="27">
        <f>IF(A661="","",IFERROR(J661/'Paramètres'!$B$6,0))</f>
        <v/>
      </c>
      <c r="L661" s="16" t="n"/>
      <c r="M661" s="17">
        <f>IF(A661="","",IFERROR(IF(L661="",'Paramètres'!$B$7,L661),0))</f>
        <v/>
      </c>
      <c r="N661" s="16" t="n"/>
      <c r="O661" s="17">
        <f>IF(A661="","",IFERROR(IF(N661="",'Paramètres'!$B$8,N661),0))</f>
        <v/>
      </c>
      <c r="P661" s="17">
        <f>IF(A661="","",IFERROR(ROUNDUP(K661*O661,0),0))</f>
        <v/>
      </c>
      <c r="Q661" s="17">
        <f>IF(A661="","",IFERROR(ROUNDUP((K661*M661)+P661,0),0))</f>
        <v/>
      </c>
      <c r="R661" s="16" t="n"/>
      <c r="S661" s="17">
        <f>IF(A661="","",IFERROR(IF(R661="",'Paramètres'!$B$9,R661),0))</f>
        <v/>
      </c>
      <c r="T661" s="17">
        <f>IF(A661="","",IFERROR(ROUNDUP(K661*(M661+S661),0),0))</f>
        <v/>
      </c>
      <c r="U661" s="17">
        <f>IF(A661="","",IFERROR(IF(H661&lt;=Q661,MAX(0,T661-H661-I661),0),0))</f>
        <v/>
      </c>
      <c r="V661" s="28" t="n"/>
      <c r="W661" s="29">
        <f>IF(A661="","",IFERROR(U661*V661,0))</f>
        <v/>
      </c>
      <c r="X661" s="27">
        <f>IF(A661="","",IFERROR(H661/K661,0))</f>
        <v/>
      </c>
      <c r="Y661" s="21">
        <f>IF(A661="","",IFERROR(IF(H661&lt;=0,"Rupture / à commander",IF(H661&lt;=Q661,IF(I661&gt;0,"À surveiller - commande en cours","À commander"),"OK")),"À vérifier"))</f>
        <v/>
      </c>
      <c r="Z661" s="22" t="n"/>
      <c r="AA661" s="15" t="n"/>
    </row>
    <row r="662">
      <c r="A662" s="15" t="n"/>
      <c r="B662" s="15" t="n"/>
      <c r="C662" s="15" t="n"/>
      <c r="D662" s="15" t="n"/>
      <c r="E662" s="15" t="n"/>
      <c r="F662" s="16" t="n"/>
      <c r="G662" s="16" t="n"/>
      <c r="H662" s="17">
        <f>IF(A662="","",IFERROR(MAX(0,F662-G662),0))</f>
        <v/>
      </c>
      <c r="I662" s="16" t="n"/>
      <c r="J662" s="16" t="n"/>
      <c r="K662" s="27">
        <f>IF(A662="","",IFERROR(J662/'Paramètres'!$B$6,0))</f>
        <v/>
      </c>
      <c r="L662" s="16" t="n"/>
      <c r="M662" s="17">
        <f>IF(A662="","",IFERROR(IF(L662="",'Paramètres'!$B$7,L662),0))</f>
        <v/>
      </c>
      <c r="N662" s="16" t="n"/>
      <c r="O662" s="17">
        <f>IF(A662="","",IFERROR(IF(N662="",'Paramètres'!$B$8,N662),0))</f>
        <v/>
      </c>
      <c r="P662" s="17">
        <f>IF(A662="","",IFERROR(ROUNDUP(K662*O662,0),0))</f>
        <v/>
      </c>
      <c r="Q662" s="17">
        <f>IF(A662="","",IFERROR(ROUNDUP((K662*M662)+P662,0),0))</f>
        <v/>
      </c>
      <c r="R662" s="16" t="n"/>
      <c r="S662" s="17">
        <f>IF(A662="","",IFERROR(IF(R662="",'Paramètres'!$B$9,R662),0))</f>
        <v/>
      </c>
      <c r="T662" s="17">
        <f>IF(A662="","",IFERROR(ROUNDUP(K662*(M662+S662),0),0))</f>
        <v/>
      </c>
      <c r="U662" s="17">
        <f>IF(A662="","",IFERROR(IF(H662&lt;=Q662,MAX(0,T662-H662-I662),0),0))</f>
        <v/>
      </c>
      <c r="V662" s="28" t="n"/>
      <c r="W662" s="29">
        <f>IF(A662="","",IFERROR(U662*V662,0))</f>
        <v/>
      </c>
      <c r="X662" s="27">
        <f>IF(A662="","",IFERROR(H662/K662,0))</f>
        <v/>
      </c>
      <c r="Y662" s="21">
        <f>IF(A662="","",IFERROR(IF(H662&lt;=0,"Rupture / à commander",IF(H662&lt;=Q662,IF(I662&gt;0,"À surveiller - commande en cours","À commander"),"OK")),"À vérifier"))</f>
        <v/>
      </c>
      <c r="Z662" s="22" t="n"/>
      <c r="AA662" s="15" t="n"/>
    </row>
    <row r="663">
      <c r="A663" s="15" t="n"/>
      <c r="B663" s="15" t="n"/>
      <c r="C663" s="15" t="n"/>
      <c r="D663" s="15" t="n"/>
      <c r="E663" s="15" t="n"/>
      <c r="F663" s="16" t="n"/>
      <c r="G663" s="16" t="n"/>
      <c r="H663" s="17">
        <f>IF(A663="","",IFERROR(MAX(0,F663-G663),0))</f>
        <v/>
      </c>
      <c r="I663" s="16" t="n"/>
      <c r="J663" s="16" t="n"/>
      <c r="K663" s="27">
        <f>IF(A663="","",IFERROR(J663/'Paramètres'!$B$6,0))</f>
        <v/>
      </c>
      <c r="L663" s="16" t="n"/>
      <c r="M663" s="17">
        <f>IF(A663="","",IFERROR(IF(L663="",'Paramètres'!$B$7,L663),0))</f>
        <v/>
      </c>
      <c r="N663" s="16" t="n"/>
      <c r="O663" s="17">
        <f>IF(A663="","",IFERROR(IF(N663="",'Paramètres'!$B$8,N663),0))</f>
        <v/>
      </c>
      <c r="P663" s="17">
        <f>IF(A663="","",IFERROR(ROUNDUP(K663*O663,0),0))</f>
        <v/>
      </c>
      <c r="Q663" s="17">
        <f>IF(A663="","",IFERROR(ROUNDUP((K663*M663)+P663,0),0))</f>
        <v/>
      </c>
      <c r="R663" s="16" t="n"/>
      <c r="S663" s="17">
        <f>IF(A663="","",IFERROR(IF(R663="",'Paramètres'!$B$9,R663),0))</f>
        <v/>
      </c>
      <c r="T663" s="17">
        <f>IF(A663="","",IFERROR(ROUNDUP(K663*(M663+S663),0),0))</f>
        <v/>
      </c>
      <c r="U663" s="17">
        <f>IF(A663="","",IFERROR(IF(H663&lt;=Q663,MAX(0,T663-H663-I663),0),0))</f>
        <v/>
      </c>
      <c r="V663" s="28" t="n"/>
      <c r="W663" s="29">
        <f>IF(A663="","",IFERROR(U663*V663,0))</f>
        <v/>
      </c>
      <c r="X663" s="27">
        <f>IF(A663="","",IFERROR(H663/K663,0))</f>
        <v/>
      </c>
      <c r="Y663" s="21">
        <f>IF(A663="","",IFERROR(IF(H663&lt;=0,"Rupture / à commander",IF(H663&lt;=Q663,IF(I663&gt;0,"À surveiller - commande en cours","À commander"),"OK")),"À vérifier"))</f>
        <v/>
      </c>
      <c r="Z663" s="22" t="n"/>
      <c r="AA663" s="15" t="n"/>
    </row>
    <row r="664">
      <c r="A664" s="15" t="n"/>
      <c r="B664" s="15" t="n"/>
      <c r="C664" s="15" t="n"/>
      <c r="D664" s="15" t="n"/>
      <c r="E664" s="15" t="n"/>
      <c r="F664" s="16" t="n"/>
      <c r="G664" s="16" t="n"/>
      <c r="H664" s="17">
        <f>IF(A664="","",IFERROR(MAX(0,F664-G664),0))</f>
        <v/>
      </c>
      <c r="I664" s="16" t="n"/>
      <c r="J664" s="16" t="n"/>
      <c r="K664" s="27">
        <f>IF(A664="","",IFERROR(J664/'Paramètres'!$B$6,0))</f>
        <v/>
      </c>
      <c r="L664" s="16" t="n"/>
      <c r="M664" s="17">
        <f>IF(A664="","",IFERROR(IF(L664="",'Paramètres'!$B$7,L664),0))</f>
        <v/>
      </c>
      <c r="N664" s="16" t="n"/>
      <c r="O664" s="17">
        <f>IF(A664="","",IFERROR(IF(N664="",'Paramètres'!$B$8,N664),0))</f>
        <v/>
      </c>
      <c r="P664" s="17">
        <f>IF(A664="","",IFERROR(ROUNDUP(K664*O664,0),0))</f>
        <v/>
      </c>
      <c r="Q664" s="17">
        <f>IF(A664="","",IFERROR(ROUNDUP((K664*M664)+P664,0),0))</f>
        <v/>
      </c>
      <c r="R664" s="16" t="n"/>
      <c r="S664" s="17">
        <f>IF(A664="","",IFERROR(IF(R664="",'Paramètres'!$B$9,R664),0))</f>
        <v/>
      </c>
      <c r="T664" s="17">
        <f>IF(A664="","",IFERROR(ROUNDUP(K664*(M664+S664),0),0))</f>
        <v/>
      </c>
      <c r="U664" s="17">
        <f>IF(A664="","",IFERROR(IF(H664&lt;=Q664,MAX(0,T664-H664-I664),0),0))</f>
        <v/>
      </c>
      <c r="V664" s="28" t="n"/>
      <c r="W664" s="29">
        <f>IF(A664="","",IFERROR(U664*V664,0))</f>
        <v/>
      </c>
      <c r="X664" s="27">
        <f>IF(A664="","",IFERROR(H664/K664,0))</f>
        <v/>
      </c>
      <c r="Y664" s="21">
        <f>IF(A664="","",IFERROR(IF(H664&lt;=0,"Rupture / à commander",IF(H664&lt;=Q664,IF(I664&gt;0,"À surveiller - commande en cours","À commander"),"OK")),"À vérifier"))</f>
        <v/>
      </c>
      <c r="Z664" s="22" t="n"/>
      <c r="AA664" s="15" t="n"/>
    </row>
    <row r="665">
      <c r="A665" s="15" t="n"/>
      <c r="B665" s="15" t="n"/>
      <c r="C665" s="15" t="n"/>
      <c r="D665" s="15" t="n"/>
      <c r="E665" s="15" t="n"/>
      <c r="F665" s="16" t="n"/>
      <c r="G665" s="16" t="n"/>
      <c r="H665" s="17">
        <f>IF(A665="","",IFERROR(MAX(0,F665-G665),0))</f>
        <v/>
      </c>
      <c r="I665" s="16" t="n"/>
      <c r="J665" s="16" t="n"/>
      <c r="K665" s="27">
        <f>IF(A665="","",IFERROR(J665/'Paramètres'!$B$6,0))</f>
        <v/>
      </c>
      <c r="L665" s="16" t="n"/>
      <c r="M665" s="17">
        <f>IF(A665="","",IFERROR(IF(L665="",'Paramètres'!$B$7,L665),0))</f>
        <v/>
      </c>
      <c r="N665" s="16" t="n"/>
      <c r="O665" s="17">
        <f>IF(A665="","",IFERROR(IF(N665="",'Paramètres'!$B$8,N665),0))</f>
        <v/>
      </c>
      <c r="P665" s="17">
        <f>IF(A665="","",IFERROR(ROUNDUP(K665*O665,0),0))</f>
        <v/>
      </c>
      <c r="Q665" s="17">
        <f>IF(A665="","",IFERROR(ROUNDUP((K665*M665)+P665,0),0))</f>
        <v/>
      </c>
      <c r="R665" s="16" t="n"/>
      <c r="S665" s="17">
        <f>IF(A665="","",IFERROR(IF(R665="",'Paramètres'!$B$9,R665),0))</f>
        <v/>
      </c>
      <c r="T665" s="17">
        <f>IF(A665="","",IFERROR(ROUNDUP(K665*(M665+S665),0),0))</f>
        <v/>
      </c>
      <c r="U665" s="17">
        <f>IF(A665="","",IFERROR(IF(H665&lt;=Q665,MAX(0,T665-H665-I665),0),0))</f>
        <v/>
      </c>
      <c r="V665" s="28" t="n"/>
      <c r="W665" s="29">
        <f>IF(A665="","",IFERROR(U665*V665,0))</f>
        <v/>
      </c>
      <c r="X665" s="27">
        <f>IF(A665="","",IFERROR(H665/K665,0))</f>
        <v/>
      </c>
      <c r="Y665" s="21">
        <f>IF(A665="","",IFERROR(IF(H665&lt;=0,"Rupture / à commander",IF(H665&lt;=Q665,IF(I665&gt;0,"À surveiller - commande en cours","À commander"),"OK")),"À vérifier"))</f>
        <v/>
      </c>
      <c r="Z665" s="22" t="n"/>
      <c r="AA665" s="15" t="n"/>
    </row>
    <row r="666">
      <c r="A666" s="15" t="n"/>
      <c r="B666" s="15" t="n"/>
      <c r="C666" s="15" t="n"/>
      <c r="D666" s="15" t="n"/>
      <c r="E666" s="15" t="n"/>
      <c r="F666" s="16" t="n"/>
      <c r="G666" s="16" t="n"/>
      <c r="H666" s="17">
        <f>IF(A666="","",IFERROR(MAX(0,F666-G666),0))</f>
        <v/>
      </c>
      <c r="I666" s="16" t="n"/>
      <c r="J666" s="16" t="n"/>
      <c r="K666" s="27">
        <f>IF(A666="","",IFERROR(J666/'Paramètres'!$B$6,0))</f>
        <v/>
      </c>
      <c r="L666" s="16" t="n"/>
      <c r="M666" s="17">
        <f>IF(A666="","",IFERROR(IF(L666="",'Paramètres'!$B$7,L666),0))</f>
        <v/>
      </c>
      <c r="N666" s="16" t="n"/>
      <c r="O666" s="17">
        <f>IF(A666="","",IFERROR(IF(N666="",'Paramètres'!$B$8,N666),0))</f>
        <v/>
      </c>
      <c r="P666" s="17">
        <f>IF(A666="","",IFERROR(ROUNDUP(K666*O666,0),0))</f>
        <v/>
      </c>
      <c r="Q666" s="17">
        <f>IF(A666="","",IFERROR(ROUNDUP((K666*M666)+P666,0),0))</f>
        <v/>
      </c>
      <c r="R666" s="16" t="n"/>
      <c r="S666" s="17">
        <f>IF(A666="","",IFERROR(IF(R666="",'Paramètres'!$B$9,R666),0))</f>
        <v/>
      </c>
      <c r="T666" s="17">
        <f>IF(A666="","",IFERROR(ROUNDUP(K666*(M666+S666),0),0))</f>
        <v/>
      </c>
      <c r="U666" s="17">
        <f>IF(A666="","",IFERROR(IF(H666&lt;=Q666,MAX(0,T666-H666-I666),0),0))</f>
        <v/>
      </c>
      <c r="V666" s="28" t="n"/>
      <c r="W666" s="29">
        <f>IF(A666="","",IFERROR(U666*V666,0))</f>
        <v/>
      </c>
      <c r="X666" s="27">
        <f>IF(A666="","",IFERROR(H666/K666,0))</f>
        <v/>
      </c>
      <c r="Y666" s="21">
        <f>IF(A666="","",IFERROR(IF(H666&lt;=0,"Rupture / à commander",IF(H666&lt;=Q666,IF(I666&gt;0,"À surveiller - commande en cours","À commander"),"OK")),"À vérifier"))</f>
        <v/>
      </c>
      <c r="Z666" s="22" t="n"/>
      <c r="AA666" s="15" t="n"/>
    </row>
    <row r="667">
      <c r="A667" s="15" t="n"/>
      <c r="B667" s="15" t="n"/>
      <c r="C667" s="15" t="n"/>
      <c r="D667" s="15" t="n"/>
      <c r="E667" s="15" t="n"/>
      <c r="F667" s="16" t="n"/>
      <c r="G667" s="16" t="n"/>
      <c r="H667" s="17">
        <f>IF(A667="","",IFERROR(MAX(0,F667-G667),0))</f>
        <v/>
      </c>
      <c r="I667" s="16" t="n"/>
      <c r="J667" s="16" t="n"/>
      <c r="K667" s="27">
        <f>IF(A667="","",IFERROR(J667/'Paramètres'!$B$6,0))</f>
        <v/>
      </c>
      <c r="L667" s="16" t="n"/>
      <c r="M667" s="17">
        <f>IF(A667="","",IFERROR(IF(L667="",'Paramètres'!$B$7,L667),0))</f>
        <v/>
      </c>
      <c r="N667" s="16" t="n"/>
      <c r="O667" s="17">
        <f>IF(A667="","",IFERROR(IF(N667="",'Paramètres'!$B$8,N667),0))</f>
        <v/>
      </c>
      <c r="P667" s="17">
        <f>IF(A667="","",IFERROR(ROUNDUP(K667*O667,0),0))</f>
        <v/>
      </c>
      <c r="Q667" s="17">
        <f>IF(A667="","",IFERROR(ROUNDUP((K667*M667)+P667,0),0))</f>
        <v/>
      </c>
      <c r="R667" s="16" t="n"/>
      <c r="S667" s="17">
        <f>IF(A667="","",IFERROR(IF(R667="",'Paramètres'!$B$9,R667),0))</f>
        <v/>
      </c>
      <c r="T667" s="17">
        <f>IF(A667="","",IFERROR(ROUNDUP(K667*(M667+S667),0),0))</f>
        <v/>
      </c>
      <c r="U667" s="17">
        <f>IF(A667="","",IFERROR(IF(H667&lt;=Q667,MAX(0,T667-H667-I667),0),0))</f>
        <v/>
      </c>
      <c r="V667" s="28" t="n"/>
      <c r="W667" s="29">
        <f>IF(A667="","",IFERROR(U667*V667,0))</f>
        <v/>
      </c>
      <c r="X667" s="27">
        <f>IF(A667="","",IFERROR(H667/K667,0))</f>
        <v/>
      </c>
      <c r="Y667" s="21">
        <f>IF(A667="","",IFERROR(IF(H667&lt;=0,"Rupture / à commander",IF(H667&lt;=Q667,IF(I667&gt;0,"À surveiller - commande en cours","À commander"),"OK")),"À vérifier"))</f>
        <v/>
      </c>
      <c r="Z667" s="22" t="n"/>
      <c r="AA667" s="15" t="n"/>
    </row>
    <row r="668">
      <c r="A668" s="15" t="n"/>
      <c r="B668" s="15" t="n"/>
      <c r="C668" s="15" t="n"/>
      <c r="D668" s="15" t="n"/>
      <c r="E668" s="15" t="n"/>
      <c r="F668" s="16" t="n"/>
      <c r="G668" s="16" t="n"/>
      <c r="H668" s="17">
        <f>IF(A668="","",IFERROR(MAX(0,F668-G668),0))</f>
        <v/>
      </c>
      <c r="I668" s="16" t="n"/>
      <c r="J668" s="16" t="n"/>
      <c r="K668" s="27">
        <f>IF(A668="","",IFERROR(J668/'Paramètres'!$B$6,0))</f>
        <v/>
      </c>
      <c r="L668" s="16" t="n"/>
      <c r="M668" s="17">
        <f>IF(A668="","",IFERROR(IF(L668="",'Paramètres'!$B$7,L668),0))</f>
        <v/>
      </c>
      <c r="N668" s="16" t="n"/>
      <c r="O668" s="17">
        <f>IF(A668="","",IFERROR(IF(N668="",'Paramètres'!$B$8,N668),0))</f>
        <v/>
      </c>
      <c r="P668" s="17">
        <f>IF(A668="","",IFERROR(ROUNDUP(K668*O668,0),0))</f>
        <v/>
      </c>
      <c r="Q668" s="17">
        <f>IF(A668="","",IFERROR(ROUNDUP((K668*M668)+P668,0),0))</f>
        <v/>
      </c>
      <c r="R668" s="16" t="n"/>
      <c r="S668" s="17">
        <f>IF(A668="","",IFERROR(IF(R668="",'Paramètres'!$B$9,R668),0))</f>
        <v/>
      </c>
      <c r="T668" s="17">
        <f>IF(A668="","",IFERROR(ROUNDUP(K668*(M668+S668),0),0))</f>
        <v/>
      </c>
      <c r="U668" s="17">
        <f>IF(A668="","",IFERROR(IF(H668&lt;=Q668,MAX(0,T668-H668-I668),0),0))</f>
        <v/>
      </c>
      <c r="V668" s="28" t="n"/>
      <c r="W668" s="29">
        <f>IF(A668="","",IFERROR(U668*V668,0))</f>
        <v/>
      </c>
      <c r="X668" s="27">
        <f>IF(A668="","",IFERROR(H668/K668,0))</f>
        <v/>
      </c>
      <c r="Y668" s="21">
        <f>IF(A668="","",IFERROR(IF(H668&lt;=0,"Rupture / à commander",IF(H668&lt;=Q668,IF(I668&gt;0,"À surveiller - commande en cours","À commander"),"OK")),"À vérifier"))</f>
        <v/>
      </c>
      <c r="Z668" s="22" t="n"/>
      <c r="AA668" s="15" t="n"/>
    </row>
    <row r="669">
      <c r="A669" s="15" t="n"/>
      <c r="B669" s="15" t="n"/>
      <c r="C669" s="15" t="n"/>
      <c r="D669" s="15" t="n"/>
      <c r="E669" s="15" t="n"/>
      <c r="F669" s="16" t="n"/>
      <c r="G669" s="16" t="n"/>
      <c r="H669" s="17">
        <f>IF(A669="","",IFERROR(MAX(0,F669-G669),0))</f>
        <v/>
      </c>
      <c r="I669" s="16" t="n"/>
      <c r="J669" s="16" t="n"/>
      <c r="K669" s="27">
        <f>IF(A669="","",IFERROR(J669/'Paramètres'!$B$6,0))</f>
        <v/>
      </c>
      <c r="L669" s="16" t="n"/>
      <c r="M669" s="17">
        <f>IF(A669="","",IFERROR(IF(L669="",'Paramètres'!$B$7,L669),0))</f>
        <v/>
      </c>
      <c r="N669" s="16" t="n"/>
      <c r="O669" s="17">
        <f>IF(A669="","",IFERROR(IF(N669="",'Paramètres'!$B$8,N669),0))</f>
        <v/>
      </c>
      <c r="P669" s="17">
        <f>IF(A669="","",IFERROR(ROUNDUP(K669*O669,0),0))</f>
        <v/>
      </c>
      <c r="Q669" s="17">
        <f>IF(A669="","",IFERROR(ROUNDUP((K669*M669)+P669,0),0))</f>
        <v/>
      </c>
      <c r="R669" s="16" t="n"/>
      <c r="S669" s="17">
        <f>IF(A669="","",IFERROR(IF(R669="",'Paramètres'!$B$9,R669),0))</f>
        <v/>
      </c>
      <c r="T669" s="17">
        <f>IF(A669="","",IFERROR(ROUNDUP(K669*(M669+S669),0),0))</f>
        <v/>
      </c>
      <c r="U669" s="17">
        <f>IF(A669="","",IFERROR(IF(H669&lt;=Q669,MAX(0,T669-H669-I669),0),0))</f>
        <v/>
      </c>
      <c r="V669" s="28" t="n"/>
      <c r="W669" s="29">
        <f>IF(A669="","",IFERROR(U669*V669,0))</f>
        <v/>
      </c>
      <c r="X669" s="27">
        <f>IF(A669="","",IFERROR(H669/K669,0))</f>
        <v/>
      </c>
      <c r="Y669" s="21">
        <f>IF(A669="","",IFERROR(IF(H669&lt;=0,"Rupture / à commander",IF(H669&lt;=Q669,IF(I669&gt;0,"À surveiller - commande en cours","À commander"),"OK")),"À vérifier"))</f>
        <v/>
      </c>
      <c r="Z669" s="22" t="n"/>
      <c r="AA669" s="15" t="n"/>
    </row>
    <row r="670">
      <c r="A670" s="15" t="n"/>
      <c r="B670" s="15" t="n"/>
      <c r="C670" s="15" t="n"/>
      <c r="D670" s="15" t="n"/>
      <c r="E670" s="15" t="n"/>
      <c r="F670" s="16" t="n"/>
      <c r="G670" s="16" t="n"/>
      <c r="H670" s="17">
        <f>IF(A670="","",IFERROR(MAX(0,F670-G670),0))</f>
        <v/>
      </c>
      <c r="I670" s="16" t="n"/>
      <c r="J670" s="16" t="n"/>
      <c r="K670" s="27">
        <f>IF(A670="","",IFERROR(J670/'Paramètres'!$B$6,0))</f>
        <v/>
      </c>
      <c r="L670" s="16" t="n"/>
      <c r="M670" s="17">
        <f>IF(A670="","",IFERROR(IF(L670="",'Paramètres'!$B$7,L670),0))</f>
        <v/>
      </c>
      <c r="N670" s="16" t="n"/>
      <c r="O670" s="17">
        <f>IF(A670="","",IFERROR(IF(N670="",'Paramètres'!$B$8,N670),0))</f>
        <v/>
      </c>
      <c r="P670" s="17">
        <f>IF(A670="","",IFERROR(ROUNDUP(K670*O670,0),0))</f>
        <v/>
      </c>
      <c r="Q670" s="17">
        <f>IF(A670="","",IFERROR(ROUNDUP((K670*M670)+P670,0),0))</f>
        <v/>
      </c>
      <c r="R670" s="16" t="n"/>
      <c r="S670" s="17">
        <f>IF(A670="","",IFERROR(IF(R670="",'Paramètres'!$B$9,R670),0))</f>
        <v/>
      </c>
      <c r="T670" s="17">
        <f>IF(A670="","",IFERROR(ROUNDUP(K670*(M670+S670),0),0))</f>
        <v/>
      </c>
      <c r="U670" s="17">
        <f>IF(A670="","",IFERROR(IF(H670&lt;=Q670,MAX(0,T670-H670-I670),0),0))</f>
        <v/>
      </c>
      <c r="V670" s="28" t="n"/>
      <c r="W670" s="29">
        <f>IF(A670="","",IFERROR(U670*V670,0))</f>
        <v/>
      </c>
      <c r="X670" s="27">
        <f>IF(A670="","",IFERROR(H670/K670,0))</f>
        <v/>
      </c>
      <c r="Y670" s="21">
        <f>IF(A670="","",IFERROR(IF(H670&lt;=0,"Rupture / à commander",IF(H670&lt;=Q670,IF(I670&gt;0,"À surveiller - commande en cours","À commander"),"OK")),"À vérifier"))</f>
        <v/>
      </c>
      <c r="Z670" s="22" t="n"/>
      <c r="AA670" s="15" t="n"/>
    </row>
    <row r="671">
      <c r="A671" s="15" t="n"/>
      <c r="B671" s="15" t="n"/>
      <c r="C671" s="15" t="n"/>
      <c r="D671" s="15" t="n"/>
      <c r="E671" s="15" t="n"/>
      <c r="F671" s="16" t="n"/>
      <c r="G671" s="16" t="n"/>
      <c r="H671" s="17">
        <f>IF(A671="","",IFERROR(MAX(0,F671-G671),0))</f>
        <v/>
      </c>
      <c r="I671" s="16" t="n"/>
      <c r="J671" s="16" t="n"/>
      <c r="K671" s="27">
        <f>IF(A671="","",IFERROR(J671/'Paramètres'!$B$6,0))</f>
        <v/>
      </c>
      <c r="L671" s="16" t="n"/>
      <c r="M671" s="17">
        <f>IF(A671="","",IFERROR(IF(L671="",'Paramètres'!$B$7,L671),0))</f>
        <v/>
      </c>
      <c r="N671" s="16" t="n"/>
      <c r="O671" s="17">
        <f>IF(A671="","",IFERROR(IF(N671="",'Paramètres'!$B$8,N671),0))</f>
        <v/>
      </c>
      <c r="P671" s="17">
        <f>IF(A671="","",IFERROR(ROUNDUP(K671*O671,0),0))</f>
        <v/>
      </c>
      <c r="Q671" s="17">
        <f>IF(A671="","",IFERROR(ROUNDUP((K671*M671)+P671,0),0))</f>
        <v/>
      </c>
      <c r="R671" s="16" t="n"/>
      <c r="S671" s="17">
        <f>IF(A671="","",IFERROR(IF(R671="",'Paramètres'!$B$9,R671),0))</f>
        <v/>
      </c>
      <c r="T671" s="17">
        <f>IF(A671="","",IFERROR(ROUNDUP(K671*(M671+S671),0),0))</f>
        <v/>
      </c>
      <c r="U671" s="17">
        <f>IF(A671="","",IFERROR(IF(H671&lt;=Q671,MAX(0,T671-H671-I671),0),0))</f>
        <v/>
      </c>
      <c r="V671" s="28" t="n"/>
      <c r="W671" s="29">
        <f>IF(A671="","",IFERROR(U671*V671,0))</f>
        <v/>
      </c>
      <c r="X671" s="27">
        <f>IF(A671="","",IFERROR(H671/K671,0))</f>
        <v/>
      </c>
      <c r="Y671" s="21">
        <f>IF(A671="","",IFERROR(IF(H671&lt;=0,"Rupture / à commander",IF(H671&lt;=Q671,IF(I671&gt;0,"À surveiller - commande en cours","À commander"),"OK")),"À vérifier"))</f>
        <v/>
      </c>
      <c r="Z671" s="22" t="n"/>
      <c r="AA671" s="15" t="n"/>
    </row>
    <row r="672">
      <c r="A672" s="15" t="n"/>
      <c r="B672" s="15" t="n"/>
      <c r="C672" s="15" t="n"/>
      <c r="D672" s="15" t="n"/>
      <c r="E672" s="15" t="n"/>
      <c r="F672" s="16" t="n"/>
      <c r="G672" s="16" t="n"/>
      <c r="H672" s="17">
        <f>IF(A672="","",IFERROR(MAX(0,F672-G672),0))</f>
        <v/>
      </c>
      <c r="I672" s="16" t="n"/>
      <c r="J672" s="16" t="n"/>
      <c r="K672" s="27">
        <f>IF(A672="","",IFERROR(J672/'Paramètres'!$B$6,0))</f>
        <v/>
      </c>
      <c r="L672" s="16" t="n"/>
      <c r="M672" s="17">
        <f>IF(A672="","",IFERROR(IF(L672="",'Paramètres'!$B$7,L672),0))</f>
        <v/>
      </c>
      <c r="N672" s="16" t="n"/>
      <c r="O672" s="17">
        <f>IF(A672="","",IFERROR(IF(N672="",'Paramètres'!$B$8,N672),0))</f>
        <v/>
      </c>
      <c r="P672" s="17">
        <f>IF(A672="","",IFERROR(ROUNDUP(K672*O672,0),0))</f>
        <v/>
      </c>
      <c r="Q672" s="17">
        <f>IF(A672="","",IFERROR(ROUNDUP((K672*M672)+P672,0),0))</f>
        <v/>
      </c>
      <c r="R672" s="16" t="n"/>
      <c r="S672" s="17">
        <f>IF(A672="","",IFERROR(IF(R672="",'Paramètres'!$B$9,R672),0))</f>
        <v/>
      </c>
      <c r="T672" s="17">
        <f>IF(A672="","",IFERROR(ROUNDUP(K672*(M672+S672),0),0))</f>
        <v/>
      </c>
      <c r="U672" s="17">
        <f>IF(A672="","",IFERROR(IF(H672&lt;=Q672,MAX(0,T672-H672-I672),0),0))</f>
        <v/>
      </c>
      <c r="V672" s="28" t="n"/>
      <c r="W672" s="29">
        <f>IF(A672="","",IFERROR(U672*V672,0))</f>
        <v/>
      </c>
      <c r="X672" s="27">
        <f>IF(A672="","",IFERROR(H672/K672,0))</f>
        <v/>
      </c>
      <c r="Y672" s="21">
        <f>IF(A672="","",IFERROR(IF(H672&lt;=0,"Rupture / à commander",IF(H672&lt;=Q672,IF(I672&gt;0,"À surveiller - commande en cours","À commander"),"OK")),"À vérifier"))</f>
        <v/>
      </c>
      <c r="Z672" s="22" t="n"/>
      <c r="AA672" s="15" t="n"/>
    </row>
    <row r="673">
      <c r="A673" s="15" t="n"/>
      <c r="B673" s="15" t="n"/>
      <c r="C673" s="15" t="n"/>
      <c r="D673" s="15" t="n"/>
      <c r="E673" s="15" t="n"/>
      <c r="F673" s="16" t="n"/>
      <c r="G673" s="16" t="n"/>
      <c r="H673" s="17">
        <f>IF(A673="","",IFERROR(MAX(0,F673-G673),0))</f>
        <v/>
      </c>
      <c r="I673" s="16" t="n"/>
      <c r="J673" s="16" t="n"/>
      <c r="K673" s="27">
        <f>IF(A673="","",IFERROR(J673/'Paramètres'!$B$6,0))</f>
        <v/>
      </c>
      <c r="L673" s="16" t="n"/>
      <c r="M673" s="17">
        <f>IF(A673="","",IFERROR(IF(L673="",'Paramètres'!$B$7,L673),0))</f>
        <v/>
      </c>
      <c r="N673" s="16" t="n"/>
      <c r="O673" s="17">
        <f>IF(A673="","",IFERROR(IF(N673="",'Paramètres'!$B$8,N673),0))</f>
        <v/>
      </c>
      <c r="P673" s="17">
        <f>IF(A673="","",IFERROR(ROUNDUP(K673*O673,0),0))</f>
        <v/>
      </c>
      <c r="Q673" s="17">
        <f>IF(A673="","",IFERROR(ROUNDUP((K673*M673)+P673,0),0))</f>
        <v/>
      </c>
      <c r="R673" s="16" t="n"/>
      <c r="S673" s="17">
        <f>IF(A673="","",IFERROR(IF(R673="",'Paramètres'!$B$9,R673),0))</f>
        <v/>
      </c>
      <c r="T673" s="17">
        <f>IF(A673="","",IFERROR(ROUNDUP(K673*(M673+S673),0),0))</f>
        <v/>
      </c>
      <c r="U673" s="17">
        <f>IF(A673="","",IFERROR(IF(H673&lt;=Q673,MAX(0,T673-H673-I673),0),0))</f>
        <v/>
      </c>
      <c r="V673" s="28" t="n"/>
      <c r="W673" s="29">
        <f>IF(A673="","",IFERROR(U673*V673,0))</f>
        <v/>
      </c>
      <c r="X673" s="27">
        <f>IF(A673="","",IFERROR(H673/K673,0))</f>
        <v/>
      </c>
      <c r="Y673" s="21">
        <f>IF(A673="","",IFERROR(IF(H673&lt;=0,"Rupture / à commander",IF(H673&lt;=Q673,IF(I673&gt;0,"À surveiller - commande en cours","À commander"),"OK")),"À vérifier"))</f>
        <v/>
      </c>
      <c r="Z673" s="22" t="n"/>
      <c r="AA673" s="15" t="n"/>
    </row>
    <row r="674">
      <c r="A674" s="15" t="n"/>
      <c r="B674" s="15" t="n"/>
      <c r="C674" s="15" t="n"/>
      <c r="D674" s="15" t="n"/>
      <c r="E674" s="15" t="n"/>
      <c r="F674" s="16" t="n"/>
      <c r="G674" s="16" t="n"/>
      <c r="H674" s="17">
        <f>IF(A674="","",IFERROR(MAX(0,F674-G674),0))</f>
        <v/>
      </c>
      <c r="I674" s="16" t="n"/>
      <c r="J674" s="16" t="n"/>
      <c r="K674" s="27">
        <f>IF(A674="","",IFERROR(J674/'Paramètres'!$B$6,0))</f>
        <v/>
      </c>
      <c r="L674" s="16" t="n"/>
      <c r="M674" s="17">
        <f>IF(A674="","",IFERROR(IF(L674="",'Paramètres'!$B$7,L674),0))</f>
        <v/>
      </c>
      <c r="N674" s="16" t="n"/>
      <c r="O674" s="17">
        <f>IF(A674="","",IFERROR(IF(N674="",'Paramètres'!$B$8,N674),0))</f>
        <v/>
      </c>
      <c r="P674" s="17">
        <f>IF(A674="","",IFERROR(ROUNDUP(K674*O674,0),0))</f>
        <v/>
      </c>
      <c r="Q674" s="17">
        <f>IF(A674="","",IFERROR(ROUNDUP((K674*M674)+P674,0),0))</f>
        <v/>
      </c>
      <c r="R674" s="16" t="n"/>
      <c r="S674" s="17">
        <f>IF(A674="","",IFERROR(IF(R674="",'Paramètres'!$B$9,R674),0))</f>
        <v/>
      </c>
      <c r="T674" s="17">
        <f>IF(A674="","",IFERROR(ROUNDUP(K674*(M674+S674),0),0))</f>
        <v/>
      </c>
      <c r="U674" s="17">
        <f>IF(A674="","",IFERROR(IF(H674&lt;=Q674,MAX(0,T674-H674-I674),0),0))</f>
        <v/>
      </c>
      <c r="V674" s="28" t="n"/>
      <c r="W674" s="29">
        <f>IF(A674="","",IFERROR(U674*V674,0))</f>
        <v/>
      </c>
      <c r="X674" s="27">
        <f>IF(A674="","",IFERROR(H674/K674,0))</f>
        <v/>
      </c>
      <c r="Y674" s="21">
        <f>IF(A674="","",IFERROR(IF(H674&lt;=0,"Rupture / à commander",IF(H674&lt;=Q674,IF(I674&gt;0,"À surveiller - commande en cours","À commander"),"OK")),"À vérifier"))</f>
        <v/>
      </c>
      <c r="Z674" s="22" t="n"/>
      <c r="AA674" s="15" t="n"/>
    </row>
    <row r="675">
      <c r="A675" s="15" t="n"/>
      <c r="B675" s="15" t="n"/>
      <c r="C675" s="15" t="n"/>
      <c r="D675" s="15" t="n"/>
      <c r="E675" s="15" t="n"/>
      <c r="F675" s="16" t="n"/>
      <c r="G675" s="16" t="n"/>
      <c r="H675" s="17">
        <f>IF(A675="","",IFERROR(MAX(0,F675-G675),0))</f>
        <v/>
      </c>
      <c r="I675" s="16" t="n"/>
      <c r="J675" s="16" t="n"/>
      <c r="K675" s="27">
        <f>IF(A675="","",IFERROR(J675/'Paramètres'!$B$6,0))</f>
        <v/>
      </c>
      <c r="L675" s="16" t="n"/>
      <c r="M675" s="17">
        <f>IF(A675="","",IFERROR(IF(L675="",'Paramètres'!$B$7,L675),0))</f>
        <v/>
      </c>
      <c r="N675" s="16" t="n"/>
      <c r="O675" s="17">
        <f>IF(A675="","",IFERROR(IF(N675="",'Paramètres'!$B$8,N675),0))</f>
        <v/>
      </c>
      <c r="P675" s="17">
        <f>IF(A675="","",IFERROR(ROUNDUP(K675*O675,0),0))</f>
        <v/>
      </c>
      <c r="Q675" s="17">
        <f>IF(A675="","",IFERROR(ROUNDUP((K675*M675)+P675,0),0))</f>
        <v/>
      </c>
      <c r="R675" s="16" t="n"/>
      <c r="S675" s="17">
        <f>IF(A675="","",IFERROR(IF(R675="",'Paramètres'!$B$9,R675),0))</f>
        <v/>
      </c>
      <c r="T675" s="17">
        <f>IF(A675="","",IFERROR(ROUNDUP(K675*(M675+S675),0),0))</f>
        <v/>
      </c>
      <c r="U675" s="17">
        <f>IF(A675="","",IFERROR(IF(H675&lt;=Q675,MAX(0,T675-H675-I675),0),0))</f>
        <v/>
      </c>
      <c r="V675" s="28" t="n"/>
      <c r="W675" s="29">
        <f>IF(A675="","",IFERROR(U675*V675,0))</f>
        <v/>
      </c>
      <c r="X675" s="27">
        <f>IF(A675="","",IFERROR(H675/K675,0))</f>
        <v/>
      </c>
      <c r="Y675" s="21">
        <f>IF(A675="","",IFERROR(IF(H675&lt;=0,"Rupture / à commander",IF(H675&lt;=Q675,IF(I675&gt;0,"À surveiller - commande en cours","À commander"),"OK")),"À vérifier"))</f>
        <v/>
      </c>
      <c r="Z675" s="22" t="n"/>
      <c r="AA675" s="15" t="n"/>
    </row>
    <row r="676">
      <c r="A676" s="15" t="n"/>
      <c r="B676" s="15" t="n"/>
      <c r="C676" s="15" t="n"/>
      <c r="D676" s="15" t="n"/>
      <c r="E676" s="15" t="n"/>
      <c r="F676" s="16" t="n"/>
      <c r="G676" s="16" t="n"/>
      <c r="H676" s="17">
        <f>IF(A676="","",IFERROR(MAX(0,F676-G676),0))</f>
        <v/>
      </c>
      <c r="I676" s="16" t="n"/>
      <c r="J676" s="16" t="n"/>
      <c r="K676" s="27">
        <f>IF(A676="","",IFERROR(J676/'Paramètres'!$B$6,0))</f>
        <v/>
      </c>
      <c r="L676" s="16" t="n"/>
      <c r="M676" s="17">
        <f>IF(A676="","",IFERROR(IF(L676="",'Paramètres'!$B$7,L676),0))</f>
        <v/>
      </c>
      <c r="N676" s="16" t="n"/>
      <c r="O676" s="17">
        <f>IF(A676="","",IFERROR(IF(N676="",'Paramètres'!$B$8,N676),0))</f>
        <v/>
      </c>
      <c r="P676" s="17">
        <f>IF(A676="","",IFERROR(ROUNDUP(K676*O676,0),0))</f>
        <v/>
      </c>
      <c r="Q676" s="17">
        <f>IF(A676="","",IFERROR(ROUNDUP((K676*M676)+P676,0),0))</f>
        <v/>
      </c>
      <c r="R676" s="16" t="n"/>
      <c r="S676" s="17">
        <f>IF(A676="","",IFERROR(IF(R676="",'Paramètres'!$B$9,R676),0))</f>
        <v/>
      </c>
      <c r="T676" s="17">
        <f>IF(A676="","",IFERROR(ROUNDUP(K676*(M676+S676),0),0))</f>
        <v/>
      </c>
      <c r="U676" s="17">
        <f>IF(A676="","",IFERROR(IF(H676&lt;=Q676,MAX(0,T676-H676-I676),0),0))</f>
        <v/>
      </c>
      <c r="V676" s="28" t="n"/>
      <c r="W676" s="29">
        <f>IF(A676="","",IFERROR(U676*V676,0))</f>
        <v/>
      </c>
      <c r="X676" s="27">
        <f>IF(A676="","",IFERROR(H676/K676,0))</f>
        <v/>
      </c>
      <c r="Y676" s="21">
        <f>IF(A676="","",IFERROR(IF(H676&lt;=0,"Rupture / à commander",IF(H676&lt;=Q676,IF(I676&gt;0,"À surveiller - commande en cours","À commander"),"OK")),"À vérifier"))</f>
        <v/>
      </c>
      <c r="Z676" s="22" t="n"/>
      <c r="AA676" s="15" t="n"/>
    </row>
    <row r="677">
      <c r="A677" s="15" t="n"/>
      <c r="B677" s="15" t="n"/>
      <c r="C677" s="15" t="n"/>
      <c r="D677" s="15" t="n"/>
      <c r="E677" s="15" t="n"/>
      <c r="F677" s="16" t="n"/>
      <c r="G677" s="16" t="n"/>
      <c r="H677" s="17">
        <f>IF(A677="","",IFERROR(MAX(0,F677-G677),0))</f>
        <v/>
      </c>
      <c r="I677" s="16" t="n"/>
      <c r="J677" s="16" t="n"/>
      <c r="K677" s="27">
        <f>IF(A677="","",IFERROR(J677/'Paramètres'!$B$6,0))</f>
        <v/>
      </c>
      <c r="L677" s="16" t="n"/>
      <c r="M677" s="17">
        <f>IF(A677="","",IFERROR(IF(L677="",'Paramètres'!$B$7,L677),0))</f>
        <v/>
      </c>
      <c r="N677" s="16" t="n"/>
      <c r="O677" s="17">
        <f>IF(A677="","",IFERROR(IF(N677="",'Paramètres'!$B$8,N677),0))</f>
        <v/>
      </c>
      <c r="P677" s="17">
        <f>IF(A677="","",IFERROR(ROUNDUP(K677*O677,0),0))</f>
        <v/>
      </c>
      <c r="Q677" s="17">
        <f>IF(A677="","",IFERROR(ROUNDUP((K677*M677)+P677,0),0))</f>
        <v/>
      </c>
      <c r="R677" s="16" t="n"/>
      <c r="S677" s="17">
        <f>IF(A677="","",IFERROR(IF(R677="",'Paramètres'!$B$9,R677),0))</f>
        <v/>
      </c>
      <c r="T677" s="17">
        <f>IF(A677="","",IFERROR(ROUNDUP(K677*(M677+S677),0),0))</f>
        <v/>
      </c>
      <c r="U677" s="17">
        <f>IF(A677="","",IFERROR(IF(H677&lt;=Q677,MAX(0,T677-H677-I677),0),0))</f>
        <v/>
      </c>
      <c r="V677" s="28" t="n"/>
      <c r="W677" s="29">
        <f>IF(A677="","",IFERROR(U677*V677,0))</f>
        <v/>
      </c>
      <c r="X677" s="27">
        <f>IF(A677="","",IFERROR(H677/K677,0))</f>
        <v/>
      </c>
      <c r="Y677" s="21">
        <f>IF(A677="","",IFERROR(IF(H677&lt;=0,"Rupture / à commander",IF(H677&lt;=Q677,IF(I677&gt;0,"À surveiller - commande en cours","À commander"),"OK")),"À vérifier"))</f>
        <v/>
      </c>
      <c r="Z677" s="22" t="n"/>
      <c r="AA677" s="15" t="n"/>
    </row>
    <row r="678">
      <c r="A678" s="15" t="n"/>
      <c r="B678" s="15" t="n"/>
      <c r="C678" s="15" t="n"/>
      <c r="D678" s="15" t="n"/>
      <c r="E678" s="15" t="n"/>
      <c r="F678" s="16" t="n"/>
      <c r="G678" s="16" t="n"/>
      <c r="H678" s="17">
        <f>IF(A678="","",IFERROR(MAX(0,F678-G678),0))</f>
        <v/>
      </c>
      <c r="I678" s="16" t="n"/>
      <c r="J678" s="16" t="n"/>
      <c r="K678" s="27">
        <f>IF(A678="","",IFERROR(J678/'Paramètres'!$B$6,0))</f>
        <v/>
      </c>
      <c r="L678" s="16" t="n"/>
      <c r="M678" s="17">
        <f>IF(A678="","",IFERROR(IF(L678="",'Paramètres'!$B$7,L678),0))</f>
        <v/>
      </c>
      <c r="N678" s="16" t="n"/>
      <c r="O678" s="17">
        <f>IF(A678="","",IFERROR(IF(N678="",'Paramètres'!$B$8,N678),0))</f>
        <v/>
      </c>
      <c r="P678" s="17">
        <f>IF(A678="","",IFERROR(ROUNDUP(K678*O678,0),0))</f>
        <v/>
      </c>
      <c r="Q678" s="17">
        <f>IF(A678="","",IFERROR(ROUNDUP((K678*M678)+P678,0),0))</f>
        <v/>
      </c>
      <c r="R678" s="16" t="n"/>
      <c r="S678" s="17">
        <f>IF(A678="","",IFERROR(IF(R678="",'Paramètres'!$B$9,R678),0))</f>
        <v/>
      </c>
      <c r="T678" s="17">
        <f>IF(A678="","",IFERROR(ROUNDUP(K678*(M678+S678),0),0))</f>
        <v/>
      </c>
      <c r="U678" s="17">
        <f>IF(A678="","",IFERROR(IF(H678&lt;=Q678,MAX(0,T678-H678-I678),0),0))</f>
        <v/>
      </c>
      <c r="V678" s="28" t="n"/>
      <c r="W678" s="29">
        <f>IF(A678="","",IFERROR(U678*V678,0))</f>
        <v/>
      </c>
      <c r="X678" s="27">
        <f>IF(A678="","",IFERROR(H678/K678,0))</f>
        <v/>
      </c>
      <c r="Y678" s="21">
        <f>IF(A678="","",IFERROR(IF(H678&lt;=0,"Rupture / à commander",IF(H678&lt;=Q678,IF(I678&gt;0,"À surveiller - commande en cours","À commander"),"OK")),"À vérifier"))</f>
        <v/>
      </c>
      <c r="Z678" s="22" t="n"/>
      <c r="AA678" s="15" t="n"/>
    </row>
    <row r="679">
      <c r="A679" s="15" t="n"/>
      <c r="B679" s="15" t="n"/>
      <c r="C679" s="15" t="n"/>
      <c r="D679" s="15" t="n"/>
      <c r="E679" s="15" t="n"/>
      <c r="F679" s="16" t="n"/>
      <c r="G679" s="16" t="n"/>
      <c r="H679" s="17">
        <f>IF(A679="","",IFERROR(MAX(0,F679-G679),0))</f>
        <v/>
      </c>
      <c r="I679" s="16" t="n"/>
      <c r="J679" s="16" t="n"/>
      <c r="K679" s="27">
        <f>IF(A679="","",IFERROR(J679/'Paramètres'!$B$6,0))</f>
        <v/>
      </c>
      <c r="L679" s="16" t="n"/>
      <c r="M679" s="17">
        <f>IF(A679="","",IFERROR(IF(L679="",'Paramètres'!$B$7,L679),0))</f>
        <v/>
      </c>
      <c r="N679" s="16" t="n"/>
      <c r="O679" s="17">
        <f>IF(A679="","",IFERROR(IF(N679="",'Paramètres'!$B$8,N679),0))</f>
        <v/>
      </c>
      <c r="P679" s="17">
        <f>IF(A679="","",IFERROR(ROUNDUP(K679*O679,0),0))</f>
        <v/>
      </c>
      <c r="Q679" s="17">
        <f>IF(A679="","",IFERROR(ROUNDUP((K679*M679)+P679,0),0))</f>
        <v/>
      </c>
      <c r="R679" s="16" t="n"/>
      <c r="S679" s="17">
        <f>IF(A679="","",IFERROR(IF(R679="",'Paramètres'!$B$9,R679),0))</f>
        <v/>
      </c>
      <c r="T679" s="17">
        <f>IF(A679="","",IFERROR(ROUNDUP(K679*(M679+S679),0),0))</f>
        <v/>
      </c>
      <c r="U679" s="17">
        <f>IF(A679="","",IFERROR(IF(H679&lt;=Q679,MAX(0,T679-H679-I679),0),0))</f>
        <v/>
      </c>
      <c r="V679" s="28" t="n"/>
      <c r="W679" s="29">
        <f>IF(A679="","",IFERROR(U679*V679,0))</f>
        <v/>
      </c>
      <c r="X679" s="27">
        <f>IF(A679="","",IFERROR(H679/K679,0))</f>
        <v/>
      </c>
      <c r="Y679" s="21">
        <f>IF(A679="","",IFERROR(IF(H679&lt;=0,"Rupture / à commander",IF(H679&lt;=Q679,IF(I679&gt;0,"À surveiller - commande en cours","À commander"),"OK")),"À vérifier"))</f>
        <v/>
      </c>
      <c r="Z679" s="22" t="n"/>
      <c r="AA679" s="15" t="n"/>
    </row>
    <row r="680">
      <c r="A680" s="15" t="n"/>
      <c r="B680" s="15" t="n"/>
      <c r="C680" s="15" t="n"/>
      <c r="D680" s="15" t="n"/>
      <c r="E680" s="15" t="n"/>
      <c r="F680" s="16" t="n"/>
      <c r="G680" s="16" t="n"/>
      <c r="H680" s="17">
        <f>IF(A680="","",IFERROR(MAX(0,F680-G680),0))</f>
        <v/>
      </c>
      <c r="I680" s="16" t="n"/>
      <c r="J680" s="16" t="n"/>
      <c r="K680" s="27">
        <f>IF(A680="","",IFERROR(J680/'Paramètres'!$B$6,0))</f>
        <v/>
      </c>
      <c r="L680" s="16" t="n"/>
      <c r="M680" s="17">
        <f>IF(A680="","",IFERROR(IF(L680="",'Paramètres'!$B$7,L680),0))</f>
        <v/>
      </c>
      <c r="N680" s="16" t="n"/>
      <c r="O680" s="17">
        <f>IF(A680="","",IFERROR(IF(N680="",'Paramètres'!$B$8,N680),0))</f>
        <v/>
      </c>
      <c r="P680" s="17">
        <f>IF(A680="","",IFERROR(ROUNDUP(K680*O680,0),0))</f>
        <v/>
      </c>
      <c r="Q680" s="17">
        <f>IF(A680="","",IFERROR(ROUNDUP((K680*M680)+P680,0),0))</f>
        <v/>
      </c>
      <c r="R680" s="16" t="n"/>
      <c r="S680" s="17">
        <f>IF(A680="","",IFERROR(IF(R680="",'Paramètres'!$B$9,R680),0))</f>
        <v/>
      </c>
      <c r="T680" s="17">
        <f>IF(A680="","",IFERROR(ROUNDUP(K680*(M680+S680),0),0))</f>
        <v/>
      </c>
      <c r="U680" s="17">
        <f>IF(A680="","",IFERROR(IF(H680&lt;=Q680,MAX(0,T680-H680-I680),0),0))</f>
        <v/>
      </c>
      <c r="V680" s="28" t="n"/>
      <c r="W680" s="29">
        <f>IF(A680="","",IFERROR(U680*V680,0))</f>
        <v/>
      </c>
      <c r="X680" s="27">
        <f>IF(A680="","",IFERROR(H680/K680,0))</f>
        <v/>
      </c>
      <c r="Y680" s="21">
        <f>IF(A680="","",IFERROR(IF(H680&lt;=0,"Rupture / à commander",IF(H680&lt;=Q680,IF(I680&gt;0,"À surveiller - commande en cours","À commander"),"OK")),"À vérifier"))</f>
        <v/>
      </c>
      <c r="Z680" s="22" t="n"/>
      <c r="AA680" s="15" t="n"/>
    </row>
    <row r="681">
      <c r="A681" s="15" t="n"/>
      <c r="B681" s="15" t="n"/>
      <c r="C681" s="15" t="n"/>
      <c r="D681" s="15" t="n"/>
      <c r="E681" s="15" t="n"/>
      <c r="F681" s="16" t="n"/>
      <c r="G681" s="16" t="n"/>
      <c r="H681" s="17">
        <f>IF(A681="","",IFERROR(MAX(0,F681-G681),0))</f>
        <v/>
      </c>
      <c r="I681" s="16" t="n"/>
      <c r="J681" s="16" t="n"/>
      <c r="K681" s="27">
        <f>IF(A681="","",IFERROR(J681/'Paramètres'!$B$6,0))</f>
        <v/>
      </c>
      <c r="L681" s="16" t="n"/>
      <c r="M681" s="17">
        <f>IF(A681="","",IFERROR(IF(L681="",'Paramètres'!$B$7,L681),0))</f>
        <v/>
      </c>
      <c r="N681" s="16" t="n"/>
      <c r="O681" s="17">
        <f>IF(A681="","",IFERROR(IF(N681="",'Paramètres'!$B$8,N681),0))</f>
        <v/>
      </c>
      <c r="P681" s="17">
        <f>IF(A681="","",IFERROR(ROUNDUP(K681*O681,0),0))</f>
        <v/>
      </c>
      <c r="Q681" s="17">
        <f>IF(A681="","",IFERROR(ROUNDUP((K681*M681)+P681,0),0))</f>
        <v/>
      </c>
      <c r="R681" s="16" t="n"/>
      <c r="S681" s="17">
        <f>IF(A681="","",IFERROR(IF(R681="",'Paramètres'!$B$9,R681),0))</f>
        <v/>
      </c>
      <c r="T681" s="17">
        <f>IF(A681="","",IFERROR(ROUNDUP(K681*(M681+S681),0),0))</f>
        <v/>
      </c>
      <c r="U681" s="17">
        <f>IF(A681="","",IFERROR(IF(H681&lt;=Q681,MAX(0,T681-H681-I681),0),0))</f>
        <v/>
      </c>
      <c r="V681" s="28" t="n"/>
      <c r="W681" s="29">
        <f>IF(A681="","",IFERROR(U681*V681,0))</f>
        <v/>
      </c>
      <c r="X681" s="27">
        <f>IF(A681="","",IFERROR(H681/K681,0))</f>
        <v/>
      </c>
      <c r="Y681" s="21">
        <f>IF(A681="","",IFERROR(IF(H681&lt;=0,"Rupture / à commander",IF(H681&lt;=Q681,IF(I681&gt;0,"À surveiller - commande en cours","À commander"),"OK")),"À vérifier"))</f>
        <v/>
      </c>
      <c r="Z681" s="22" t="n"/>
      <c r="AA681" s="15" t="n"/>
    </row>
    <row r="682">
      <c r="A682" s="15" t="n"/>
      <c r="B682" s="15" t="n"/>
      <c r="C682" s="15" t="n"/>
      <c r="D682" s="15" t="n"/>
      <c r="E682" s="15" t="n"/>
      <c r="F682" s="16" t="n"/>
      <c r="G682" s="16" t="n"/>
      <c r="H682" s="17">
        <f>IF(A682="","",IFERROR(MAX(0,F682-G682),0))</f>
        <v/>
      </c>
      <c r="I682" s="16" t="n"/>
      <c r="J682" s="16" t="n"/>
      <c r="K682" s="27">
        <f>IF(A682="","",IFERROR(J682/'Paramètres'!$B$6,0))</f>
        <v/>
      </c>
      <c r="L682" s="16" t="n"/>
      <c r="M682" s="17">
        <f>IF(A682="","",IFERROR(IF(L682="",'Paramètres'!$B$7,L682),0))</f>
        <v/>
      </c>
      <c r="N682" s="16" t="n"/>
      <c r="O682" s="17">
        <f>IF(A682="","",IFERROR(IF(N682="",'Paramètres'!$B$8,N682),0))</f>
        <v/>
      </c>
      <c r="P682" s="17">
        <f>IF(A682="","",IFERROR(ROUNDUP(K682*O682,0),0))</f>
        <v/>
      </c>
      <c r="Q682" s="17">
        <f>IF(A682="","",IFERROR(ROUNDUP((K682*M682)+P682,0),0))</f>
        <v/>
      </c>
      <c r="R682" s="16" t="n"/>
      <c r="S682" s="17">
        <f>IF(A682="","",IFERROR(IF(R682="",'Paramètres'!$B$9,R682),0))</f>
        <v/>
      </c>
      <c r="T682" s="17">
        <f>IF(A682="","",IFERROR(ROUNDUP(K682*(M682+S682),0),0))</f>
        <v/>
      </c>
      <c r="U682" s="17">
        <f>IF(A682="","",IFERROR(IF(H682&lt;=Q682,MAX(0,T682-H682-I682),0),0))</f>
        <v/>
      </c>
      <c r="V682" s="28" t="n"/>
      <c r="W682" s="29">
        <f>IF(A682="","",IFERROR(U682*V682,0))</f>
        <v/>
      </c>
      <c r="X682" s="27">
        <f>IF(A682="","",IFERROR(H682/K682,0))</f>
        <v/>
      </c>
      <c r="Y682" s="21">
        <f>IF(A682="","",IFERROR(IF(H682&lt;=0,"Rupture / à commander",IF(H682&lt;=Q682,IF(I682&gt;0,"À surveiller - commande en cours","À commander"),"OK")),"À vérifier"))</f>
        <v/>
      </c>
      <c r="Z682" s="22" t="n"/>
      <c r="AA682" s="15" t="n"/>
    </row>
    <row r="683">
      <c r="A683" s="15" t="n"/>
      <c r="B683" s="15" t="n"/>
      <c r="C683" s="15" t="n"/>
      <c r="D683" s="15" t="n"/>
      <c r="E683" s="15" t="n"/>
      <c r="F683" s="16" t="n"/>
      <c r="G683" s="16" t="n"/>
      <c r="H683" s="17">
        <f>IF(A683="","",IFERROR(MAX(0,F683-G683),0))</f>
        <v/>
      </c>
      <c r="I683" s="16" t="n"/>
      <c r="J683" s="16" t="n"/>
      <c r="K683" s="27">
        <f>IF(A683="","",IFERROR(J683/'Paramètres'!$B$6,0))</f>
        <v/>
      </c>
      <c r="L683" s="16" t="n"/>
      <c r="M683" s="17">
        <f>IF(A683="","",IFERROR(IF(L683="",'Paramètres'!$B$7,L683),0))</f>
        <v/>
      </c>
      <c r="N683" s="16" t="n"/>
      <c r="O683" s="17">
        <f>IF(A683="","",IFERROR(IF(N683="",'Paramètres'!$B$8,N683),0))</f>
        <v/>
      </c>
      <c r="P683" s="17">
        <f>IF(A683="","",IFERROR(ROUNDUP(K683*O683,0),0))</f>
        <v/>
      </c>
      <c r="Q683" s="17">
        <f>IF(A683="","",IFERROR(ROUNDUP((K683*M683)+P683,0),0))</f>
        <v/>
      </c>
      <c r="R683" s="16" t="n"/>
      <c r="S683" s="17">
        <f>IF(A683="","",IFERROR(IF(R683="",'Paramètres'!$B$9,R683),0))</f>
        <v/>
      </c>
      <c r="T683" s="17">
        <f>IF(A683="","",IFERROR(ROUNDUP(K683*(M683+S683),0),0))</f>
        <v/>
      </c>
      <c r="U683" s="17">
        <f>IF(A683="","",IFERROR(IF(H683&lt;=Q683,MAX(0,T683-H683-I683),0),0))</f>
        <v/>
      </c>
      <c r="V683" s="28" t="n"/>
      <c r="W683" s="29">
        <f>IF(A683="","",IFERROR(U683*V683,0))</f>
        <v/>
      </c>
      <c r="X683" s="27">
        <f>IF(A683="","",IFERROR(H683/K683,0))</f>
        <v/>
      </c>
      <c r="Y683" s="21">
        <f>IF(A683="","",IFERROR(IF(H683&lt;=0,"Rupture / à commander",IF(H683&lt;=Q683,IF(I683&gt;0,"À surveiller - commande en cours","À commander"),"OK")),"À vérifier"))</f>
        <v/>
      </c>
      <c r="Z683" s="22" t="n"/>
      <c r="AA683" s="15" t="n"/>
    </row>
    <row r="684">
      <c r="A684" s="15" t="n"/>
      <c r="B684" s="15" t="n"/>
      <c r="C684" s="15" t="n"/>
      <c r="D684" s="15" t="n"/>
      <c r="E684" s="15" t="n"/>
      <c r="F684" s="16" t="n"/>
      <c r="G684" s="16" t="n"/>
      <c r="H684" s="17">
        <f>IF(A684="","",IFERROR(MAX(0,F684-G684),0))</f>
        <v/>
      </c>
      <c r="I684" s="16" t="n"/>
      <c r="J684" s="16" t="n"/>
      <c r="K684" s="27">
        <f>IF(A684="","",IFERROR(J684/'Paramètres'!$B$6,0))</f>
        <v/>
      </c>
      <c r="L684" s="16" t="n"/>
      <c r="M684" s="17">
        <f>IF(A684="","",IFERROR(IF(L684="",'Paramètres'!$B$7,L684),0))</f>
        <v/>
      </c>
      <c r="N684" s="16" t="n"/>
      <c r="O684" s="17">
        <f>IF(A684="","",IFERROR(IF(N684="",'Paramètres'!$B$8,N684),0))</f>
        <v/>
      </c>
      <c r="P684" s="17">
        <f>IF(A684="","",IFERROR(ROUNDUP(K684*O684,0),0))</f>
        <v/>
      </c>
      <c r="Q684" s="17">
        <f>IF(A684="","",IFERROR(ROUNDUP((K684*M684)+P684,0),0))</f>
        <v/>
      </c>
      <c r="R684" s="16" t="n"/>
      <c r="S684" s="17">
        <f>IF(A684="","",IFERROR(IF(R684="",'Paramètres'!$B$9,R684),0))</f>
        <v/>
      </c>
      <c r="T684" s="17">
        <f>IF(A684="","",IFERROR(ROUNDUP(K684*(M684+S684),0),0))</f>
        <v/>
      </c>
      <c r="U684" s="17">
        <f>IF(A684="","",IFERROR(IF(H684&lt;=Q684,MAX(0,T684-H684-I684),0),0))</f>
        <v/>
      </c>
      <c r="V684" s="28" t="n"/>
      <c r="W684" s="29">
        <f>IF(A684="","",IFERROR(U684*V684,0))</f>
        <v/>
      </c>
      <c r="X684" s="27">
        <f>IF(A684="","",IFERROR(H684/K684,0))</f>
        <v/>
      </c>
      <c r="Y684" s="21">
        <f>IF(A684="","",IFERROR(IF(H684&lt;=0,"Rupture / à commander",IF(H684&lt;=Q684,IF(I684&gt;0,"À surveiller - commande en cours","À commander"),"OK")),"À vérifier"))</f>
        <v/>
      </c>
      <c r="Z684" s="22" t="n"/>
      <c r="AA684" s="15" t="n"/>
    </row>
    <row r="685">
      <c r="A685" s="15" t="n"/>
      <c r="B685" s="15" t="n"/>
      <c r="C685" s="15" t="n"/>
      <c r="D685" s="15" t="n"/>
      <c r="E685" s="15" t="n"/>
      <c r="F685" s="16" t="n"/>
      <c r="G685" s="16" t="n"/>
      <c r="H685" s="17">
        <f>IF(A685="","",IFERROR(MAX(0,F685-G685),0))</f>
        <v/>
      </c>
      <c r="I685" s="16" t="n"/>
      <c r="J685" s="16" t="n"/>
      <c r="K685" s="27">
        <f>IF(A685="","",IFERROR(J685/'Paramètres'!$B$6,0))</f>
        <v/>
      </c>
      <c r="L685" s="16" t="n"/>
      <c r="M685" s="17">
        <f>IF(A685="","",IFERROR(IF(L685="",'Paramètres'!$B$7,L685),0))</f>
        <v/>
      </c>
      <c r="N685" s="16" t="n"/>
      <c r="O685" s="17">
        <f>IF(A685="","",IFERROR(IF(N685="",'Paramètres'!$B$8,N685),0))</f>
        <v/>
      </c>
      <c r="P685" s="17">
        <f>IF(A685="","",IFERROR(ROUNDUP(K685*O685,0),0))</f>
        <v/>
      </c>
      <c r="Q685" s="17">
        <f>IF(A685="","",IFERROR(ROUNDUP((K685*M685)+P685,0),0))</f>
        <v/>
      </c>
      <c r="R685" s="16" t="n"/>
      <c r="S685" s="17">
        <f>IF(A685="","",IFERROR(IF(R685="",'Paramètres'!$B$9,R685),0))</f>
        <v/>
      </c>
      <c r="T685" s="17">
        <f>IF(A685="","",IFERROR(ROUNDUP(K685*(M685+S685),0),0))</f>
        <v/>
      </c>
      <c r="U685" s="17">
        <f>IF(A685="","",IFERROR(IF(H685&lt;=Q685,MAX(0,T685-H685-I685),0),0))</f>
        <v/>
      </c>
      <c r="V685" s="28" t="n"/>
      <c r="W685" s="29">
        <f>IF(A685="","",IFERROR(U685*V685,0))</f>
        <v/>
      </c>
      <c r="X685" s="27">
        <f>IF(A685="","",IFERROR(H685/K685,0))</f>
        <v/>
      </c>
      <c r="Y685" s="21">
        <f>IF(A685="","",IFERROR(IF(H685&lt;=0,"Rupture / à commander",IF(H685&lt;=Q685,IF(I685&gt;0,"À surveiller - commande en cours","À commander"),"OK")),"À vérifier"))</f>
        <v/>
      </c>
      <c r="Z685" s="22" t="n"/>
      <c r="AA685" s="15" t="n"/>
    </row>
    <row r="686">
      <c r="A686" s="15" t="n"/>
      <c r="B686" s="15" t="n"/>
      <c r="C686" s="15" t="n"/>
      <c r="D686" s="15" t="n"/>
      <c r="E686" s="15" t="n"/>
      <c r="F686" s="16" t="n"/>
      <c r="G686" s="16" t="n"/>
      <c r="H686" s="17">
        <f>IF(A686="","",IFERROR(MAX(0,F686-G686),0))</f>
        <v/>
      </c>
      <c r="I686" s="16" t="n"/>
      <c r="J686" s="16" t="n"/>
      <c r="K686" s="27">
        <f>IF(A686="","",IFERROR(J686/'Paramètres'!$B$6,0))</f>
        <v/>
      </c>
      <c r="L686" s="16" t="n"/>
      <c r="M686" s="17">
        <f>IF(A686="","",IFERROR(IF(L686="",'Paramètres'!$B$7,L686),0))</f>
        <v/>
      </c>
      <c r="N686" s="16" t="n"/>
      <c r="O686" s="17">
        <f>IF(A686="","",IFERROR(IF(N686="",'Paramètres'!$B$8,N686),0))</f>
        <v/>
      </c>
      <c r="P686" s="17">
        <f>IF(A686="","",IFERROR(ROUNDUP(K686*O686,0),0))</f>
        <v/>
      </c>
      <c r="Q686" s="17">
        <f>IF(A686="","",IFERROR(ROUNDUP((K686*M686)+P686,0),0))</f>
        <v/>
      </c>
      <c r="R686" s="16" t="n"/>
      <c r="S686" s="17">
        <f>IF(A686="","",IFERROR(IF(R686="",'Paramètres'!$B$9,R686),0))</f>
        <v/>
      </c>
      <c r="T686" s="17">
        <f>IF(A686="","",IFERROR(ROUNDUP(K686*(M686+S686),0),0))</f>
        <v/>
      </c>
      <c r="U686" s="17">
        <f>IF(A686="","",IFERROR(IF(H686&lt;=Q686,MAX(0,T686-H686-I686),0),0))</f>
        <v/>
      </c>
      <c r="V686" s="28" t="n"/>
      <c r="W686" s="29">
        <f>IF(A686="","",IFERROR(U686*V686,0))</f>
        <v/>
      </c>
      <c r="X686" s="27">
        <f>IF(A686="","",IFERROR(H686/K686,0))</f>
        <v/>
      </c>
      <c r="Y686" s="21">
        <f>IF(A686="","",IFERROR(IF(H686&lt;=0,"Rupture / à commander",IF(H686&lt;=Q686,IF(I686&gt;0,"À surveiller - commande en cours","À commander"),"OK")),"À vérifier"))</f>
        <v/>
      </c>
      <c r="Z686" s="22" t="n"/>
      <c r="AA686" s="15" t="n"/>
    </row>
    <row r="687">
      <c r="A687" s="15" t="n"/>
      <c r="B687" s="15" t="n"/>
      <c r="C687" s="15" t="n"/>
      <c r="D687" s="15" t="n"/>
      <c r="E687" s="15" t="n"/>
      <c r="F687" s="16" t="n"/>
      <c r="G687" s="16" t="n"/>
      <c r="H687" s="17">
        <f>IF(A687="","",IFERROR(MAX(0,F687-G687),0))</f>
        <v/>
      </c>
      <c r="I687" s="16" t="n"/>
      <c r="J687" s="16" t="n"/>
      <c r="K687" s="27">
        <f>IF(A687="","",IFERROR(J687/'Paramètres'!$B$6,0))</f>
        <v/>
      </c>
      <c r="L687" s="16" t="n"/>
      <c r="M687" s="17">
        <f>IF(A687="","",IFERROR(IF(L687="",'Paramètres'!$B$7,L687),0))</f>
        <v/>
      </c>
      <c r="N687" s="16" t="n"/>
      <c r="O687" s="17">
        <f>IF(A687="","",IFERROR(IF(N687="",'Paramètres'!$B$8,N687),0))</f>
        <v/>
      </c>
      <c r="P687" s="17">
        <f>IF(A687="","",IFERROR(ROUNDUP(K687*O687,0),0))</f>
        <v/>
      </c>
      <c r="Q687" s="17">
        <f>IF(A687="","",IFERROR(ROUNDUP((K687*M687)+P687,0),0))</f>
        <v/>
      </c>
      <c r="R687" s="16" t="n"/>
      <c r="S687" s="17">
        <f>IF(A687="","",IFERROR(IF(R687="",'Paramètres'!$B$9,R687),0))</f>
        <v/>
      </c>
      <c r="T687" s="17">
        <f>IF(A687="","",IFERROR(ROUNDUP(K687*(M687+S687),0),0))</f>
        <v/>
      </c>
      <c r="U687" s="17">
        <f>IF(A687="","",IFERROR(IF(H687&lt;=Q687,MAX(0,T687-H687-I687),0),0))</f>
        <v/>
      </c>
      <c r="V687" s="28" t="n"/>
      <c r="W687" s="29">
        <f>IF(A687="","",IFERROR(U687*V687,0))</f>
        <v/>
      </c>
      <c r="X687" s="27">
        <f>IF(A687="","",IFERROR(H687/K687,0))</f>
        <v/>
      </c>
      <c r="Y687" s="21">
        <f>IF(A687="","",IFERROR(IF(H687&lt;=0,"Rupture / à commander",IF(H687&lt;=Q687,IF(I687&gt;0,"À surveiller - commande en cours","À commander"),"OK")),"À vérifier"))</f>
        <v/>
      </c>
      <c r="Z687" s="22" t="n"/>
      <c r="AA687" s="15" t="n"/>
    </row>
    <row r="688">
      <c r="A688" s="15" t="n"/>
      <c r="B688" s="15" t="n"/>
      <c r="C688" s="15" t="n"/>
      <c r="D688" s="15" t="n"/>
      <c r="E688" s="15" t="n"/>
      <c r="F688" s="16" t="n"/>
      <c r="G688" s="16" t="n"/>
      <c r="H688" s="17">
        <f>IF(A688="","",IFERROR(MAX(0,F688-G688),0))</f>
        <v/>
      </c>
      <c r="I688" s="16" t="n"/>
      <c r="J688" s="16" t="n"/>
      <c r="K688" s="27">
        <f>IF(A688="","",IFERROR(J688/'Paramètres'!$B$6,0))</f>
        <v/>
      </c>
      <c r="L688" s="16" t="n"/>
      <c r="M688" s="17">
        <f>IF(A688="","",IFERROR(IF(L688="",'Paramètres'!$B$7,L688),0))</f>
        <v/>
      </c>
      <c r="N688" s="16" t="n"/>
      <c r="O688" s="17">
        <f>IF(A688="","",IFERROR(IF(N688="",'Paramètres'!$B$8,N688),0))</f>
        <v/>
      </c>
      <c r="P688" s="17">
        <f>IF(A688="","",IFERROR(ROUNDUP(K688*O688,0),0))</f>
        <v/>
      </c>
      <c r="Q688" s="17">
        <f>IF(A688="","",IFERROR(ROUNDUP((K688*M688)+P688,0),0))</f>
        <v/>
      </c>
      <c r="R688" s="16" t="n"/>
      <c r="S688" s="17">
        <f>IF(A688="","",IFERROR(IF(R688="",'Paramètres'!$B$9,R688),0))</f>
        <v/>
      </c>
      <c r="T688" s="17">
        <f>IF(A688="","",IFERROR(ROUNDUP(K688*(M688+S688),0),0))</f>
        <v/>
      </c>
      <c r="U688" s="17">
        <f>IF(A688="","",IFERROR(IF(H688&lt;=Q688,MAX(0,T688-H688-I688),0),0))</f>
        <v/>
      </c>
      <c r="V688" s="28" t="n"/>
      <c r="W688" s="29">
        <f>IF(A688="","",IFERROR(U688*V688,0))</f>
        <v/>
      </c>
      <c r="X688" s="27">
        <f>IF(A688="","",IFERROR(H688/K688,0))</f>
        <v/>
      </c>
      <c r="Y688" s="21">
        <f>IF(A688="","",IFERROR(IF(H688&lt;=0,"Rupture / à commander",IF(H688&lt;=Q688,IF(I688&gt;0,"À surveiller - commande en cours","À commander"),"OK")),"À vérifier"))</f>
        <v/>
      </c>
      <c r="Z688" s="22" t="n"/>
      <c r="AA688" s="15" t="n"/>
    </row>
    <row r="689">
      <c r="A689" s="15" t="n"/>
      <c r="B689" s="15" t="n"/>
      <c r="C689" s="15" t="n"/>
      <c r="D689" s="15" t="n"/>
      <c r="E689" s="15" t="n"/>
      <c r="F689" s="16" t="n"/>
      <c r="G689" s="16" t="n"/>
      <c r="H689" s="17">
        <f>IF(A689="","",IFERROR(MAX(0,F689-G689),0))</f>
        <v/>
      </c>
      <c r="I689" s="16" t="n"/>
      <c r="J689" s="16" t="n"/>
      <c r="K689" s="27">
        <f>IF(A689="","",IFERROR(J689/'Paramètres'!$B$6,0))</f>
        <v/>
      </c>
      <c r="L689" s="16" t="n"/>
      <c r="M689" s="17">
        <f>IF(A689="","",IFERROR(IF(L689="",'Paramètres'!$B$7,L689),0))</f>
        <v/>
      </c>
      <c r="N689" s="16" t="n"/>
      <c r="O689" s="17">
        <f>IF(A689="","",IFERROR(IF(N689="",'Paramètres'!$B$8,N689),0))</f>
        <v/>
      </c>
      <c r="P689" s="17">
        <f>IF(A689="","",IFERROR(ROUNDUP(K689*O689,0),0))</f>
        <v/>
      </c>
      <c r="Q689" s="17">
        <f>IF(A689="","",IFERROR(ROUNDUP((K689*M689)+P689,0),0))</f>
        <v/>
      </c>
      <c r="R689" s="16" t="n"/>
      <c r="S689" s="17">
        <f>IF(A689="","",IFERROR(IF(R689="",'Paramètres'!$B$9,R689),0))</f>
        <v/>
      </c>
      <c r="T689" s="17">
        <f>IF(A689="","",IFERROR(ROUNDUP(K689*(M689+S689),0),0))</f>
        <v/>
      </c>
      <c r="U689" s="17">
        <f>IF(A689="","",IFERROR(IF(H689&lt;=Q689,MAX(0,T689-H689-I689),0),0))</f>
        <v/>
      </c>
      <c r="V689" s="28" t="n"/>
      <c r="W689" s="29">
        <f>IF(A689="","",IFERROR(U689*V689,0))</f>
        <v/>
      </c>
      <c r="X689" s="27">
        <f>IF(A689="","",IFERROR(H689/K689,0))</f>
        <v/>
      </c>
      <c r="Y689" s="21">
        <f>IF(A689="","",IFERROR(IF(H689&lt;=0,"Rupture / à commander",IF(H689&lt;=Q689,IF(I689&gt;0,"À surveiller - commande en cours","À commander"),"OK")),"À vérifier"))</f>
        <v/>
      </c>
      <c r="Z689" s="22" t="n"/>
      <c r="AA689" s="15" t="n"/>
    </row>
    <row r="690">
      <c r="A690" s="15" t="n"/>
      <c r="B690" s="15" t="n"/>
      <c r="C690" s="15" t="n"/>
      <c r="D690" s="15" t="n"/>
      <c r="E690" s="15" t="n"/>
      <c r="F690" s="16" t="n"/>
      <c r="G690" s="16" t="n"/>
      <c r="H690" s="17">
        <f>IF(A690="","",IFERROR(MAX(0,F690-G690),0))</f>
        <v/>
      </c>
      <c r="I690" s="16" t="n"/>
      <c r="J690" s="16" t="n"/>
      <c r="K690" s="27">
        <f>IF(A690="","",IFERROR(J690/'Paramètres'!$B$6,0))</f>
        <v/>
      </c>
      <c r="L690" s="16" t="n"/>
      <c r="M690" s="17">
        <f>IF(A690="","",IFERROR(IF(L690="",'Paramètres'!$B$7,L690),0))</f>
        <v/>
      </c>
      <c r="N690" s="16" t="n"/>
      <c r="O690" s="17">
        <f>IF(A690="","",IFERROR(IF(N690="",'Paramètres'!$B$8,N690),0))</f>
        <v/>
      </c>
      <c r="P690" s="17">
        <f>IF(A690="","",IFERROR(ROUNDUP(K690*O690,0),0))</f>
        <v/>
      </c>
      <c r="Q690" s="17">
        <f>IF(A690="","",IFERROR(ROUNDUP((K690*M690)+P690,0),0))</f>
        <v/>
      </c>
      <c r="R690" s="16" t="n"/>
      <c r="S690" s="17">
        <f>IF(A690="","",IFERROR(IF(R690="",'Paramètres'!$B$9,R690),0))</f>
        <v/>
      </c>
      <c r="T690" s="17">
        <f>IF(A690="","",IFERROR(ROUNDUP(K690*(M690+S690),0),0))</f>
        <v/>
      </c>
      <c r="U690" s="17">
        <f>IF(A690="","",IFERROR(IF(H690&lt;=Q690,MAX(0,T690-H690-I690),0),0))</f>
        <v/>
      </c>
      <c r="V690" s="28" t="n"/>
      <c r="W690" s="29">
        <f>IF(A690="","",IFERROR(U690*V690,0))</f>
        <v/>
      </c>
      <c r="X690" s="27">
        <f>IF(A690="","",IFERROR(H690/K690,0))</f>
        <v/>
      </c>
      <c r="Y690" s="21">
        <f>IF(A690="","",IFERROR(IF(H690&lt;=0,"Rupture / à commander",IF(H690&lt;=Q690,IF(I690&gt;0,"À surveiller - commande en cours","À commander"),"OK")),"À vérifier"))</f>
        <v/>
      </c>
      <c r="Z690" s="22" t="n"/>
      <c r="AA690" s="15" t="n"/>
    </row>
    <row r="691">
      <c r="A691" s="15" t="n"/>
      <c r="B691" s="15" t="n"/>
      <c r="C691" s="15" t="n"/>
      <c r="D691" s="15" t="n"/>
      <c r="E691" s="15" t="n"/>
      <c r="F691" s="16" t="n"/>
      <c r="G691" s="16" t="n"/>
      <c r="H691" s="17">
        <f>IF(A691="","",IFERROR(MAX(0,F691-G691),0))</f>
        <v/>
      </c>
      <c r="I691" s="16" t="n"/>
      <c r="J691" s="16" t="n"/>
      <c r="K691" s="27">
        <f>IF(A691="","",IFERROR(J691/'Paramètres'!$B$6,0))</f>
        <v/>
      </c>
      <c r="L691" s="16" t="n"/>
      <c r="M691" s="17">
        <f>IF(A691="","",IFERROR(IF(L691="",'Paramètres'!$B$7,L691),0))</f>
        <v/>
      </c>
      <c r="N691" s="16" t="n"/>
      <c r="O691" s="17">
        <f>IF(A691="","",IFERROR(IF(N691="",'Paramètres'!$B$8,N691),0))</f>
        <v/>
      </c>
      <c r="P691" s="17">
        <f>IF(A691="","",IFERROR(ROUNDUP(K691*O691,0),0))</f>
        <v/>
      </c>
      <c r="Q691" s="17">
        <f>IF(A691="","",IFERROR(ROUNDUP((K691*M691)+P691,0),0))</f>
        <v/>
      </c>
      <c r="R691" s="16" t="n"/>
      <c r="S691" s="17">
        <f>IF(A691="","",IFERROR(IF(R691="",'Paramètres'!$B$9,R691),0))</f>
        <v/>
      </c>
      <c r="T691" s="17">
        <f>IF(A691="","",IFERROR(ROUNDUP(K691*(M691+S691),0),0))</f>
        <v/>
      </c>
      <c r="U691" s="17">
        <f>IF(A691="","",IFERROR(IF(H691&lt;=Q691,MAX(0,T691-H691-I691),0),0))</f>
        <v/>
      </c>
      <c r="V691" s="28" t="n"/>
      <c r="W691" s="29">
        <f>IF(A691="","",IFERROR(U691*V691,0))</f>
        <v/>
      </c>
      <c r="X691" s="27">
        <f>IF(A691="","",IFERROR(H691/K691,0))</f>
        <v/>
      </c>
      <c r="Y691" s="21">
        <f>IF(A691="","",IFERROR(IF(H691&lt;=0,"Rupture / à commander",IF(H691&lt;=Q691,IF(I691&gt;0,"À surveiller - commande en cours","À commander"),"OK")),"À vérifier"))</f>
        <v/>
      </c>
      <c r="Z691" s="22" t="n"/>
      <c r="AA691" s="15" t="n"/>
    </row>
    <row r="692">
      <c r="A692" s="15" t="n"/>
      <c r="B692" s="15" t="n"/>
      <c r="C692" s="15" t="n"/>
      <c r="D692" s="15" t="n"/>
      <c r="E692" s="15" t="n"/>
      <c r="F692" s="16" t="n"/>
      <c r="G692" s="16" t="n"/>
      <c r="H692" s="17">
        <f>IF(A692="","",IFERROR(MAX(0,F692-G692),0))</f>
        <v/>
      </c>
      <c r="I692" s="16" t="n"/>
      <c r="J692" s="16" t="n"/>
      <c r="K692" s="27">
        <f>IF(A692="","",IFERROR(J692/'Paramètres'!$B$6,0))</f>
        <v/>
      </c>
      <c r="L692" s="16" t="n"/>
      <c r="M692" s="17">
        <f>IF(A692="","",IFERROR(IF(L692="",'Paramètres'!$B$7,L692),0))</f>
        <v/>
      </c>
      <c r="N692" s="16" t="n"/>
      <c r="O692" s="17">
        <f>IF(A692="","",IFERROR(IF(N692="",'Paramètres'!$B$8,N692),0))</f>
        <v/>
      </c>
      <c r="P692" s="17">
        <f>IF(A692="","",IFERROR(ROUNDUP(K692*O692,0),0))</f>
        <v/>
      </c>
      <c r="Q692" s="17">
        <f>IF(A692="","",IFERROR(ROUNDUP((K692*M692)+P692,0),0))</f>
        <v/>
      </c>
      <c r="R692" s="16" t="n"/>
      <c r="S692" s="17">
        <f>IF(A692="","",IFERROR(IF(R692="",'Paramètres'!$B$9,R692),0))</f>
        <v/>
      </c>
      <c r="T692" s="17">
        <f>IF(A692="","",IFERROR(ROUNDUP(K692*(M692+S692),0),0))</f>
        <v/>
      </c>
      <c r="U692" s="17">
        <f>IF(A692="","",IFERROR(IF(H692&lt;=Q692,MAX(0,T692-H692-I692),0),0))</f>
        <v/>
      </c>
      <c r="V692" s="28" t="n"/>
      <c r="W692" s="29">
        <f>IF(A692="","",IFERROR(U692*V692,0))</f>
        <v/>
      </c>
      <c r="X692" s="27">
        <f>IF(A692="","",IFERROR(H692/K692,0))</f>
        <v/>
      </c>
      <c r="Y692" s="21">
        <f>IF(A692="","",IFERROR(IF(H692&lt;=0,"Rupture / à commander",IF(H692&lt;=Q692,IF(I692&gt;0,"À surveiller - commande en cours","À commander"),"OK")),"À vérifier"))</f>
        <v/>
      </c>
      <c r="Z692" s="22" t="n"/>
      <c r="AA692" s="15" t="n"/>
    </row>
    <row r="693">
      <c r="A693" s="15" t="n"/>
      <c r="B693" s="15" t="n"/>
      <c r="C693" s="15" t="n"/>
      <c r="D693" s="15" t="n"/>
      <c r="E693" s="15" t="n"/>
      <c r="F693" s="16" t="n"/>
      <c r="G693" s="16" t="n"/>
      <c r="H693" s="17">
        <f>IF(A693="","",IFERROR(MAX(0,F693-G693),0))</f>
        <v/>
      </c>
      <c r="I693" s="16" t="n"/>
      <c r="J693" s="16" t="n"/>
      <c r="K693" s="27">
        <f>IF(A693="","",IFERROR(J693/'Paramètres'!$B$6,0))</f>
        <v/>
      </c>
      <c r="L693" s="16" t="n"/>
      <c r="M693" s="17">
        <f>IF(A693="","",IFERROR(IF(L693="",'Paramètres'!$B$7,L693),0))</f>
        <v/>
      </c>
      <c r="N693" s="16" t="n"/>
      <c r="O693" s="17">
        <f>IF(A693="","",IFERROR(IF(N693="",'Paramètres'!$B$8,N693),0))</f>
        <v/>
      </c>
      <c r="P693" s="17">
        <f>IF(A693="","",IFERROR(ROUNDUP(K693*O693,0),0))</f>
        <v/>
      </c>
      <c r="Q693" s="17">
        <f>IF(A693="","",IFERROR(ROUNDUP((K693*M693)+P693,0),0))</f>
        <v/>
      </c>
      <c r="R693" s="16" t="n"/>
      <c r="S693" s="17">
        <f>IF(A693="","",IFERROR(IF(R693="",'Paramètres'!$B$9,R693),0))</f>
        <v/>
      </c>
      <c r="T693" s="17">
        <f>IF(A693="","",IFERROR(ROUNDUP(K693*(M693+S693),0),0))</f>
        <v/>
      </c>
      <c r="U693" s="17">
        <f>IF(A693="","",IFERROR(IF(H693&lt;=Q693,MAX(0,T693-H693-I693),0),0))</f>
        <v/>
      </c>
      <c r="V693" s="28" t="n"/>
      <c r="W693" s="29">
        <f>IF(A693="","",IFERROR(U693*V693,0))</f>
        <v/>
      </c>
      <c r="X693" s="27">
        <f>IF(A693="","",IFERROR(H693/K693,0))</f>
        <v/>
      </c>
      <c r="Y693" s="21">
        <f>IF(A693="","",IFERROR(IF(H693&lt;=0,"Rupture / à commander",IF(H693&lt;=Q693,IF(I693&gt;0,"À surveiller - commande en cours","À commander"),"OK")),"À vérifier"))</f>
        <v/>
      </c>
      <c r="Z693" s="22" t="n"/>
      <c r="AA693" s="15" t="n"/>
    </row>
    <row r="694">
      <c r="A694" s="15" t="n"/>
      <c r="B694" s="15" t="n"/>
      <c r="C694" s="15" t="n"/>
      <c r="D694" s="15" t="n"/>
      <c r="E694" s="15" t="n"/>
      <c r="F694" s="16" t="n"/>
      <c r="G694" s="16" t="n"/>
      <c r="H694" s="17">
        <f>IF(A694="","",IFERROR(MAX(0,F694-G694),0))</f>
        <v/>
      </c>
      <c r="I694" s="16" t="n"/>
      <c r="J694" s="16" t="n"/>
      <c r="K694" s="27">
        <f>IF(A694="","",IFERROR(J694/'Paramètres'!$B$6,0))</f>
        <v/>
      </c>
      <c r="L694" s="16" t="n"/>
      <c r="M694" s="17">
        <f>IF(A694="","",IFERROR(IF(L694="",'Paramètres'!$B$7,L694),0))</f>
        <v/>
      </c>
      <c r="N694" s="16" t="n"/>
      <c r="O694" s="17">
        <f>IF(A694="","",IFERROR(IF(N694="",'Paramètres'!$B$8,N694),0))</f>
        <v/>
      </c>
      <c r="P694" s="17">
        <f>IF(A694="","",IFERROR(ROUNDUP(K694*O694,0),0))</f>
        <v/>
      </c>
      <c r="Q694" s="17">
        <f>IF(A694="","",IFERROR(ROUNDUP((K694*M694)+P694,0),0))</f>
        <v/>
      </c>
      <c r="R694" s="16" t="n"/>
      <c r="S694" s="17">
        <f>IF(A694="","",IFERROR(IF(R694="",'Paramètres'!$B$9,R694),0))</f>
        <v/>
      </c>
      <c r="T694" s="17">
        <f>IF(A694="","",IFERROR(ROUNDUP(K694*(M694+S694),0),0))</f>
        <v/>
      </c>
      <c r="U694" s="17">
        <f>IF(A694="","",IFERROR(IF(H694&lt;=Q694,MAX(0,T694-H694-I694),0),0))</f>
        <v/>
      </c>
      <c r="V694" s="28" t="n"/>
      <c r="W694" s="29">
        <f>IF(A694="","",IFERROR(U694*V694,0))</f>
        <v/>
      </c>
      <c r="X694" s="27">
        <f>IF(A694="","",IFERROR(H694/K694,0))</f>
        <v/>
      </c>
      <c r="Y694" s="21">
        <f>IF(A694="","",IFERROR(IF(H694&lt;=0,"Rupture / à commander",IF(H694&lt;=Q694,IF(I694&gt;0,"À surveiller - commande en cours","À commander"),"OK")),"À vérifier"))</f>
        <v/>
      </c>
      <c r="Z694" s="22" t="n"/>
      <c r="AA694" s="15" t="n"/>
    </row>
    <row r="695">
      <c r="A695" s="15" t="n"/>
      <c r="B695" s="15" t="n"/>
      <c r="C695" s="15" t="n"/>
      <c r="D695" s="15" t="n"/>
      <c r="E695" s="15" t="n"/>
      <c r="F695" s="16" t="n"/>
      <c r="G695" s="16" t="n"/>
      <c r="H695" s="17">
        <f>IF(A695="","",IFERROR(MAX(0,F695-G695),0))</f>
        <v/>
      </c>
      <c r="I695" s="16" t="n"/>
      <c r="J695" s="16" t="n"/>
      <c r="K695" s="27">
        <f>IF(A695="","",IFERROR(J695/'Paramètres'!$B$6,0))</f>
        <v/>
      </c>
      <c r="L695" s="16" t="n"/>
      <c r="M695" s="17">
        <f>IF(A695="","",IFERROR(IF(L695="",'Paramètres'!$B$7,L695),0))</f>
        <v/>
      </c>
      <c r="N695" s="16" t="n"/>
      <c r="O695" s="17">
        <f>IF(A695="","",IFERROR(IF(N695="",'Paramètres'!$B$8,N695),0))</f>
        <v/>
      </c>
      <c r="P695" s="17">
        <f>IF(A695="","",IFERROR(ROUNDUP(K695*O695,0),0))</f>
        <v/>
      </c>
      <c r="Q695" s="17">
        <f>IF(A695="","",IFERROR(ROUNDUP((K695*M695)+P695,0),0))</f>
        <v/>
      </c>
      <c r="R695" s="16" t="n"/>
      <c r="S695" s="17">
        <f>IF(A695="","",IFERROR(IF(R695="",'Paramètres'!$B$9,R695),0))</f>
        <v/>
      </c>
      <c r="T695" s="17">
        <f>IF(A695="","",IFERROR(ROUNDUP(K695*(M695+S695),0),0))</f>
        <v/>
      </c>
      <c r="U695" s="17">
        <f>IF(A695="","",IFERROR(IF(H695&lt;=Q695,MAX(0,T695-H695-I695),0),0))</f>
        <v/>
      </c>
      <c r="V695" s="28" t="n"/>
      <c r="W695" s="29">
        <f>IF(A695="","",IFERROR(U695*V695,0))</f>
        <v/>
      </c>
      <c r="X695" s="27">
        <f>IF(A695="","",IFERROR(H695/K695,0))</f>
        <v/>
      </c>
      <c r="Y695" s="21">
        <f>IF(A695="","",IFERROR(IF(H695&lt;=0,"Rupture / à commander",IF(H695&lt;=Q695,IF(I695&gt;0,"À surveiller - commande en cours","À commander"),"OK")),"À vérifier"))</f>
        <v/>
      </c>
      <c r="Z695" s="22" t="n"/>
      <c r="AA695" s="15" t="n"/>
    </row>
    <row r="696">
      <c r="A696" s="15" t="n"/>
      <c r="B696" s="15" t="n"/>
      <c r="C696" s="15" t="n"/>
      <c r="D696" s="15" t="n"/>
      <c r="E696" s="15" t="n"/>
      <c r="F696" s="16" t="n"/>
      <c r="G696" s="16" t="n"/>
      <c r="H696" s="17">
        <f>IF(A696="","",IFERROR(MAX(0,F696-G696),0))</f>
        <v/>
      </c>
      <c r="I696" s="16" t="n"/>
      <c r="J696" s="16" t="n"/>
      <c r="K696" s="27">
        <f>IF(A696="","",IFERROR(J696/'Paramètres'!$B$6,0))</f>
        <v/>
      </c>
      <c r="L696" s="16" t="n"/>
      <c r="M696" s="17">
        <f>IF(A696="","",IFERROR(IF(L696="",'Paramètres'!$B$7,L696),0))</f>
        <v/>
      </c>
      <c r="N696" s="16" t="n"/>
      <c r="O696" s="17">
        <f>IF(A696="","",IFERROR(IF(N696="",'Paramètres'!$B$8,N696),0))</f>
        <v/>
      </c>
      <c r="P696" s="17">
        <f>IF(A696="","",IFERROR(ROUNDUP(K696*O696,0),0))</f>
        <v/>
      </c>
      <c r="Q696" s="17">
        <f>IF(A696="","",IFERROR(ROUNDUP((K696*M696)+P696,0),0))</f>
        <v/>
      </c>
      <c r="R696" s="16" t="n"/>
      <c r="S696" s="17">
        <f>IF(A696="","",IFERROR(IF(R696="",'Paramètres'!$B$9,R696),0))</f>
        <v/>
      </c>
      <c r="T696" s="17">
        <f>IF(A696="","",IFERROR(ROUNDUP(K696*(M696+S696),0),0))</f>
        <v/>
      </c>
      <c r="U696" s="17">
        <f>IF(A696="","",IFERROR(IF(H696&lt;=Q696,MAX(0,T696-H696-I696),0),0))</f>
        <v/>
      </c>
      <c r="V696" s="28" t="n"/>
      <c r="W696" s="29">
        <f>IF(A696="","",IFERROR(U696*V696,0))</f>
        <v/>
      </c>
      <c r="X696" s="27">
        <f>IF(A696="","",IFERROR(H696/K696,0))</f>
        <v/>
      </c>
      <c r="Y696" s="21">
        <f>IF(A696="","",IFERROR(IF(H696&lt;=0,"Rupture / à commander",IF(H696&lt;=Q696,IF(I696&gt;0,"À surveiller - commande en cours","À commander"),"OK")),"À vérifier"))</f>
        <v/>
      </c>
      <c r="Z696" s="22" t="n"/>
      <c r="AA696" s="15" t="n"/>
    </row>
    <row r="697">
      <c r="A697" s="15" t="n"/>
      <c r="B697" s="15" t="n"/>
      <c r="C697" s="15" t="n"/>
      <c r="D697" s="15" t="n"/>
      <c r="E697" s="15" t="n"/>
      <c r="F697" s="16" t="n"/>
      <c r="G697" s="16" t="n"/>
      <c r="H697" s="17">
        <f>IF(A697="","",IFERROR(MAX(0,F697-G697),0))</f>
        <v/>
      </c>
      <c r="I697" s="16" t="n"/>
      <c r="J697" s="16" t="n"/>
      <c r="K697" s="27">
        <f>IF(A697="","",IFERROR(J697/'Paramètres'!$B$6,0))</f>
        <v/>
      </c>
      <c r="L697" s="16" t="n"/>
      <c r="M697" s="17">
        <f>IF(A697="","",IFERROR(IF(L697="",'Paramètres'!$B$7,L697),0))</f>
        <v/>
      </c>
      <c r="N697" s="16" t="n"/>
      <c r="O697" s="17">
        <f>IF(A697="","",IFERROR(IF(N697="",'Paramètres'!$B$8,N697),0))</f>
        <v/>
      </c>
      <c r="P697" s="17">
        <f>IF(A697="","",IFERROR(ROUNDUP(K697*O697,0),0))</f>
        <v/>
      </c>
      <c r="Q697" s="17">
        <f>IF(A697="","",IFERROR(ROUNDUP((K697*M697)+P697,0),0))</f>
        <v/>
      </c>
      <c r="R697" s="16" t="n"/>
      <c r="S697" s="17">
        <f>IF(A697="","",IFERROR(IF(R697="",'Paramètres'!$B$9,R697),0))</f>
        <v/>
      </c>
      <c r="T697" s="17">
        <f>IF(A697="","",IFERROR(ROUNDUP(K697*(M697+S697),0),0))</f>
        <v/>
      </c>
      <c r="U697" s="17">
        <f>IF(A697="","",IFERROR(IF(H697&lt;=Q697,MAX(0,T697-H697-I697),0),0))</f>
        <v/>
      </c>
      <c r="V697" s="28" t="n"/>
      <c r="W697" s="29">
        <f>IF(A697="","",IFERROR(U697*V697,0))</f>
        <v/>
      </c>
      <c r="X697" s="27">
        <f>IF(A697="","",IFERROR(H697/K697,0))</f>
        <v/>
      </c>
      <c r="Y697" s="21">
        <f>IF(A697="","",IFERROR(IF(H697&lt;=0,"Rupture / à commander",IF(H697&lt;=Q697,IF(I697&gt;0,"À surveiller - commande en cours","À commander"),"OK")),"À vérifier"))</f>
        <v/>
      </c>
      <c r="Z697" s="22" t="n"/>
      <c r="AA697" s="15" t="n"/>
    </row>
    <row r="698">
      <c r="A698" s="15" t="n"/>
      <c r="B698" s="15" t="n"/>
      <c r="C698" s="15" t="n"/>
      <c r="D698" s="15" t="n"/>
      <c r="E698" s="15" t="n"/>
      <c r="F698" s="16" t="n"/>
      <c r="G698" s="16" t="n"/>
      <c r="H698" s="17">
        <f>IF(A698="","",IFERROR(MAX(0,F698-G698),0))</f>
        <v/>
      </c>
      <c r="I698" s="16" t="n"/>
      <c r="J698" s="16" t="n"/>
      <c r="K698" s="27">
        <f>IF(A698="","",IFERROR(J698/'Paramètres'!$B$6,0))</f>
        <v/>
      </c>
      <c r="L698" s="16" t="n"/>
      <c r="M698" s="17">
        <f>IF(A698="","",IFERROR(IF(L698="",'Paramètres'!$B$7,L698),0))</f>
        <v/>
      </c>
      <c r="N698" s="16" t="n"/>
      <c r="O698" s="17">
        <f>IF(A698="","",IFERROR(IF(N698="",'Paramètres'!$B$8,N698),0))</f>
        <v/>
      </c>
      <c r="P698" s="17">
        <f>IF(A698="","",IFERROR(ROUNDUP(K698*O698,0),0))</f>
        <v/>
      </c>
      <c r="Q698" s="17">
        <f>IF(A698="","",IFERROR(ROUNDUP((K698*M698)+P698,0),0))</f>
        <v/>
      </c>
      <c r="R698" s="16" t="n"/>
      <c r="S698" s="17">
        <f>IF(A698="","",IFERROR(IF(R698="",'Paramètres'!$B$9,R698),0))</f>
        <v/>
      </c>
      <c r="T698" s="17">
        <f>IF(A698="","",IFERROR(ROUNDUP(K698*(M698+S698),0),0))</f>
        <v/>
      </c>
      <c r="U698" s="17">
        <f>IF(A698="","",IFERROR(IF(H698&lt;=Q698,MAX(0,T698-H698-I698),0),0))</f>
        <v/>
      </c>
      <c r="V698" s="28" t="n"/>
      <c r="W698" s="29">
        <f>IF(A698="","",IFERROR(U698*V698,0))</f>
        <v/>
      </c>
      <c r="X698" s="27">
        <f>IF(A698="","",IFERROR(H698/K698,0))</f>
        <v/>
      </c>
      <c r="Y698" s="21">
        <f>IF(A698="","",IFERROR(IF(H698&lt;=0,"Rupture / à commander",IF(H698&lt;=Q698,IF(I698&gt;0,"À surveiller - commande en cours","À commander"),"OK")),"À vérifier"))</f>
        <v/>
      </c>
      <c r="Z698" s="22" t="n"/>
      <c r="AA698" s="15" t="n"/>
    </row>
    <row r="699">
      <c r="A699" s="15" t="n"/>
      <c r="B699" s="15" t="n"/>
      <c r="C699" s="15" t="n"/>
      <c r="D699" s="15" t="n"/>
      <c r="E699" s="15" t="n"/>
      <c r="F699" s="16" t="n"/>
      <c r="G699" s="16" t="n"/>
      <c r="H699" s="17">
        <f>IF(A699="","",IFERROR(MAX(0,F699-G699),0))</f>
        <v/>
      </c>
      <c r="I699" s="16" t="n"/>
      <c r="J699" s="16" t="n"/>
      <c r="K699" s="27">
        <f>IF(A699="","",IFERROR(J699/'Paramètres'!$B$6,0))</f>
        <v/>
      </c>
      <c r="L699" s="16" t="n"/>
      <c r="M699" s="17">
        <f>IF(A699="","",IFERROR(IF(L699="",'Paramètres'!$B$7,L699),0))</f>
        <v/>
      </c>
      <c r="N699" s="16" t="n"/>
      <c r="O699" s="17">
        <f>IF(A699="","",IFERROR(IF(N699="",'Paramètres'!$B$8,N699),0))</f>
        <v/>
      </c>
      <c r="P699" s="17">
        <f>IF(A699="","",IFERROR(ROUNDUP(K699*O699,0),0))</f>
        <v/>
      </c>
      <c r="Q699" s="17">
        <f>IF(A699="","",IFERROR(ROUNDUP((K699*M699)+P699,0),0))</f>
        <v/>
      </c>
      <c r="R699" s="16" t="n"/>
      <c r="S699" s="17">
        <f>IF(A699="","",IFERROR(IF(R699="",'Paramètres'!$B$9,R699),0))</f>
        <v/>
      </c>
      <c r="T699" s="17">
        <f>IF(A699="","",IFERROR(ROUNDUP(K699*(M699+S699),0),0))</f>
        <v/>
      </c>
      <c r="U699" s="17">
        <f>IF(A699="","",IFERROR(IF(H699&lt;=Q699,MAX(0,T699-H699-I699),0),0))</f>
        <v/>
      </c>
      <c r="V699" s="28" t="n"/>
      <c r="W699" s="29">
        <f>IF(A699="","",IFERROR(U699*V699,0))</f>
        <v/>
      </c>
      <c r="X699" s="27">
        <f>IF(A699="","",IFERROR(H699/K699,0))</f>
        <v/>
      </c>
      <c r="Y699" s="21">
        <f>IF(A699="","",IFERROR(IF(H699&lt;=0,"Rupture / à commander",IF(H699&lt;=Q699,IF(I699&gt;0,"À surveiller - commande en cours","À commander"),"OK")),"À vérifier"))</f>
        <v/>
      </c>
      <c r="Z699" s="22" t="n"/>
      <c r="AA699" s="15" t="n"/>
    </row>
    <row r="700">
      <c r="A700" s="15" t="n"/>
      <c r="B700" s="15" t="n"/>
      <c r="C700" s="15" t="n"/>
      <c r="D700" s="15" t="n"/>
      <c r="E700" s="15" t="n"/>
      <c r="F700" s="16" t="n"/>
      <c r="G700" s="16" t="n"/>
      <c r="H700" s="17">
        <f>IF(A700="","",IFERROR(MAX(0,F700-G700),0))</f>
        <v/>
      </c>
      <c r="I700" s="16" t="n"/>
      <c r="J700" s="16" t="n"/>
      <c r="K700" s="27">
        <f>IF(A700="","",IFERROR(J700/'Paramètres'!$B$6,0))</f>
        <v/>
      </c>
      <c r="L700" s="16" t="n"/>
      <c r="M700" s="17">
        <f>IF(A700="","",IFERROR(IF(L700="",'Paramètres'!$B$7,L700),0))</f>
        <v/>
      </c>
      <c r="N700" s="16" t="n"/>
      <c r="O700" s="17">
        <f>IF(A700="","",IFERROR(IF(N700="",'Paramètres'!$B$8,N700),0))</f>
        <v/>
      </c>
      <c r="P700" s="17">
        <f>IF(A700="","",IFERROR(ROUNDUP(K700*O700,0),0))</f>
        <v/>
      </c>
      <c r="Q700" s="17">
        <f>IF(A700="","",IFERROR(ROUNDUP((K700*M700)+P700,0),0))</f>
        <v/>
      </c>
      <c r="R700" s="16" t="n"/>
      <c r="S700" s="17">
        <f>IF(A700="","",IFERROR(IF(R700="",'Paramètres'!$B$9,R700),0))</f>
        <v/>
      </c>
      <c r="T700" s="17">
        <f>IF(A700="","",IFERROR(ROUNDUP(K700*(M700+S700),0),0))</f>
        <v/>
      </c>
      <c r="U700" s="17">
        <f>IF(A700="","",IFERROR(IF(H700&lt;=Q700,MAX(0,T700-H700-I700),0),0))</f>
        <v/>
      </c>
      <c r="V700" s="28" t="n"/>
      <c r="W700" s="29">
        <f>IF(A700="","",IFERROR(U700*V700,0))</f>
        <v/>
      </c>
      <c r="X700" s="27">
        <f>IF(A700="","",IFERROR(H700/K700,0))</f>
        <v/>
      </c>
      <c r="Y700" s="21">
        <f>IF(A700="","",IFERROR(IF(H700&lt;=0,"Rupture / à commander",IF(H700&lt;=Q700,IF(I700&gt;0,"À surveiller - commande en cours","À commander"),"OK")),"À vérifier"))</f>
        <v/>
      </c>
      <c r="Z700" s="22" t="n"/>
      <c r="AA700" s="15" t="n"/>
    </row>
    <row r="701">
      <c r="A701" s="15" t="n"/>
      <c r="B701" s="15" t="n"/>
      <c r="C701" s="15" t="n"/>
      <c r="D701" s="15" t="n"/>
      <c r="E701" s="15" t="n"/>
      <c r="F701" s="16" t="n"/>
      <c r="G701" s="16" t="n"/>
      <c r="H701" s="17">
        <f>IF(A701="","",IFERROR(MAX(0,F701-G701),0))</f>
        <v/>
      </c>
      <c r="I701" s="16" t="n"/>
      <c r="J701" s="16" t="n"/>
      <c r="K701" s="27">
        <f>IF(A701="","",IFERROR(J701/'Paramètres'!$B$6,0))</f>
        <v/>
      </c>
      <c r="L701" s="16" t="n"/>
      <c r="M701" s="17">
        <f>IF(A701="","",IFERROR(IF(L701="",'Paramètres'!$B$7,L701),0))</f>
        <v/>
      </c>
      <c r="N701" s="16" t="n"/>
      <c r="O701" s="17">
        <f>IF(A701="","",IFERROR(IF(N701="",'Paramètres'!$B$8,N701),0))</f>
        <v/>
      </c>
      <c r="P701" s="17">
        <f>IF(A701="","",IFERROR(ROUNDUP(K701*O701,0),0))</f>
        <v/>
      </c>
      <c r="Q701" s="17">
        <f>IF(A701="","",IFERROR(ROUNDUP((K701*M701)+P701,0),0))</f>
        <v/>
      </c>
      <c r="R701" s="16" t="n"/>
      <c r="S701" s="17">
        <f>IF(A701="","",IFERROR(IF(R701="",'Paramètres'!$B$9,R701),0))</f>
        <v/>
      </c>
      <c r="T701" s="17">
        <f>IF(A701="","",IFERROR(ROUNDUP(K701*(M701+S701),0),0))</f>
        <v/>
      </c>
      <c r="U701" s="17">
        <f>IF(A701="","",IFERROR(IF(H701&lt;=Q701,MAX(0,T701-H701-I701),0),0))</f>
        <v/>
      </c>
      <c r="V701" s="28" t="n"/>
      <c r="W701" s="29">
        <f>IF(A701="","",IFERROR(U701*V701,0))</f>
        <v/>
      </c>
      <c r="X701" s="27">
        <f>IF(A701="","",IFERROR(H701/K701,0))</f>
        <v/>
      </c>
      <c r="Y701" s="21">
        <f>IF(A701="","",IFERROR(IF(H701&lt;=0,"Rupture / à commander",IF(H701&lt;=Q701,IF(I701&gt;0,"À surveiller - commande en cours","À commander"),"OK")),"À vérifier"))</f>
        <v/>
      </c>
      <c r="Z701" s="22" t="n"/>
      <c r="AA701" s="15" t="n"/>
    </row>
    <row r="702">
      <c r="A702" s="15" t="n"/>
      <c r="B702" s="15" t="n"/>
      <c r="C702" s="15" t="n"/>
      <c r="D702" s="15" t="n"/>
      <c r="E702" s="15" t="n"/>
      <c r="F702" s="16" t="n"/>
      <c r="G702" s="16" t="n"/>
      <c r="H702" s="17">
        <f>IF(A702="","",IFERROR(MAX(0,F702-G702),0))</f>
        <v/>
      </c>
      <c r="I702" s="16" t="n"/>
      <c r="J702" s="16" t="n"/>
      <c r="K702" s="27">
        <f>IF(A702="","",IFERROR(J702/'Paramètres'!$B$6,0))</f>
        <v/>
      </c>
      <c r="L702" s="16" t="n"/>
      <c r="M702" s="17">
        <f>IF(A702="","",IFERROR(IF(L702="",'Paramètres'!$B$7,L702),0))</f>
        <v/>
      </c>
      <c r="N702" s="16" t="n"/>
      <c r="O702" s="17">
        <f>IF(A702="","",IFERROR(IF(N702="",'Paramètres'!$B$8,N702),0))</f>
        <v/>
      </c>
      <c r="P702" s="17">
        <f>IF(A702="","",IFERROR(ROUNDUP(K702*O702,0),0))</f>
        <v/>
      </c>
      <c r="Q702" s="17">
        <f>IF(A702="","",IFERROR(ROUNDUP((K702*M702)+P702,0),0))</f>
        <v/>
      </c>
      <c r="R702" s="16" t="n"/>
      <c r="S702" s="17">
        <f>IF(A702="","",IFERROR(IF(R702="",'Paramètres'!$B$9,R702),0))</f>
        <v/>
      </c>
      <c r="T702" s="17">
        <f>IF(A702="","",IFERROR(ROUNDUP(K702*(M702+S702),0),0))</f>
        <v/>
      </c>
      <c r="U702" s="17">
        <f>IF(A702="","",IFERROR(IF(H702&lt;=Q702,MAX(0,T702-H702-I702),0),0))</f>
        <v/>
      </c>
      <c r="V702" s="28" t="n"/>
      <c r="W702" s="29">
        <f>IF(A702="","",IFERROR(U702*V702,0))</f>
        <v/>
      </c>
      <c r="X702" s="27">
        <f>IF(A702="","",IFERROR(H702/K702,0))</f>
        <v/>
      </c>
      <c r="Y702" s="21">
        <f>IF(A702="","",IFERROR(IF(H702&lt;=0,"Rupture / à commander",IF(H702&lt;=Q702,IF(I702&gt;0,"À surveiller - commande en cours","À commander"),"OK")),"À vérifier"))</f>
        <v/>
      </c>
      <c r="Z702" s="22" t="n"/>
      <c r="AA702" s="15" t="n"/>
    </row>
    <row r="703">
      <c r="A703" s="15" t="n"/>
      <c r="B703" s="15" t="n"/>
      <c r="C703" s="15" t="n"/>
      <c r="D703" s="15" t="n"/>
      <c r="E703" s="15" t="n"/>
      <c r="F703" s="16" t="n"/>
      <c r="G703" s="16" t="n"/>
      <c r="H703" s="17">
        <f>IF(A703="","",IFERROR(MAX(0,F703-G703),0))</f>
        <v/>
      </c>
      <c r="I703" s="16" t="n"/>
      <c r="J703" s="16" t="n"/>
      <c r="K703" s="27">
        <f>IF(A703="","",IFERROR(J703/'Paramètres'!$B$6,0))</f>
        <v/>
      </c>
      <c r="L703" s="16" t="n"/>
      <c r="M703" s="17">
        <f>IF(A703="","",IFERROR(IF(L703="",'Paramètres'!$B$7,L703),0))</f>
        <v/>
      </c>
      <c r="N703" s="16" t="n"/>
      <c r="O703" s="17">
        <f>IF(A703="","",IFERROR(IF(N703="",'Paramètres'!$B$8,N703),0))</f>
        <v/>
      </c>
      <c r="P703" s="17">
        <f>IF(A703="","",IFERROR(ROUNDUP(K703*O703,0),0))</f>
        <v/>
      </c>
      <c r="Q703" s="17">
        <f>IF(A703="","",IFERROR(ROUNDUP((K703*M703)+P703,0),0))</f>
        <v/>
      </c>
      <c r="R703" s="16" t="n"/>
      <c r="S703" s="17">
        <f>IF(A703="","",IFERROR(IF(R703="",'Paramètres'!$B$9,R703),0))</f>
        <v/>
      </c>
      <c r="T703" s="17">
        <f>IF(A703="","",IFERROR(ROUNDUP(K703*(M703+S703),0),0))</f>
        <v/>
      </c>
      <c r="U703" s="17">
        <f>IF(A703="","",IFERROR(IF(H703&lt;=Q703,MAX(0,T703-H703-I703),0),0))</f>
        <v/>
      </c>
      <c r="V703" s="28" t="n"/>
      <c r="W703" s="29">
        <f>IF(A703="","",IFERROR(U703*V703,0))</f>
        <v/>
      </c>
      <c r="X703" s="27">
        <f>IF(A703="","",IFERROR(H703/K703,0))</f>
        <v/>
      </c>
      <c r="Y703" s="21">
        <f>IF(A703="","",IFERROR(IF(H703&lt;=0,"Rupture / à commander",IF(H703&lt;=Q703,IF(I703&gt;0,"À surveiller - commande en cours","À commander"),"OK")),"À vérifier"))</f>
        <v/>
      </c>
      <c r="Z703" s="22" t="n"/>
      <c r="AA703" s="15" t="n"/>
    </row>
    <row r="704">
      <c r="A704" s="15" t="n"/>
      <c r="B704" s="15" t="n"/>
      <c r="C704" s="15" t="n"/>
      <c r="D704" s="15" t="n"/>
      <c r="E704" s="15" t="n"/>
      <c r="F704" s="16" t="n"/>
      <c r="G704" s="16" t="n"/>
      <c r="H704" s="17">
        <f>IF(A704="","",IFERROR(MAX(0,F704-G704),0))</f>
        <v/>
      </c>
      <c r="I704" s="16" t="n"/>
      <c r="J704" s="16" t="n"/>
      <c r="K704" s="27">
        <f>IF(A704="","",IFERROR(J704/'Paramètres'!$B$6,0))</f>
        <v/>
      </c>
      <c r="L704" s="16" t="n"/>
      <c r="M704" s="17">
        <f>IF(A704="","",IFERROR(IF(L704="",'Paramètres'!$B$7,L704),0))</f>
        <v/>
      </c>
      <c r="N704" s="16" t="n"/>
      <c r="O704" s="17">
        <f>IF(A704="","",IFERROR(IF(N704="",'Paramètres'!$B$8,N704),0))</f>
        <v/>
      </c>
      <c r="P704" s="17">
        <f>IF(A704="","",IFERROR(ROUNDUP(K704*O704,0),0))</f>
        <v/>
      </c>
      <c r="Q704" s="17">
        <f>IF(A704="","",IFERROR(ROUNDUP((K704*M704)+P704,0),0))</f>
        <v/>
      </c>
      <c r="R704" s="16" t="n"/>
      <c r="S704" s="17">
        <f>IF(A704="","",IFERROR(IF(R704="",'Paramètres'!$B$9,R704),0))</f>
        <v/>
      </c>
      <c r="T704" s="17">
        <f>IF(A704="","",IFERROR(ROUNDUP(K704*(M704+S704),0),0))</f>
        <v/>
      </c>
      <c r="U704" s="17">
        <f>IF(A704="","",IFERROR(IF(H704&lt;=Q704,MAX(0,T704-H704-I704),0),0))</f>
        <v/>
      </c>
      <c r="V704" s="28" t="n"/>
      <c r="W704" s="29">
        <f>IF(A704="","",IFERROR(U704*V704,0))</f>
        <v/>
      </c>
      <c r="X704" s="27">
        <f>IF(A704="","",IFERROR(H704/K704,0))</f>
        <v/>
      </c>
      <c r="Y704" s="21">
        <f>IF(A704="","",IFERROR(IF(H704&lt;=0,"Rupture / à commander",IF(H704&lt;=Q704,IF(I704&gt;0,"À surveiller - commande en cours","À commander"),"OK")),"À vérifier"))</f>
        <v/>
      </c>
      <c r="Z704" s="22" t="n"/>
      <c r="AA704" s="15" t="n"/>
    </row>
    <row r="705">
      <c r="A705" s="15" t="n"/>
      <c r="B705" s="15" t="n"/>
      <c r="C705" s="15" t="n"/>
      <c r="D705" s="15" t="n"/>
      <c r="E705" s="15" t="n"/>
      <c r="F705" s="16" t="n"/>
      <c r="G705" s="16" t="n"/>
      <c r="H705" s="17">
        <f>IF(A705="","",IFERROR(MAX(0,F705-G705),0))</f>
        <v/>
      </c>
      <c r="I705" s="16" t="n"/>
      <c r="J705" s="16" t="n"/>
      <c r="K705" s="27">
        <f>IF(A705="","",IFERROR(J705/'Paramètres'!$B$6,0))</f>
        <v/>
      </c>
      <c r="L705" s="16" t="n"/>
      <c r="M705" s="17">
        <f>IF(A705="","",IFERROR(IF(L705="",'Paramètres'!$B$7,L705),0))</f>
        <v/>
      </c>
      <c r="N705" s="16" t="n"/>
      <c r="O705" s="17">
        <f>IF(A705="","",IFERROR(IF(N705="",'Paramètres'!$B$8,N705),0))</f>
        <v/>
      </c>
      <c r="P705" s="17">
        <f>IF(A705="","",IFERROR(ROUNDUP(K705*O705,0),0))</f>
        <v/>
      </c>
      <c r="Q705" s="17">
        <f>IF(A705="","",IFERROR(ROUNDUP((K705*M705)+P705,0),0))</f>
        <v/>
      </c>
      <c r="R705" s="16" t="n"/>
      <c r="S705" s="17">
        <f>IF(A705="","",IFERROR(IF(R705="",'Paramètres'!$B$9,R705),0))</f>
        <v/>
      </c>
      <c r="T705" s="17">
        <f>IF(A705="","",IFERROR(ROUNDUP(K705*(M705+S705),0),0))</f>
        <v/>
      </c>
      <c r="U705" s="17">
        <f>IF(A705="","",IFERROR(IF(H705&lt;=Q705,MAX(0,T705-H705-I705),0),0))</f>
        <v/>
      </c>
      <c r="V705" s="28" t="n"/>
      <c r="W705" s="29">
        <f>IF(A705="","",IFERROR(U705*V705,0))</f>
        <v/>
      </c>
      <c r="X705" s="27">
        <f>IF(A705="","",IFERROR(H705/K705,0))</f>
        <v/>
      </c>
      <c r="Y705" s="21">
        <f>IF(A705="","",IFERROR(IF(H705&lt;=0,"Rupture / à commander",IF(H705&lt;=Q705,IF(I705&gt;0,"À surveiller - commande en cours","À commander"),"OK")),"À vérifier"))</f>
        <v/>
      </c>
      <c r="Z705" s="22" t="n"/>
      <c r="AA705" s="15" t="n"/>
    </row>
    <row r="706">
      <c r="A706" s="15" t="n"/>
      <c r="B706" s="15" t="n"/>
      <c r="C706" s="15" t="n"/>
      <c r="D706" s="15" t="n"/>
      <c r="E706" s="15" t="n"/>
      <c r="F706" s="16" t="n"/>
      <c r="G706" s="16" t="n"/>
      <c r="H706" s="17">
        <f>IF(A706="","",IFERROR(MAX(0,F706-G706),0))</f>
        <v/>
      </c>
      <c r="I706" s="16" t="n"/>
      <c r="J706" s="16" t="n"/>
      <c r="K706" s="27">
        <f>IF(A706="","",IFERROR(J706/'Paramètres'!$B$6,0))</f>
        <v/>
      </c>
      <c r="L706" s="16" t="n"/>
      <c r="M706" s="17">
        <f>IF(A706="","",IFERROR(IF(L706="",'Paramètres'!$B$7,L706),0))</f>
        <v/>
      </c>
      <c r="N706" s="16" t="n"/>
      <c r="O706" s="17">
        <f>IF(A706="","",IFERROR(IF(N706="",'Paramètres'!$B$8,N706),0))</f>
        <v/>
      </c>
      <c r="P706" s="17">
        <f>IF(A706="","",IFERROR(ROUNDUP(K706*O706,0),0))</f>
        <v/>
      </c>
      <c r="Q706" s="17">
        <f>IF(A706="","",IFERROR(ROUNDUP((K706*M706)+P706,0),0))</f>
        <v/>
      </c>
      <c r="R706" s="16" t="n"/>
      <c r="S706" s="17">
        <f>IF(A706="","",IFERROR(IF(R706="",'Paramètres'!$B$9,R706),0))</f>
        <v/>
      </c>
      <c r="T706" s="17">
        <f>IF(A706="","",IFERROR(ROUNDUP(K706*(M706+S706),0),0))</f>
        <v/>
      </c>
      <c r="U706" s="17">
        <f>IF(A706="","",IFERROR(IF(H706&lt;=Q706,MAX(0,T706-H706-I706),0),0))</f>
        <v/>
      </c>
      <c r="V706" s="28" t="n"/>
      <c r="W706" s="29">
        <f>IF(A706="","",IFERROR(U706*V706,0))</f>
        <v/>
      </c>
      <c r="X706" s="27">
        <f>IF(A706="","",IFERROR(H706/K706,0))</f>
        <v/>
      </c>
      <c r="Y706" s="21">
        <f>IF(A706="","",IFERROR(IF(H706&lt;=0,"Rupture / à commander",IF(H706&lt;=Q706,IF(I706&gt;0,"À surveiller - commande en cours","À commander"),"OK")),"À vérifier"))</f>
        <v/>
      </c>
      <c r="Z706" s="22" t="n"/>
      <c r="AA706" s="15" t="n"/>
    </row>
    <row r="707">
      <c r="A707" s="15" t="n"/>
      <c r="B707" s="15" t="n"/>
      <c r="C707" s="15" t="n"/>
      <c r="D707" s="15" t="n"/>
      <c r="E707" s="15" t="n"/>
      <c r="F707" s="16" t="n"/>
      <c r="G707" s="16" t="n"/>
      <c r="H707" s="17">
        <f>IF(A707="","",IFERROR(MAX(0,F707-G707),0))</f>
        <v/>
      </c>
      <c r="I707" s="16" t="n"/>
      <c r="J707" s="16" t="n"/>
      <c r="K707" s="27">
        <f>IF(A707="","",IFERROR(J707/'Paramètres'!$B$6,0))</f>
        <v/>
      </c>
      <c r="L707" s="16" t="n"/>
      <c r="M707" s="17">
        <f>IF(A707="","",IFERROR(IF(L707="",'Paramètres'!$B$7,L707),0))</f>
        <v/>
      </c>
      <c r="N707" s="16" t="n"/>
      <c r="O707" s="17">
        <f>IF(A707="","",IFERROR(IF(N707="",'Paramètres'!$B$8,N707),0))</f>
        <v/>
      </c>
      <c r="P707" s="17">
        <f>IF(A707="","",IFERROR(ROUNDUP(K707*O707,0),0))</f>
        <v/>
      </c>
      <c r="Q707" s="17">
        <f>IF(A707="","",IFERROR(ROUNDUP((K707*M707)+P707,0),0))</f>
        <v/>
      </c>
      <c r="R707" s="16" t="n"/>
      <c r="S707" s="17">
        <f>IF(A707="","",IFERROR(IF(R707="",'Paramètres'!$B$9,R707),0))</f>
        <v/>
      </c>
      <c r="T707" s="17">
        <f>IF(A707="","",IFERROR(ROUNDUP(K707*(M707+S707),0),0))</f>
        <v/>
      </c>
      <c r="U707" s="17">
        <f>IF(A707="","",IFERROR(IF(H707&lt;=Q707,MAX(0,T707-H707-I707),0),0))</f>
        <v/>
      </c>
      <c r="V707" s="28" t="n"/>
      <c r="W707" s="29">
        <f>IF(A707="","",IFERROR(U707*V707,0))</f>
        <v/>
      </c>
      <c r="X707" s="27">
        <f>IF(A707="","",IFERROR(H707/K707,0))</f>
        <v/>
      </c>
      <c r="Y707" s="21">
        <f>IF(A707="","",IFERROR(IF(H707&lt;=0,"Rupture / à commander",IF(H707&lt;=Q707,IF(I707&gt;0,"À surveiller - commande en cours","À commander"),"OK")),"À vérifier"))</f>
        <v/>
      </c>
      <c r="Z707" s="22" t="n"/>
      <c r="AA707" s="15" t="n"/>
    </row>
    <row r="708">
      <c r="A708" s="15" t="n"/>
      <c r="B708" s="15" t="n"/>
      <c r="C708" s="15" t="n"/>
      <c r="D708" s="15" t="n"/>
      <c r="E708" s="15" t="n"/>
      <c r="F708" s="16" t="n"/>
      <c r="G708" s="16" t="n"/>
      <c r="H708" s="17">
        <f>IF(A708="","",IFERROR(MAX(0,F708-G708),0))</f>
        <v/>
      </c>
      <c r="I708" s="16" t="n"/>
      <c r="J708" s="16" t="n"/>
      <c r="K708" s="27">
        <f>IF(A708="","",IFERROR(J708/'Paramètres'!$B$6,0))</f>
        <v/>
      </c>
      <c r="L708" s="16" t="n"/>
      <c r="M708" s="17">
        <f>IF(A708="","",IFERROR(IF(L708="",'Paramètres'!$B$7,L708),0))</f>
        <v/>
      </c>
      <c r="N708" s="16" t="n"/>
      <c r="O708" s="17">
        <f>IF(A708="","",IFERROR(IF(N708="",'Paramètres'!$B$8,N708),0))</f>
        <v/>
      </c>
      <c r="P708" s="17">
        <f>IF(A708="","",IFERROR(ROUNDUP(K708*O708,0),0))</f>
        <v/>
      </c>
      <c r="Q708" s="17">
        <f>IF(A708="","",IFERROR(ROUNDUP((K708*M708)+P708,0),0))</f>
        <v/>
      </c>
      <c r="R708" s="16" t="n"/>
      <c r="S708" s="17">
        <f>IF(A708="","",IFERROR(IF(R708="",'Paramètres'!$B$9,R708),0))</f>
        <v/>
      </c>
      <c r="T708" s="17">
        <f>IF(A708="","",IFERROR(ROUNDUP(K708*(M708+S708),0),0))</f>
        <v/>
      </c>
      <c r="U708" s="17">
        <f>IF(A708="","",IFERROR(IF(H708&lt;=Q708,MAX(0,T708-H708-I708),0),0))</f>
        <v/>
      </c>
      <c r="V708" s="28" t="n"/>
      <c r="W708" s="29">
        <f>IF(A708="","",IFERROR(U708*V708,0))</f>
        <v/>
      </c>
      <c r="X708" s="27">
        <f>IF(A708="","",IFERROR(H708/K708,0))</f>
        <v/>
      </c>
      <c r="Y708" s="21">
        <f>IF(A708="","",IFERROR(IF(H708&lt;=0,"Rupture / à commander",IF(H708&lt;=Q708,IF(I708&gt;0,"À surveiller - commande en cours","À commander"),"OK")),"À vérifier"))</f>
        <v/>
      </c>
      <c r="Z708" s="22" t="n"/>
      <c r="AA708" s="15" t="n"/>
    </row>
    <row r="709">
      <c r="A709" s="15" t="n"/>
      <c r="B709" s="15" t="n"/>
      <c r="C709" s="15" t="n"/>
      <c r="D709" s="15" t="n"/>
      <c r="E709" s="15" t="n"/>
      <c r="F709" s="16" t="n"/>
      <c r="G709" s="16" t="n"/>
      <c r="H709" s="17">
        <f>IF(A709="","",IFERROR(MAX(0,F709-G709),0))</f>
        <v/>
      </c>
      <c r="I709" s="16" t="n"/>
      <c r="J709" s="16" t="n"/>
      <c r="K709" s="27">
        <f>IF(A709="","",IFERROR(J709/'Paramètres'!$B$6,0))</f>
        <v/>
      </c>
      <c r="L709" s="16" t="n"/>
      <c r="M709" s="17">
        <f>IF(A709="","",IFERROR(IF(L709="",'Paramètres'!$B$7,L709),0))</f>
        <v/>
      </c>
      <c r="N709" s="16" t="n"/>
      <c r="O709" s="17">
        <f>IF(A709="","",IFERROR(IF(N709="",'Paramètres'!$B$8,N709),0))</f>
        <v/>
      </c>
      <c r="P709" s="17">
        <f>IF(A709="","",IFERROR(ROUNDUP(K709*O709,0),0))</f>
        <v/>
      </c>
      <c r="Q709" s="17">
        <f>IF(A709="","",IFERROR(ROUNDUP((K709*M709)+P709,0),0))</f>
        <v/>
      </c>
      <c r="R709" s="16" t="n"/>
      <c r="S709" s="17">
        <f>IF(A709="","",IFERROR(IF(R709="",'Paramètres'!$B$9,R709),0))</f>
        <v/>
      </c>
      <c r="T709" s="17">
        <f>IF(A709="","",IFERROR(ROUNDUP(K709*(M709+S709),0),0))</f>
        <v/>
      </c>
      <c r="U709" s="17">
        <f>IF(A709="","",IFERROR(IF(H709&lt;=Q709,MAX(0,T709-H709-I709),0),0))</f>
        <v/>
      </c>
      <c r="V709" s="28" t="n"/>
      <c r="W709" s="29">
        <f>IF(A709="","",IFERROR(U709*V709,0))</f>
        <v/>
      </c>
      <c r="X709" s="27">
        <f>IF(A709="","",IFERROR(H709/K709,0))</f>
        <v/>
      </c>
      <c r="Y709" s="21">
        <f>IF(A709="","",IFERROR(IF(H709&lt;=0,"Rupture / à commander",IF(H709&lt;=Q709,IF(I709&gt;0,"À surveiller - commande en cours","À commander"),"OK")),"À vérifier"))</f>
        <v/>
      </c>
      <c r="Z709" s="22" t="n"/>
      <c r="AA709" s="15" t="n"/>
    </row>
    <row r="710">
      <c r="A710" s="15" t="n"/>
      <c r="B710" s="15" t="n"/>
      <c r="C710" s="15" t="n"/>
      <c r="D710" s="15" t="n"/>
      <c r="E710" s="15" t="n"/>
      <c r="F710" s="16" t="n"/>
      <c r="G710" s="16" t="n"/>
      <c r="H710" s="17">
        <f>IF(A710="","",IFERROR(MAX(0,F710-G710),0))</f>
        <v/>
      </c>
      <c r="I710" s="16" t="n"/>
      <c r="J710" s="16" t="n"/>
      <c r="K710" s="27">
        <f>IF(A710="","",IFERROR(J710/'Paramètres'!$B$6,0))</f>
        <v/>
      </c>
      <c r="L710" s="16" t="n"/>
      <c r="M710" s="17">
        <f>IF(A710="","",IFERROR(IF(L710="",'Paramètres'!$B$7,L710),0))</f>
        <v/>
      </c>
      <c r="N710" s="16" t="n"/>
      <c r="O710" s="17">
        <f>IF(A710="","",IFERROR(IF(N710="",'Paramètres'!$B$8,N710),0))</f>
        <v/>
      </c>
      <c r="P710" s="17">
        <f>IF(A710="","",IFERROR(ROUNDUP(K710*O710,0),0))</f>
        <v/>
      </c>
      <c r="Q710" s="17">
        <f>IF(A710="","",IFERROR(ROUNDUP((K710*M710)+P710,0),0))</f>
        <v/>
      </c>
      <c r="R710" s="16" t="n"/>
      <c r="S710" s="17">
        <f>IF(A710="","",IFERROR(IF(R710="",'Paramètres'!$B$9,R710),0))</f>
        <v/>
      </c>
      <c r="T710" s="17">
        <f>IF(A710="","",IFERROR(ROUNDUP(K710*(M710+S710),0),0))</f>
        <v/>
      </c>
      <c r="U710" s="17">
        <f>IF(A710="","",IFERROR(IF(H710&lt;=Q710,MAX(0,T710-H710-I710),0),0))</f>
        <v/>
      </c>
      <c r="V710" s="28" t="n"/>
      <c r="W710" s="29">
        <f>IF(A710="","",IFERROR(U710*V710,0))</f>
        <v/>
      </c>
      <c r="X710" s="27">
        <f>IF(A710="","",IFERROR(H710/K710,0))</f>
        <v/>
      </c>
      <c r="Y710" s="21">
        <f>IF(A710="","",IFERROR(IF(H710&lt;=0,"Rupture / à commander",IF(H710&lt;=Q710,IF(I710&gt;0,"À surveiller - commande en cours","À commander"),"OK")),"À vérifier"))</f>
        <v/>
      </c>
      <c r="Z710" s="22" t="n"/>
      <c r="AA710" s="15" t="n"/>
    </row>
    <row r="711">
      <c r="A711" s="15" t="n"/>
      <c r="B711" s="15" t="n"/>
      <c r="C711" s="15" t="n"/>
      <c r="D711" s="15" t="n"/>
      <c r="E711" s="15" t="n"/>
      <c r="F711" s="16" t="n"/>
      <c r="G711" s="16" t="n"/>
      <c r="H711" s="17">
        <f>IF(A711="","",IFERROR(MAX(0,F711-G711),0))</f>
        <v/>
      </c>
      <c r="I711" s="16" t="n"/>
      <c r="J711" s="16" t="n"/>
      <c r="K711" s="27">
        <f>IF(A711="","",IFERROR(J711/'Paramètres'!$B$6,0))</f>
        <v/>
      </c>
      <c r="L711" s="16" t="n"/>
      <c r="M711" s="17">
        <f>IF(A711="","",IFERROR(IF(L711="",'Paramètres'!$B$7,L711),0))</f>
        <v/>
      </c>
      <c r="N711" s="16" t="n"/>
      <c r="O711" s="17">
        <f>IF(A711="","",IFERROR(IF(N711="",'Paramètres'!$B$8,N711),0))</f>
        <v/>
      </c>
      <c r="P711" s="17">
        <f>IF(A711="","",IFERROR(ROUNDUP(K711*O711,0),0))</f>
        <v/>
      </c>
      <c r="Q711" s="17">
        <f>IF(A711="","",IFERROR(ROUNDUP((K711*M711)+P711,0),0))</f>
        <v/>
      </c>
      <c r="R711" s="16" t="n"/>
      <c r="S711" s="17">
        <f>IF(A711="","",IFERROR(IF(R711="",'Paramètres'!$B$9,R711),0))</f>
        <v/>
      </c>
      <c r="T711" s="17">
        <f>IF(A711="","",IFERROR(ROUNDUP(K711*(M711+S711),0),0))</f>
        <v/>
      </c>
      <c r="U711" s="17">
        <f>IF(A711="","",IFERROR(IF(H711&lt;=Q711,MAX(0,T711-H711-I711),0),0))</f>
        <v/>
      </c>
      <c r="V711" s="28" t="n"/>
      <c r="W711" s="29">
        <f>IF(A711="","",IFERROR(U711*V711,0))</f>
        <v/>
      </c>
      <c r="X711" s="27">
        <f>IF(A711="","",IFERROR(H711/K711,0))</f>
        <v/>
      </c>
      <c r="Y711" s="21">
        <f>IF(A711="","",IFERROR(IF(H711&lt;=0,"Rupture / à commander",IF(H711&lt;=Q711,IF(I711&gt;0,"À surveiller - commande en cours","À commander"),"OK")),"À vérifier"))</f>
        <v/>
      </c>
      <c r="Z711" s="22" t="n"/>
      <c r="AA711" s="15" t="n"/>
    </row>
    <row r="712">
      <c r="A712" s="15" t="n"/>
      <c r="B712" s="15" t="n"/>
      <c r="C712" s="15" t="n"/>
      <c r="D712" s="15" t="n"/>
      <c r="E712" s="15" t="n"/>
      <c r="F712" s="16" t="n"/>
      <c r="G712" s="16" t="n"/>
      <c r="H712" s="17">
        <f>IF(A712="","",IFERROR(MAX(0,F712-G712),0))</f>
        <v/>
      </c>
      <c r="I712" s="16" t="n"/>
      <c r="J712" s="16" t="n"/>
      <c r="K712" s="27">
        <f>IF(A712="","",IFERROR(J712/'Paramètres'!$B$6,0))</f>
        <v/>
      </c>
      <c r="L712" s="16" t="n"/>
      <c r="M712" s="17">
        <f>IF(A712="","",IFERROR(IF(L712="",'Paramètres'!$B$7,L712),0))</f>
        <v/>
      </c>
      <c r="N712" s="16" t="n"/>
      <c r="O712" s="17">
        <f>IF(A712="","",IFERROR(IF(N712="",'Paramètres'!$B$8,N712),0))</f>
        <v/>
      </c>
      <c r="P712" s="17">
        <f>IF(A712="","",IFERROR(ROUNDUP(K712*O712,0),0))</f>
        <v/>
      </c>
      <c r="Q712" s="17">
        <f>IF(A712="","",IFERROR(ROUNDUP((K712*M712)+P712,0),0))</f>
        <v/>
      </c>
      <c r="R712" s="16" t="n"/>
      <c r="S712" s="17">
        <f>IF(A712="","",IFERROR(IF(R712="",'Paramètres'!$B$9,R712),0))</f>
        <v/>
      </c>
      <c r="T712" s="17">
        <f>IF(A712="","",IFERROR(ROUNDUP(K712*(M712+S712),0),0))</f>
        <v/>
      </c>
      <c r="U712" s="17">
        <f>IF(A712="","",IFERROR(IF(H712&lt;=Q712,MAX(0,T712-H712-I712),0),0))</f>
        <v/>
      </c>
      <c r="V712" s="28" t="n"/>
      <c r="W712" s="29">
        <f>IF(A712="","",IFERROR(U712*V712,0))</f>
        <v/>
      </c>
      <c r="X712" s="27">
        <f>IF(A712="","",IFERROR(H712/K712,0))</f>
        <v/>
      </c>
      <c r="Y712" s="21">
        <f>IF(A712="","",IFERROR(IF(H712&lt;=0,"Rupture / à commander",IF(H712&lt;=Q712,IF(I712&gt;0,"À surveiller - commande en cours","À commander"),"OK")),"À vérifier"))</f>
        <v/>
      </c>
      <c r="Z712" s="22" t="n"/>
      <c r="AA712" s="15" t="n"/>
    </row>
    <row r="713">
      <c r="A713" s="15" t="n"/>
      <c r="B713" s="15" t="n"/>
      <c r="C713" s="15" t="n"/>
      <c r="D713" s="15" t="n"/>
      <c r="E713" s="15" t="n"/>
      <c r="F713" s="16" t="n"/>
      <c r="G713" s="16" t="n"/>
      <c r="H713" s="17">
        <f>IF(A713="","",IFERROR(MAX(0,F713-G713),0))</f>
        <v/>
      </c>
      <c r="I713" s="16" t="n"/>
      <c r="J713" s="16" t="n"/>
      <c r="K713" s="27">
        <f>IF(A713="","",IFERROR(J713/'Paramètres'!$B$6,0))</f>
        <v/>
      </c>
      <c r="L713" s="16" t="n"/>
      <c r="M713" s="17">
        <f>IF(A713="","",IFERROR(IF(L713="",'Paramètres'!$B$7,L713),0))</f>
        <v/>
      </c>
      <c r="N713" s="16" t="n"/>
      <c r="O713" s="17">
        <f>IF(A713="","",IFERROR(IF(N713="",'Paramètres'!$B$8,N713),0))</f>
        <v/>
      </c>
      <c r="P713" s="17">
        <f>IF(A713="","",IFERROR(ROUNDUP(K713*O713,0),0))</f>
        <v/>
      </c>
      <c r="Q713" s="17">
        <f>IF(A713="","",IFERROR(ROUNDUP((K713*M713)+P713,0),0))</f>
        <v/>
      </c>
      <c r="R713" s="16" t="n"/>
      <c r="S713" s="17">
        <f>IF(A713="","",IFERROR(IF(R713="",'Paramètres'!$B$9,R713),0))</f>
        <v/>
      </c>
      <c r="T713" s="17">
        <f>IF(A713="","",IFERROR(ROUNDUP(K713*(M713+S713),0),0))</f>
        <v/>
      </c>
      <c r="U713" s="17">
        <f>IF(A713="","",IFERROR(IF(H713&lt;=Q713,MAX(0,T713-H713-I713),0),0))</f>
        <v/>
      </c>
      <c r="V713" s="28" t="n"/>
      <c r="W713" s="29">
        <f>IF(A713="","",IFERROR(U713*V713,0))</f>
        <v/>
      </c>
      <c r="X713" s="27">
        <f>IF(A713="","",IFERROR(H713/K713,0))</f>
        <v/>
      </c>
      <c r="Y713" s="21">
        <f>IF(A713="","",IFERROR(IF(H713&lt;=0,"Rupture / à commander",IF(H713&lt;=Q713,IF(I713&gt;0,"À surveiller - commande en cours","À commander"),"OK")),"À vérifier"))</f>
        <v/>
      </c>
      <c r="Z713" s="22" t="n"/>
      <c r="AA713" s="15" t="n"/>
    </row>
    <row r="714">
      <c r="A714" s="15" t="n"/>
      <c r="B714" s="15" t="n"/>
      <c r="C714" s="15" t="n"/>
      <c r="D714" s="15" t="n"/>
      <c r="E714" s="15" t="n"/>
      <c r="F714" s="16" t="n"/>
      <c r="G714" s="16" t="n"/>
      <c r="H714" s="17">
        <f>IF(A714="","",IFERROR(MAX(0,F714-G714),0))</f>
        <v/>
      </c>
      <c r="I714" s="16" t="n"/>
      <c r="J714" s="16" t="n"/>
      <c r="K714" s="27">
        <f>IF(A714="","",IFERROR(J714/'Paramètres'!$B$6,0))</f>
        <v/>
      </c>
      <c r="L714" s="16" t="n"/>
      <c r="M714" s="17">
        <f>IF(A714="","",IFERROR(IF(L714="",'Paramètres'!$B$7,L714),0))</f>
        <v/>
      </c>
      <c r="N714" s="16" t="n"/>
      <c r="O714" s="17">
        <f>IF(A714="","",IFERROR(IF(N714="",'Paramètres'!$B$8,N714),0))</f>
        <v/>
      </c>
      <c r="P714" s="17">
        <f>IF(A714="","",IFERROR(ROUNDUP(K714*O714,0),0))</f>
        <v/>
      </c>
      <c r="Q714" s="17">
        <f>IF(A714="","",IFERROR(ROUNDUP((K714*M714)+P714,0),0))</f>
        <v/>
      </c>
      <c r="R714" s="16" t="n"/>
      <c r="S714" s="17">
        <f>IF(A714="","",IFERROR(IF(R714="",'Paramètres'!$B$9,R714),0))</f>
        <v/>
      </c>
      <c r="T714" s="17">
        <f>IF(A714="","",IFERROR(ROUNDUP(K714*(M714+S714),0),0))</f>
        <v/>
      </c>
      <c r="U714" s="17">
        <f>IF(A714="","",IFERROR(IF(H714&lt;=Q714,MAX(0,T714-H714-I714),0),0))</f>
        <v/>
      </c>
      <c r="V714" s="28" t="n"/>
      <c r="W714" s="29">
        <f>IF(A714="","",IFERROR(U714*V714,0))</f>
        <v/>
      </c>
      <c r="X714" s="27">
        <f>IF(A714="","",IFERROR(H714/K714,0))</f>
        <v/>
      </c>
      <c r="Y714" s="21">
        <f>IF(A714="","",IFERROR(IF(H714&lt;=0,"Rupture / à commander",IF(H714&lt;=Q714,IF(I714&gt;0,"À surveiller - commande en cours","À commander"),"OK")),"À vérifier"))</f>
        <v/>
      </c>
      <c r="Z714" s="22" t="n"/>
      <c r="AA714" s="15" t="n"/>
    </row>
    <row r="715">
      <c r="A715" s="15" t="n"/>
      <c r="B715" s="15" t="n"/>
      <c r="C715" s="15" t="n"/>
      <c r="D715" s="15" t="n"/>
      <c r="E715" s="15" t="n"/>
      <c r="F715" s="16" t="n"/>
      <c r="G715" s="16" t="n"/>
      <c r="H715" s="17">
        <f>IF(A715="","",IFERROR(MAX(0,F715-G715),0))</f>
        <v/>
      </c>
      <c r="I715" s="16" t="n"/>
      <c r="J715" s="16" t="n"/>
      <c r="K715" s="27">
        <f>IF(A715="","",IFERROR(J715/'Paramètres'!$B$6,0))</f>
        <v/>
      </c>
      <c r="L715" s="16" t="n"/>
      <c r="M715" s="17">
        <f>IF(A715="","",IFERROR(IF(L715="",'Paramètres'!$B$7,L715),0))</f>
        <v/>
      </c>
      <c r="N715" s="16" t="n"/>
      <c r="O715" s="17">
        <f>IF(A715="","",IFERROR(IF(N715="",'Paramètres'!$B$8,N715),0))</f>
        <v/>
      </c>
      <c r="P715" s="17">
        <f>IF(A715="","",IFERROR(ROUNDUP(K715*O715,0),0))</f>
        <v/>
      </c>
      <c r="Q715" s="17">
        <f>IF(A715="","",IFERROR(ROUNDUP((K715*M715)+P715,0),0))</f>
        <v/>
      </c>
      <c r="R715" s="16" t="n"/>
      <c r="S715" s="17">
        <f>IF(A715="","",IFERROR(IF(R715="",'Paramètres'!$B$9,R715),0))</f>
        <v/>
      </c>
      <c r="T715" s="17">
        <f>IF(A715="","",IFERROR(ROUNDUP(K715*(M715+S715),0),0))</f>
        <v/>
      </c>
      <c r="U715" s="17">
        <f>IF(A715="","",IFERROR(IF(H715&lt;=Q715,MAX(0,T715-H715-I715),0),0))</f>
        <v/>
      </c>
      <c r="V715" s="28" t="n"/>
      <c r="W715" s="29">
        <f>IF(A715="","",IFERROR(U715*V715,0))</f>
        <v/>
      </c>
      <c r="X715" s="27">
        <f>IF(A715="","",IFERROR(H715/K715,0))</f>
        <v/>
      </c>
      <c r="Y715" s="21">
        <f>IF(A715="","",IFERROR(IF(H715&lt;=0,"Rupture / à commander",IF(H715&lt;=Q715,IF(I715&gt;0,"À surveiller - commande en cours","À commander"),"OK")),"À vérifier"))</f>
        <v/>
      </c>
      <c r="Z715" s="22" t="n"/>
      <c r="AA715" s="15" t="n"/>
    </row>
    <row r="716">
      <c r="A716" s="15" t="n"/>
      <c r="B716" s="15" t="n"/>
      <c r="C716" s="15" t="n"/>
      <c r="D716" s="15" t="n"/>
      <c r="E716" s="15" t="n"/>
      <c r="F716" s="16" t="n"/>
      <c r="G716" s="16" t="n"/>
      <c r="H716" s="17">
        <f>IF(A716="","",IFERROR(MAX(0,F716-G716),0))</f>
        <v/>
      </c>
      <c r="I716" s="16" t="n"/>
      <c r="J716" s="16" t="n"/>
      <c r="K716" s="27">
        <f>IF(A716="","",IFERROR(J716/'Paramètres'!$B$6,0))</f>
        <v/>
      </c>
      <c r="L716" s="16" t="n"/>
      <c r="M716" s="17">
        <f>IF(A716="","",IFERROR(IF(L716="",'Paramètres'!$B$7,L716),0))</f>
        <v/>
      </c>
      <c r="N716" s="16" t="n"/>
      <c r="O716" s="17">
        <f>IF(A716="","",IFERROR(IF(N716="",'Paramètres'!$B$8,N716),0))</f>
        <v/>
      </c>
      <c r="P716" s="17">
        <f>IF(A716="","",IFERROR(ROUNDUP(K716*O716,0),0))</f>
        <v/>
      </c>
      <c r="Q716" s="17">
        <f>IF(A716="","",IFERROR(ROUNDUP((K716*M716)+P716,0),0))</f>
        <v/>
      </c>
      <c r="R716" s="16" t="n"/>
      <c r="S716" s="17">
        <f>IF(A716="","",IFERROR(IF(R716="",'Paramètres'!$B$9,R716),0))</f>
        <v/>
      </c>
      <c r="T716" s="17">
        <f>IF(A716="","",IFERROR(ROUNDUP(K716*(M716+S716),0),0))</f>
        <v/>
      </c>
      <c r="U716" s="17">
        <f>IF(A716="","",IFERROR(IF(H716&lt;=Q716,MAX(0,T716-H716-I716),0),0))</f>
        <v/>
      </c>
      <c r="V716" s="28" t="n"/>
      <c r="W716" s="29">
        <f>IF(A716="","",IFERROR(U716*V716,0))</f>
        <v/>
      </c>
      <c r="X716" s="27">
        <f>IF(A716="","",IFERROR(H716/K716,0))</f>
        <v/>
      </c>
      <c r="Y716" s="21">
        <f>IF(A716="","",IFERROR(IF(H716&lt;=0,"Rupture / à commander",IF(H716&lt;=Q716,IF(I716&gt;0,"À surveiller - commande en cours","À commander"),"OK")),"À vérifier"))</f>
        <v/>
      </c>
      <c r="Z716" s="22" t="n"/>
      <c r="AA716" s="15" t="n"/>
    </row>
    <row r="717">
      <c r="A717" s="15" t="n"/>
      <c r="B717" s="15" t="n"/>
      <c r="C717" s="15" t="n"/>
      <c r="D717" s="15" t="n"/>
      <c r="E717" s="15" t="n"/>
      <c r="F717" s="16" t="n"/>
      <c r="G717" s="16" t="n"/>
      <c r="H717" s="17">
        <f>IF(A717="","",IFERROR(MAX(0,F717-G717),0))</f>
        <v/>
      </c>
      <c r="I717" s="16" t="n"/>
      <c r="J717" s="16" t="n"/>
      <c r="K717" s="27">
        <f>IF(A717="","",IFERROR(J717/'Paramètres'!$B$6,0))</f>
        <v/>
      </c>
      <c r="L717" s="16" t="n"/>
      <c r="M717" s="17">
        <f>IF(A717="","",IFERROR(IF(L717="",'Paramètres'!$B$7,L717),0))</f>
        <v/>
      </c>
      <c r="N717" s="16" t="n"/>
      <c r="O717" s="17">
        <f>IF(A717="","",IFERROR(IF(N717="",'Paramètres'!$B$8,N717),0))</f>
        <v/>
      </c>
      <c r="P717" s="17">
        <f>IF(A717="","",IFERROR(ROUNDUP(K717*O717,0),0))</f>
        <v/>
      </c>
      <c r="Q717" s="17">
        <f>IF(A717="","",IFERROR(ROUNDUP((K717*M717)+P717,0),0))</f>
        <v/>
      </c>
      <c r="R717" s="16" t="n"/>
      <c r="S717" s="17">
        <f>IF(A717="","",IFERROR(IF(R717="",'Paramètres'!$B$9,R717),0))</f>
        <v/>
      </c>
      <c r="T717" s="17">
        <f>IF(A717="","",IFERROR(ROUNDUP(K717*(M717+S717),0),0))</f>
        <v/>
      </c>
      <c r="U717" s="17">
        <f>IF(A717="","",IFERROR(IF(H717&lt;=Q717,MAX(0,T717-H717-I717),0),0))</f>
        <v/>
      </c>
      <c r="V717" s="28" t="n"/>
      <c r="W717" s="29">
        <f>IF(A717="","",IFERROR(U717*V717,0))</f>
        <v/>
      </c>
      <c r="X717" s="27">
        <f>IF(A717="","",IFERROR(H717/K717,0))</f>
        <v/>
      </c>
      <c r="Y717" s="21">
        <f>IF(A717="","",IFERROR(IF(H717&lt;=0,"Rupture / à commander",IF(H717&lt;=Q717,IF(I717&gt;0,"À surveiller - commande en cours","À commander"),"OK")),"À vérifier"))</f>
        <v/>
      </c>
      <c r="Z717" s="22" t="n"/>
      <c r="AA717" s="15" t="n"/>
    </row>
    <row r="718">
      <c r="A718" s="15" t="n"/>
      <c r="B718" s="15" t="n"/>
      <c r="C718" s="15" t="n"/>
      <c r="D718" s="15" t="n"/>
      <c r="E718" s="15" t="n"/>
      <c r="F718" s="16" t="n"/>
      <c r="G718" s="16" t="n"/>
      <c r="H718" s="17">
        <f>IF(A718="","",IFERROR(MAX(0,F718-G718),0))</f>
        <v/>
      </c>
      <c r="I718" s="16" t="n"/>
      <c r="J718" s="16" t="n"/>
      <c r="K718" s="27">
        <f>IF(A718="","",IFERROR(J718/'Paramètres'!$B$6,0))</f>
        <v/>
      </c>
      <c r="L718" s="16" t="n"/>
      <c r="M718" s="17">
        <f>IF(A718="","",IFERROR(IF(L718="",'Paramètres'!$B$7,L718),0))</f>
        <v/>
      </c>
      <c r="N718" s="16" t="n"/>
      <c r="O718" s="17">
        <f>IF(A718="","",IFERROR(IF(N718="",'Paramètres'!$B$8,N718),0))</f>
        <v/>
      </c>
      <c r="P718" s="17">
        <f>IF(A718="","",IFERROR(ROUNDUP(K718*O718,0),0))</f>
        <v/>
      </c>
      <c r="Q718" s="17">
        <f>IF(A718="","",IFERROR(ROUNDUP((K718*M718)+P718,0),0))</f>
        <v/>
      </c>
      <c r="R718" s="16" t="n"/>
      <c r="S718" s="17">
        <f>IF(A718="","",IFERROR(IF(R718="",'Paramètres'!$B$9,R718),0))</f>
        <v/>
      </c>
      <c r="T718" s="17">
        <f>IF(A718="","",IFERROR(ROUNDUP(K718*(M718+S718),0),0))</f>
        <v/>
      </c>
      <c r="U718" s="17">
        <f>IF(A718="","",IFERROR(IF(H718&lt;=Q718,MAX(0,T718-H718-I718),0),0))</f>
        <v/>
      </c>
      <c r="V718" s="28" t="n"/>
      <c r="W718" s="29">
        <f>IF(A718="","",IFERROR(U718*V718,0))</f>
        <v/>
      </c>
      <c r="X718" s="27">
        <f>IF(A718="","",IFERROR(H718/K718,0))</f>
        <v/>
      </c>
      <c r="Y718" s="21">
        <f>IF(A718="","",IFERROR(IF(H718&lt;=0,"Rupture / à commander",IF(H718&lt;=Q718,IF(I718&gt;0,"À surveiller - commande en cours","À commander"),"OK")),"À vérifier"))</f>
        <v/>
      </c>
      <c r="Z718" s="22" t="n"/>
      <c r="AA718" s="15" t="n"/>
    </row>
    <row r="719">
      <c r="A719" s="15" t="n"/>
      <c r="B719" s="15" t="n"/>
      <c r="C719" s="15" t="n"/>
      <c r="D719" s="15" t="n"/>
      <c r="E719" s="15" t="n"/>
      <c r="F719" s="16" t="n"/>
      <c r="G719" s="16" t="n"/>
      <c r="H719" s="17">
        <f>IF(A719="","",IFERROR(MAX(0,F719-G719),0))</f>
        <v/>
      </c>
      <c r="I719" s="16" t="n"/>
      <c r="J719" s="16" t="n"/>
      <c r="K719" s="27">
        <f>IF(A719="","",IFERROR(J719/'Paramètres'!$B$6,0))</f>
        <v/>
      </c>
      <c r="L719" s="16" t="n"/>
      <c r="M719" s="17">
        <f>IF(A719="","",IFERROR(IF(L719="",'Paramètres'!$B$7,L719),0))</f>
        <v/>
      </c>
      <c r="N719" s="16" t="n"/>
      <c r="O719" s="17">
        <f>IF(A719="","",IFERROR(IF(N719="",'Paramètres'!$B$8,N719),0))</f>
        <v/>
      </c>
      <c r="P719" s="17">
        <f>IF(A719="","",IFERROR(ROUNDUP(K719*O719,0),0))</f>
        <v/>
      </c>
      <c r="Q719" s="17">
        <f>IF(A719="","",IFERROR(ROUNDUP((K719*M719)+P719,0),0))</f>
        <v/>
      </c>
      <c r="R719" s="16" t="n"/>
      <c r="S719" s="17">
        <f>IF(A719="","",IFERROR(IF(R719="",'Paramètres'!$B$9,R719),0))</f>
        <v/>
      </c>
      <c r="T719" s="17">
        <f>IF(A719="","",IFERROR(ROUNDUP(K719*(M719+S719),0),0))</f>
        <v/>
      </c>
      <c r="U719" s="17">
        <f>IF(A719="","",IFERROR(IF(H719&lt;=Q719,MAX(0,T719-H719-I719),0),0))</f>
        <v/>
      </c>
      <c r="V719" s="28" t="n"/>
      <c r="W719" s="29">
        <f>IF(A719="","",IFERROR(U719*V719,0))</f>
        <v/>
      </c>
      <c r="X719" s="27">
        <f>IF(A719="","",IFERROR(H719/K719,0))</f>
        <v/>
      </c>
      <c r="Y719" s="21">
        <f>IF(A719="","",IFERROR(IF(H719&lt;=0,"Rupture / à commander",IF(H719&lt;=Q719,IF(I719&gt;0,"À surveiller - commande en cours","À commander"),"OK")),"À vérifier"))</f>
        <v/>
      </c>
      <c r="Z719" s="22" t="n"/>
      <c r="AA719" s="15" t="n"/>
    </row>
    <row r="720">
      <c r="A720" s="15" t="n"/>
      <c r="B720" s="15" t="n"/>
      <c r="C720" s="15" t="n"/>
      <c r="D720" s="15" t="n"/>
      <c r="E720" s="15" t="n"/>
      <c r="F720" s="16" t="n"/>
      <c r="G720" s="16" t="n"/>
      <c r="H720" s="17">
        <f>IF(A720="","",IFERROR(MAX(0,F720-G720),0))</f>
        <v/>
      </c>
      <c r="I720" s="16" t="n"/>
      <c r="J720" s="16" t="n"/>
      <c r="K720" s="27">
        <f>IF(A720="","",IFERROR(J720/'Paramètres'!$B$6,0))</f>
        <v/>
      </c>
      <c r="L720" s="16" t="n"/>
      <c r="M720" s="17">
        <f>IF(A720="","",IFERROR(IF(L720="",'Paramètres'!$B$7,L720),0))</f>
        <v/>
      </c>
      <c r="N720" s="16" t="n"/>
      <c r="O720" s="17">
        <f>IF(A720="","",IFERROR(IF(N720="",'Paramètres'!$B$8,N720),0))</f>
        <v/>
      </c>
      <c r="P720" s="17">
        <f>IF(A720="","",IFERROR(ROUNDUP(K720*O720,0),0))</f>
        <v/>
      </c>
      <c r="Q720" s="17">
        <f>IF(A720="","",IFERROR(ROUNDUP((K720*M720)+P720,0),0))</f>
        <v/>
      </c>
      <c r="R720" s="16" t="n"/>
      <c r="S720" s="17">
        <f>IF(A720="","",IFERROR(IF(R720="",'Paramètres'!$B$9,R720),0))</f>
        <v/>
      </c>
      <c r="T720" s="17">
        <f>IF(A720="","",IFERROR(ROUNDUP(K720*(M720+S720),0),0))</f>
        <v/>
      </c>
      <c r="U720" s="17">
        <f>IF(A720="","",IFERROR(IF(H720&lt;=Q720,MAX(0,T720-H720-I720),0),0))</f>
        <v/>
      </c>
      <c r="V720" s="28" t="n"/>
      <c r="W720" s="29">
        <f>IF(A720="","",IFERROR(U720*V720,0))</f>
        <v/>
      </c>
      <c r="X720" s="27">
        <f>IF(A720="","",IFERROR(H720/K720,0))</f>
        <v/>
      </c>
      <c r="Y720" s="21">
        <f>IF(A720="","",IFERROR(IF(H720&lt;=0,"Rupture / à commander",IF(H720&lt;=Q720,IF(I720&gt;0,"À surveiller - commande en cours","À commander"),"OK")),"À vérifier"))</f>
        <v/>
      </c>
      <c r="Z720" s="22" t="n"/>
      <c r="AA720" s="15" t="n"/>
    </row>
    <row r="721">
      <c r="A721" s="15" t="n"/>
      <c r="B721" s="15" t="n"/>
      <c r="C721" s="15" t="n"/>
      <c r="D721" s="15" t="n"/>
      <c r="E721" s="15" t="n"/>
      <c r="F721" s="16" t="n"/>
      <c r="G721" s="16" t="n"/>
      <c r="H721" s="17">
        <f>IF(A721="","",IFERROR(MAX(0,F721-G721),0))</f>
        <v/>
      </c>
      <c r="I721" s="16" t="n"/>
      <c r="J721" s="16" t="n"/>
      <c r="K721" s="27">
        <f>IF(A721="","",IFERROR(J721/'Paramètres'!$B$6,0))</f>
        <v/>
      </c>
      <c r="L721" s="16" t="n"/>
      <c r="M721" s="17">
        <f>IF(A721="","",IFERROR(IF(L721="",'Paramètres'!$B$7,L721),0))</f>
        <v/>
      </c>
      <c r="N721" s="16" t="n"/>
      <c r="O721" s="17">
        <f>IF(A721="","",IFERROR(IF(N721="",'Paramètres'!$B$8,N721),0))</f>
        <v/>
      </c>
      <c r="P721" s="17">
        <f>IF(A721="","",IFERROR(ROUNDUP(K721*O721,0),0))</f>
        <v/>
      </c>
      <c r="Q721" s="17">
        <f>IF(A721="","",IFERROR(ROUNDUP((K721*M721)+P721,0),0))</f>
        <v/>
      </c>
      <c r="R721" s="16" t="n"/>
      <c r="S721" s="17">
        <f>IF(A721="","",IFERROR(IF(R721="",'Paramètres'!$B$9,R721),0))</f>
        <v/>
      </c>
      <c r="T721" s="17">
        <f>IF(A721="","",IFERROR(ROUNDUP(K721*(M721+S721),0),0))</f>
        <v/>
      </c>
      <c r="U721" s="17">
        <f>IF(A721="","",IFERROR(IF(H721&lt;=Q721,MAX(0,T721-H721-I721),0),0))</f>
        <v/>
      </c>
      <c r="V721" s="28" t="n"/>
      <c r="W721" s="29">
        <f>IF(A721="","",IFERROR(U721*V721,0))</f>
        <v/>
      </c>
      <c r="X721" s="27">
        <f>IF(A721="","",IFERROR(H721/K721,0))</f>
        <v/>
      </c>
      <c r="Y721" s="21">
        <f>IF(A721="","",IFERROR(IF(H721&lt;=0,"Rupture / à commander",IF(H721&lt;=Q721,IF(I721&gt;0,"À surveiller - commande en cours","À commander"),"OK")),"À vérifier"))</f>
        <v/>
      </c>
      <c r="Z721" s="22" t="n"/>
      <c r="AA721" s="15" t="n"/>
    </row>
    <row r="722">
      <c r="A722" s="15" t="n"/>
      <c r="B722" s="15" t="n"/>
      <c r="C722" s="15" t="n"/>
      <c r="D722" s="15" t="n"/>
      <c r="E722" s="15" t="n"/>
      <c r="F722" s="16" t="n"/>
      <c r="G722" s="16" t="n"/>
      <c r="H722" s="17">
        <f>IF(A722="","",IFERROR(MAX(0,F722-G722),0))</f>
        <v/>
      </c>
      <c r="I722" s="16" t="n"/>
      <c r="J722" s="16" t="n"/>
      <c r="K722" s="27">
        <f>IF(A722="","",IFERROR(J722/'Paramètres'!$B$6,0))</f>
        <v/>
      </c>
      <c r="L722" s="16" t="n"/>
      <c r="M722" s="17">
        <f>IF(A722="","",IFERROR(IF(L722="",'Paramètres'!$B$7,L722),0))</f>
        <v/>
      </c>
      <c r="N722" s="16" t="n"/>
      <c r="O722" s="17">
        <f>IF(A722="","",IFERROR(IF(N722="",'Paramètres'!$B$8,N722),0))</f>
        <v/>
      </c>
      <c r="P722" s="17">
        <f>IF(A722="","",IFERROR(ROUNDUP(K722*O722,0),0))</f>
        <v/>
      </c>
      <c r="Q722" s="17">
        <f>IF(A722="","",IFERROR(ROUNDUP((K722*M722)+P722,0),0))</f>
        <v/>
      </c>
      <c r="R722" s="16" t="n"/>
      <c r="S722" s="17">
        <f>IF(A722="","",IFERROR(IF(R722="",'Paramètres'!$B$9,R722),0))</f>
        <v/>
      </c>
      <c r="T722" s="17">
        <f>IF(A722="","",IFERROR(ROUNDUP(K722*(M722+S722),0),0))</f>
        <v/>
      </c>
      <c r="U722" s="17">
        <f>IF(A722="","",IFERROR(IF(H722&lt;=Q722,MAX(0,T722-H722-I722),0),0))</f>
        <v/>
      </c>
      <c r="V722" s="28" t="n"/>
      <c r="W722" s="29">
        <f>IF(A722="","",IFERROR(U722*V722,0))</f>
        <v/>
      </c>
      <c r="X722" s="27">
        <f>IF(A722="","",IFERROR(H722/K722,0))</f>
        <v/>
      </c>
      <c r="Y722" s="21">
        <f>IF(A722="","",IFERROR(IF(H722&lt;=0,"Rupture / à commander",IF(H722&lt;=Q722,IF(I722&gt;0,"À surveiller - commande en cours","À commander"),"OK")),"À vérifier"))</f>
        <v/>
      </c>
      <c r="Z722" s="22" t="n"/>
      <c r="AA722" s="15" t="n"/>
    </row>
    <row r="723">
      <c r="A723" s="15" t="n"/>
      <c r="B723" s="15" t="n"/>
      <c r="C723" s="15" t="n"/>
      <c r="D723" s="15" t="n"/>
      <c r="E723" s="15" t="n"/>
      <c r="F723" s="16" t="n"/>
      <c r="G723" s="16" t="n"/>
      <c r="H723" s="17">
        <f>IF(A723="","",IFERROR(MAX(0,F723-G723),0))</f>
        <v/>
      </c>
      <c r="I723" s="16" t="n"/>
      <c r="J723" s="16" t="n"/>
      <c r="K723" s="27">
        <f>IF(A723="","",IFERROR(J723/'Paramètres'!$B$6,0))</f>
        <v/>
      </c>
      <c r="L723" s="16" t="n"/>
      <c r="M723" s="17">
        <f>IF(A723="","",IFERROR(IF(L723="",'Paramètres'!$B$7,L723),0))</f>
        <v/>
      </c>
      <c r="N723" s="16" t="n"/>
      <c r="O723" s="17">
        <f>IF(A723="","",IFERROR(IF(N723="",'Paramètres'!$B$8,N723),0))</f>
        <v/>
      </c>
      <c r="P723" s="17">
        <f>IF(A723="","",IFERROR(ROUNDUP(K723*O723,0),0))</f>
        <v/>
      </c>
      <c r="Q723" s="17">
        <f>IF(A723="","",IFERROR(ROUNDUP((K723*M723)+P723,0),0))</f>
        <v/>
      </c>
      <c r="R723" s="16" t="n"/>
      <c r="S723" s="17">
        <f>IF(A723="","",IFERROR(IF(R723="",'Paramètres'!$B$9,R723),0))</f>
        <v/>
      </c>
      <c r="T723" s="17">
        <f>IF(A723="","",IFERROR(ROUNDUP(K723*(M723+S723),0),0))</f>
        <v/>
      </c>
      <c r="U723" s="17">
        <f>IF(A723="","",IFERROR(IF(H723&lt;=Q723,MAX(0,T723-H723-I723),0),0))</f>
        <v/>
      </c>
      <c r="V723" s="28" t="n"/>
      <c r="W723" s="29">
        <f>IF(A723="","",IFERROR(U723*V723,0))</f>
        <v/>
      </c>
      <c r="X723" s="27">
        <f>IF(A723="","",IFERROR(H723/K723,0))</f>
        <v/>
      </c>
      <c r="Y723" s="21">
        <f>IF(A723="","",IFERROR(IF(H723&lt;=0,"Rupture / à commander",IF(H723&lt;=Q723,IF(I723&gt;0,"À surveiller - commande en cours","À commander"),"OK")),"À vérifier"))</f>
        <v/>
      </c>
      <c r="Z723" s="22" t="n"/>
      <c r="AA723" s="15" t="n"/>
    </row>
    <row r="724">
      <c r="A724" s="15" t="n"/>
      <c r="B724" s="15" t="n"/>
      <c r="C724" s="15" t="n"/>
      <c r="D724" s="15" t="n"/>
      <c r="E724" s="15" t="n"/>
      <c r="F724" s="16" t="n"/>
      <c r="G724" s="16" t="n"/>
      <c r="H724" s="17">
        <f>IF(A724="","",IFERROR(MAX(0,F724-G724),0))</f>
        <v/>
      </c>
      <c r="I724" s="16" t="n"/>
      <c r="J724" s="16" t="n"/>
      <c r="K724" s="27">
        <f>IF(A724="","",IFERROR(J724/'Paramètres'!$B$6,0))</f>
        <v/>
      </c>
      <c r="L724" s="16" t="n"/>
      <c r="M724" s="17">
        <f>IF(A724="","",IFERROR(IF(L724="",'Paramètres'!$B$7,L724),0))</f>
        <v/>
      </c>
      <c r="N724" s="16" t="n"/>
      <c r="O724" s="17">
        <f>IF(A724="","",IFERROR(IF(N724="",'Paramètres'!$B$8,N724),0))</f>
        <v/>
      </c>
      <c r="P724" s="17">
        <f>IF(A724="","",IFERROR(ROUNDUP(K724*O724,0),0))</f>
        <v/>
      </c>
      <c r="Q724" s="17">
        <f>IF(A724="","",IFERROR(ROUNDUP((K724*M724)+P724,0),0))</f>
        <v/>
      </c>
      <c r="R724" s="16" t="n"/>
      <c r="S724" s="17">
        <f>IF(A724="","",IFERROR(IF(R724="",'Paramètres'!$B$9,R724),0))</f>
        <v/>
      </c>
      <c r="T724" s="17">
        <f>IF(A724="","",IFERROR(ROUNDUP(K724*(M724+S724),0),0))</f>
        <v/>
      </c>
      <c r="U724" s="17">
        <f>IF(A724="","",IFERROR(IF(H724&lt;=Q724,MAX(0,T724-H724-I724),0),0))</f>
        <v/>
      </c>
      <c r="V724" s="28" t="n"/>
      <c r="W724" s="29">
        <f>IF(A724="","",IFERROR(U724*V724,0))</f>
        <v/>
      </c>
      <c r="X724" s="27">
        <f>IF(A724="","",IFERROR(H724/K724,0))</f>
        <v/>
      </c>
      <c r="Y724" s="21">
        <f>IF(A724="","",IFERROR(IF(H724&lt;=0,"Rupture / à commander",IF(H724&lt;=Q724,IF(I724&gt;0,"À surveiller - commande en cours","À commander"),"OK")),"À vérifier"))</f>
        <v/>
      </c>
      <c r="Z724" s="22" t="n"/>
      <c r="AA724" s="15" t="n"/>
    </row>
    <row r="725">
      <c r="A725" s="15" t="n"/>
      <c r="B725" s="15" t="n"/>
      <c r="C725" s="15" t="n"/>
      <c r="D725" s="15" t="n"/>
      <c r="E725" s="15" t="n"/>
      <c r="F725" s="16" t="n"/>
      <c r="G725" s="16" t="n"/>
      <c r="H725" s="17">
        <f>IF(A725="","",IFERROR(MAX(0,F725-G725),0))</f>
        <v/>
      </c>
      <c r="I725" s="16" t="n"/>
      <c r="J725" s="16" t="n"/>
      <c r="K725" s="27">
        <f>IF(A725="","",IFERROR(J725/'Paramètres'!$B$6,0))</f>
        <v/>
      </c>
      <c r="L725" s="16" t="n"/>
      <c r="M725" s="17">
        <f>IF(A725="","",IFERROR(IF(L725="",'Paramètres'!$B$7,L725),0))</f>
        <v/>
      </c>
      <c r="N725" s="16" t="n"/>
      <c r="O725" s="17">
        <f>IF(A725="","",IFERROR(IF(N725="",'Paramètres'!$B$8,N725),0))</f>
        <v/>
      </c>
      <c r="P725" s="17">
        <f>IF(A725="","",IFERROR(ROUNDUP(K725*O725,0),0))</f>
        <v/>
      </c>
      <c r="Q725" s="17">
        <f>IF(A725="","",IFERROR(ROUNDUP((K725*M725)+P725,0),0))</f>
        <v/>
      </c>
      <c r="R725" s="16" t="n"/>
      <c r="S725" s="17">
        <f>IF(A725="","",IFERROR(IF(R725="",'Paramètres'!$B$9,R725),0))</f>
        <v/>
      </c>
      <c r="T725" s="17">
        <f>IF(A725="","",IFERROR(ROUNDUP(K725*(M725+S725),0),0))</f>
        <v/>
      </c>
      <c r="U725" s="17">
        <f>IF(A725="","",IFERROR(IF(H725&lt;=Q725,MAX(0,T725-H725-I725),0),0))</f>
        <v/>
      </c>
      <c r="V725" s="28" t="n"/>
      <c r="W725" s="29">
        <f>IF(A725="","",IFERROR(U725*V725,0))</f>
        <v/>
      </c>
      <c r="X725" s="27">
        <f>IF(A725="","",IFERROR(H725/K725,0))</f>
        <v/>
      </c>
      <c r="Y725" s="21">
        <f>IF(A725="","",IFERROR(IF(H725&lt;=0,"Rupture / à commander",IF(H725&lt;=Q725,IF(I725&gt;0,"À surveiller - commande en cours","À commander"),"OK")),"À vérifier"))</f>
        <v/>
      </c>
      <c r="Z725" s="22" t="n"/>
      <c r="AA725" s="15" t="n"/>
    </row>
    <row r="726">
      <c r="A726" s="15" t="n"/>
      <c r="B726" s="15" t="n"/>
      <c r="C726" s="15" t="n"/>
      <c r="D726" s="15" t="n"/>
      <c r="E726" s="15" t="n"/>
      <c r="F726" s="16" t="n"/>
      <c r="G726" s="16" t="n"/>
      <c r="H726" s="17">
        <f>IF(A726="","",IFERROR(MAX(0,F726-G726),0))</f>
        <v/>
      </c>
      <c r="I726" s="16" t="n"/>
      <c r="J726" s="16" t="n"/>
      <c r="K726" s="27">
        <f>IF(A726="","",IFERROR(J726/'Paramètres'!$B$6,0))</f>
        <v/>
      </c>
      <c r="L726" s="16" t="n"/>
      <c r="M726" s="17">
        <f>IF(A726="","",IFERROR(IF(L726="",'Paramètres'!$B$7,L726),0))</f>
        <v/>
      </c>
      <c r="N726" s="16" t="n"/>
      <c r="O726" s="17">
        <f>IF(A726="","",IFERROR(IF(N726="",'Paramètres'!$B$8,N726),0))</f>
        <v/>
      </c>
      <c r="P726" s="17">
        <f>IF(A726="","",IFERROR(ROUNDUP(K726*O726,0),0))</f>
        <v/>
      </c>
      <c r="Q726" s="17">
        <f>IF(A726="","",IFERROR(ROUNDUP((K726*M726)+P726,0),0))</f>
        <v/>
      </c>
      <c r="R726" s="16" t="n"/>
      <c r="S726" s="17">
        <f>IF(A726="","",IFERROR(IF(R726="",'Paramètres'!$B$9,R726),0))</f>
        <v/>
      </c>
      <c r="T726" s="17">
        <f>IF(A726="","",IFERROR(ROUNDUP(K726*(M726+S726),0),0))</f>
        <v/>
      </c>
      <c r="U726" s="17">
        <f>IF(A726="","",IFERROR(IF(H726&lt;=Q726,MAX(0,T726-H726-I726),0),0))</f>
        <v/>
      </c>
      <c r="V726" s="28" t="n"/>
      <c r="W726" s="29">
        <f>IF(A726="","",IFERROR(U726*V726,0))</f>
        <v/>
      </c>
      <c r="X726" s="27">
        <f>IF(A726="","",IFERROR(H726/K726,0))</f>
        <v/>
      </c>
      <c r="Y726" s="21">
        <f>IF(A726="","",IFERROR(IF(H726&lt;=0,"Rupture / à commander",IF(H726&lt;=Q726,IF(I726&gt;0,"À surveiller - commande en cours","À commander"),"OK")),"À vérifier"))</f>
        <v/>
      </c>
      <c r="Z726" s="22" t="n"/>
      <c r="AA726" s="15" t="n"/>
    </row>
    <row r="727">
      <c r="A727" s="15" t="n"/>
      <c r="B727" s="15" t="n"/>
      <c r="C727" s="15" t="n"/>
      <c r="D727" s="15" t="n"/>
      <c r="E727" s="15" t="n"/>
      <c r="F727" s="16" t="n"/>
      <c r="G727" s="16" t="n"/>
      <c r="H727" s="17">
        <f>IF(A727="","",IFERROR(MAX(0,F727-G727),0))</f>
        <v/>
      </c>
      <c r="I727" s="16" t="n"/>
      <c r="J727" s="16" t="n"/>
      <c r="K727" s="27">
        <f>IF(A727="","",IFERROR(J727/'Paramètres'!$B$6,0))</f>
        <v/>
      </c>
      <c r="L727" s="16" t="n"/>
      <c r="M727" s="17">
        <f>IF(A727="","",IFERROR(IF(L727="",'Paramètres'!$B$7,L727),0))</f>
        <v/>
      </c>
      <c r="N727" s="16" t="n"/>
      <c r="O727" s="17">
        <f>IF(A727="","",IFERROR(IF(N727="",'Paramètres'!$B$8,N727),0))</f>
        <v/>
      </c>
      <c r="P727" s="17">
        <f>IF(A727="","",IFERROR(ROUNDUP(K727*O727,0),0))</f>
        <v/>
      </c>
      <c r="Q727" s="17">
        <f>IF(A727="","",IFERROR(ROUNDUP((K727*M727)+P727,0),0))</f>
        <v/>
      </c>
      <c r="R727" s="16" t="n"/>
      <c r="S727" s="17">
        <f>IF(A727="","",IFERROR(IF(R727="",'Paramètres'!$B$9,R727),0))</f>
        <v/>
      </c>
      <c r="T727" s="17">
        <f>IF(A727="","",IFERROR(ROUNDUP(K727*(M727+S727),0),0))</f>
        <v/>
      </c>
      <c r="U727" s="17">
        <f>IF(A727="","",IFERROR(IF(H727&lt;=Q727,MAX(0,T727-H727-I727),0),0))</f>
        <v/>
      </c>
      <c r="V727" s="28" t="n"/>
      <c r="W727" s="29">
        <f>IF(A727="","",IFERROR(U727*V727,0))</f>
        <v/>
      </c>
      <c r="X727" s="27">
        <f>IF(A727="","",IFERROR(H727/K727,0))</f>
        <v/>
      </c>
      <c r="Y727" s="21">
        <f>IF(A727="","",IFERROR(IF(H727&lt;=0,"Rupture / à commander",IF(H727&lt;=Q727,IF(I727&gt;0,"À surveiller - commande en cours","À commander"),"OK")),"À vérifier"))</f>
        <v/>
      </c>
      <c r="Z727" s="22" t="n"/>
      <c r="AA727" s="15" t="n"/>
    </row>
    <row r="728">
      <c r="A728" s="15" t="n"/>
      <c r="B728" s="15" t="n"/>
      <c r="C728" s="15" t="n"/>
      <c r="D728" s="15" t="n"/>
      <c r="E728" s="15" t="n"/>
      <c r="F728" s="16" t="n"/>
      <c r="G728" s="16" t="n"/>
      <c r="H728" s="17">
        <f>IF(A728="","",IFERROR(MAX(0,F728-G728),0))</f>
        <v/>
      </c>
      <c r="I728" s="16" t="n"/>
      <c r="J728" s="16" t="n"/>
      <c r="K728" s="27">
        <f>IF(A728="","",IFERROR(J728/'Paramètres'!$B$6,0))</f>
        <v/>
      </c>
      <c r="L728" s="16" t="n"/>
      <c r="M728" s="17">
        <f>IF(A728="","",IFERROR(IF(L728="",'Paramètres'!$B$7,L728),0))</f>
        <v/>
      </c>
      <c r="N728" s="16" t="n"/>
      <c r="O728" s="17">
        <f>IF(A728="","",IFERROR(IF(N728="",'Paramètres'!$B$8,N728),0))</f>
        <v/>
      </c>
      <c r="P728" s="17">
        <f>IF(A728="","",IFERROR(ROUNDUP(K728*O728,0),0))</f>
        <v/>
      </c>
      <c r="Q728" s="17">
        <f>IF(A728="","",IFERROR(ROUNDUP((K728*M728)+P728,0),0))</f>
        <v/>
      </c>
      <c r="R728" s="16" t="n"/>
      <c r="S728" s="17">
        <f>IF(A728="","",IFERROR(IF(R728="",'Paramètres'!$B$9,R728),0))</f>
        <v/>
      </c>
      <c r="T728" s="17">
        <f>IF(A728="","",IFERROR(ROUNDUP(K728*(M728+S728),0),0))</f>
        <v/>
      </c>
      <c r="U728" s="17">
        <f>IF(A728="","",IFERROR(IF(H728&lt;=Q728,MAX(0,T728-H728-I728),0),0))</f>
        <v/>
      </c>
      <c r="V728" s="28" t="n"/>
      <c r="W728" s="29">
        <f>IF(A728="","",IFERROR(U728*V728,0))</f>
        <v/>
      </c>
      <c r="X728" s="27">
        <f>IF(A728="","",IFERROR(H728/K728,0))</f>
        <v/>
      </c>
      <c r="Y728" s="21">
        <f>IF(A728="","",IFERROR(IF(H728&lt;=0,"Rupture / à commander",IF(H728&lt;=Q728,IF(I728&gt;0,"À surveiller - commande en cours","À commander"),"OK")),"À vérifier"))</f>
        <v/>
      </c>
      <c r="Z728" s="22" t="n"/>
      <c r="AA728" s="15" t="n"/>
    </row>
    <row r="729">
      <c r="A729" s="15" t="n"/>
      <c r="B729" s="15" t="n"/>
      <c r="C729" s="15" t="n"/>
      <c r="D729" s="15" t="n"/>
      <c r="E729" s="15" t="n"/>
      <c r="F729" s="16" t="n"/>
      <c r="G729" s="16" t="n"/>
      <c r="H729" s="17">
        <f>IF(A729="","",IFERROR(MAX(0,F729-G729),0))</f>
        <v/>
      </c>
      <c r="I729" s="16" t="n"/>
      <c r="J729" s="16" t="n"/>
      <c r="K729" s="27">
        <f>IF(A729="","",IFERROR(J729/'Paramètres'!$B$6,0))</f>
        <v/>
      </c>
      <c r="L729" s="16" t="n"/>
      <c r="M729" s="17">
        <f>IF(A729="","",IFERROR(IF(L729="",'Paramètres'!$B$7,L729),0))</f>
        <v/>
      </c>
      <c r="N729" s="16" t="n"/>
      <c r="O729" s="17">
        <f>IF(A729="","",IFERROR(IF(N729="",'Paramètres'!$B$8,N729),0))</f>
        <v/>
      </c>
      <c r="P729" s="17">
        <f>IF(A729="","",IFERROR(ROUNDUP(K729*O729,0),0))</f>
        <v/>
      </c>
      <c r="Q729" s="17">
        <f>IF(A729="","",IFERROR(ROUNDUP((K729*M729)+P729,0),0))</f>
        <v/>
      </c>
      <c r="R729" s="16" t="n"/>
      <c r="S729" s="17">
        <f>IF(A729="","",IFERROR(IF(R729="",'Paramètres'!$B$9,R729),0))</f>
        <v/>
      </c>
      <c r="T729" s="17">
        <f>IF(A729="","",IFERROR(ROUNDUP(K729*(M729+S729),0),0))</f>
        <v/>
      </c>
      <c r="U729" s="17">
        <f>IF(A729="","",IFERROR(IF(H729&lt;=Q729,MAX(0,T729-H729-I729),0),0))</f>
        <v/>
      </c>
      <c r="V729" s="28" t="n"/>
      <c r="W729" s="29">
        <f>IF(A729="","",IFERROR(U729*V729,0))</f>
        <v/>
      </c>
      <c r="X729" s="27">
        <f>IF(A729="","",IFERROR(H729/K729,0))</f>
        <v/>
      </c>
      <c r="Y729" s="21">
        <f>IF(A729="","",IFERROR(IF(H729&lt;=0,"Rupture / à commander",IF(H729&lt;=Q729,IF(I729&gt;0,"À surveiller - commande en cours","À commander"),"OK")),"À vérifier"))</f>
        <v/>
      </c>
      <c r="Z729" s="22" t="n"/>
      <c r="AA729" s="15" t="n"/>
    </row>
    <row r="730">
      <c r="A730" s="15" t="n"/>
      <c r="B730" s="15" t="n"/>
      <c r="C730" s="15" t="n"/>
      <c r="D730" s="15" t="n"/>
      <c r="E730" s="15" t="n"/>
      <c r="F730" s="16" t="n"/>
      <c r="G730" s="16" t="n"/>
      <c r="H730" s="17">
        <f>IF(A730="","",IFERROR(MAX(0,F730-G730),0))</f>
        <v/>
      </c>
      <c r="I730" s="16" t="n"/>
      <c r="J730" s="16" t="n"/>
      <c r="K730" s="27">
        <f>IF(A730="","",IFERROR(J730/'Paramètres'!$B$6,0))</f>
        <v/>
      </c>
      <c r="L730" s="16" t="n"/>
      <c r="M730" s="17">
        <f>IF(A730="","",IFERROR(IF(L730="",'Paramètres'!$B$7,L730),0))</f>
        <v/>
      </c>
      <c r="N730" s="16" t="n"/>
      <c r="O730" s="17">
        <f>IF(A730="","",IFERROR(IF(N730="",'Paramètres'!$B$8,N730),0))</f>
        <v/>
      </c>
      <c r="P730" s="17">
        <f>IF(A730="","",IFERROR(ROUNDUP(K730*O730,0),0))</f>
        <v/>
      </c>
      <c r="Q730" s="17">
        <f>IF(A730="","",IFERROR(ROUNDUP((K730*M730)+P730,0),0))</f>
        <v/>
      </c>
      <c r="R730" s="16" t="n"/>
      <c r="S730" s="17">
        <f>IF(A730="","",IFERROR(IF(R730="",'Paramètres'!$B$9,R730),0))</f>
        <v/>
      </c>
      <c r="T730" s="17">
        <f>IF(A730="","",IFERROR(ROUNDUP(K730*(M730+S730),0),0))</f>
        <v/>
      </c>
      <c r="U730" s="17">
        <f>IF(A730="","",IFERROR(IF(H730&lt;=Q730,MAX(0,T730-H730-I730),0),0))</f>
        <v/>
      </c>
      <c r="V730" s="28" t="n"/>
      <c r="W730" s="29">
        <f>IF(A730="","",IFERROR(U730*V730,0))</f>
        <v/>
      </c>
      <c r="X730" s="27">
        <f>IF(A730="","",IFERROR(H730/K730,0))</f>
        <v/>
      </c>
      <c r="Y730" s="21">
        <f>IF(A730="","",IFERROR(IF(H730&lt;=0,"Rupture / à commander",IF(H730&lt;=Q730,IF(I730&gt;0,"À surveiller - commande en cours","À commander"),"OK")),"À vérifier"))</f>
        <v/>
      </c>
      <c r="Z730" s="22" t="n"/>
      <c r="AA730" s="15" t="n"/>
    </row>
    <row r="731">
      <c r="A731" s="15" t="n"/>
      <c r="B731" s="15" t="n"/>
      <c r="C731" s="15" t="n"/>
      <c r="D731" s="15" t="n"/>
      <c r="E731" s="15" t="n"/>
      <c r="F731" s="16" t="n"/>
      <c r="G731" s="16" t="n"/>
      <c r="H731" s="17">
        <f>IF(A731="","",IFERROR(MAX(0,F731-G731),0))</f>
        <v/>
      </c>
      <c r="I731" s="16" t="n"/>
      <c r="J731" s="16" t="n"/>
      <c r="K731" s="27">
        <f>IF(A731="","",IFERROR(J731/'Paramètres'!$B$6,0))</f>
        <v/>
      </c>
      <c r="L731" s="16" t="n"/>
      <c r="M731" s="17">
        <f>IF(A731="","",IFERROR(IF(L731="",'Paramètres'!$B$7,L731),0))</f>
        <v/>
      </c>
      <c r="N731" s="16" t="n"/>
      <c r="O731" s="17">
        <f>IF(A731="","",IFERROR(IF(N731="",'Paramètres'!$B$8,N731),0))</f>
        <v/>
      </c>
      <c r="P731" s="17">
        <f>IF(A731="","",IFERROR(ROUNDUP(K731*O731,0),0))</f>
        <v/>
      </c>
      <c r="Q731" s="17">
        <f>IF(A731="","",IFERROR(ROUNDUP((K731*M731)+P731,0),0))</f>
        <v/>
      </c>
      <c r="R731" s="16" t="n"/>
      <c r="S731" s="17">
        <f>IF(A731="","",IFERROR(IF(R731="",'Paramètres'!$B$9,R731),0))</f>
        <v/>
      </c>
      <c r="T731" s="17">
        <f>IF(A731="","",IFERROR(ROUNDUP(K731*(M731+S731),0),0))</f>
        <v/>
      </c>
      <c r="U731" s="17">
        <f>IF(A731="","",IFERROR(IF(H731&lt;=Q731,MAX(0,T731-H731-I731),0),0))</f>
        <v/>
      </c>
      <c r="V731" s="28" t="n"/>
      <c r="W731" s="29">
        <f>IF(A731="","",IFERROR(U731*V731,0))</f>
        <v/>
      </c>
      <c r="X731" s="27">
        <f>IF(A731="","",IFERROR(H731/K731,0))</f>
        <v/>
      </c>
      <c r="Y731" s="21">
        <f>IF(A731="","",IFERROR(IF(H731&lt;=0,"Rupture / à commander",IF(H731&lt;=Q731,IF(I731&gt;0,"À surveiller - commande en cours","À commander"),"OK")),"À vérifier"))</f>
        <v/>
      </c>
      <c r="Z731" s="22" t="n"/>
      <c r="AA731" s="15" t="n"/>
    </row>
    <row r="732">
      <c r="A732" s="15" t="n"/>
      <c r="B732" s="15" t="n"/>
      <c r="C732" s="15" t="n"/>
      <c r="D732" s="15" t="n"/>
      <c r="E732" s="15" t="n"/>
      <c r="F732" s="16" t="n"/>
      <c r="G732" s="16" t="n"/>
      <c r="H732" s="17">
        <f>IF(A732="","",IFERROR(MAX(0,F732-G732),0))</f>
        <v/>
      </c>
      <c r="I732" s="16" t="n"/>
      <c r="J732" s="16" t="n"/>
      <c r="K732" s="27">
        <f>IF(A732="","",IFERROR(J732/'Paramètres'!$B$6,0))</f>
        <v/>
      </c>
      <c r="L732" s="16" t="n"/>
      <c r="M732" s="17">
        <f>IF(A732="","",IFERROR(IF(L732="",'Paramètres'!$B$7,L732),0))</f>
        <v/>
      </c>
      <c r="N732" s="16" t="n"/>
      <c r="O732" s="17">
        <f>IF(A732="","",IFERROR(IF(N732="",'Paramètres'!$B$8,N732),0))</f>
        <v/>
      </c>
      <c r="P732" s="17">
        <f>IF(A732="","",IFERROR(ROUNDUP(K732*O732,0),0))</f>
        <v/>
      </c>
      <c r="Q732" s="17">
        <f>IF(A732="","",IFERROR(ROUNDUP((K732*M732)+P732,0),0))</f>
        <v/>
      </c>
      <c r="R732" s="16" t="n"/>
      <c r="S732" s="17">
        <f>IF(A732="","",IFERROR(IF(R732="",'Paramètres'!$B$9,R732),0))</f>
        <v/>
      </c>
      <c r="T732" s="17">
        <f>IF(A732="","",IFERROR(ROUNDUP(K732*(M732+S732),0),0))</f>
        <v/>
      </c>
      <c r="U732" s="17">
        <f>IF(A732="","",IFERROR(IF(H732&lt;=Q732,MAX(0,T732-H732-I732),0),0))</f>
        <v/>
      </c>
      <c r="V732" s="28" t="n"/>
      <c r="W732" s="29">
        <f>IF(A732="","",IFERROR(U732*V732,0))</f>
        <v/>
      </c>
      <c r="X732" s="27">
        <f>IF(A732="","",IFERROR(H732/K732,0))</f>
        <v/>
      </c>
      <c r="Y732" s="21">
        <f>IF(A732="","",IFERROR(IF(H732&lt;=0,"Rupture / à commander",IF(H732&lt;=Q732,IF(I732&gt;0,"À surveiller - commande en cours","À commander"),"OK")),"À vérifier"))</f>
        <v/>
      </c>
      <c r="Z732" s="22" t="n"/>
      <c r="AA732" s="15" t="n"/>
    </row>
    <row r="733">
      <c r="A733" s="15" t="n"/>
      <c r="B733" s="15" t="n"/>
      <c r="C733" s="15" t="n"/>
      <c r="D733" s="15" t="n"/>
      <c r="E733" s="15" t="n"/>
      <c r="F733" s="16" t="n"/>
      <c r="G733" s="16" t="n"/>
      <c r="H733" s="17">
        <f>IF(A733="","",IFERROR(MAX(0,F733-G733),0))</f>
        <v/>
      </c>
      <c r="I733" s="16" t="n"/>
      <c r="J733" s="16" t="n"/>
      <c r="K733" s="27">
        <f>IF(A733="","",IFERROR(J733/'Paramètres'!$B$6,0))</f>
        <v/>
      </c>
      <c r="L733" s="16" t="n"/>
      <c r="M733" s="17">
        <f>IF(A733="","",IFERROR(IF(L733="",'Paramètres'!$B$7,L733),0))</f>
        <v/>
      </c>
      <c r="N733" s="16" t="n"/>
      <c r="O733" s="17">
        <f>IF(A733="","",IFERROR(IF(N733="",'Paramètres'!$B$8,N733),0))</f>
        <v/>
      </c>
      <c r="P733" s="17">
        <f>IF(A733="","",IFERROR(ROUNDUP(K733*O733,0),0))</f>
        <v/>
      </c>
      <c r="Q733" s="17">
        <f>IF(A733="","",IFERROR(ROUNDUP((K733*M733)+P733,0),0))</f>
        <v/>
      </c>
      <c r="R733" s="16" t="n"/>
      <c r="S733" s="17">
        <f>IF(A733="","",IFERROR(IF(R733="",'Paramètres'!$B$9,R733),0))</f>
        <v/>
      </c>
      <c r="T733" s="17">
        <f>IF(A733="","",IFERROR(ROUNDUP(K733*(M733+S733),0),0))</f>
        <v/>
      </c>
      <c r="U733" s="17">
        <f>IF(A733="","",IFERROR(IF(H733&lt;=Q733,MAX(0,T733-H733-I733),0),0))</f>
        <v/>
      </c>
      <c r="V733" s="28" t="n"/>
      <c r="W733" s="29">
        <f>IF(A733="","",IFERROR(U733*V733,0))</f>
        <v/>
      </c>
      <c r="X733" s="27">
        <f>IF(A733="","",IFERROR(H733/K733,0))</f>
        <v/>
      </c>
      <c r="Y733" s="21">
        <f>IF(A733="","",IFERROR(IF(H733&lt;=0,"Rupture / à commander",IF(H733&lt;=Q733,IF(I733&gt;0,"À surveiller - commande en cours","À commander"),"OK")),"À vérifier"))</f>
        <v/>
      </c>
      <c r="Z733" s="22" t="n"/>
      <c r="AA733" s="15" t="n"/>
    </row>
    <row r="734">
      <c r="A734" s="15" t="n"/>
      <c r="B734" s="15" t="n"/>
      <c r="C734" s="15" t="n"/>
      <c r="D734" s="15" t="n"/>
      <c r="E734" s="15" t="n"/>
      <c r="F734" s="16" t="n"/>
      <c r="G734" s="16" t="n"/>
      <c r="H734" s="17">
        <f>IF(A734="","",IFERROR(MAX(0,F734-G734),0))</f>
        <v/>
      </c>
      <c r="I734" s="16" t="n"/>
      <c r="J734" s="16" t="n"/>
      <c r="K734" s="27">
        <f>IF(A734="","",IFERROR(J734/'Paramètres'!$B$6,0))</f>
        <v/>
      </c>
      <c r="L734" s="16" t="n"/>
      <c r="M734" s="17">
        <f>IF(A734="","",IFERROR(IF(L734="",'Paramètres'!$B$7,L734),0))</f>
        <v/>
      </c>
      <c r="N734" s="16" t="n"/>
      <c r="O734" s="17">
        <f>IF(A734="","",IFERROR(IF(N734="",'Paramètres'!$B$8,N734),0))</f>
        <v/>
      </c>
      <c r="P734" s="17">
        <f>IF(A734="","",IFERROR(ROUNDUP(K734*O734,0),0))</f>
        <v/>
      </c>
      <c r="Q734" s="17">
        <f>IF(A734="","",IFERROR(ROUNDUP((K734*M734)+P734,0),0))</f>
        <v/>
      </c>
      <c r="R734" s="16" t="n"/>
      <c r="S734" s="17">
        <f>IF(A734="","",IFERROR(IF(R734="",'Paramètres'!$B$9,R734),0))</f>
        <v/>
      </c>
      <c r="T734" s="17">
        <f>IF(A734="","",IFERROR(ROUNDUP(K734*(M734+S734),0),0))</f>
        <v/>
      </c>
      <c r="U734" s="17">
        <f>IF(A734="","",IFERROR(IF(H734&lt;=Q734,MAX(0,T734-H734-I734),0),0))</f>
        <v/>
      </c>
      <c r="V734" s="28" t="n"/>
      <c r="W734" s="29">
        <f>IF(A734="","",IFERROR(U734*V734,0))</f>
        <v/>
      </c>
      <c r="X734" s="27">
        <f>IF(A734="","",IFERROR(H734/K734,0))</f>
        <v/>
      </c>
      <c r="Y734" s="21">
        <f>IF(A734="","",IFERROR(IF(H734&lt;=0,"Rupture / à commander",IF(H734&lt;=Q734,IF(I734&gt;0,"À surveiller - commande en cours","À commander"),"OK")),"À vérifier"))</f>
        <v/>
      </c>
      <c r="Z734" s="22" t="n"/>
      <c r="AA734" s="15" t="n"/>
    </row>
    <row r="735">
      <c r="A735" s="15" t="n"/>
      <c r="B735" s="15" t="n"/>
      <c r="C735" s="15" t="n"/>
      <c r="D735" s="15" t="n"/>
      <c r="E735" s="15" t="n"/>
      <c r="F735" s="16" t="n"/>
      <c r="G735" s="16" t="n"/>
      <c r="H735" s="17">
        <f>IF(A735="","",IFERROR(MAX(0,F735-G735),0))</f>
        <v/>
      </c>
      <c r="I735" s="16" t="n"/>
      <c r="J735" s="16" t="n"/>
      <c r="K735" s="27">
        <f>IF(A735="","",IFERROR(J735/'Paramètres'!$B$6,0))</f>
        <v/>
      </c>
      <c r="L735" s="16" t="n"/>
      <c r="M735" s="17">
        <f>IF(A735="","",IFERROR(IF(L735="",'Paramètres'!$B$7,L735),0))</f>
        <v/>
      </c>
      <c r="N735" s="16" t="n"/>
      <c r="O735" s="17">
        <f>IF(A735="","",IFERROR(IF(N735="",'Paramètres'!$B$8,N735),0))</f>
        <v/>
      </c>
      <c r="P735" s="17">
        <f>IF(A735="","",IFERROR(ROUNDUP(K735*O735,0),0))</f>
        <v/>
      </c>
      <c r="Q735" s="17">
        <f>IF(A735="","",IFERROR(ROUNDUP((K735*M735)+P735,0),0))</f>
        <v/>
      </c>
      <c r="R735" s="16" t="n"/>
      <c r="S735" s="17">
        <f>IF(A735="","",IFERROR(IF(R735="",'Paramètres'!$B$9,R735),0))</f>
        <v/>
      </c>
      <c r="T735" s="17">
        <f>IF(A735="","",IFERROR(ROUNDUP(K735*(M735+S735),0),0))</f>
        <v/>
      </c>
      <c r="U735" s="17">
        <f>IF(A735="","",IFERROR(IF(H735&lt;=Q735,MAX(0,T735-H735-I735),0),0))</f>
        <v/>
      </c>
      <c r="V735" s="28" t="n"/>
      <c r="W735" s="29">
        <f>IF(A735="","",IFERROR(U735*V735,0))</f>
        <v/>
      </c>
      <c r="X735" s="27">
        <f>IF(A735="","",IFERROR(H735/K735,0))</f>
        <v/>
      </c>
      <c r="Y735" s="21">
        <f>IF(A735="","",IFERROR(IF(H735&lt;=0,"Rupture / à commander",IF(H735&lt;=Q735,IF(I735&gt;0,"À surveiller - commande en cours","À commander"),"OK")),"À vérifier"))</f>
        <v/>
      </c>
      <c r="Z735" s="22" t="n"/>
      <c r="AA735" s="15" t="n"/>
    </row>
    <row r="736">
      <c r="A736" s="15" t="n"/>
      <c r="B736" s="15" t="n"/>
      <c r="C736" s="15" t="n"/>
      <c r="D736" s="15" t="n"/>
      <c r="E736" s="15" t="n"/>
      <c r="F736" s="16" t="n"/>
      <c r="G736" s="16" t="n"/>
      <c r="H736" s="17">
        <f>IF(A736="","",IFERROR(MAX(0,F736-G736),0))</f>
        <v/>
      </c>
      <c r="I736" s="16" t="n"/>
      <c r="J736" s="16" t="n"/>
      <c r="K736" s="27">
        <f>IF(A736="","",IFERROR(J736/'Paramètres'!$B$6,0))</f>
        <v/>
      </c>
      <c r="L736" s="16" t="n"/>
      <c r="M736" s="17">
        <f>IF(A736="","",IFERROR(IF(L736="",'Paramètres'!$B$7,L736),0))</f>
        <v/>
      </c>
      <c r="N736" s="16" t="n"/>
      <c r="O736" s="17">
        <f>IF(A736="","",IFERROR(IF(N736="",'Paramètres'!$B$8,N736),0))</f>
        <v/>
      </c>
      <c r="P736" s="17">
        <f>IF(A736="","",IFERROR(ROUNDUP(K736*O736,0),0))</f>
        <v/>
      </c>
      <c r="Q736" s="17">
        <f>IF(A736="","",IFERROR(ROUNDUP((K736*M736)+P736,0),0))</f>
        <v/>
      </c>
      <c r="R736" s="16" t="n"/>
      <c r="S736" s="17">
        <f>IF(A736="","",IFERROR(IF(R736="",'Paramètres'!$B$9,R736),0))</f>
        <v/>
      </c>
      <c r="T736" s="17">
        <f>IF(A736="","",IFERROR(ROUNDUP(K736*(M736+S736),0),0))</f>
        <v/>
      </c>
      <c r="U736" s="17">
        <f>IF(A736="","",IFERROR(IF(H736&lt;=Q736,MAX(0,T736-H736-I736),0),0))</f>
        <v/>
      </c>
      <c r="V736" s="28" t="n"/>
      <c r="W736" s="29">
        <f>IF(A736="","",IFERROR(U736*V736,0))</f>
        <v/>
      </c>
      <c r="X736" s="27">
        <f>IF(A736="","",IFERROR(H736/K736,0))</f>
        <v/>
      </c>
      <c r="Y736" s="21">
        <f>IF(A736="","",IFERROR(IF(H736&lt;=0,"Rupture / à commander",IF(H736&lt;=Q736,IF(I736&gt;0,"À surveiller - commande en cours","À commander"),"OK")),"À vérifier"))</f>
        <v/>
      </c>
      <c r="Z736" s="22" t="n"/>
      <c r="AA736" s="15" t="n"/>
    </row>
    <row r="737">
      <c r="A737" s="15" t="n"/>
      <c r="B737" s="15" t="n"/>
      <c r="C737" s="15" t="n"/>
      <c r="D737" s="15" t="n"/>
      <c r="E737" s="15" t="n"/>
      <c r="F737" s="16" t="n"/>
      <c r="G737" s="16" t="n"/>
      <c r="H737" s="17">
        <f>IF(A737="","",IFERROR(MAX(0,F737-G737),0))</f>
        <v/>
      </c>
      <c r="I737" s="16" t="n"/>
      <c r="J737" s="16" t="n"/>
      <c r="K737" s="27">
        <f>IF(A737="","",IFERROR(J737/'Paramètres'!$B$6,0))</f>
        <v/>
      </c>
      <c r="L737" s="16" t="n"/>
      <c r="M737" s="17">
        <f>IF(A737="","",IFERROR(IF(L737="",'Paramètres'!$B$7,L737),0))</f>
        <v/>
      </c>
      <c r="N737" s="16" t="n"/>
      <c r="O737" s="17">
        <f>IF(A737="","",IFERROR(IF(N737="",'Paramètres'!$B$8,N737),0))</f>
        <v/>
      </c>
      <c r="P737" s="17">
        <f>IF(A737="","",IFERROR(ROUNDUP(K737*O737,0),0))</f>
        <v/>
      </c>
      <c r="Q737" s="17">
        <f>IF(A737="","",IFERROR(ROUNDUP((K737*M737)+P737,0),0))</f>
        <v/>
      </c>
      <c r="R737" s="16" t="n"/>
      <c r="S737" s="17">
        <f>IF(A737="","",IFERROR(IF(R737="",'Paramètres'!$B$9,R737),0))</f>
        <v/>
      </c>
      <c r="T737" s="17">
        <f>IF(A737="","",IFERROR(ROUNDUP(K737*(M737+S737),0),0))</f>
        <v/>
      </c>
      <c r="U737" s="17">
        <f>IF(A737="","",IFERROR(IF(H737&lt;=Q737,MAX(0,T737-H737-I737),0),0))</f>
        <v/>
      </c>
      <c r="V737" s="28" t="n"/>
      <c r="W737" s="29">
        <f>IF(A737="","",IFERROR(U737*V737,0))</f>
        <v/>
      </c>
      <c r="X737" s="27">
        <f>IF(A737="","",IFERROR(H737/K737,0))</f>
        <v/>
      </c>
      <c r="Y737" s="21">
        <f>IF(A737="","",IFERROR(IF(H737&lt;=0,"Rupture / à commander",IF(H737&lt;=Q737,IF(I737&gt;0,"À surveiller - commande en cours","À commander"),"OK")),"À vérifier"))</f>
        <v/>
      </c>
      <c r="Z737" s="22" t="n"/>
      <c r="AA737" s="15" t="n"/>
    </row>
    <row r="738">
      <c r="A738" s="15" t="n"/>
      <c r="B738" s="15" t="n"/>
      <c r="C738" s="15" t="n"/>
      <c r="D738" s="15" t="n"/>
      <c r="E738" s="15" t="n"/>
      <c r="F738" s="16" t="n"/>
      <c r="G738" s="16" t="n"/>
      <c r="H738" s="17">
        <f>IF(A738="","",IFERROR(MAX(0,F738-G738),0))</f>
        <v/>
      </c>
      <c r="I738" s="16" t="n"/>
      <c r="J738" s="16" t="n"/>
      <c r="K738" s="27">
        <f>IF(A738="","",IFERROR(J738/'Paramètres'!$B$6,0))</f>
        <v/>
      </c>
      <c r="L738" s="16" t="n"/>
      <c r="M738" s="17">
        <f>IF(A738="","",IFERROR(IF(L738="",'Paramètres'!$B$7,L738),0))</f>
        <v/>
      </c>
      <c r="N738" s="16" t="n"/>
      <c r="O738" s="17">
        <f>IF(A738="","",IFERROR(IF(N738="",'Paramètres'!$B$8,N738),0))</f>
        <v/>
      </c>
      <c r="P738" s="17">
        <f>IF(A738="","",IFERROR(ROUNDUP(K738*O738,0),0))</f>
        <v/>
      </c>
      <c r="Q738" s="17">
        <f>IF(A738="","",IFERROR(ROUNDUP((K738*M738)+P738,0),0))</f>
        <v/>
      </c>
      <c r="R738" s="16" t="n"/>
      <c r="S738" s="17">
        <f>IF(A738="","",IFERROR(IF(R738="",'Paramètres'!$B$9,R738),0))</f>
        <v/>
      </c>
      <c r="T738" s="17">
        <f>IF(A738="","",IFERROR(ROUNDUP(K738*(M738+S738),0),0))</f>
        <v/>
      </c>
      <c r="U738" s="17">
        <f>IF(A738="","",IFERROR(IF(H738&lt;=Q738,MAX(0,T738-H738-I738),0),0))</f>
        <v/>
      </c>
      <c r="V738" s="28" t="n"/>
      <c r="W738" s="29">
        <f>IF(A738="","",IFERROR(U738*V738,0))</f>
        <v/>
      </c>
      <c r="X738" s="27">
        <f>IF(A738="","",IFERROR(H738/K738,0))</f>
        <v/>
      </c>
      <c r="Y738" s="21">
        <f>IF(A738="","",IFERROR(IF(H738&lt;=0,"Rupture / à commander",IF(H738&lt;=Q738,IF(I738&gt;0,"À surveiller - commande en cours","À commander"),"OK")),"À vérifier"))</f>
        <v/>
      </c>
      <c r="Z738" s="22" t="n"/>
      <c r="AA738" s="15" t="n"/>
    </row>
    <row r="739">
      <c r="A739" s="15" t="n"/>
      <c r="B739" s="15" t="n"/>
      <c r="C739" s="15" t="n"/>
      <c r="D739" s="15" t="n"/>
      <c r="E739" s="15" t="n"/>
      <c r="F739" s="16" t="n"/>
      <c r="G739" s="16" t="n"/>
      <c r="H739" s="17">
        <f>IF(A739="","",IFERROR(MAX(0,F739-G739),0))</f>
        <v/>
      </c>
      <c r="I739" s="16" t="n"/>
      <c r="J739" s="16" t="n"/>
      <c r="K739" s="27">
        <f>IF(A739="","",IFERROR(J739/'Paramètres'!$B$6,0))</f>
        <v/>
      </c>
      <c r="L739" s="16" t="n"/>
      <c r="M739" s="17">
        <f>IF(A739="","",IFERROR(IF(L739="",'Paramètres'!$B$7,L739),0))</f>
        <v/>
      </c>
      <c r="N739" s="16" t="n"/>
      <c r="O739" s="17">
        <f>IF(A739="","",IFERROR(IF(N739="",'Paramètres'!$B$8,N739),0))</f>
        <v/>
      </c>
      <c r="P739" s="17">
        <f>IF(A739="","",IFERROR(ROUNDUP(K739*O739,0),0))</f>
        <v/>
      </c>
      <c r="Q739" s="17">
        <f>IF(A739="","",IFERROR(ROUNDUP((K739*M739)+P739,0),0))</f>
        <v/>
      </c>
      <c r="R739" s="16" t="n"/>
      <c r="S739" s="17">
        <f>IF(A739="","",IFERROR(IF(R739="",'Paramètres'!$B$9,R739),0))</f>
        <v/>
      </c>
      <c r="T739" s="17">
        <f>IF(A739="","",IFERROR(ROUNDUP(K739*(M739+S739),0),0))</f>
        <v/>
      </c>
      <c r="U739" s="17">
        <f>IF(A739="","",IFERROR(IF(H739&lt;=Q739,MAX(0,T739-H739-I739),0),0))</f>
        <v/>
      </c>
      <c r="V739" s="28" t="n"/>
      <c r="W739" s="29">
        <f>IF(A739="","",IFERROR(U739*V739,0))</f>
        <v/>
      </c>
      <c r="X739" s="27">
        <f>IF(A739="","",IFERROR(H739/K739,0))</f>
        <v/>
      </c>
      <c r="Y739" s="21">
        <f>IF(A739="","",IFERROR(IF(H739&lt;=0,"Rupture / à commander",IF(H739&lt;=Q739,IF(I739&gt;0,"À surveiller - commande en cours","À commander"),"OK")),"À vérifier"))</f>
        <v/>
      </c>
      <c r="Z739" s="22" t="n"/>
      <c r="AA739" s="15" t="n"/>
    </row>
    <row r="740">
      <c r="A740" s="15" t="n"/>
      <c r="B740" s="15" t="n"/>
      <c r="C740" s="15" t="n"/>
      <c r="D740" s="15" t="n"/>
      <c r="E740" s="15" t="n"/>
      <c r="F740" s="16" t="n"/>
      <c r="G740" s="16" t="n"/>
      <c r="H740" s="17">
        <f>IF(A740="","",IFERROR(MAX(0,F740-G740),0))</f>
        <v/>
      </c>
      <c r="I740" s="16" t="n"/>
      <c r="J740" s="16" t="n"/>
      <c r="K740" s="27">
        <f>IF(A740="","",IFERROR(J740/'Paramètres'!$B$6,0))</f>
        <v/>
      </c>
      <c r="L740" s="16" t="n"/>
      <c r="M740" s="17">
        <f>IF(A740="","",IFERROR(IF(L740="",'Paramètres'!$B$7,L740),0))</f>
        <v/>
      </c>
      <c r="N740" s="16" t="n"/>
      <c r="O740" s="17">
        <f>IF(A740="","",IFERROR(IF(N740="",'Paramètres'!$B$8,N740),0))</f>
        <v/>
      </c>
      <c r="P740" s="17">
        <f>IF(A740="","",IFERROR(ROUNDUP(K740*O740,0),0))</f>
        <v/>
      </c>
      <c r="Q740" s="17">
        <f>IF(A740="","",IFERROR(ROUNDUP((K740*M740)+P740,0),0))</f>
        <v/>
      </c>
      <c r="R740" s="16" t="n"/>
      <c r="S740" s="17">
        <f>IF(A740="","",IFERROR(IF(R740="",'Paramètres'!$B$9,R740),0))</f>
        <v/>
      </c>
      <c r="T740" s="17">
        <f>IF(A740="","",IFERROR(ROUNDUP(K740*(M740+S740),0),0))</f>
        <v/>
      </c>
      <c r="U740" s="17">
        <f>IF(A740="","",IFERROR(IF(H740&lt;=Q740,MAX(0,T740-H740-I740),0),0))</f>
        <v/>
      </c>
      <c r="V740" s="28" t="n"/>
      <c r="W740" s="29">
        <f>IF(A740="","",IFERROR(U740*V740,0))</f>
        <v/>
      </c>
      <c r="X740" s="27">
        <f>IF(A740="","",IFERROR(H740/K740,0))</f>
        <v/>
      </c>
      <c r="Y740" s="21">
        <f>IF(A740="","",IFERROR(IF(H740&lt;=0,"Rupture / à commander",IF(H740&lt;=Q740,IF(I740&gt;0,"À surveiller - commande en cours","À commander"),"OK")),"À vérifier"))</f>
        <v/>
      </c>
      <c r="Z740" s="22" t="n"/>
      <c r="AA740" s="15" t="n"/>
    </row>
    <row r="741">
      <c r="A741" s="15" t="n"/>
      <c r="B741" s="15" t="n"/>
      <c r="C741" s="15" t="n"/>
      <c r="D741" s="15" t="n"/>
      <c r="E741" s="15" t="n"/>
      <c r="F741" s="16" t="n"/>
      <c r="G741" s="16" t="n"/>
      <c r="H741" s="17">
        <f>IF(A741="","",IFERROR(MAX(0,F741-G741),0))</f>
        <v/>
      </c>
      <c r="I741" s="16" t="n"/>
      <c r="J741" s="16" t="n"/>
      <c r="K741" s="27">
        <f>IF(A741="","",IFERROR(J741/'Paramètres'!$B$6,0))</f>
        <v/>
      </c>
      <c r="L741" s="16" t="n"/>
      <c r="M741" s="17">
        <f>IF(A741="","",IFERROR(IF(L741="",'Paramètres'!$B$7,L741),0))</f>
        <v/>
      </c>
      <c r="N741" s="16" t="n"/>
      <c r="O741" s="17">
        <f>IF(A741="","",IFERROR(IF(N741="",'Paramètres'!$B$8,N741),0))</f>
        <v/>
      </c>
      <c r="P741" s="17">
        <f>IF(A741="","",IFERROR(ROUNDUP(K741*O741,0),0))</f>
        <v/>
      </c>
      <c r="Q741" s="17">
        <f>IF(A741="","",IFERROR(ROUNDUP((K741*M741)+P741,0),0))</f>
        <v/>
      </c>
      <c r="R741" s="16" t="n"/>
      <c r="S741" s="17">
        <f>IF(A741="","",IFERROR(IF(R741="",'Paramètres'!$B$9,R741),0))</f>
        <v/>
      </c>
      <c r="T741" s="17">
        <f>IF(A741="","",IFERROR(ROUNDUP(K741*(M741+S741),0),0))</f>
        <v/>
      </c>
      <c r="U741" s="17">
        <f>IF(A741="","",IFERROR(IF(H741&lt;=Q741,MAX(0,T741-H741-I741),0),0))</f>
        <v/>
      </c>
      <c r="V741" s="28" t="n"/>
      <c r="W741" s="29">
        <f>IF(A741="","",IFERROR(U741*V741,0))</f>
        <v/>
      </c>
      <c r="X741" s="27">
        <f>IF(A741="","",IFERROR(H741/K741,0))</f>
        <v/>
      </c>
      <c r="Y741" s="21">
        <f>IF(A741="","",IFERROR(IF(H741&lt;=0,"Rupture / à commander",IF(H741&lt;=Q741,IF(I741&gt;0,"À surveiller - commande en cours","À commander"),"OK")),"À vérifier"))</f>
        <v/>
      </c>
      <c r="Z741" s="22" t="n"/>
      <c r="AA741" s="15" t="n"/>
    </row>
    <row r="742">
      <c r="A742" s="15" t="n"/>
      <c r="B742" s="15" t="n"/>
      <c r="C742" s="15" t="n"/>
      <c r="D742" s="15" t="n"/>
      <c r="E742" s="15" t="n"/>
      <c r="F742" s="16" t="n"/>
      <c r="G742" s="16" t="n"/>
      <c r="H742" s="17">
        <f>IF(A742="","",IFERROR(MAX(0,F742-G742),0))</f>
        <v/>
      </c>
      <c r="I742" s="16" t="n"/>
      <c r="J742" s="16" t="n"/>
      <c r="K742" s="27">
        <f>IF(A742="","",IFERROR(J742/'Paramètres'!$B$6,0))</f>
        <v/>
      </c>
      <c r="L742" s="16" t="n"/>
      <c r="M742" s="17">
        <f>IF(A742="","",IFERROR(IF(L742="",'Paramètres'!$B$7,L742),0))</f>
        <v/>
      </c>
      <c r="N742" s="16" t="n"/>
      <c r="O742" s="17">
        <f>IF(A742="","",IFERROR(IF(N742="",'Paramètres'!$B$8,N742),0))</f>
        <v/>
      </c>
      <c r="P742" s="17">
        <f>IF(A742="","",IFERROR(ROUNDUP(K742*O742,0),0))</f>
        <v/>
      </c>
      <c r="Q742" s="17">
        <f>IF(A742="","",IFERROR(ROUNDUP((K742*M742)+P742,0),0))</f>
        <v/>
      </c>
      <c r="R742" s="16" t="n"/>
      <c r="S742" s="17">
        <f>IF(A742="","",IFERROR(IF(R742="",'Paramètres'!$B$9,R742),0))</f>
        <v/>
      </c>
      <c r="T742" s="17">
        <f>IF(A742="","",IFERROR(ROUNDUP(K742*(M742+S742),0),0))</f>
        <v/>
      </c>
      <c r="U742" s="17">
        <f>IF(A742="","",IFERROR(IF(H742&lt;=Q742,MAX(0,T742-H742-I742),0),0))</f>
        <v/>
      </c>
      <c r="V742" s="28" t="n"/>
      <c r="W742" s="29">
        <f>IF(A742="","",IFERROR(U742*V742,0))</f>
        <v/>
      </c>
      <c r="X742" s="27">
        <f>IF(A742="","",IFERROR(H742/K742,0))</f>
        <v/>
      </c>
      <c r="Y742" s="21">
        <f>IF(A742="","",IFERROR(IF(H742&lt;=0,"Rupture / à commander",IF(H742&lt;=Q742,IF(I742&gt;0,"À surveiller - commande en cours","À commander"),"OK")),"À vérifier"))</f>
        <v/>
      </c>
      <c r="Z742" s="22" t="n"/>
      <c r="AA742" s="15" t="n"/>
    </row>
    <row r="743">
      <c r="A743" s="15" t="n"/>
      <c r="B743" s="15" t="n"/>
      <c r="C743" s="15" t="n"/>
      <c r="D743" s="15" t="n"/>
      <c r="E743" s="15" t="n"/>
      <c r="F743" s="16" t="n"/>
      <c r="G743" s="16" t="n"/>
      <c r="H743" s="17">
        <f>IF(A743="","",IFERROR(MAX(0,F743-G743),0))</f>
        <v/>
      </c>
      <c r="I743" s="16" t="n"/>
      <c r="J743" s="16" t="n"/>
      <c r="K743" s="27">
        <f>IF(A743="","",IFERROR(J743/'Paramètres'!$B$6,0))</f>
        <v/>
      </c>
      <c r="L743" s="16" t="n"/>
      <c r="M743" s="17">
        <f>IF(A743="","",IFERROR(IF(L743="",'Paramètres'!$B$7,L743),0))</f>
        <v/>
      </c>
      <c r="N743" s="16" t="n"/>
      <c r="O743" s="17">
        <f>IF(A743="","",IFERROR(IF(N743="",'Paramètres'!$B$8,N743),0))</f>
        <v/>
      </c>
      <c r="P743" s="17">
        <f>IF(A743="","",IFERROR(ROUNDUP(K743*O743,0),0))</f>
        <v/>
      </c>
      <c r="Q743" s="17">
        <f>IF(A743="","",IFERROR(ROUNDUP((K743*M743)+P743,0),0))</f>
        <v/>
      </c>
      <c r="R743" s="16" t="n"/>
      <c r="S743" s="17">
        <f>IF(A743="","",IFERROR(IF(R743="",'Paramètres'!$B$9,R743),0))</f>
        <v/>
      </c>
      <c r="T743" s="17">
        <f>IF(A743="","",IFERROR(ROUNDUP(K743*(M743+S743),0),0))</f>
        <v/>
      </c>
      <c r="U743" s="17">
        <f>IF(A743="","",IFERROR(IF(H743&lt;=Q743,MAX(0,T743-H743-I743),0),0))</f>
        <v/>
      </c>
      <c r="V743" s="28" t="n"/>
      <c r="W743" s="29">
        <f>IF(A743="","",IFERROR(U743*V743,0))</f>
        <v/>
      </c>
      <c r="X743" s="27">
        <f>IF(A743="","",IFERROR(H743/K743,0))</f>
        <v/>
      </c>
      <c r="Y743" s="21">
        <f>IF(A743="","",IFERROR(IF(H743&lt;=0,"Rupture / à commander",IF(H743&lt;=Q743,IF(I743&gt;0,"À surveiller - commande en cours","À commander"),"OK")),"À vérifier"))</f>
        <v/>
      </c>
      <c r="Z743" s="22" t="n"/>
      <c r="AA743" s="15" t="n"/>
    </row>
    <row r="744">
      <c r="A744" s="15" t="n"/>
      <c r="B744" s="15" t="n"/>
      <c r="C744" s="15" t="n"/>
      <c r="D744" s="15" t="n"/>
      <c r="E744" s="15" t="n"/>
      <c r="F744" s="16" t="n"/>
      <c r="G744" s="16" t="n"/>
      <c r="H744" s="17">
        <f>IF(A744="","",IFERROR(MAX(0,F744-G744),0))</f>
        <v/>
      </c>
      <c r="I744" s="16" t="n"/>
      <c r="J744" s="16" t="n"/>
      <c r="K744" s="27">
        <f>IF(A744="","",IFERROR(J744/'Paramètres'!$B$6,0))</f>
        <v/>
      </c>
      <c r="L744" s="16" t="n"/>
      <c r="M744" s="17">
        <f>IF(A744="","",IFERROR(IF(L744="",'Paramètres'!$B$7,L744),0))</f>
        <v/>
      </c>
      <c r="N744" s="16" t="n"/>
      <c r="O744" s="17">
        <f>IF(A744="","",IFERROR(IF(N744="",'Paramètres'!$B$8,N744),0))</f>
        <v/>
      </c>
      <c r="P744" s="17">
        <f>IF(A744="","",IFERROR(ROUNDUP(K744*O744,0),0))</f>
        <v/>
      </c>
      <c r="Q744" s="17">
        <f>IF(A744="","",IFERROR(ROUNDUP((K744*M744)+P744,0),0))</f>
        <v/>
      </c>
      <c r="R744" s="16" t="n"/>
      <c r="S744" s="17">
        <f>IF(A744="","",IFERROR(IF(R744="",'Paramètres'!$B$9,R744),0))</f>
        <v/>
      </c>
      <c r="T744" s="17">
        <f>IF(A744="","",IFERROR(ROUNDUP(K744*(M744+S744),0),0))</f>
        <v/>
      </c>
      <c r="U744" s="17">
        <f>IF(A744="","",IFERROR(IF(H744&lt;=Q744,MAX(0,T744-H744-I744),0),0))</f>
        <v/>
      </c>
      <c r="V744" s="28" t="n"/>
      <c r="W744" s="29">
        <f>IF(A744="","",IFERROR(U744*V744,0))</f>
        <v/>
      </c>
      <c r="X744" s="27">
        <f>IF(A744="","",IFERROR(H744/K744,0))</f>
        <v/>
      </c>
      <c r="Y744" s="21">
        <f>IF(A744="","",IFERROR(IF(H744&lt;=0,"Rupture / à commander",IF(H744&lt;=Q744,IF(I744&gt;0,"À surveiller - commande en cours","À commander"),"OK")),"À vérifier"))</f>
        <v/>
      </c>
      <c r="Z744" s="22" t="n"/>
      <c r="AA744" s="15" t="n"/>
    </row>
    <row r="745">
      <c r="A745" s="15" t="n"/>
      <c r="B745" s="15" t="n"/>
      <c r="C745" s="15" t="n"/>
      <c r="D745" s="15" t="n"/>
      <c r="E745" s="15" t="n"/>
      <c r="F745" s="16" t="n"/>
      <c r="G745" s="16" t="n"/>
      <c r="H745" s="17">
        <f>IF(A745="","",IFERROR(MAX(0,F745-G745),0))</f>
        <v/>
      </c>
      <c r="I745" s="16" t="n"/>
      <c r="J745" s="16" t="n"/>
      <c r="K745" s="27">
        <f>IF(A745="","",IFERROR(J745/'Paramètres'!$B$6,0))</f>
        <v/>
      </c>
      <c r="L745" s="16" t="n"/>
      <c r="M745" s="17">
        <f>IF(A745="","",IFERROR(IF(L745="",'Paramètres'!$B$7,L745),0))</f>
        <v/>
      </c>
      <c r="N745" s="16" t="n"/>
      <c r="O745" s="17">
        <f>IF(A745="","",IFERROR(IF(N745="",'Paramètres'!$B$8,N745),0))</f>
        <v/>
      </c>
      <c r="P745" s="17">
        <f>IF(A745="","",IFERROR(ROUNDUP(K745*O745,0),0))</f>
        <v/>
      </c>
      <c r="Q745" s="17">
        <f>IF(A745="","",IFERROR(ROUNDUP((K745*M745)+P745,0),0))</f>
        <v/>
      </c>
      <c r="R745" s="16" t="n"/>
      <c r="S745" s="17">
        <f>IF(A745="","",IFERROR(IF(R745="",'Paramètres'!$B$9,R745),0))</f>
        <v/>
      </c>
      <c r="T745" s="17">
        <f>IF(A745="","",IFERROR(ROUNDUP(K745*(M745+S745),0),0))</f>
        <v/>
      </c>
      <c r="U745" s="17">
        <f>IF(A745="","",IFERROR(IF(H745&lt;=Q745,MAX(0,T745-H745-I745),0),0))</f>
        <v/>
      </c>
      <c r="V745" s="28" t="n"/>
      <c r="W745" s="29">
        <f>IF(A745="","",IFERROR(U745*V745,0))</f>
        <v/>
      </c>
      <c r="X745" s="27">
        <f>IF(A745="","",IFERROR(H745/K745,0))</f>
        <v/>
      </c>
      <c r="Y745" s="21">
        <f>IF(A745="","",IFERROR(IF(H745&lt;=0,"Rupture / à commander",IF(H745&lt;=Q745,IF(I745&gt;0,"À surveiller - commande en cours","À commander"),"OK")),"À vérifier"))</f>
        <v/>
      </c>
      <c r="Z745" s="22" t="n"/>
      <c r="AA745" s="15" t="n"/>
    </row>
    <row r="746">
      <c r="A746" s="15" t="n"/>
      <c r="B746" s="15" t="n"/>
      <c r="C746" s="15" t="n"/>
      <c r="D746" s="15" t="n"/>
      <c r="E746" s="15" t="n"/>
      <c r="F746" s="16" t="n"/>
      <c r="G746" s="16" t="n"/>
      <c r="H746" s="17">
        <f>IF(A746="","",IFERROR(MAX(0,F746-G746),0))</f>
        <v/>
      </c>
      <c r="I746" s="16" t="n"/>
      <c r="J746" s="16" t="n"/>
      <c r="K746" s="27">
        <f>IF(A746="","",IFERROR(J746/'Paramètres'!$B$6,0))</f>
        <v/>
      </c>
      <c r="L746" s="16" t="n"/>
      <c r="M746" s="17">
        <f>IF(A746="","",IFERROR(IF(L746="",'Paramètres'!$B$7,L746),0))</f>
        <v/>
      </c>
      <c r="N746" s="16" t="n"/>
      <c r="O746" s="17">
        <f>IF(A746="","",IFERROR(IF(N746="",'Paramètres'!$B$8,N746),0))</f>
        <v/>
      </c>
      <c r="P746" s="17">
        <f>IF(A746="","",IFERROR(ROUNDUP(K746*O746,0),0))</f>
        <v/>
      </c>
      <c r="Q746" s="17">
        <f>IF(A746="","",IFERROR(ROUNDUP((K746*M746)+P746,0),0))</f>
        <v/>
      </c>
      <c r="R746" s="16" t="n"/>
      <c r="S746" s="17">
        <f>IF(A746="","",IFERROR(IF(R746="",'Paramètres'!$B$9,R746),0))</f>
        <v/>
      </c>
      <c r="T746" s="17">
        <f>IF(A746="","",IFERROR(ROUNDUP(K746*(M746+S746),0),0))</f>
        <v/>
      </c>
      <c r="U746" s="17">
        <f>IF(A746="","",IFERROR(IF(H746&lt;=Q746,MAX(0,T746-H746-I746),0),0))</f>
        <v/>
      </c>
      <c r="V746" s="28" t="n"/>
      <c r="W746" s="29">
        <f>IF(A746="","",IFERROR(U746*V746,0))</f>
        <v/>
      </c>
      <c r="X746" s="27">
        <f>IF(A746="","",IFERROR(H746/K746,0))</f>
        <v/>
      </c>
      <c r="Y746" s="21">
        <f>IF(A746="","",IFERROR(IF(H746&lt;=0,"Rupture / à commander",IF(H746&lt;=Q746,IF(I746&gt;0,"À surveiller - commande en cours","À commander"),"OK")),"À vérifier"))</f>
        <v/>
      </c>
      <c r="Z746" s="22" t="n"/>
      <c r="AA746" s="15" t="n"/>
    </row>
    <row r="747">
      <c r="A747" s="15" t="n"/>
      <c r="B747" s="15" t="n"/>
      <c r="C747" s="15" t="n"/>
      <c r="D747" s="15" t="n"/>
      <c r="E747" s="15" t="n"/>
      <c r="F747" s="16" t="n"/>
      <c r="G747" s="16" t="n"/>
      <c r="H747" s="17">
        <f>IF(A747="","",IFERROR(MAX(0,F747-G747),0))</f>
        <v/>
      </c>
      <c r="I747" s="16" t="n"/>
      <c r="J747" s="16" t="n"/>
      <c r="K747" s="27">
        <f>IF(A747="","",IFERROR(J747/'Paramètres'!$B$6,0))</f>
        <v/>
      </c>
      <c r="L747" s="16" t="n"/>
      <c r="M747" s="17">
        <f>IF(A747="","",IFERROR(IF(L747="",'Paramètres'!$B$7,L747),0))</f>
        <v/>
      </c>
      <c r="N747" s="16" t="n"/>
      <c r="O747" s="17">
        <f>IF(A747="","",IFERROR(IF(N747="",'Paramètres'!$B$8,N747),0))</f>
        <v/>
      </c>
      <c r="P747" s="17">
        <f>IF(A747="","",IFERROR(ROUNDUP(K747*O747,0),0))</f>
        <v/>
      </c>
      <c r="Q747" s="17">
        <f>IF(A747="","",IFERROR(ROUNDUP((K747*M747)+P747,0),0))</f>
        <v/>
      </c>
      <c r="R747" s="16" t="n"/>
      <c r="S747" s="17">
        <f>IF(A747="","",IFERROR(IF(R747="",'Paramètres'!$B$9,R747),0))</f>
        <v/>
      </c>
      <c r="T747" s="17">
        <f>IF(A747="","",IFERROR(ROUNDUP(K747*(M747+S747),0),0))</f>
        <v/>
      </c>
      <c r="U747" s="17">
        <f>IF(A747="","",IFERROR(IF(H747&lt;=Q747,MAX(0,T747-H747-I747),0),0))</f>
        <v/>
      </c>
      <c r="V747" s="28" t="n"/>
      <c r="W747" s="29">
        <f>IF(A747="","",IFERROR(U747*V747,0))</f>
        <v/>
      </c>
      <c r="X747" s="27">
        <f>IF(A747="","",IFERROR(H747/K747,0))</f>
        <v/>
      </c>
      <c r="Y747" s="21">
        <f>IF(A747="","",IFERROR(IF(H747&lt;=0,"Rupture / à commander",IF(H747&lt;=Q747,IF(I747&gt;0,"À surveiller - commande en cours","À commander"),"OK")),"À vérifier"))</f>
        <v/>
      </c>
      <c r="Z747" s="22" t="n"/>
      <c r="AA747" s="15" t="n"/>
    </row>
    <row r="748">
      <c r="A748" s="15" t="n"/>
      <c r="B748" s="15" t="n"/>
      <c r="C748" s="15" t="n"/>
      <c r="D748" s="15" t="n"/>
      <c r="E748" s="15" t="n"/>
      <c r="F748" s="16" t="n"/>
      <c r="G748" s="16" t="n"/>
      <c r="H748" s="17">
        <f>IF(A748="","",IFERROR(MAX(0,F748-G748),0))</f>
        <v/>
      </c>
      <c r="I748" s="16" t="n"/>
      <c r="J748" s="16" t="n"/>
      <c r="K748" s="27">
        <f>IF(A748="","",IFERROR(J748/'Paramètres'!$B$6,0))</f>
        <v/>
      </c>
      <c r="L748" s="16" t="n"/>
      <c r="M748" s="17">
        <f>IF(A748="","",IFERROR(IF(L748="",'Paramètres'!$B$7,L748),0))</f>
        <v/>
      </c>
      <c r="N748" s="16" t="n"/>
      <c r="O748" s="17">
        <f>IF(A748="","",IFERROR(IF(N748="",'Paramètres'!$B$8,N748),0))</f>
        <v/>
      </c>
      <c r="P748" s="17">
        <f>IF(A748="","",IFERROR(ROUNDUP(K748*O748,0),0))</f>
        <v/>
      </c>
      <c r="Q748" s="17">
        <f>IF(A748="","",IFERROR(ROUNDUP((K748*M748)+P748,0),0))</f>
        <v/>
      </c>
      <c r="R748" s="16" t="n"/>
      <c r="S748" s="17">
        <f>IF(A748="","",IFERROR(IF(R748="",'Paramètres'!$B$9,R748),0))</f>
        <v/>
      </c>
      <c r="T748" s="17">
        <f>IF(A748="","",IFERROR(ROUNDUP(K748*(M748+S748),0),0))</f>
        <v/>
      </c>
      <c r="U748" s="17">
        <f>IF(A748="","",IFERROR(IF(H748&lt;=Q748,MAX(0,T748-H748-I748),0),0))</f>
        <v/>
      </c>
      <c r="V748" s="28" t="n"/>
      <c r="W748" s="29">
        <f>IF(A748="","",IFERROR(U748*V748,0))</f>
        <v/>
      </c>
      <c r="X748" s="27">
        <f>IF(A748="","",IFERROR(H748/K748,0))</f>
        <v/>
      </c>
      <c r="Y748" s="21">
        <f>IF(A748="","",IFERROR(IF(H748&lt;=0,"Rupture / à commander",IF(H748&lt;=Q748,IF(I748&gt;0,"À surveiller - commande en cours","À commander"),"OK")),"À vérifier"))</f>
        <v/>
      </c>
      <c r="Z748" s="22" t="n"/>
      <c r="AA748" s="15" t="n"/>
    </row>
    <row r="749">
      <c r="A749" s="15" t="n"/>
      <c r="B749" s="15" t="n"/>
      <c r="C749" s="15" t="n"/>
      <c r="D749" s="15" t="n"/>
      <c r="E749" s="15" t="n"/>
      <c r="F749" s="16" t="n"/>
      <c r="G749" s="16" t="n"/>
      <c r="H749" s="17">
        <f>IF(A749="","",IFERROR(MAX(0,F749-G749),0))</f>
        <v/>
      </c>
      <c r="I749" s="16" t="n"/>
      <c r="J749" s="16" t="n"/>
      <c r="K749" s="27">
        <f>IF(A749="","",IFERROR(J749/'Paramètres'!$B$6,0))</f>
        <v/>
      </c>
      <c r="L749" s="16" t="n"/>
      <c r="M749" s="17">
        <f>IF(A749="","",IFERROR(IF(L749="",'Paramètres'!$B$7,L749),0))</f>
        <v/>
      </c>
      <c r="N749" s="16" t="n"/>
      <c r="O749" s="17">
        <f>IF(A749="","",IFERROR(IF(N749="",'Paramètres'!$B$8,N749),0))</f>
        <v/>
      </c>
      <c r="P749" s="17">
        <f>IF(A749="","",IFERROR(ROUNDUP(K749*O749,0),0))</f>
        <v/>
      </c>
      <c r="Q749" s="17">
        <f>IF(A749="","",IFERROR(ROUNDUP((K749*M749)+P749,0),0))</f>
        <v/>
      </c>
      <c r="R749" s="16" t="n"/>
      <c r="S749" s="17">
        <f>IF(A749="","",IFERROR(IF(R749="",'Paramètres'!$B$9,R749),0))</f>
        <v/>
      </c>
      <c r="T749" s="17">
        <f>IF(A749="","",IFERROR(ROUNDUP(K749*(M749+S749),0),0))</f>
        <v/>
      </c>
      <c r="U749" s="17">
        <f>IF(A749="","",IFERROR(IF(H749&lt;=Q749,MAX(0,T749-H749-I749),0),0))</f>
        <v/>
      </c>
      <c r="V749" s="28" t="n"/>
      <c r="W749" s="29">
        <f>IF(A749="","",IFERROR(U749*V749,0))</f>
        <v/>
      </c>
      <c r="X749" s="27">
        <f>IF(A749="","",IFERROR(H749/K749,0))</f>
        <v/>
      </c>
      <c r="Y749" s="21">
        <f>IF(A749="","",IFERROR(IF(H749&lt;=0,"Rupture / à commander",IF(H749&lt;=Q749,IF(I749&gt;0,"À surveiller - commande en cours","À commander"),"OK")),"À vérifier"))</f>
        <v/>
      </c>
      <c r="Z749" s="22" t="n"/>
      <c r="AA749" s="15" t="n"/>
    </row>
    <row r="750">
      <c r="A750" s="15" t="n"/>
      <c r="B750" s="15" t="n"/>
      <c r="C750" s="15" t="n"/>
      <c r="D750" s="15" t="n"/>
      <c r="E750" s="15" t="n"/>
      <c r="F750" s="16" t="n"/>
      <c r="G750" s="16" t="n"/>
      <c r="H750" s="17">
        <f>IF(A750="","",IFERROR(MAX(0,F750-G750),0))</f>
        <v/>
      </c>
      <c r="I750" s="16" t="n"/>
      <c r="J750" s="16" t="n"/>
      <c r="K750" s="27">
        <f>IF(A750="","",IFERROR(J750/'Paramètres'!$B$6,0))</f>
        <v/>
      </c>
      <c r="L750" s="16" t="n"/>
      <c r="M750" s="17">
        <f>IF(A750="","",IFERROR(IF(L750="",'Paramètres'!$B$7,L750),0))</f>
        <v/>
      </c>
      <c r="N750" s="16" t="n"/>
      <c r="O750" s="17">
        <f>IF(A750="","",IFERROR(IF(N750="",'Paramètres'!$B$8,N750),0))</f>
        <v/>
      </c>
      <c r="P750" s="17">
        <f>IF(A750="","",IFERROR(ROUNDUP(K750*O750,0),0))</f>
        <v/>
      </c>
      <c r="Q750" s="17">
        <f>IF(A750="","",IFERROR(ROUNDUP((K750*M750)+P750,0),0))</f>
        <v/>
      </c>
      <c r="R750" s="16" t="n"/>
      <c r="S750" s="17">
        <f>IF(A750="","",IFERROR(IF(R750="",'Paramètres'!$B$9,R750),0))</f>
        <v/>
      </c>
      <c r="T750" s="17">
        <f>IF(A750="","",IFERROR(ROUNDUP(K750*(M750+S750),0),0))</f>
        <v/>
      </c>
      <c r="U750" s="17">
        <f>IF(A750="","",IFERROR(IF(H750&lt;=Q750,MAX(0,T750-H750-I750),0),0))</f>
        <v/>
      </c>
      <c r="V750" s="28" t="n"/>
      <c r="W750" s="29">
        <f>IF(A750="","",IFERROR(U750*V750,0))</f>
        <v/>
      </c>
      <c r="X750" s="27">
        <f>IF(A750="","",IFERROR(H750/K750,0))</f>
        <v/>
      </c>
      <c r="Y750" s="21">
        <f>IF(A750="","",IFERROR(IF(H750&lt;=0,"Rupture / à commander",IF(H750&lt;=Q750,IF(I750&gt;0,"À surveiller - commande en cours","À commander"),"OK")),"À vérifier"))</f>
        <v/>
      </c>
      <c r="Z750" s="22" t="n"/>
      <c r="AA750" s="15" t="n"/>
    </row>
    <row r="751">
      <c r="A751" s="15" t="n"/>
      <c r="B751" s="15" t="n"/>
      <c r="C751" s="15" t="n"/>
      <c r="D751" s="15" t="n"/>
      <c r="E751" s="15" t="n"/>
      <c r="F751" s="16" t="n"/>
      <c r="G751" s="16" t="n"/>
      <c r="H751" s="17">
        <f>IF(A751="","",IFERROR(MAX(0,F751-G751),0))</f>
        <v/>
      </c>
      <c r="I751" s="16" t="n"/>
      <c r="J751" s="16" t="n"/>
      <c r="K751" s="27">
        <f>IF(A751="","",IFERROR(J751/'Paramètres'!$B$6,0))</f>
        <v/>
      </c>
      <c r="L751" s="16" t="n"/>
      <c r="M751" s="17">
        <f>IF(A751="","",IFERROR(IF(L751="",'Paramètres'!$B$7,L751),0))</f>
        <v/>
      </c>
      <c r="N751" s="16" t="n"/>
      <c r="O751" s="17">
        <f>IF(A751="","",IFERROR(IF(N751="",'Paramètres'!$B$8,N751),0))</f>
        <v/>
      </c>
      <c r="P751" s="17">
        <f>IF(A751="","",IFERROR(ROUNDUP(K751*O751,0),0))</f>
        <v/>
      </c>
      <c r="Q751" s="17">
        <f>IF(A751="","",IFERROR(ROUNDUP((K751*M751)+P751,0),0))</f>
        <v/>
      </c>
      <c r="R751" s="16" t="n"/>
      <c r="S751" s="17">
        <f>IF(A751="","",IFERROR(IF(R751="",'Paramètres'!$B$9,R751),0))</f>
        <v/>
      </c>
      <c r="T751" s="17">
        <f>IF(A751="","",IFERROR(ROUNDUP(K751*(M751+S751),0),0))</f>
        <v/>
      </c>
      <c r="U751" s="17">
        <f>IF(A751="","",IFERROR(IF(H751&lt;=Q751,MAX(0,T751-H751-I751),0),0))</f>
        <v/>
      </c>
      <c r="V751" s="28" t="n"/>
      <c r="W751" s="29">
        <f>IF(A751="","",IFERROR(U751*V751,0))</f>
        <v/>
      </c>
      <c r="X751" s="27">
        <f>IF(A751="","",IFERROR(H751/K751,0))</f>
        <v/>
      </c>
      <c r="Y751" s="21">
        <f>IF(A751="","",IFERROR(IF(H751&lt;=0,"Rupture / à commander",IF(H751&lt;=Q751,IF(I751&gt;0,"À surveiller - commande en cours","À commander"),"OK")),"À vérifier"))</f>
        <v/>
      </c>
      <c r="Z751" s="22" t="n"/>
      <c r="AA751" s="15" t="n"/>
    </row>
    <row r="752">
      <c r="A752" s="15" t="n"/>
      <c r="B752" s="15" t="n"/>
      <c r="C752" s="15" t="n"/>
      <c r="D752" s="15" t="n"/>
      <c r="E752" s="15" t="n"/>
      <c r="F752" s="16" t="n"/>
      <c r="G752" s="16" t="n"/>
      <c r="H752" s="17">
        <f>IF(A752="","",IFERROR(MAX(0,F752-G752),0))</f>
        <v/>
      </c>
      <c r="I752" s="16" t="n"/>
      <c r="J752" s="16" t="n"/>
      <c r="K752" s="27">
        <f>IF(A752="","",IFERROR(J752/'Paramètres'!$B$6,0))</f>
        <v/>
      </c>
      <c r="L752" s="16" t="n"/>
      <c r="M752" s="17">
        <f>IF(A752="","",IFERROR(IF(L752="",'Paramètres'!$B$7,L752),0))</f>
        <v/>
      </c>
      <c r="N752" s="16" t="n"/>
      <c r="O752" s="17">
        <f>IF(A752="","",IFERROR(IF(N752="",'Paramètres'!$B$8,N752),0))</f>
        <v/>
      </c>
      <c r="P752" s="17">
        <f>IF(A752="","",IFERROR(ROUNDUP(K752*O752,0),0))</f>
        <v/>
      </c>
      <c r="Q752" s="17">
        <f>IF(A752="","",IFERROR(ROUNDUP((K752*M752)+P752,0),0))</f>
        <v/>
      </c>
      <c r="R752" s="16" t="n"/>
      <c r="S752" s="17">
        <f>IF(A752="","",IFERROR(IF(R752="",'Paramètres'!$B$9,R752),0))</f>
        <v/>
      </c>
      <c r="T752" s="17">
        <f>IF(A752="","",IFERROR(ROUNDUP(K752*(M752+S752),0),0))</f>
        <v/>
      </c>
      <c r="U752" s="17">
        <f>IF(A752="","",IFERROR(IF(H752&lt;=Q752,MAX(0,T752-H752-I752),0),0))</f>
        <v/>
      </c>
      <c r="V752" s="28" t="n"/>
      <c r="W752" s="29">
        <f>IF(A752="","",IFERROR(U752*V752,0))</f>
        <v/>
      </c>
      <c r="X752" s="27">
        <f>IF(A752="","",IFERROR(H752/K752,0))</f>
        <v/>
      </c>
      <c r="Y752" s="21">
        <f>IF(A752="","",IFERROR(IF(H752&lt;=0,"Rupture / à commander",IF(H752&lt;=Q752,IF(I752&gt;0,"À surveiller - commande en cours","À commander"),"OK")),"À vérifier"))</f>
        <v/>
      </c>
      <c r="Z752" s="22" t="n"/>
      <c r="AA752" s="15" t="n"/>
    </row>
    <row r="753">
      <c r="A753" s="15" t="n"/>
      <c r="B753" s="15" t="n"/>
      <c r="C753" s="15" t="n"/>
      <c r="D753" s="15" t="n"/>
      <c r="E753" s="15" t="n"/>
      <c r="F753" s="16" t="n"/>
      <c r="G753" s="16" t="n"/>
      <c r="H753" s="17">
        <f>IF(A753="","",IFERROR(MAX(0,F753-G753),0))</f>
        <v/>
      </c>
      <c r="I753" s="16" t="n"/>
      <c r="J753" s="16" t="n"/>
      <c r="K753" s="27">
        <f>IF(A753="","",IFERROR(J753/'Paramètres'!$B$6,0))</f>
        <v/>
      </c>
      <c r="L753" s="16" t="n"/>
      <c r="M753" s="17">
        <f>IF(A753="","",IFERROR(IF(L753="",'Paramètres'!$B$7,L753),0))</f>
        <v/>
      </c>
      <c r="N753" s="16" t="n"/>
      <c r="O753" s="17">
        <f>IF(A753="","",IFERROR(IF(N753="",'Paramètres'!$B$8,N753),0))</f>
        <v/>
      </c>
      <c r="P753" s="17">
        <f>IF(A753="","",IFERROR(ROUNDUP(K753*O753,0),0))</f>
        <v/>
      </c>
      <c r="Q753" s="17">
        <f>IF(A753="","",IFERROR(ROUNDUP((K753*M753)+P753,0),0))</f>
        <v/>
      </c>
      <c r="R753" s="16" t="n"/>
      <c r="S753" s="17">
        <f>IF(A753="","",IFERROR(IF(R753="",'Paramètres'!$B$9,R753),0))</f>
        <v/>
      </c>
      <c r="T753" s="17">
        <f>IF(A753="","",IFERROR(ROUNDUP(K753*(M753+S753),0),0))</f>
        <v/>
      </c>
      <c r="U753" s="17">
        <f>IF(A753="","",IFERROR(IF(H753&lt;=Q753,MAX(0,T753-H753-I753),0),0))</f>
        <v/>
      </c>
      <c r="V753" s="28" t="n"/>
      <c r="W753" s="29">
        <f>IF(A753="","",IFERROR(U753*V753,0))</f>
        <v/>
      </c>
      <c r="X753" s="27">
        <f>IF(A753="","",IFERROR(H753/K753,0))</f>
        <v/>
      </c>
      <c r="Y753" s="21">
        <f>IF(A753="","",IFERROR(IF(H753&lt;=0,"Rupture / à commander",IF(H753&lt;=Q753,IF(I753&gt;0,"À surveiller - commande en cours","À commander"),"OK")),"À vérifier"))</f>
        <v/>
      </c>
      <c r="Z753" s="22" t="n"/>
      <c r="AA753" s="15" t="n"/>
    </row>
    <row r="754">
      <c r="A754" s="15" t="n"/>
      <c r="B754" s="15" t="n"/>
      <c r="C754" s="15" t="n"/>
      <c r="D754" s="15" t="n"/>
      <c r="E754" s="15" t="n"/>
      <c r="F754" s="16" t="n"/>
      <c r="G754" s="16" t="n"/>
      <c r="H754" s="17">
        <f>IF(A754="","",IFERROR(MAX(0,F754-G754),0))</f>
        <v/>
      </c>
      <c r="I754" s="16" t="n"/>
      <c r="J754" s="16" t="n"/>
      <c r="K754" s="27">
        <f>IF(A754="","",IFERROR(J754/'Paramètres'!$B$6,0))</f>
        <v/>
      </c>
      <c r="L754" s="16" t="n"/>
      <c r="M754" s="17">
        <f>IF(A754="","",IFERROR(IF(L754="",'Paramètres'!$B$7,L754),0))</f>
        <v/>
      </c>
      <c r="N754" s="16" t="n"/>
      <c r="O754" s="17">
        <f>IF(A754="","",IFERROR(IF(N754="",'Paramètres'!$B$8,N754),0))</f>
        <v/>
      </c>
      <c r="P754" s="17">
        <f>IF(A754="","",IFERROR(ROUNDUP(K754*O754,0),0))</f>
        <v/>
      </c>
      <c r="Q754" s="17">
        <f>IF(A754="","",IFERROR(ROUNDUP((K754*M754)+P754,0),0))</f>
        <v/>
      </c>
      <c r="R754" s="16" t="n"/>
      <c r="S754" s="17">
        <f>IF(A754="","",IFERROR(IF(R754="",'Paramètres'!$B$9,R754),0))</f>
        <v/>
      </c>
      <c r="T754" s="17">
        <f>IF(A754="","",IFERROR(ROUNDUP(K754*(M754+S754),0),0))</f>
        <v/>
      </c>
      <c r="U754" s="17">
        <f>IF(A754="","",IFERROR(IF(H754&lt;=Q754,MAX(0,T754-H754-I754),0),0))</f>
        <v/>
      </c>
      <c r="V754" s="28" t="n"/>
      <c r="W754" s="29">
        <f>IF(A754="","",IFERROR(U754*V754,0))</f>
        <v/>
      </c>
      <c r="X754" s="27">
        <f>IF(A754="","",IFERROR(H754/K754,0))</f>
        <v/>
      </c>
      <c r="Y754" s="21">
        <f>IF(A754="","",IFERROR(IF(H754&lt;=0,"Rupture / à commander",IF(H754&lt;=Q754,IF(I754&gt;0,"À surveiller - commande en cours","À commander"),"OK")),"À vérifier"))</f>
        <v/>
      </c>
      <c r="Z754" s="22" t="n"/>
      <c r="AA754" s="15" t="n"/>
    </row>
    <row r="755">
      <c r="A755" s="15" t="n"/>
      <c r="B755" s="15" t="n"/>
      <c r="C755" s="15" t="n"/>
      <c r="D755" s="15" t="n"/>
      <c r="E755" s="15" t="n"/>
      <c r="F755" s="16" t="n"/>
      <c r="G755" s="16" t="n"/>
      <c r="H755" s="17">
        <f>IF(A755="","",IFERROR(MAX(0,F755-G755),0))</f>
        <v/>
      </c>
      <c r="I755" s="16" t="n"/>
      <c r="J755" s="16" t="n"/>
      <c r="K755" s="27">
        <f>IF(A755="","",IFERROR(J755/'Paramètres'!$B$6,0))</f>
        <v/>
      </c>
      <c r="L755" s="16" t="n"/>
      <c r="M755" s="17">
        <f>IF(A755="","",IFERROR(IF(L755="",'Paramètres'!$B$7,L755),0))</f>
        <v/>
      </c>
      <c r="N755" s="16" t="n"/>
      <c r="O755" s="17">
        <f>IF(A755="","",IFERROR(IF(N755="",'Paramètres'!$B$8,N755),0))</f>
        <v/>
      </c>
      <c r="P755" s="17">
        <f>IF(A755="","",IFERROR(ROUNDUP(K755*O755,0),0))</f>
        <v/>
      </c>
      <c r="Q755" s="17">
        <f>IF(A755="","",IFERROR(ROUNDUP((K755*M755)+P755,0),0))</f>
        <v/>
      </c>
      <c r="R755" s="16" t="n"/>
      <c r="S755" s="17">
        <f>IF(A755="","",IFERROR(IF(R755="",'Paramètres'!$B$9,R755),0))</f>
        <v/>
      </c>
      <c r="T755" s="17">
        <f>IF(A755="","",IFERROR(ROUNDUP(K755*(M755+S755),0),0))</f>
        <v/>
      </c>
      <c r="U755" s="17">
        <f>IF(A755="","",IFERROR(IF(H755&lt;=Q755,MAX(0,T755-H755-I755),0),0))</f>
        <v/>
      </c>
      <c r="V755" s="28" t="n"/>
      <c r="W755" s="29">
        <f>IF(A755="","",IFERROR(U755*V755,0))</f>
        <v/>
      </c>
      <c r="X755" s="27">
        <f>IF(A755="","",IFERROR(H755/K755,0))</f>
        <v/>
      </c>
      <c r="Y755" s="21">
        <f>IF(A755="","",IFERROR(IF(H755&lt;=0,"Rupture / à commander",IF(H755&lt;=Q755,IF(I755&gt;0,"À surveiller - commande en cours","À commander"),"OK")),"À vérifier"))</f>
        <v/>
      </c>
      <c r="Z755" s="22" t="n"/>
      <c r="AA755" s="15" t="n"/>
    </row>
    <row r="756">
      <c r="A756" s="15" t="n"/>
      <c r="B756" s="15" t="n"/>
      <c r="C756" s="15" t="n"/>
      <c r="D756" s="15" t="n"/>
      <c r="E756" s="15" t="n"/>
      <c r="F756" s="16" t="n"/>
      <c r="G756" s="16" t="n"/>
      <c r="H756" s="17">
        <f>IF(A756="","",IFERROR(MAX(0,F756-G756),0))</f>
        <v/>
      </c>
      <c r="I756" s="16" t="n"/>
      <c r="J756" s="16" t="n"/>
      <c r="K756" s="27">
        <f>IF(A756="","",IFERROR(J756/'Paramètres'!$B$6,0))</f>
        <v/>
      </c>
      <c r="L756" s="16" t="n"/>
      <c r="M756" s="17">
        <f>IF(A756="","",IFERROR(IF(L756="",'Paramètres'!$B$7,L756),0))</f>
        <v/>
      </c>
      <c r="N756" s="16" t="n"/>
      <c r="O756" s="17">
        <f>IF(A756="","",IFERROR(IF(N756="",'Paramètres'!$B$8,N756),0))</f>
        <v/>
      </c>
      <c r="P756" s="17">
        <f>IF(A756="","",IFERROR(ROUNDUP(K756*O756,0),0))</f>
        <v/>
      </c>
      <c r="Q756" s="17">
        <f>IF(A756="","",IFERROR(ROUNDUP((K756*M756)+P756,0),0))</f>
        <v/>
      </c>
      <c r="R756" s="16" t="n"/>
      <c r="S756" s="17">
        <f>IF(A756="","",IFERROR(IF(R756="",'Paramètres'!$B$9,R756),0))</f>
        <v/>
      </c>
      <c r="T756" s="17">
        <f>IF(A756="","",IFERROR(ROUNDUP(K756*(M756+S756),0),0))</f>
        <v/>
      </c>
      <c r="U756" s="17">
        <f>IF(A756="","",IFERROR(IF(H756&lt;=Q756,MAX(0,T756-H756-I756),0),0))</f>
        <v/>
      </c>
      <c r="V756" s="28" t="n"/>
      <c r="W756" s="29">
        <f>IF(A756="","",IFERROR(U756*V756,0))</f>
        <v/>
      </c>
      <c r="X756" s="27">
        <f>IF(A756="","",IFERROR(H756/K756,0))</f>
        <v/>
      </c>
      <c r="Y756" s="21">
        <f>IF(A756="","",IFERROR(IF(H756&lt;=0,"Rupture / à commander",IF(H756&lt;=Q756,IF(I756&gt;0,"À surveiller - commande en cours","À commander"),"OK")),"À vérifier"))</f>
        <v/>
      </c>
      <c r="Z756" s="22" t="n"/>
      <c r="AA756" s="15" t="n"/>
    </row>
    <row r="757">
      <c r="A757" s="15" t="n"/>
      <c r="B757" s="15" t="n"/>
      <c r="C757" s="15" t="n"/>
      <c r="D757" s="15" t="n"/>
      <c r="E757" s="15" t="n"/>
      <c r="F757" s="16" t="n"/>
      <c r="G757" s="16" t="n"/>
      <c r="H757" s="17">
        <f>IF(A757="","",IFERROR(MAX(0,F757-G757),0))</f>
        <v/>
      </c>
      <c r="I757" s="16" t="n"/>
      <c r="J757" s="16" t="n"/>
      <c r="K757" s="27">
        <f>IF(A757="","",IFERROR(J757/'Paramètres'!$B$6,0))</f>
        <v/>
      </c>
      <c r="L757" s="16" t="n"/>
      <c r="M757" s="17">
        <f>IF(A757="","",IFERROR(IF(L757="",'Paramètres'!$B$7,L757),0))</f>
        <v/>
      </c>
      <c r="N757" s="16" t="n"/>
      <c r="O757" s="17">
        <f>IF(A757="","",IFERROR(IF(N757="",'Paramètres'!$B$8,N757),0))</f>
        <v/>
      </c>
      <c r="P757" s="17">
        <f>IF(A757="","",IFERROR(ROUNDUP(K757*O757,0),0))</f>
        <v/>
      </c>
      <c r="Q757" s="17">
        <f>IF(A757="","",IFERROR(ROUNDUP((K757*M757)+P757,0),0))</f>
        <v/>
      </c>
      <c r="R757" s="16" t="n"/>
      <c r="S757" s="17">
        <f>IF(A757="","",IFERROR(IF(R757="",'Paramètres'!$B$9,R757),0))</f>
        <v/>
      </c>
      <c r="T757" s="17">
        <f>IF(A757="","",IFERROR(ROUNDUP(K757*(M757+S757),0),0))</f>
        <v/>
      </c>
      <c r="U757" s="17">
        <f>IF(A757="","",IFERROR(IF(H757&lt;=Q757,MAX(0,T757-H757-I757),0),0))</f>
        <v/>
      </c>
      <c r="V757" s="28" t="n"/>
      <c r="W757" s="29">
        <f>IF(A757="","",IFERROR(U757*V757,0))</f>
        <v/>
      </c>
      <c r="X757" s="27">
        <f>IF(A757="","",IFERROR(H757/K757,0))</f>
        <v/>
      </c>
      <c r="Y757" s="21">
        <f>IF(A757="","",IFERROR(IF(H757&lt;=0,"Rupture / à commander",IF(H757&lt;=Q757,IF(I757&gt;0,"À surveiller - commande en cours","À commander"),"OK")),"À vérifier"))</f>
        <v/>
      </c>
      <c r="Z757" s="22" t="n"/>
      <c r="AA757" s="15" t="n"/>
    </row>
    <row r="758">
      <c r="A758" s="15" t="n"/>
      <c r="B758" s="15" t="n"/>
      <c r="C758" s="15" t="n"/>
      <c r="D758" s="15" t="n"/>
      <c r="E758" s="15" t="n"/>
      <c r="F758" s="16" t="n"/>
      <c r="G758" s="16" t="n"/>
      <c r="H758" s="17">
        <f>IF(A758="","",IFERROR(MAX(0,F758-G758),0))</f>
        <v/>
      </c>
      <c r="I758" s="16" t="n"/>
      <c r="J758" s="16" t="n"/>
      <c r="K758" s="27">
        <f>IF(A758="","",IFERROR(J758/'Paramètres'!$B$6,0))</f>
        <v/>
      </c>
      <c r="L758" s="16" t="n"/>
      <c r="M758" s="17">
        <f>IF(A758="","",IFERROR(IF(L758="",'Paramètres'!$B$7,L758),0))</f>
        <v/>
      </c>
      <c r="N758" s="16" t="n"/>
      <c r="O758" s="17">
        <f>IF(A758="","",IFERROR(IF(N758="",'Paramètres'!$B$8,N758),0))</f>
        <v/>
      </c>
      <c r="P758" s="17">
        <f>IF(A758="","",IFERROR(ROUNDUP(K758*O758,0),0))</f>
        <v/>
      </c>
      <c r="Q758" s="17">
        <f>IF(A758="","",IFERROR(ROUNDUP((K758*M758)+P758,0),0))</f>
        <v/>
      </c>
      <c r="R758" s="16" t="n"/>
      <c r="S758" s="17">
        <f>IF(A758="","",IFERROR(IF(R758="",'Paramètres'!$B$9,R758),0))</f>
        <v/>
      </c>
      <c r="T758" s="17">
        <f>IF(A758="","",IFERROR(ROUNDUP(K758*(M758+S758),0),0))</f>
        <v/>
      </c>
      <c r="U758" s="17">
        <f>IF(A758="","",IFERROR(IF(H758&lt;=Q758,MAX(0,T758-H758-I758),0),0))</f>
        <v/>
      </c>
      <c r="V758" s="28" t="n"/>
      <c r="W758" s="29">
        <f>IF(A758="","",IFERROR(U758*V758,0))</f>
        <v/>
      </c>
      <c r="X758" s="27">
        <f>IF(A758="","",IFERROR(H758/K758,0))</f>
        <v/>
      </c>
      <c r="Y758" s="21">
        <f>IF(A758="","",IFERROR(IF(H758&lt;=0,"Rupture / à commander",IF(H758&lt;=Q758,IF(I758&gt;0,"À surveiller - commande en cours","À commander"),"OK")),"À vérifier"))</f>
        <v/>
      </c>
      <c r="Z758" s="22" t="n"/>
      <c r="AA758" s="15" t="n"/>
    </row>
    <row r="759">
      <c r="A759" s="15" t="n"/>
      <c r="B759" s="15" t="n"/>
      <c r="C759" s="15" t="n"/>
      <c r="D759" s="15" t="n"/>
      <c r="E759" s="15" t="n"/>
      <c r="F759" s="16" t="n"/>
      <c r="G759" s="16" t="n"/>
      <c r="H759" s="17">
        <f>IF(A759="","",IFERROR(MAX(0,F759-G759),0))</f>
        <v/>
      </c>
      <c r="I759" s="16" t="n"/>
      <c r="J759" s="16" t="n"/>
      <c r="K759" s="27">
        <f>IF(A759="","",IFERROR(J759/'Paramètres'!$B$6,0))</f>
        <v/>
      </c>
      <c r="L759" s="16" t="n"/>
      <c r="M759" s="17">
        <f>IF(A759="","",IFERROR(IF(L759="",'Paramètres'!$B$7,L759),0))</f>
        <v/>
      </c>
      <c r="N759" s="16" t="n"/>
      <c r="O759" s="17">
        <f>IF(A759="","",IFERROR(IF(N759="",'Paramètres'!$B$8,N759),0))</f>
        <v/>
      </c>
      <c r="P759" s="17">
        <f>IF(A759="","",IFERROR(ROUNDUP(K759*O759,0),0))</f>
        <v/>
      </c>
      <c r="Q759" s="17">
        <f>IF(A759="","",IFERROR(ROUNDUP((K759*M759)+P759,0),0))</f>
        <v/>
      </c>
      <c r="R759" s="16" t="n"/>
      <c r="S759" s="17">
        <f>IF(A759="","",IFERROR(IF(R759="",'Paramètres'!$B$9,R759),0))</f>
        <v/>
      </c>
      <c r="T759" s="17">
        <f>IF(A759="","",IFERROR(ROUNDUP(K759*(M759+S759),0),0))</f>
        <v/>
      </c>
      <c r="U759" s="17">
        <f>IF(A759="","",IFERROR(IF(H759&lt;=Q759,MAX(0,T759-H759-I759),0),0))</f>
        <v/>
      </c>
      <c r="V759" s="28" t="n"/>
      <c r="W759" s="29">
        <f>IF(A759="","",IFERROR(U759*V759,0))</f>
        <v/>
      </c>
      <c r="X759" s="27">
        <f>IF(A759="","",IFERROR(H759/K759,0))</f>
        <v/>
      </c>
      <c r="Y759" s="21">
        <f>IF(A759="","",IFERROR(IF(H759&lt;=0,"Rupture / à commander",IF(H759&lt;=Q759,IF(I759&gt;0,"À surveiller - commande en cours","À commander"),"OK")),"À vérifier"))</f>
        <v/>
      </c>
      <c r="Z759" s="22" t="n"/>
      <c r="AA759" s="15" t="n"/>
    </row>
    <row r="760">
      <c r="A760" s="15" t="n"/>
      <c r="B760" s="15" t="n"/>
      <c r="C760" s="15" t="n"/>
      <c r="D760" s="15" t="n"/>
      <c r="E760" s="15" t="n"/>
      <c r="F760" s="16" t="n"/>
      <c r="G760" s="16" t="n"/>
      <c r="H760" s="17">
        <f>IF(A760="","",IFERROR(MAX(0,F760-G760),0))</f>
        <v/>
      </c>
      <c r="I760" s="16" t="n"/>
      <c r="J760" s="16" t="n"/>
      <c r="K760" s="27">
        <f>IF(A760="","",IFERROR(J760/'Paramètres'!$B$6,0))</f>
        <v/>
      </c>
      <c r="L760" s="16" t="n"/>
      <c r="M760" s="17">
        <f>IF(A760="","",IFERROR(IF(L760="",'Paramètres'!$B$7,L760),0))</f>
        <v/>
      </c>
      <c r="N760" s="16" t="n"/>
      <c r="O760" s="17">
        <f>IF(A760="","",IFERROR(IF(N760="",'Paramètres'!$B$8,N760),0))</f>
        <v/>
      </c>
      <c r="P760" s="17">
        <f>IF(A760="","",IFERROR(ROUNDUP(K760*O760,0),0))</f>
        <v/>
      </c>
      <c r="Q760" s="17">
        <f>IF(A760="","",IFERROR(ROUNDUP((K760*M760)+P760,0),0))</f>
        <v/>
      </c>
      <c r="R760" s="16" t="n"/>
      <c r="S760" s="17">
        <f>IF(A760="","",IFERROR(IF(R760="",'Paramètres'!$B$9,R760),0))</f>
        <v/>
      </c>
      <c r="T760" s="17">
        <f>IF(A760="","",IFERROR(ROUNDUP(K760*(M760+S760),0),0))</f>
        <v/>
      </c>
      <c r="U760" s="17">
        <f>IF(A760="","",IFERROR(IF(H760&lt;=Q760,MAX(0,T760-H760-I760),0),0))</f>
        <v/>
      </c>
      <c r="V760" s="28" t="n"/>
      <c r="W760" s="29">
        <f>IF(A760="","",IFERROR(U760*V760,0))</f>
        <v/>
      </c>
      <c r="X760" s="27">
        <f>IF(A760="","",IFERROR(H760/K760,0))</f>
        <v/>
      </c>
      <c r="Y760" s="21">
        <f>IF(A760="","",IFERROR(IF(H760&lt;=0,"Rupture / à commander",IF(H760&lt;=Q760,IF(I760&gt;0,"À surveiller - commande en cours","À commander"),"OK")),"À vérifier"))</f>
        <v/>
      </c>
      <c r="Z760" s="22" t="n"/>
      <c r="AA760" s="15" t="n"/>
    </row>
    <row r="761">
      <c r="A761" s="15" t="n"/>
      <c r="B761" s="15" t="n"/>
      <c r="C761" s="15" t="n"/>
      <c r="D761" s="15" t="n"/>
      <c r="E761" s="15" t="n"/>
      <c r="F761" s="16" t="n"/>
      <c r="G761" s="16" t="n"/>
      <c r="H761" s="17">
        <f>IF(A761="","",IFERROR(MAX(0,F761-G761),0))</f>
        <v/>
      </c>
      <c r="I761" s="16" t="n"/>
      <c r="J761" s="16" t="n"/>
      <c r="K761" s="27">
        <f>IF(A761="","",IFERROR(J761/'Paramètres'!$B$6,0))</f>
        <v/>
      </c>
      <c r="L761" s="16" t="n"/>
      <c r="M761" s="17">
        <f>IF(A761="","",IFERROR(IF(L761="",'Paramètres'!$B$7,L761),0))</f>
        <v/>
      </c>
      <c r="N761" s="16" t="n"/>
      <c r="O761" s="17">
        <f>IF(A761="","",IFERROR(IF(N761="",'Paramètres'!$B$8,N761),0))</f>
        <v/>
      </c>
      <c r="P761" s="17">
        <f>IF(A761="","",IFERROR(ROUNDUP(K761*O761,0),0))</f>
        <v/>
      </c>
      <c r="Q761" s="17">
        <f>IF(A761="","",IFERROR(ROUNDUP((K761*M761)+P761,0),0))</f>
        <v/>
      </c>
      <c r="R761" s="16" t="n"/>
      <c r="S761" s="17">
        <f>IF(A761="","",IFERROR(IF(R761="",'Paramètres'!$B$9,R761),0))</f>
        <v/>
      </c>
      <c r="T761" s="17">
        <f>IF(A761="","",IFERROR(ROUNDUP(K761*(M761+S761),0),0))</f>
        <v/>
      </c>
      <c r="U761" s="17">
        <f>IF(A761="","",IFERROR(IF(H761&lt;=Q761,MAX(0,T761-H761-I761),0),0))</f>
        <v/>
      </c>
      <c r="V761" s="28" t="n"/>
      <c r="W761" s="29">
        <f>IF(A761="","",IFERROR(U761*V761,0))</f>
        <v/>
      </c>
      <c r="X761" s="27">
        <f>IF(A761="","",IFERROR(H761/K761,0))</f>
        <v/>
      </c>
      <c r="Y761" s="21">
        <f>IF(A761="","",IFERROR(IF(H761&lt;=0,"Rupture / à commander",IF(H761&lt;=Q761,IF(I761&gt;0,"À surveiller - commande en cours","À commander"),"OK")),"À vérifier"))</f>
        <v/>
      </c>
      <c r="Z761" s="22" t="n"/>
      <c r="AA761" s="15" t="n"/>
    </row>
    <row r="762">
      <c r="A762" s="15" t="n"/>
      <c r="B762" s="15" t="n"/>
      <c r="C762" s="15" t="n"/>
      <c r="D762" s="15" t="n"/>
      <c r="E762" s="15" t="n"/>
      <c r="F762" s="16" t="n"/>
      <c r="G762" s="16" t="n"/>
      <c r="H762" s="17">
        <f>IF(A762="","",IFERROR(MAX(0,F762-G762),0))</f>
        <v/>
      </c>
      <c r="I762" s="16" t="n"/>
      <c r="J762" s="16" t="n"/>
      <c r="K762" s="27">
        <f>IF(A762="","",IFERROR(J762/'Paramètres'!$B$6,0))</f>
        <v/>
      </c>
      <c r="L762" s="16" t="n"/>
      <c r="M762" s="17">
        <f>IF(A762="","",IFERROR(IF(L762="",'Paramètres'!$B$7,L762),0))</f>
        <v/>
      </c>
      <c r="N762" s="16" t="n"/>
      <c r="O762" s="17">
        <f>IF(A762="","",IFERROR(IF(N762="",'Paramètres'!$B$8,N762),0))</f>
        <v/>
      </c>
      <c r="P762" s="17">
        <f>IF(A762="","",IFERROR(ROUNDUP(K762*O762,0),0))</f>
        <v/>
      </c>
      <c r="Q762" s="17">
        <f>IF(A762="","",IFERROR(ROUNDUP((K762*M762)+P762,0),0))</f>
        <v/>
      </c>
      <c r="R762" s="16" t="n"/>
      <c r="S762" s="17">
        <f>IF(A762="","",IFERROR(IF(R762="",'Paramètres'!$B$9,R762),0))</f>
        <v/>
      </c>
      <c r="T762" s="17">
        <f>IF(A762="","",IFERROR(ROUNDUP(K762*(M762+S762),0),0))</f>
        <v/>
      </c>
      <c r="U762" s="17">
        <f>IF(A762="","",IFERROR(IF(H762&lt;=Q762,MAX(0,T762-H762-I762),0),0))</f>
        <v/>
      </c>
      <c r="V762" s="28" t="n"/>
      <c r="W762" s="29">
        <f>IF(A762="","",IFERROR(U762*V762,0))</f>
        <v/>
      </c>
      <c r="X762" s="27">
        <f>IF(A762="","",IFERROR(H762/K762,0))</f>
        <v/>
      </c>
      <c r="Y762" s="21">
        <f>IF(A762="","",IFERROR(IF(H762&lt;=0,"Rupture / à commander",IF(H762&lt;=Q762,IF(I762&gt;0,"À surveiller - commande en cours","À commander"),"OK")),"À vérifier"))</f>
        <v/>
      </c>
      <c r="Z762" s="22" t="n"/>
      <c r="AA762" s="15" t="n"/>
    </row>
    <row r="763">
      <c r="A763" s="15" t="n"/>
      <c r="B763" s="15" t="n"/>
      <c r="C763" s="15" t="n"/>
      <c r="D763" s="15" t="n"/>
      <c r="E763" s="15" t="n"/>
      <c r="F763" s="16" t="n"/>
      <c r="G763" s="16" t="n"/>
      <c r="H763" s="17">
        <f>IF(A763="","",IFERROR(MAX(0,F763-G763),0))</f>
        <v/>
      </c>
      <c r="I763" s="16" t="n"/>
      <c r="J763" s="16" t="n"/>
      <c r="K763" s="27">
        <f>IF(A763="","",IFERROR(J763/'Paramètres'!$B$6,0))</f>
        <v/>
      </c>
      <c r="L763" s="16" t="n"/>
      <c r="M763" s="17">
        <f>IF(A763="","",IFERROR(IF(L763="",'Paramètres'!$B$7,L763),0))</f>
        <v/>
      </c>
      <c r="N763" s="16" t="n"/>
      <c r="O763" s="17">
        <f>IF(A763="","",IFERROR(IF(N763="",'Paramètres'!$B$8,N763),0))</f>
        <v/>
      </c>
      <c r="P763" s="17">
        <f>IF(A763="","",IFERROR(ROUNDUP(K763*O763,0),0))</f>
        <v/>
      </c>
      <c r="Q763" s="17">
        <f>IF(A763="","",IFERROR(ROUNDUP((K763*M763)+P763,0),0))</f>
        <v/>
      </c>
      <c r="R763" s="16" t="n"/>
      <c r="S763" s="17">
        <f>IF(A763="","",IFERROR(IF(R763="",'Paramètres'!$B$9,R763),0))</f>
        <v/>
      </c>
      <c r="T763" s="17">
        <f>IF(A763="","",IFERROR(ROUNDUP(K763*(M763+S763),0),0))</f>
        <v/>
      </c>
      <c r="U763" s="17">
        <f>IF(A763="","",IFERROR(IF(H763&lt;=Q763,MAX(0,T763-H763-I763),0),0))</f>
        <v/>
      </c>
      <c r="V763" s="28" t="n"/>
      <c r="W763" s="29">
        <f>IF(A763="","",IFERROR(U763*V763,0))</f>
        <v/>
      </c>
      <c r="X763" s="27">
        <f>IF(A763="","",IFERROR(H763/K763,0))</f>
        <v/>
      </c>
      <c r="Y763" s="21">
        <f>IF(A763="","",IFERROR(IF(H763&lt;=0,"Rupture / à commander",IF(H763&lt;=Q763,IF(I763&gt;0,"À surveiller - commande en cours","À commander"),"OK")),"À vérifier"))</f>
        <v/>
      </c>
      <c r="Z763" s="22" t="n"/>
      <c r="AA763" s="15" t="n"/>
    </row>
    <row r="764">
      <c r="A764" s="15" t="n"/>
      <c r="B764" s="15" t="n"/>
      <c r="C764" s="15" t="n"/>
      <c r="D764" s="15" t="n"/>
      <c r="E764" s="15" t="n"/>
      <c r="F764" s="16" t="n"/>
      <c r="G764" s="16" t="n"/>
      <c r="H764" s="17">
        <f>IF(A764="","",IFERROR(MAX(0,F764-G764),0))</f>
        <v/>
      </c>
      <c r="I764" s="16" t="n"/>
      <c r="J764" s="16" t="n"/>
      <c r="K764" s="27">
        <f>IF(A764="","",IFERROR(J764/'Paramètres'!$B$6,0))</f>
        <v/>
      </c>
      <c r="L764" s="16" t="n"/>
      <c r="M764" s="17">
        <f>IF(A764="","",IFERROR(IF(L764="",'Paramètres'!$B$7,L764),0))</f>
        <v/>
      </c>
      <c r="N764" s="16" t="n"/>
      <c r="O764" s="17">
        <f>IF(A764="","",IFERROR(IF(N764="",'Paramètres'!$B$8,N764),0))</f>
        <v/>
      </c>
      <c r="P764" s="17">
        <f>IF(A764="","",IFERROR(ROUNDUP(K764*O764,0),0))</f>
        <v/>
      </c>
      <c r="Q764" s="17">
        <f>IF(A764="","",IFERROR(ROUNDUP((K764*M764)+P764,0),0))</f>
        <v/>
      </c>
      <c r="R764" s="16" t="n"/>
      <c r="S764" s="17">
        <f>IF(A764="","",IFERROR(IF(R764="",'Paramètres'!$B$9,R764),0))</f>
        <v/>
      </c>
      <c r="T764" s="17">
        <f>IF(A764="","",IFERROR(ROUNDUP(K764*(M764+S764),0),0))</f>
        <v/>
      </c>
      <c r="U764" s="17">
        <f>IF(A764="","",IFERROR(IF(H764&lt;=Q764,MAX(0,T764-H764-I764),0),0))</f>
        <v/>
      </c>
      <c r="V764" s="28" t="n"/>
      <c r="W764" s="29">
        <f>IF(A764="","",IFERROR(U764*V764,0))</f>
        <v/>
      </c>
      <c r="X764" s="27">
        <f>IF(A764="","",IFERROR(H764/K764,0))</f>
        <v/>
      </c>
      <c r="Y764" s="21">
        <f>IF(A764="","",IFERROR(IF(H764&lt;=0,"Rupture / à commander",IF(H764&lt;=Q764,IF(I764&gt;0,"À surveiller - commande en cours","À commander"),"OK")),"À vérifier"))</f>
        <v/>
      </c>
      <c r="Z764" s="22" t="n"/>
      <c r="AA764" s="15" t="n"/>
    </row>
    <row r="765">
      <c r="A765" s="15" t="n"/>
      <c r="B765" s="15" t="n"/>
      <c r="C765" s="15" t="n"/>
      <c r="D765" s="15" t="n"/>
      <c r="E765" s="15" t="n"/>
      <c r="F765" s="16" t="n"/>
      <c r="G765" s="16" t="n"/>
      <c r="H765" s="17">
        <f>IF(A765="","",IFERROR(MAX(0,F765-G765),0))</f>
        <v/>
      </c>
      <c r="I765" s="16" t="n"/>
      <c r="J765" s="16" t="n"/>
      <c r="K765" s="27">
        <f>IF(A765="","",IFERROR(J765/'Paramètres'!$B$6,0))</f>
        <v/>
      </c>
      <c r="L765" s="16" t="n"/>
      <c r="M765" s="17">
        <f>IF(A765="","",IFERROR(IF(L765="",'Paramètres'!$B$7,L765),0))</f>
        <v/>
      </c>
      <c r="N765" s="16" t="n"/>
      <c r="O765" s="17">
        <f>IF(A765="","",IFERROR(IF(N765="",'Paramètres'!$B$8,N765),0))</f>
        <v/>
      </c>
      <c r="P765" s="17">
        <f>IF(A765="","",IFERROR(ROUNDUP(K765*O765,0),0))</f>
        <v/>
      </c>
      <c r="Q765" s="17">
        <f>IF(A765="","",IFERROR(ROUNDUP((K765*M765)+P765,0),0))</f>
        <v/>
      </c>
      <c r="R765" s="16" t="n"/>
      <c r="S765" s="17">
        <f>IF(A765="","",IFERROR(IF(R765="",'Paramètres'!$B$9,R765),0))</f>
        <v/>
      </c>
      <c r="T765" s="17">
        <f>IF(A765="","",IFERROR(ROUNDUP(K765*(M765+S765),0),0))</f>
        <v/>
      </c>
      <c r="U765" s="17">
        <f>IF(A765="","",IFERROR(IF(H765&lt;=Q765,MAX(0,T765-H765-I765),0),0))</f>
        <v/>
      </c>
      <c r="V765" s="28" t="n"/>
      <c r="W765" s="29">
        <f>IF(A765="","",IFERROR(U765*V765,0))</f>
        <v/>
      </c>
      <c r="X765" s="27">
        <f>IF(A765="","",IFERROR(H765/K765,0))</f>
        <v/>
      </c>
      <c r="Y765" s="21">
        <f>IF(A765="","",IFERROR(IF(H765&lt;=0,"Rupture / à commander",IF(H765&lt;=Q765,IF(I765&gt;0,"À surveiller - commande en cours","À commander"),"OK")),"À vérifier"))</f>
        <v/>
      </c>
      <c r="Z765" s="22" t="n"/>
      <c r="AA765" s="15" t="n"/>
    </row>
    <row r="766">
      <c r="A766" s="15" t="n"/>
      <c r="B766" s="15" t="n"/>
      <c r="C766" s="15" t="n"/>
      <c r="D766" s="15" t="n"/>
      <c r="E766" s="15" t="n"/>
      <c r="F766" s="16" t="n"/>
      <c r="G766" s="16" t="n"/>
      <c r="H766" s="17">
        <f>IF(A766="","",IFERROR(MAX(0,F766-G766),0))</f>
        <v/>
      </c>
      <c r="I766" s="16" t="n"/>
      <c r="J766" s="16" t="n"/>
      <c r="K766" s="27">
        <f>IF(A766="","",IFERROR(J766/'Paramètres'!$B$6,0))</f>
        <v/>
      </c>
      <c r="L766" s="16" t="n"/>
      <c r="M766" s="17">
        <f>IF(A766="","",IFERROR(IF(L766="",'Paramètres'!$B$7,L766),0))</f>
        <v/>
      </c>
      <c r="N766" s="16" t="n"/>
      <c r="O766" s="17">
        <f>IF(A766="","",IFERROR(IF(N766="",'Paramètres'!$B$8,N766),0))</f>
        <v/>
      </c>
      <c r="P766" s="17">
        <f>IF(A766="","",IFERROR(ROUNDUP(K766*O766,0),0))</f>
        <v/>
      </c>
      <c r="Q766" s="17">
        <f>IF(A766="","",IFERROR(ROUNDUP((K766*M766)+P766,0),0))</f>
        <v/>
      </c>
      <c r="R766" s="16" t="n"/>
      <c r="S766" s="17">
        <f>IF(A766="","",IFERROR(IF(R766="",'Paramètres'!$B$9,R766),0))</f>
        <v/>
      </c>
      <c r="T766" s="17">
        <f>IF(A766="","",IFERROR(ROUNDUP(K766*(M766+S766),0),0))</f>
        <v/>
      </c>
      <c r="U766" s="17">
        <f>IF(A766="","",IFERROR(IF(H766&lt;=Q766,MAX(0,T766-H766-I766),0),0))</f>
        <v/>
      </c>
      <c r="V766" s="28" t="n"/>
      <c r="W766" s="29">
        <f>IF(A766="","",IFERROR(U766*V766,0))</f>
        <v/>
      </c>
      <c r="X766" s="27">
        <f>IF(A766="","",IFERROR(H766/K766,0))</f>
        <v/>
      </c>
      <c r="Y766" s="21">
        <f>IF(A766="","",IFERROR(IF(H766&lt;=0,"Rupture / à commander",IF(H766&lt;=Q766,IF(I766&gt;0,"À surveiller - commande en cours","À commander"),"OK")),"À vérifier"))</f>
        <v/>
      </c>
      <c r="Z766" s="22" t="n"/>
      <c r="AA766" s="15" t="n"/>
    </row>
    <row r="767">
      <c r="A767" s="15" t="n"/>
      <c r="B767" s="15" t="n"/>
      <c r="C767" s="15" t="n"/>
      <c r="D767" s="15" t="n"/>
      <c r="E767" s="15" t="n"/>
      <c r="F767" s="16" t="n"/>
      <c r="G767" s="16" t="n"/>
      <c r="H767" s="17">
        <f>IF(A767="","",IFERROR(MAX(0,F767-G767),0))</f>
        <v/>
      </c>
      <c r="I767" s="16" t="n"/>
      <c r="J767" s="16" t="n"/>
      <c r="K767" s="27">
        <f>IF(A767="","",IFERROR(J767/'Paramètres'!$B$6,0))</f>
        <v/>
      </c>
      <c r="L767" s="16" t="n"/>
      <c r="M767" s="17">
        <f>IF(A767="","",IFERROR(IF(L767="",'Paramètres'!$B$7,L767),0))</f>
        <v/>
      </c>
      <c r="N767" s="16" t="n"/>
      <c r="O767" s="17">
        <f>IF(A767="","",IFERROR(IF(N767="",'Paramètres'!$B$8,N767),0))</f>
        <v/>
      </c>
      <c r="P767" s="17">
        <f>IF(A767="","",IFERROR(ROUNDUP(K767*O767,0),0))</f>
        <v/>
      </c>
      <c r="Q767" s="17">
        <f>IF(A767="","",IFERROR(ROUNDUP((K767*M767)+P767,0),0))</f>
        <v/>
      </c>
      <c r="R767" s="16" t="n"/>
      <c r="S767" s="17">
        <f>IF(A767="","",IFERROR(IF(R767="",'Paramètres'!$B$9,R767),0))</f>
        <v/>
      </c>
      <c r="T767" s="17">
        <f>IF(A767="","",IFERROR(ROUNDUP(K767*(M767+S767),0),0))</f>
        <v/>
      </c>
      <c r="U767" s="17">
        <f>IF(A767="","",IFERROR(IF(H767&lt;=Q767,MAX(0,T767-H767-I767),0),0))</f>
        <v/>
      </c>
      <c r="V767" s="28" t="n"/>
      <c r="W767" s="29">
        <f>IF(A767="","",IFERROR(U767*V767,0))</f>
        <v/>
      </c>
      <c r="X767" s="27">
        <f>IF(A767="","",IFERROR(H767/K767,0))</f>
        <v/>
      </c>
      <c r="Y767" s="21">
        <f>IF(A767="","",IFERROR(IF(H767&lt;=0,"Rupture / à commander",IF(H767&lt;=Q767,IF(I767&gt;0,"À surveiller - commande en cours","À commander"),"OK")),"À vérifier"))</f>
        <v/>
      </c>
      <c r="Z767" s="22" t="n"/>
      <c r="AA767" s="15" t="n"/>
    </row>
    <row r="768">
      <c r="A768" s="15" t="n"/>
      <c r="B768" s="15" t="n"/>
      <c r="C768" s="15" t="n"/>
      <c r="D768" s="15" t="n"/>
      <c r="E768" s="15" t="n"/>
      <c r="F768" s="16" t="n"/>
      <c r="G768" s="16" t="n"/>
      <c r="H768" s="17">
        <f>IF(A768="","",IFERROR(MAX(0,F768-G768),0))</f>
        <v/>
      </c>
      <c r="I768" s="16" t="n"/>
      <c r="J768" s="16" t="n"/>
      <c r="K768" s="27">
        <f>IF(A768="","",IFERROR(J768/'Paramètres'!$B$6,0))</f>
        <v/>
      </c>
      <c r="L768" s="16" t="n"/>
      <c r="M768" s="17">
        <f>IF(A768="","",IFERROR(IF(L768="",'Paramètres'!$B$7,L768),0))</f>
        <v/>
      </c>
      <c r="N768" s="16" t="n"/>
      <c r="O768" s="17">
        <f>IF(A768="","",IFERROR(IF(N768="",'Paramètres'!$B$8,N768),0))</f>
        <v/>
      </c>
      <c r="P768" s="17">
        <f>IF(A768="","",IFERROR(ROUNDUP(K768*O768,0),0))</f>
        <v/>
      </c>
      <c r="Q768" s="17">
        <f>IF(A768="","",IFERROR(ROUNDUP((K768*M768)+P768,0),0))</f>
        <v/>
      </c>
      <c r="R768" s="16" t="n"/>
      <c r="S768" s="17">
        <f>IF(A768="","",IFERROR(IF(R768="",'Paramètres'!$B$9,R768),0))</f>
        <v/>
      </c>
      <c r="T768" s="17">
        <f>IF(A768="","",IFERROR(ROUNDUP(K768*(M768+S768),0),0))</f>
        <v/>
      </c>
      <c r="U768" s="17">
        <f>IF(A768="","",IFERROR(IF(H768&lt;=Q768,MAX(0,T768-H768-I768),0),0))</f>
        <v/>
      </c>
      <c r="V768" s="28" t="n"/>
      <c r="W768" s="29">
        <f>IF(A768="","",IFERROR(U768*V768,0))</f>
        <v/>
      </c>
      <c r="X768" s="27">
        <f>IF(A768="","",IFERROR(H768/K768,0))</f>
        <v/>
      </c>
      <c r="Y768" s="21">
        <f>IF(A768="","",IFERROR(IF(H768&lt;=0,"Rupture / à commander",IF(H768&lt;=Q768,IF(I768&gt;0,"À surveiller - commande en cours","À commander"),"OK")),"À vérifier"))</f>
        <v/>
      </c>
      <c r="Z768" s="22" t="n"/>
      <c r="AA768" s="15" t="n"/>
    </row>
    <row r="769">
      <c r="A769" s="15" t="n"/>
      <c r="B769" s="15" t="n"/>
      <c r="C769" s="15" t="n"/>
      <c r="D769" s="15" t="n"/>
      <c r="E769" s="15" t="n"/>
      <c r="F769" s="16" t="n"/>
      <c r="G769" s="16" t="n"/>
      <c r="H769" s="17">
        <f>IF(A769="","",IFERROR(MAX(0,F769-G769),0))</f>
        <v/>
      </c>
      <c r="I769" s="16" t="n"/>
      <c r="J769" s="16" t="n"/>
      <c r="K769" s="27">
        <f>IF(A769="","",IFERROR(J769/'Paramètres'!$B$6,0))</f>
        <v/>
      </c>
      <c r="L769" s="16" t="n"/>
      <c r="M769" s="17">
        <f>IF(A769="","",IFERROR(IF(L769="",'Paramètres'!$B$7,L769),0))</f>
        <v/>
      </c>
      <c r="N769" s="16" t="n"/>
      <c r="O769" s="17">
        <f>IF(A769="","",IFERROR(IF(N769="",'Paramètres'!$B$8,N769),0))</f>
        <v/>
      </c>
      <c r="P769" s="17">
        <f>IF(A769="","",IFERROR(ROUNDUP(K769*O769,0),0))</f>
        <v/>
      </c>
      <c r="Q769" s="17">
        <f>IF(A769="","",IFERROR(ROUNDUP((K769*M769)+P769,0),0))</f>
        <v/>
      </c>
      <c r="R769" s="16" t="n"/>
      <c r="S769" s="17">
        <f>IF(A769="","",IFERROR(IF(R769="",'Paramètres'!$B$9,R769),0))</f>
        <v/>
      </c>
      <c r="T769" s="17">
        <f>IF(A769="","",IFERROR(ROUNDUP(K769*(M769+S769),0),0))</f>
        <v/>
      </c>
      <c r="U769" s="17">
        <f>IF(A769="","",IFERROR(IF(H769&lt;=Q769,MAX(0,T769-H769-I769),0),0))</f>
        <v/>
      </c>
      <c r="V769" s="28" t="n"/>
      <c r="W769" s="29">
        <f>IF(A769="","",IFERROR(U769*V769,0))</f>
        <v/>
      </c>
      <c r="X769" s="27">
        <f>IF(A769="","",IFERROR(H769/K769,0))</f>
        <v/>
      </c>
      <c r="Y769" s="21">
        <f>IF(A769="","",IFERROR(IF(H769&lt;=0,"Rupture / à commander",IF(H769&lt;=Q769,IF(I769&gt;0,"À surveiller - commande en cours","À commander"),"OK")),"À vérifier"))</f>
        <v/>
      </c>
      <c r="Z769" s="22" t="n"/>
      <c r="AA769" s="15" t="n"/>
    </row>
    <row r="770">
      <c r="A770" s="15" t="n"/>
      <c r="B770" s="15" t="n"/>
      <c r="C770" s="15" t="n"/>
      <c r="D770" s="15" t="n"/>
      <c r="E770" s="15" t="n"/>
      <c r="F770" s="16" t="n"/>
      <c r="G770" s="16" t="n"/>
      <c r="H770" s="17">
        <f>IF(A770="","",IFERROR(MAX(0,F770-G770),0))</f>
        <v/>
      </c>
      <c r="I770" s="16" t="n"/>
      <c r="J770" s="16" t="n"/>
      <c r="K770" s="27">
        <f>IF(A770="","",IFERROR(J770/'Paramètres'!$B$6,0))</f>
        <v/>
      </c>
      <c r="L770" s="16" t="n"/>
      <c r="M770" s="17">
        <f>IF(A770="","",IFERROR(IF(L770="",'Paramètres'!$B$7,L770),0))</f>
        <v/>
      </c>
      <c r="N770" s="16" t="n"/>
      <c r="O770" s="17">
        <f>IF(A770="","",IFERROR(IF(N770="",'Paramètres'!$B$8,N770),0))</f>
        <v/>
      </c>
      <c r="P770" s="17">
        <f>IF(A770="","",IFERROR(ROUNDUP(K770*O770,0),0))</f>
        <v/>
      </c>
      <c r="Q770" s="17">
        <f>IF(A770="","",IFERROR(ROUNDUP((K770*M770)+P770,0),0))</f>
        <v/>
      </c>
      <c r="R770" s="16" t="n"/>
      <c r="S770" s="17">
        <f>IF(A770="","",IFERROR(IF(R770="",'Paramètres'!$B$9,R770),0))</f>
        <v/>
      </c>
      <c r="T770" s="17">
        <f>IF(A770="","",IFERROR(ROUNDUP(K770*(M770+S770),0),0))</f>
        <v/>
      </c>
      <c r="U770" s="17">
        <f>IF(A770="","",IFERROR(IF(H770&lt;=Q770,MAX(0,T770-H770-I770),0),0))</f>
        <v/>
      </c>
      <c r="V770" s="28" t="n"/>
      <c r="W770" s="29">
        <f>IF(A770="","",IFERROR(U770*V770,0))</f>
        <v/>
      </c>
      <c r="X770" s="27">
        <f>IF(A770="","",IFERROR(H770/K770,0))</f>
        <v/>
      </c>
      <c r="Y770" s="21">
        <f>IF(A770="","",IFERROR(IF(H770&lt;=0,"Rupture / à commander",IF(H770&lt;=Q770,IF(I770&gt;0,"À surveiller - commande en cours","À commander"),"OK")),"À vérifier"))</f>
        <v/>
      </c>
      <c r="Z770" s="22" t="n"/>
      <c r="AA770" s="15" t="n"/>
    </row>
    <row r="771">
      <c r="A771" s="15" t="n"/>
      <c r="B771" s="15" t="n"/>
      <c r="C771" s="15" t="n"/>
      <c r="D771" s="15" t="n"/>
      <c r="E771" s="15" t="n"/>
      <c r="F771" s="16" t="n"/>
      <c r="G771" s="16" t="n"/>
      <c r="H771" s="17">
        <f>IF(A771="","",IFERROR(MAX(0,F771-G771),0))</f>
        <v/>
      </c>
      <c r="I771" s="16" t="n"/>
      <c r="J771" s="16" t="n"/>
      <c r="K771" s="27">
        <f>IF(A771="","",IFERROR(J771/'Paramètres'!$B$6,0))</f>
        <v/>
      </c>
      <c r="L771" s="16" t="n"/>
      <c r="M771" s="17">
        <f>IF(A771="","",IFERROR(IF(L771="",'Paramètres'!$B$7,L771),0))</f>
        <v/>
      </c>
      <c r="N771" s="16" t="n"/>
      <c r="O771" s="17">
        <f>IF(A771="","",IFERROR(IF(N771="",'Paramètres'!$B$8,N771),0))</f>
        <v/>
      </c>
      <c r="P771" s="17">
        <f>IF(A771="","",IFERROR(ROUNDUP(K771*O771,0),0))</f>
        <v/>
      </c>
      <c r="Q771" s="17">
        <f>IF(A771="","",IFERROR(ROUNDUP((K771*M771)+P771,0),0))</f>
        <v/>
      </c>
      <c r="R771" s="16" t="n"/>
      <c r="S771" s="17">
        <f>IF(A771="","",IFERROR(IF(R771="",'Paramètres'!$B$9,R771),0))</f>
        <v/>
      </c>
      <c r="T771" s="17">
        <f>IF(A771="","",IFERROR(ROUNDUP(K771*(M771+S771),0),0))</f>
        <v/>
      </c>
      <c r="U771" s="17">
        <f>IF(A771="","",IFERROR(IF(H771&lt;=Q771,MAX(0,T771-H771-I771),0),0))</f>
        <v/>
      </c>
      <c r="V771" s="28" t="n"/>
      <c r="W771" s="29">
        <f>IF(A771="","",IFERROR(U771*V771,0))</f>
        <v/>
      </c>
      <c r="X771" s="27">
        <f>IF(A771="","",IFERROR(H771/K771,0))</f>
        <v/>
      </c>
      <c r="Y771" s="21">
        <f>IF(A771="","",IFERROR(IF(H771&lt;=0,"Rupture / à commander",IF(H771&lt;=Q771,IF(I771&gt;0,"À surveiller - commande en cours","À commander"),"OK")),"À vérifier"))</f>
        <v/>
      </c>
      <c r="Z771" s="22" t="n"/>
      <c r="AA771" s="15" t="n"/>
    </row>
    <row r="772">
      <c r="A772" s="15" t="n"/>
      <c r="B772" s="15" t="n"/>
      <c r="C772" s="15" t="n"/>
      <c r="D772" s="15" t="n"/>
      <c r="E772" s="15" t="n"/>
      <c r="F772" s="16" t="n"/>
      <c r="G772" s="16" t="n"/>
      <c r="H772" s="17">
        <f>IF(A772="","",IFERROR(MAX(0,F772-G772),0))</f>
        <v/>
      </c>
      <c r="I772" s="16" t="n"/>
      <c r="J772" s="16" t="n"/>
      <c r="K772" s="27">
        <f>IF(A772="","",IFERROR(J772/'Paramètres'!$B$6,0))</f>
        <v/>
      </c>
      <c r="L772" s="16" t="n"/>
      <c r="M772" s="17">
        <f>IF(A772="","",IFERROR(IF(L772="",'Paramètres'!$B$7,L772),0))</f>
        <v/>
      </c>
      <c r="N772" s="16" t="n"/>
      <c r="O772" s="17">
        <f>IF(A772="","",IFERROR(IF(N772="",'Paramètres'!$B$8,N772),0))</f>
        <v/>
      </c>
      <c r="P772" s="17">
        <f>IF(A772="","",IFERROR(ROUNDUP(K772*O772,0),0))</f>
        <v/>
      </c>
      <c r="Q772" s="17">
        <f>IF(A772="","",IFERROR(ROUNDUP((K772*M772)+P772,0),0))</f>
        <v/>
      </c>
      <c r="R772" s="16" t="n"/>
      <c r="S772" s="17">
        <f>IF(A772="","",IFERROR(IF(R772="",'Paramètres'!$B$9,R772),0))</f>
        <v/>
      </c>
      <c r="T772" s="17">
        <f>IF(A772="","",IFERROR(ROUNDUP(K772*(M772+S772),0),0))</f>
        <v/>
      </c>
      <c r="U772" s="17">
        <f>IF(A772="","",IFERROR(IF(H772&lt;=Q772,MAX(0,T772-H772-I772),0),0))</f>
        <v/>
      </c>
      <c r="V772" s="28" t="n"/>
      <c r="W772" s="29">
        <f>IF(A772="","",IFERROR(U772*V772,0))</f>
        <v/>
      </c>
      <c r="X772" s="27">
        <f>IF(A772="","",IFERROR(H772/K772,0))</f>
        <v/>
      </c>
      <c r="Y772" s="21">
        <f>IF(A772="","",IFERROR(IF(H772&lt;=0,"Rupture / à commander",IF(H772&lt;=Q772,IF(I772&gt;0,"À surveiller - commande en cours","À commander"),"OK")),"À vérifier"))</f>
        <v/>
      </c>
      <c r="Z772" s="22" t="n"/>
      <c r="AA772" s="15" t="n"/>
    </row>
    <row r="773">
      <c r="A773" s="15" t="n"/>
      <c r="B773" s="15" t="n"/>
      <c r="C773" s="15" t="n"/>
      <c r="D773" s="15" t="n"/>
      <c r="E773" s="15" t="n"/>
      <c r="F773" s="16" t="n"/>
      <c r="G773" s="16" t="n"/>
      <c r="H773" s="17">
        <f>IF(A773="","",IFERROR(MAX(0,F773-G773),0))</f>
        <v/>
      </c>
      <c r="I773" s="16" t="n"/>
      <c r="J773" s="16" t="n"/>
      <c r="K773" s="27">
        <f>IF(A773="","",IFERROR(J773/'Paramètres'!$B$6,0))</f>
        <v/>
      </c>
      <c r="L773" s="16" t="n"/>
      <c r="M773" s="17">
        <f>IF(A773="","",IFERROR(IF(L773="",'Paramètres'!$B$7,L773),0))</f>
        <v/>
      </c>
      <c r="N773" s="16" t="n"/>
      <c r="O773" s="17">
        <f>IF(A773="","",IFERROR(IF(N773="",'Paramètres'!$B$8,N773),0))</f>
        <v/>
      </c>
      <c r="P773" s="17">
        <f>IF(A773="","",IFERROR(ROUNDUP(K773*O773,0),0))</f>
        <v/>
      </c>
      <c r="Q773" s="17">
        <f>IF(A773="","",IFERROR(ROUNDUP((K773*M773)+P773,0),0))</f>
        <v/>
      </c>
      <c r="R773" s="16" t="n"/>
      <c r="S773" s="17">
        <f>IF(A773="","",IFERROR(IF(R773="",'Paramètres'!$B$9,R773),0))</f>
        <v/>
      </c>
      <c r="T773" s="17">
        <f>IF(A773="","",IFERROR(ROUNDUP(K773*(M773+S773),0),0))</f>
        <v/>
      </c>
      <c r="U773" s="17">
        <f>IF(A773="","",IFERROR(IF(H773&lt;=Q773,MAX(0,T773-H773-I773),0),0))</f>
        <v/>
      </c>
      <c r="V773" s="28" t="n"/>
      <c r="W773" s="29">
        <f>IF(A773="","",IFERROR(U773*V773,0))</f>
        <v/>
      </c>
      <c r="X773" s="27">
        <f>IF(A773="","",IFERROR(H773/K773,0))</f>
        <v/>
      </c>
      <c r="Y773" s="21">
        <f>IF(A773="","",IFERROR(IF(H773&lt;=0,"Rupture / à commander",IF(H773&lt;=Q773,IF(I773&gt;0,"À surveiller - commande en cours","À commander"),"OK")),"À vérifier"))</f>
        <v/>
      </c>
      <c r="Z773" s="22" t="n"/>
      <c r="AA773" s="15" t="n"/>
    </row>
    <row r="774">
      <c r="A774" s="15" t="n"/>
      <c r="B774" s="15" t="n"/>
      <c r="C774" s="15" t="n"/>
      <c r="D774" s="15" t="n"/>
      <c r="E774" s="15" t="n"/>
      <c r="F774" s="16" t="n"/>
      <c r="G774" s="16" t="n"/>
      <c r="H774" s="17">
        <f>IF(A774="","",IFERROR(MAX(0,F774-G774),0))</f>
        <v/>
      </c>
      <c r="I774" s="16" t="n"/>
      <c r="J774" s="16" t="n"/>
      <c r="K774" s="27">
        <f>IF(A774="","",IFERROR(J774/'Paramètres'!$B$6,0))</f>
        <v/>
      </c>
      <c r="L774" s="16" t="n"/>
      <c r="M774" s="17">
        <f>IF(A774="","",IFERROR(IF(L774="",'Paramètres'!$B$7,L774),0))</f>
        <v/>
      </c>
      <c r="N774" s="16" t="n"/>
      <c r="O774" s="17">
        <f>IF(A774="","",IFERROR(IF(N774="",'Paramètres'!$B$8,N774),0))</f>
        <v/>
      </c>
      <c r="P774" s="17">
        <f>IF(A774="","",IFERROR(ROUNDUP(K774*O774,0),0))</f>
        <v/>
      </c>
      <c r="Q774" s="17">
        <f>IF(A774="","",IFERROR(ROUNDUP((K774*M774)+P774,0),0))</f>
        <v/>
      </c>
      <c r="R774" s="16" t="n"/>
      <c r="S774" s="17">
        <f>IF(A774="","",IFERROR(IF(R774="",'Paramètres'!$B$9,R774),0))</f>
        <v/>
      </c>
      <c r="T774" s="17">
        <f>IF(A774="","",IFERROR(ROUNDUP(K774*(M774+S774),0),0))</f>
        <v/>
      </c>
      <c r="U774" s="17">
        <f>IF(A774="","",IFERROR(IF(H774&lt;=Q774,MAX(0,T774-H774-I774),0),0))</f>
        <v/>
      </c>
      <c r="V774" s="28" t="n"/>
      <c r="W774" s="29">
        <f>IF(A774="","",IFERROR(U774*V774,0))</f>
        <v/>
      </c>
      <c r="X774" s="27">
        <f>IF(A774="","",IFERROR(H774/K774,0))</f>
        <v/>
      </c>
      <c r="Y774" s="21">
        <f>IF(A774="","",IFERROR(IF(H774&lt;=0,"Rupture / à commander",IF(H774&lt;=Q774,IF(I774&gt;0,"À surveiller - commande en cours","À commander"),"OK")),"À vérifier"))</f>
        <v/>
      </c>
      <c r="Z774" s="22" t="n"/>
      <c r="AA774" s="15" t="n"/>
    </row>
    <row r="775">
      <c r="A775" s="15" t="n"/>
      <c r="B775" s="15" t="n"/>
      <c r="C775" s="15" t="n"/>
      <c r="D775" s="15" t="n"/>
      <c r="E775" s="15" t="n"/>
      <c r="F775" s="16" t="n"/>
      <c r="G775" s="16" t="n"/>
      <c r="H775" s="17">
        <f>IF(A775="","",IFERROR(MAX(0,F775-G775),0))</f>
        <v/>
      </c>
      <c r="I775" s="16" t="n"/>
      <c r="J775" s="16" t="n"/>
      <c r="K775" s="27">
        <f>IF(A775="","",IFERROR(J775/'Paramètres'!$B$6,0))</f>
        <v/>
      </c>
      <c r="L775" s="16" t="n"/>
      <c r="M775" s="17">
        <f>IF(A775="","",IFERROR(IF(L775="",'Paramètres'!$B$7,L775),0))</f>
        <v/>
      </c>
      <c r="N775" s="16" t="n"/>
      <c r="O775" s="17">
        <f>IF(A775="","",IFERROR(IF(N775="",'Paramètres'!$B$8,N775),0))</f>
        <v/>
      </c>
      <c r="P775" s="17">
        <f>IF(A775="","",IFERROR(ROUNDUP(K775*O775,0),0))</f>
        <v/>
      </c>
      <c r="Q775" s="17">
        <f>IF(A775="","",IFERROR(ROUNDUP((K775*M775)+P775,0),0))</f>
        <v/>
      </c>
      <c r="R775" s="16" t="n"/>
      <c r="S775" s="17">
        <f>IF(A775="","",IFERROR(IF(R775="",'Paramètres'!$B$9,R775),0))</f>
        <v/>
      </c>
      <c r="T775" s="17">
        <f>IF(A775="","",IFERROR(ROUNDUP(K775*(M775+S775),0),0))</f>
        <v/>
      </c>
      <c r="U775" s="17">
        <f>IF(A775="","",IFERROR(IF(H775&lt;=Q775,MAX(0,T775-H775-I775),0),0))</f>
        <v/>
      </c>
      <c r="V775" s="28" t="n"/>
      <c r="W775" s="29">
        <f>IF(A775="","",IFERROR(U775*V775,0))</f>
        <v/>
      </c>
      <c r="X775" s="27">
        <f>IF(A775="","",IFERROR(H775/K775,0))</f>
        <v/>
      </c>
      <c r="Y775" s="21">
        <f>IF(A775="","",IFERROR(IF(H775&lt;=0,"Rupture / à commander",IF(H775&lt;=Q775,IF(I775&gt;0,"À surveiller - commande en cours","À commander"),"OK")),"À vérifier"))</f>
        <v/>
      </c>
      <c r="Z775" s="22" t="n"/>
      <c r="AA775" s="15" t="n"/>
    </row>
    <row r="776">
      <c r="A776" s="15" t="n"/>
      <c r="B776" s="15" t="n"/>
      <c r="C776" s="15" t="n"/>
      <c r="D776" s="15" t="n"/>
      <c r="E776" s="15" t="n"/>
      <c r="F776" s="16" t="n"/>
      <c r="G776" s="16" t="n"/>
      <c r="H776" s="17">
        <f>IF(A776="","",IFERROR(MAX(0,F776-G776),0))</f>
        <v/>
      </c>
      <c r="I776" s="16" t="n"/>
      <c r="J776" s="16" t="n"/>
      <c r="K776" s="27">
        <f>IF(A776="","",IFERROR(J776/'Paramètres'!$B$6,0))</f>
        <v/>
      </c>
      <c r="L776" s="16" t="n"/>
      <c r="M776" s="17">
        <f>IF(A776="","",IFERROR(IF(L776="",'Paramètres'!$B$7,L776),0))</f>
        <v/>
      </c>
      <c r="N776" s="16" t="n"/>
      <c r="O776" s="17">
        <f>IF(A776="","",IFERROR(IF(N776="",'Paramètres'!$B$8,N776),0))</f>
        <v/>
      </c>
      <c r="P776" s="17">
        <f>IF(A776="","",IFERROR(ROUNDUP(K776*O776,0),0))</f>
        <v/>
      </c>
      <c r="Q776" s="17">
        <f>IF(A776="","",IFERROR(ROUNDUP((K776*M776)+P776,0),0))</f>
        <v/>
      </c>
      <c r="R776" s="16" t="n"/>
      <c r="S776" s="17">
        <f>IF(A776="","",IFERROR(IF(R776="",'Paramètres'!$B$9,R776),0))</f>
        <v/>
      </c>
      <c r="T776" s="17">
        <f>IF(A776="","",IFERROR(ROUNDUP(K776*(M776+S776),0),0))</f>
        <v/>
      </c>
      <c r="U776" s="17">
        <f>IF(A776="","",IFERROR(IF(H776&lt;=Q776,MAX(0,T776-H776-I776),0),0))</f>
        <v/>
      </c>
      <c r="V776" s="28" t="n"/>
      <c r="W776" s="29">
        <f>IF(A776="","",IFERROR(U776*V776,0))</f>
        <v/>
      </c>
      <c r="X776" s="27">
        <f>IF(A776="","",IFERROR(H776/K776,0))</f>
        <v/>
      </c>
      <c r="Y776" s="21">
        <f>IF(A776="","",IFERROR(IF(H776&lt;=0,"Rupture / à commander",IF(H776&lt;=Q776,IF(I776&gt;0,"À surveiller - commande en cours","À commander"),"OK")),"À vérifier"))</f>
        <v/>
      </c>
      <c r="Z776" s="22" t="n"/>
      <c r="AA776" s="15" t="n"/>
    </row>
    <row r="777">
      <c r="A777" s="15" t="n"/>
      <c r="B777" s="15" t="n"/>
      <c r="C777" s="15" t="n"/>
      <c r="D777" s="15" t="n"/>
      <c r="E777" s="15" t="n"/>
      <c r="F777" s="16" t="n"/>
      <c r="G777" s="16" t="n"/>
      <c r="H777" s="17">
        <f>IF(A777="","",IFERROR(MAX(0,F777-G777),0))</f>
        <v/>
      </c>
      <c r="I777" s="16" t="n"/>
      <c r="J777" s="16" t="n"/>
      <c r="K777" s="27">
        <f>IF(A777="","",IFERROR(J777/'Paramètres'!$B$6,0))</f>
        <v/>
      </c>
      <c r="L777" s="16" t="n"/>
      <c r="M777" s="17">
        <f>IF(A777="","",IFERROR(IF(L777="",'Paramètres'!$B$7,L777),0))</f>
        <v/>
      </c>
      <c r="N777" s="16" t="n"/>
      <c r="O777" s="17">
        <f>IF(A777="","",IFERROR(IF(N777="",'Paramètres'!$B$8,N777),0))</f>
        <v/>
      </c>
      <c r="P777" s="17">
        <f>IF(A777="","",IFERROR(ROUNDUP(K777*O777,0),0))</f>
        <v/>
      </c>
      <c r="Q777" s="17">
        <f>IF(A777="","",IFERROR(ROUNDUP((K777*M777)+P777,0),0))</f>
        <v/>
      </c>
      <c r="R777" s="16" t="n"/>
      <c r="S777" s="17">
        <f>IF(A777="","",IFERROR(IF(R777="",'Paramètres'!$B$9,R777),0))</f>
        <v/>
      </c>
      <c r="T777" s="17">
        <f>IF(A777="","",IFERROR(ROUNDUP(K777*(M777+S777),0),0))</f>
        <v/>
      </c>
      <c r="U777" s="17">
        <f>IF(A777="","",IFERROR(IF(H777&lt;=Q777,MAX(0,T777-H777-I777),0),0))</f>
        <v/>
      </c>
      <c r="V777" s="28" t="n"/>
      <c r="W777" s="29">
        <f>IF(A777="","",IFERROR(U777*V777,0))</f>
        <v/>
      </c>
      <c r="X777" s="27">
        <f>IF(A777="","",IFERROR(H777/K777,0))</f>
        <v/>
      </c>
      <c r="Y777" s="21">
        <f>IF(A777="","",IFERROR(IF(H777&lt;=0,"Rupture / à commander",IF(H777&lt;=Q777,IF(I777&gt;0,"À surveiller - commande en cours","À commander"),"OK")),"À vérifier"))</f>
        <v/>
      </c>
      <c r="Z777" s="22" t="n"/>
      <c r="AA777" s="15" t="n"/>
    </row>
    <row r="778">
      <c r="A778" s="15" t="n"/>
      <c r="B778" s="15" t="n"/>
      <c r="C778" s="15" t="n"/>
      <c r="D778" s="15" t="n"/>
      <c r="E778" s="15" t="n"/>
      <c r="F778" s="16" t="n"/>
      <c r="G778" s="16" t="n"/>
      <c r="H778" s="17">
        <f>IF(A778="","",IFERROR(MAX(0,F778-G778),0))</f>
        <v/>
      </c>
      <c r="I778" s="16" t="n"/>
      <c r="J778" s="16" t="n"/>
      <c r="K778" s="27">
        <f>IF(A778="","",IFERROR(J778/'Paramètres'!$B$6,0))</f>
        <v/>
      </c>
      <c r="L778" s="16" t="n"/>
      <c r="M778" s="17">
        <f>IF(A778="","",IFERROR(IF(L778="",'Paramètres'!$B$7,L778),0))</f>
        <v/>
      </c>
      <c r="N778" s="16" t="n"/>
      <c r="O778" s="17">
        <f>IF(A778="","",IFERROR(IF(N778="",'Paramètres'!$B$8,N778),0))</f>
        <v/>
      </c>
      <c r="P778" s="17">
        <f>IF(A778="","",IFERROR(ROUNDUP(K778*O778,0),0))</f>
        <v/>
      </c>
      <c r="Q778" s="17">
        <f>IF(A778="","",IFERROR(ROUNDUP((K778*M778)+P778,0),0))</f>
        <v/>
      </c>
      <c r="R778" s="16" t="n"/>
      <c r="S778" s="17">
        <f>IF(A778="","",IFERROR(IF(R778="",'Paramètres'!$B$9,R778),0))</f>
        <v/>
      </c>
      <c r="T778" s="17">
        <f>IF(A778="","",IFERROR(ROUNDUP(K778*(M778+S778),0),0))</f>
        <v/>
      </c>
      <c r="U778" s="17">
        <f>IF(A778="","",IFERROR(IF(H778&lt;=Q778,MAX(0,T778-H778-I778),0),0))</f>
        <v/>
      </c>
      <c r="V778" s="28" t="n"/>
      <c r="W778" s="29">
        <f>IF(A778="","",IFERROR(U778*V778,0))</f>
        <v/>
      </c>
      <c r="X778" s="27">
        <f>IF(A778="","",IFERROR(H778/K778,0))</f>
        <v/>
      </c>
      <c r="Y778" s="21">
        <f>IF(A778="","",IFERROR(IF(H778&lt;=0,"Rupture / à commander",IF(H778&lt;=Q778,IF(I778&gt;0,"À surveiller - commande en cours","À commander"),"OK")),"À vérifier"))</f>
        <v/>
      </c>
      <c r="Z778" s="22" t="n"/>
      <c r="AA778" s="15" t="n"/>
    </row>
    <row r="779">
      <c r="A779" s="15" t="n"/>
      <c r="B779" s="15" t="n"/>
      <c r="C779" s="15" t="n"/>
      <c r="D779" s="15" t="n"/>
      <c r="E779" s="15" t="n"/>
      <c r="F779" s="16" t="n"/>
      <c r="G779" s="16" t="n"/>
      <c r="H779" s="17">
        <f>IF(A779="","",IFERROR(MAX(0,F779-G779),0))</f>
        <v/>
      </c>
      <c r="I779" s="16" t="n"/>
      <c r="J779" s="16" t="n"/>
      <c r="K779" s="27">
        <f>IF(A779="","",IFERROR(J779/'Paramètres'!$B$6,0))</f>
        <v/>
      </c>
      <c r="L779" s="16" t="n"/>
      <c r="M779" s="17">
        <f>IF(A779="","",IFERROR(IF(L779="",'Paramètres'!$B$7,L779),0))</f>
        <v/>
      </c>
      <c r="N779" s="16" t="n"/>
      <c r="O779" s="17">
        <f>IF(A779="","",IFERROR(IF(N779="",'Paramètres'!$B$8,N779),0))</f>
        <v/>
      </c>
      <c r="P779" s="17">
        <f>IF(A779="","",IFERROR(ROUNDUP(K779*O779,0),0))</f>
        <v/>
      </c>
      <c r="Q779" s="17">
        <f>IF(A779="","",IFERROR(ROUNDUP((K779*M779)+P779,0),0))</f>
        <v/>
      </c>
      <c r="R779" s="16" t="n"/>
      <c r="S779" s="17">
        <f>IF(A779="","",IFERROR(IF(R779="",'Paramètres'!$B$9,R779),0))</f>
        <v/>
      </c>
      <c r="T779" s="17">
        <f>IF(A779="","",IFERROR(ROUNDUP(K779*(M779+S779),0),0))</f>
        <v/>
      </c>
      <c r="U779" s="17">
        <f>IF(A779="","",IFERROR(IF(H779&lt;=Q779,MAX(0,T779-H779-I779),0),0))</f>
        <v/>
      </c>
      <c r="V779" s="28" t="n"/>
      <c r="W779" s="29">
        <f>IF(A779="","",IFERROR(U779*V779,0))</f>
        <v/>
      </c>
      <c r="X779" s="27">
        <f>IF(A779="","",IFERROR(H779/K779,0))</f>
        <v/>
      </c>
      <c r="Y779" s="21">
        <f>IF(A779="","",IFERROR(IF(H779&lt;=0,"Rupture / à commander",IF(H779&lt;=Q779,IF(I779&gt;0,"À surveiller - commande en cours","À commander"),"OK")),"À vérifier"))</f>
        <v/>
      </c>
      <c r="Z779" s="22" t="n"/>
      <c r="AA779" s="15" t="n"/>
    </row>
    <row r="780">
      <c r="A780" s="15" t="n"/>
      <c r="B780" s="15" t="n"/>
      <c r="C780" s="15" t="n"/>
      <c r="D780" s="15" t="n"/>
      <c r="E780" s="15" t="n"/>
      <c r="F780" s="16" t="n"/>
      <c r="G780" s="16" t="n"/>
      <c r="H780" s="17">
        <f>IF(A780="","",IFERROR(MAX(0,F780-G780),0))</f>
        <v/>
      </c>
      <c r="I780" s="16" t="n"/>
      <c r="J780" s="16" t="n"/>
      <c r="K780" s="27">
        <f>IF(A780="","",IFERROR(J780/'Paramètres'!$B$6,0))</f>
        <v/>
      </c>
      <c r="L780" s="16" t="n"/>
      <c r="M780" s="17">
        <f>IF(A780="","",IFERROR(IF(L780="",'Paramètres'!$B$7,L780),0))</f>
        <v/>
      </c>
      <c r="N780" s="16" t="n"/>
      <c r="O780" s="17">
        <f>IF(A780="","",IFERROR(IF(N780="",'Paramètres'!$B$8,N780),0))</f>
        <v/>
      </c>
      <c r="P780" s="17">
        <f>IF(A780="","",IFERROR(ROUNDUP(K780*O780,0),0))</f>
        <v/>
      </c>
      <c r="Q780" s="17">
        <f>IF(A780="","",IFERROR(ROUNDUP((K780*M780)+P780,0),0))</f>
        <v/>
      </c>
      <c r="R780" s="16" t="n"/>
      <c r="S780" s="17">
        <f>IF(A780="","",IFERROR(IF(R780="",'Paramètres'!$B$9,R780),0))</f>
        <v/>
      </c>
      <c r="T780" s="17">
        <f>IF(A780="","",IFERROR(ROUNDUP(K780*(M780+S780),0),0))</f>
        <v/>
      </c>
      <c r="U780" s="17">
        <f>IF(A780="","",IFERROR(IF(H780&lt;=Q780,MAX(0,T780-H780-I780),0),0))</f>
        <v/>
      </c>
      <c r="V780" s="28" t="n"/>
      <c r="W780" s="29">
        <f>IF(A780="","",IFERROR(U780*V780,0))</f>
        <v/>
      </c>
      <c r="X780" s="27">
        <f>IF(A780="","",IFERROR(H780/K780,0))</f>
        <v/>
      </c>
      <c r="Y780" s="21">
        <f>IF(A780="","",IFERROR(IF(H780&lt;=0,"Rupture / à commander",IF(H780&lt;=Q780,IF(I780&gt;0,"À surveiller - commande en cours","À commander"),"OK")),"À vérifier"))</f>
        <v/>
      </c>
      <c r="Z780" s="22" t="n"/>
      <c r="AA780" s="15" t="n"/>
    </row>
    <row r="781">
      <c r="A781" s="15" t="n"/>
      <c r="B781" s="15" t="n"/>
      <c r="C781" s="15" t="n"/>
      <c r="D781" s="15" t="n"/>
      <c r="E781" s="15" t="n"/>
      <c r="F781" s="16" t="n"/>
      <c r="G781" s="16" t="n"/>
      <c r="H781" s="17">
        <f>IF(A781="","",IFERROR(MAX(0,F781-G781),0))</f>
        <v/>
      </c>
      <c r="I781" s="16" t="n"/>
      <c r="J781" s="16" t="n"/>
      <c r="K781" s="27">
        <f>IF(A781="","",IFERROR(J781/'Paramètres'!$B$6,0))</f>
        <v/>
      </c>
      <c r="L781" s="16" t="n"/>
      <c r="M781" s="17">
        <f>IF(A781="","",IFERROR(IF(L781="",'Paramètres'!$B$7,L781),0))</f>
        <v/>
      </c>
      <c r="N781" s="16" t="n"/>
      <c r="O781" s="17">
        <f>IF(A781="","",IFERROR(IF(N781="",'Paramètres'!$B$8,N781),0))</f>
        <v/>
      </c>
      <c r="P781" s="17">
        <f>IF(A781="","",IFERROR(ROUNDUP(K781*O781,0),0))</f>
        <v/>
      </c>
      <c r="Q781" s="17">
        <f>IF(A781="","",IFERROR(ROUNDUP((K781*M781)+P781,0),0))</f>
        <v/>
      </c>
      <c r="R781" s="16" t="n"/>
      <c r="S781" s="17">
        <f>IF(A781="","",IFERROR(IF(R781="",'Paramètres'!$B$9,R781),0))</f>
        <v/>
      </c>
      <c r="T781" s="17">
        <f>IF(A781="","",IFERROR(ROUNDUP(K781*(M781+S781),0),0))</f>
        <v/>
      </c>
      <c r="U781" s="17">
        <f>IF(A781="","",IFERROR(IF(H781&lt;=Q781,MAX(0,T781-H781-I781),0),0))</f>
        <v/>
      </c>
      <c r="V781" s="28" t="n"/>
      <c r="W781" s="29">
        <f>IF(A781="","",IFERROR(U781*V781,0))</f>
        <v/>
      </c>
      <c r="X781" s="27">
        <f>IF(A781="","",IFERROR(H781/K781,0))</f>
        <v/>
      </c>
      <c r="Y781" s="21">
        <f>IF(A781="","",IFERROR(IF(H781&lt;=0,"Rupture / à commander",IF(H781&lt;=Q781,IF(I781&gt;0,"À surveiller - commande en cours","À commander"),"OK")),"À vérifier"))</f>
        <v/>
      </c>
      <c r="Z781" s="22" t="n"/>
      <c r="AA781" s="15" t="n"/>
    </row>
    <row r="782">
      <c r="A782" s="15" t="n"/>
      <c r="B782" s="15" t="n"/>
      <c r="C782" s="15" t="n"/>
      <c r="D782" s="15" t="n"/>
      <c r="E782" s="15" t="n"/>
      <c r="F782" s="16" t="n"/>
      <c r="G782" s="16" t="n"/>
      <c r="H782" s="17">
        <f>IF(A782="","",IFERROR(MAX(0,F782-G782),0))</f>
        <v/>
      </c>
      <c r="I782" s="16" t="n"/>
      <c r="J782" s="16" t="n"/>
      <c r="K782" s="27">
        <f>IF(A782="","",IFERROR(J782/'Paramètres'!$B$6,0))</f>
        <v/>
      </c>
      <c r="L782" s="16" t="n"/>
      <c r="M782" s="17">
        <f>IF(A782="","",IFERROR(IF(L782="",'Paramètres'!$B$7,L782),0))</f>
        <v/>
      </c>
      <c r="N782" s="16" t="n"/>
      <c r="O782" s="17">
        <f>IF(A782="","",IFERROR(IF(N782="",'Paramètres'!$B$8,N782),0))</f>
        <v/>
      </c>
      <c r="P782" s="17">
        <f>IF(A782="","",IFERROR(ROUNDUP(K782*O782,0),0))</f>
        <v/>
      </c>
      <c r="Q782" s="17">
        <f>IF(A782="","",IFERROR(ROUNDUP((K782*M782)+P782,0),0))</f>
        <v/>
      </c>
      <c r="R782" s="16" t="n"/>
      <c r="S782" s="17">
        <f>IF(A782="","",IFERROR(IF(R782="",'Paramètres'!$B$9,R782),0))</f>
        <v/>
      </c>
      <c r="T782" s="17">
        <f>IF(A782="","",IFERROR(ROUNDUP(K782*(M782+S782),0),0))</f>
        <v/>
      </c>
      <c r="U782" s="17">
        <f>IF(A782="","",IFERROR(IF(H782&lt;=Q782,MAX(0,T782-H782-I782),0),0))</f>
        <v/>
      </c>
      <c r="V782" s="28" t="n"/>
      <c r="W782" s="29">
        <f>IF(A782="","",IFERROR(U782*V782,0))</f>
        <v/>
      </c>
      <c r="X782" s="27">
        <f>IF(A782="","",IFERROR(H782/K782,0))</f>
        <v/>
      </c>
      <c r="Y782" s="21">
        <f>IF(A782="","",IFERROR(IF(H782&lt;=0,"Rupture / à commander",IF(H782&lt;=Q782,IF(I782&gt;0,"À surveiller - commande en cours","À commander"),"OK")),"À vérifier"))</f>
        <v/>
      </c>
      <c r="Z782" s="22" t="n"/>
      <c r="AA782" s="15" t="n"/>
    </row>
    <row r="783">
      <c r="A783" s="15" t="n"/>
      <c r="B783" s="15" t="n"/>
      <c r="C783" s="15" t="n"/>
      <c r="D783" s="15" t="n"/>
      <c r="E783" s="15" t="n"/>
      <c r="F783" s="16" t="n"/>
      <c r="G783" s="16" t="n"/>
      <c r="H783" s="17">
        <f>IF(A783="","",IFERROR(MAX(0,F783-G783),0))</f>
        <v/>
      </c>
      <c r="I783" s="16" t="n"/>
      <c r="J783" s="16" t="n"/>
      <c r="K783" s="27">
        <f>IF(A783="","",IFERROR(J783/'Paramètres'!$B$6,0))</f>
        <v/>
      </c>
      <c r="L783" s="16" t="n"/>
      <c r="M783" s="17">
        <f>IF(A783="","",IFERROR(IF(L783="",'Paramètres'!$B$7,L783),0))</f>
        <v/>
      </c>
      <c r="N783" s="16" t="n"/>
      <c r="O783" s="17">
        <f>IF(A783="","",IFERROR(IF(N783="",'Paramètres'!$B$8,N783),0))</f>
        <v/>
      </c>
      <c r="P783" s="17">
        <f>IF(A783="","",IFERROR(ROUNDUP(K783*O783,0),0))</f>
        <v/>
      </c>
      <c r="Q783" s="17">
        <f>IF(A783="","",IFERROR(ROUNDUP((K783*M783)+P783,0),0))</f>
        <v/>
      </c>
      <c r="R783" s="16" t="n"/>
      <c r="S783" s="17">
        <f>IF(A783="","",IFERROR(IF(R783="",'Paramètres'!$B$9,R783),0))</f>
        <v/>
      </c>
      <c r="T783" s="17">
        <f>IF(A783="","",IFERROR(ROUNDUP(K783*(M783+S783),0),0))</f>
        <v/>
      </c>
      <c r="U783" s="17">
        <f>IF(A783="","",IFERROR(IF(H783&lt;=Q783,MAX(0,T783-H783-I783),0),0))</f>
        <v/>
      </c>
      <c r="V783" s="28" t="n"/>
      <c r="W783" s="29">
        <f>IF(A783="","",IFERROR(U783*V783,0))</f>
        <v/>
      </c>
      <c r="X783" s="27">
        <f>IF(A783="","",IFERROR(H783/K783,0))</f>
        <v/>
      </c>
      <c r="Y783" s="21">
        <f>IF(A783="","",IFERROR(IF(H783&lt;=0,"Rupture / à commander",IF(H783&lt;=Q783,IF(I783&gt;0,"À surveiller - commande en cours","À commander"),"OK")),"À vérifier"))</f>
        <v/>
      </c>
      <c r="Z783" s="22" t="n"/>
      <c r="AA783" s="15" t="n"/>
    </row>
    <row r="784">
      <c r="A784" s="15" t="n"/>
      <c r="B784" s="15" t="n"/>
      <c r="C784" s="15" t="n"/>
      <c r="D784" s="15" t="n"/>
      <c r="E784" s="15" t="n"/>
      <c r="F784" s="16" t="n"/>
      <c r="G784" s="16" t="n"/>
      <c r="H784" s="17">
        <f>IF(A784="","",IFERROR(MAX(0,F784-G784),0))</f>
        <v/>
      </c>
      <c r="I784" s="16" t="n"/>
      <c r="J784" s="16" t="n"/>
      <c r="K784" s="27">
        <f>IF(A784="","",IFERROR(J784/'Paramètres'!$B$6,0))</f>
        <v/>
      </c>
      <c r="L784" s="16" t="n"/>
      <c r="M784" s="17">
        <f>IF(A784="","",IFERROR(IF(L784="",'Paramètres'!$B$7,L784),0))</f>
        <v/>
      </c>
      <c r="N784" s="16" t="n"/>
      <c r="O784" s="17">
        <f>IF(A784="","",IFERROR(IF(N784="",'Paramètres'!$B$8,N784),0))</f>
        <v/>
      </c>
      <c r="P784" s="17">
        <f>IF(A784="","",IFERROR(ROUNDUP(K784*O784,0),0))</f>
        <v/>
      </c>
      <c r="Q784" s="17">
        <f>IF(A784="","",IFERROR(ROUNDUP((K784*M784)+P784,0),0))</f>
        <v/>
      </c>
      <c r="R784" s="16" t="n"/>
      <c r="S784" s="17">
        <f>IF(A784="","",IFERROR(IF(R784="",'Paramètres'!$B$9,R784),0))</f>
        <v/>
      </c>
      <c r="T784" s="17">
        <f>IF(A784="","",IFERROR(ROUNDUP(K784*(M784+S784),0),0))</f>
        <v/>
      </c>
      <c r="U784" s="17">
        <f>IF(A784="","",IFERROR(IF(H784&lt;=Q784,MAX(0,T784-H784-I784),0),0))</f>
        <v/>
      </c>
      <c r="V784" s="28" t="n"/>
      <c r="W784" s="29">
        <f>IF(A784="","",IFERROR(U784*V784,0))</f>
        <v/>
      </c>
      <c r="X784" s="27">
        <f>IF(A784="","",IFERROR(H784/K784,0))</f>
        <v/>
      </c>
      <c r="Y784" s="21">
        <f>IF(A784="","",IFERROR(IF(H784&lt;=0,"Rupture / à commander",IF(H784&lt;=Q784,IF(I784&gt;0,"À surveiller - commande en cours","À commander"),"OK")),"À vérifier"))</f>
        <v/>
      </c>
      <c r="Z784" s="22" t="n"/>
      <c r="AA784" s="15" t="n"/>
    </row>
    <row r="785">
      <c r="A785" s="15" t="n"/>
      <c r="B785" s="15" t="n"/>
      <c r="C785" s="15" t="n"/>
      <c r="D785" s="15" t="n"/>
      <c r="E785" s="15" t="n"/>
      <c r="F785" s="16" t="n"/>
      <c r="G785" s="16" t="n"/>
      <c r="H785" s="17">
        <f>IF(A785="","",IFERROR(MAX(0,F785-G785),0))</f>
        <v/>
      </c>
      <c r="I785" s="16" t="n"/>
      <c r="J785" s="16" t="n"/>
      <c r="K785" s="27">
        <f>IF(A785="","",IFERROR(J785/'Paramètres'!$B$6,0))</f>
        <v/>
      </c>
      <c r="L785" s="16" t="n"/>
      <c r="M785" s="17">
        <f>IF(A785="","",IFERROR(IF(L785="",'Paramètres'!$B$7,L785),0))</f>
        <v/>
      </c>
      <c r="N785" s="16" t="n"/>
      <c r="O785" s="17">
        <f>IF(A785="","",IFERROR(IF(N785="",'Paramètres'!$B$8,N785),0))</f>
        <v/>
      </c>
      <c r="P785" s="17">
        <f>IF(A785="","",IFERROR(ROUNDUP(K785*O785,0),0))</f>
        <v/>
      </c>
      <c r="Q785" s="17">
        <f>IF(A785="","",IFERROR(ROUNDUP((K785*M785)+P785,0),0))</f>
        <v/>
      </c>
      <c r="R785" s="16" t="n"/>
      <c r="S785" s="17">
        <f>IF(A785="","",IFERROR(IF(R785="",'Paramètres'!$B$9,R785),0))</f>
        <v/>
      </c>
      <c r="T785" s="17">
        <f>IF(A785="","",IFERROR(ROUNDUP(K785*(M785+S785),0),0))</f>
        <v/>
      </c>
      <c r="U785" s="17">
        <f>IF(A785="","",IFERROR(IF(H785&lt;=Q785,MAX(0,T785-H785-I785),0),0))</f>
        <v/>
      </c>
      <c r="V785" s="28" t="n"/>
      <c r="W785" s="29">
        <f>IF(A785="","",IFERROR(U785*V785,0))</f>
        <v/>
      </c>
      <c r="X785" s="27">
        <f>IF(A785="","",IFERROR(H785/K785,0))</f>
        <v/>
      </c>
      <c r="Y785" s="21">
        <f>IF(A785="","",IFERROR(IF(H785&lt;=0,"Rupture / à commander",IF(H785&lt;=Q785,IF(I785&gt;0,"À surveiller - commande en cours","À commander"),"OK")),"À vérifier"))</f>
        <v/>
      </c>
      <c r="Z785" s="22" t="n"/>
      <c r="AA785" s="15" t="n"/>
    </row>
    <row r="786">
      <c r="A786" s="15" t="n"/>
      <c r="B786" s="15" t="n"/>
      <c r="C786" s="15" t="n"/>
      <c r="D786" s="15" t="n"/>
      <c r="E786" s="15" t="n"/>
      <c r="F786" s="16" t="n"/>
      <c r="G786" s="16" t="n"/>
      <c r="H786" s="17">
        <f>IF(A786="","",IFERROR(MAX(0,F786-G786),0))</f>
        <v/>
      </c>
      <c r="I786" s="16" t="n"/>
      <c r="J786" s="16" t="n"/>
      <c r="K786" s="27">
        <f>IF(A786="","",IFERROR(J786/'Paramètres'!$B$6,0))</f>
        <v/>
      </c>
      <c r="L786" s="16" t="n"/>
      <c r="M786" s="17">
        <f>IF(A786="","",IFERROR(IF(L786="",'Paramètres'!$B$7,L786),0))</f>
        <v/>
      </c>
      <c r="N786" s="16" t="n"/>
      <c r="O786" s="17">
        <f>IF(A786="","",IFERROR(IF(N786="",'Paramètres'!$B$8,N786),0))</f>
        <v/>
      </c>
      <c r="P786" s="17">
        <f>IF(A786="","",IFERROR(ROUNDUP(K786*O786,0),0))</f>
        <v/>
      </c>
      <c r="Q786" s="17">
        <f>IF(A786="","",IFERROR(ROUNDUP((K786*M786)+P786,0),0))</f>
        <v/>
      </c>
      <c r="R786" s="16" t="n"/>
      <c r="S786" s="17">
        <f>IF(A786="","",IFERROR(IF(R786="",'Paramètres'!$B$9,R786),0))</f>
        <v/>
      </c>
      <c r="T786" s="17">
        <f>IF(A786="","",IFERROR(ROUNDUP(K786*(M786+S786),0),0))</f>
        <v/>
      </c>
      <c r="U786" s="17">
        <f>IF(A786="","",IFERROR(IF(H786&lt;=Q786,MAX(0,T786-H786-I786),0),0))</f>
        <v/>
      </c>
      <c r="V786" s="28" t="n"/>
      <c r="W786" s="29">
        <f>IF(A786="","",IFERROR(U786*V786,0))</f>
        <v/>
      </c>
      <c r="X786" s="27">
        <f>IF(A786="","",IFERROR(H786/K786,0))</f>
        <v/>
      </c>
      <c r="Y786" s="21">
        <f>IF(A786="","",IFERROR(IF(H786&lt;=0,"Rupture / à commander",IF(H786&lt;=Q786,IF(I786&gt;0,"À surveiller - commande en cours","À commander"),"OK")),"À vérifier"))</f>
        <v/>
      </c>
      <c r="Z786" s="22" t="n"/>
      <c r="AA786" s="15" t="n"/>
    </row>
    <row r="787">
      <c r="A787" s="15" t="n"/>
      <c r="B787" s="15" t="n"/>
      <c r="C787" s="15" t="n"/>
      <c r="D787" s="15" t="n"/>
      <c r="E787" s="15" t="n"/>
      <c r="F787" s="16" t="n"/>
      <c r="G787" s="16" t="n"/>
      <c r="H787" s="17">
        <f>IF(A787="","",IFERROR(MAX(0,F787-G787),0))</f>
        <v/>
      </c>
      <c r="I787" s="16" t="n"/>
      <c r="J787" s="16" t="n"/>
      <c r="K787" s="27">
        <f>IF(A787="","",IFERROR(J787/'Paramètres'!$B$6,0))</f>
        <v/>
      </c>
      <c r="L787" s="16" t="n"/>
      <c r="M787" s="17">
        <f>IF(A787="","",IFERROR(IF(L787="",'Paramètres'!$B$7,L787),0))</f>
        <v/>
      </c>
      <c r="N787" s="16" t="n"/>
      <c r="O787" s="17">
        <f>IF(A787="","",IFERROR(IF(N787="",'Paramètres'!$B$8,N787),0))</f>
        <v/>
      </c>
      <c r="P787" s="17">
        <f>IF(A787="","",IFERROR(ROUNDUP(K787*O787,0),0))</f>
        <v/>
      </c>
      <c r="Q787" s="17">
        <f>IF(A787="","",IFERROR(ROUNDUP((K787*M787)+P787,0),0))</f>
        <v/>
      </c>
      <c r="R787" s="16" t="n"/>
      <c r="S787" s="17">
        <f>IF(A787="","",IFERROR(IF(R787="",'Paramètres'!$B$9,R787),0))</f>
        <v/>
      </c>
      <c r="T787" s="17">
        <f>IF(A787="","",IFERROR(ROUNDUP(K787*(M787+S787),0),0))</f>
        <v/>
      </c>
      <c r="U787" s="17">
        <f>IF(A787="","",IFERROR(IF(H787&lt;=Q787,MAX(0,T787-H787-I787),0),0))</f>
        <v/>
      </c>
      <c r="V787" s="28" t="n"/>
      <c r="W787" s="29">
        <f>IF(A787="","",IFERROR(U787*V787,0))</f>
        <v/>
      </c>
      <c r="X787" s="27">
        <f>IF(A787="","",IFERROR(H787/K787,0))</f>
        <v/>
      </c>
      <c r="Y787" s="21">
        <f>IF(A787="","",IFERROR(IF(H787&lt;=0,"Rupture / à commander",IF(H787&lt;=Q787,IF(I787&gt;0,"À surveiller - commande en cours","À commander"),"OK")),"À vérifier"))</f>
        <v/>
      </c>
      <c r="Z787" s="22" t="n"/>
      <c r="AA787" s="15" t="n"/>
    </row>
    <row r="788">
      <c r="A788" s="15" t="n"/>
      <c r="B788" s="15" t="n"/>
      <c r="C788" s="15" t="n"/>
      <c r="D788" s="15" t="n"/>
      <c r="E788" s="15" t="n"/>
      <c r="F788" s="16" t="n"/>
      <c r="G788" s="16" t="n"/>
      <c r="H788" s="17">
        <f>IF(A788="","",IFERROR(MAX(0,F788-G788),0))</f>
        <v/>
      </c>
      <c r="I788" s="16" t="n"/>
      <c r="J788" s="16" t="n"/>
      <c r="K788" s="27">
        <f>IF(A788="","",IFERROR(J788/'Paramètres'!$B$6,0))</f>
        <v/>
      </c>
      <c r="L788" s="16" t="n"/>
      <c r="M788" s="17">
        <f>IF(A788="","",IFERROR(IF(L788="",'Paramètres'!$B$7,L788),0))</f>
        <v/>
      </c>
      <c r="N788" s="16" t="n"/>
      <c r="O788" s="17">
        <f>IF(A788="","",IFERROR(IF(N788="",'Paramètres'!$B$8,N788),0))</f>
        <v/>
      </c>
      <c r="P788" s="17">
        <f>IF(A788="","",IFERROR(ROUNDUP(K788*O788,0),0))</f>
        <v/>
      </c>
      <c r="Q788" s="17">
        <f>IF(A788="","",IFERROR(ROUNDUP((K788*M788)+P788,0),0))</f>
        <v/>
      </c>
      <c r="R788" s="16" t="n"/>
      <c r="S788" s="17">
        <f>IF(A788="","",IFERROR(IF(R788="",'Paramètres'!$B$9,R788),0))</f>
        <v/>
      </c>
      <c r="T788" s="17">
        <f>IF(A788="","",IFERROR(ROUNDUP(K788*(M788+S788),0),0))</f>
        <v/>
      </c>
      <c r="U788" s="17">
        <f>IF(A788="","",IFERROR(IF(H788&lt;=Q788,MAX(0,T788-H788-I788),0),0))</f>
        <v/>
      </c>
      <c r="V788" s="28" t="n"/>
      <c r="W788" s="29">
        <f>IF(A788="","",IFERROR(U788*V788,0))</f>
        <v/>
      </c>
      <c r="X788" s="27">
        <f>IF(A788="","",IFERROR(H788/K788,0))</f>
        <v/>
      </c>
      <c r="Y788" s="21">
        <f>IF(A788="","",IFERROR(IF(H788&lt;=0,"Rupture / à commander",IF(H788&lt;=Q788,IF(I788&gt;0,"À surveiller - commande en cours","À commander"),"OK")),"À vérifier"))</f>
        <v/>
      </c>
      <c r="Z788" s="22" t="n"/>
      <c r="AA788" s="15" t="n"/>
    </row>
    <row r="789">
      <c r="A789" s="15" t="n"/>
      <c r="B789" s="15" t="n"/>
      <c r="C789" s="15" t="n"/>
      <c r="D789" s="15" t="n"/>
      <c r="E789" s="15" t="n"/>
      <c r="F789" s="16" t="n"/>
      <c r="G789" s="16" t="n"/>
      <c r="H789" s="17">
        <f>IF(A789="","",IFERROR(MAX(0,F789-G789),0))</f>
        <v/>
      </c>
      <c r="I789" s="16" t="n"/>
      <c r="J789" s="16" t="n"/>
      <c r="K789" s="27">
        <f>IF(A789="","",IFERROR(J789/'Paramètres'!$B$6,0))</f>
        <v/>
      </c>
      <c r="L789" s="16" t="n"/>
      <c r="M789" s="17">
        <f>IF(A789="","",IFERROR(IF(L789="",'Paramètres'!$B$7,L789),0))</f>
        <v/>
      </c>
      <c r="N789" s="16" t="n"/>
      <c r="O789" s="17">
        <f>IF(A789="","",IFERROR(IF(N789="",'Paramètres'!$B$8,N789),0))</f>
        <v/>
      </c>
      <c r="P789" s="17">
        <f>IF(A789="","",IFERROR(ROUNDUP(K789*O789,0),0))</f>
        <v/>
      </c>
      <c r="Q789" s="17">
        <f>IF(A789="","",IFERROR(ROUNDUP((K789*M789)+P789,0),0))</f>
        <v/>
      </c>
      <c r="R789" s="16" t="n"/>
      <c r="S789" s="17">
        <f>IF(A789="","",IFERROR(IF(R789="",'Paramètres'!$B$9,R789),0))</f>
        <v/>
      </c>
      <c r="T789" s="17">
        <f>IF(A789="","",IFERROR(ROUNDUP(K789*(M789+S789),0),0))</f>
        <v/>
      </c>
      <c r="U789" s="17">
        <f>IF(A789="","",IFERROR(IF(H789&lt;=Q789,MAX(0,T789-H789-I789),0),0))</f>
        <v/>
      </c>
      <c r="V789" s="28" t="n"/>
      <c r="W789" s="29">
        <f>IF(A789="","",IFERROR(U789*V789,0))</f>
        <v/>
      </c>
      <c r="X789" s="27">
        <f>IF(A789="","",IFERROR(H789/K789,0))</f>
        <v/>
      </c>
      <c r="Y789" s="21">
        <f>IF(A789="","",IFERROR(IF(H789&lt;=0,"Rupture / à commander",IF(H789&lt;=Q789,IF(I789&gt;0,"À surveiller - commande en cours","À commander"),"OK")),"À vérifier"))</f>
        <v/>
      </c>
      <c r="Z789" s="22" t="n"/>
      <c r="AA789" s="15" t="n"/>
    </row>
    <row r="790">
      <c r="A790" s="15" t="n"/>
      <c r="B790" s="15" t="n"/>
      <c r="C790" s="15" t="n"/>
      <c r="D790" s="15" t="n"/>
      <c r="E790" s="15" t="n"/>
      <c r="F790" s="16" t="n"/>
      <c r="G790" s="16" t="n"/>
      <c r="H790" s="17">
        <f>IF(A790="","",IFERROR(MAX(0,F790-G790),0))</f>
        <v/>
      </c>
      <c r="I790" s="16" t="n"/>
      <c r="J790" s="16" t="n"/>
      <c r="K790" s="27">
        <f>IF(A790="","",IFERROR(J790/'Paramètres'!$B$6,0))</f>
        <v/>
      </c>
      <c r="L790" s="16" t="n"/>
      <c r="M790" s="17">
        <f>IF(A790="","",IFERROR(IF(L790="",'Paramètres'!$B$7,L790),0))</f>
        <v/>
      </c>
      <c r="N790" s="16" t="n"/>
      <c r="O790" s="17">
        <f>IF(A790="","",IFERROR(IF(N790="",'Paramètres'!$B$8,N790),0))</f>
        <v/>
      </c>
      <c r="P790" s="17">
        <f>IF(A790="","",IFERROR(ROUNDUP(K790*O790,0),0))</f>
        <v/>
      </c>
      <c r="Q790" s="17">
        <f>IF(A790="","",IFERROR(ROUNDUP((K790*M790)+P790,0),0))</f>
        <v/>
      </c>
      <c r="R790" s="16" t="n"/>
      <c r="S790" s="17">
        <f>IF(A790="","",IFERROR(IF(R790="",'Paramètres'!$B$9,R790),0))</f>
        <v/>
      </c>
      <c r="T790" s="17">
        <f>IF(A790="","",IFERROR(ROUNDUP(K790*(M790+S790),0),0))</f>
        <v/>
      </c>
      <c r="U790" s="17">
        <f>IF(A790="","",IFERROR(IF(H790&lt;=Q790,MAX(0,T790-H790-I790),0),0))</f>
        <v/>
      </c>
      <c r="V790" s="28" t="n"/>
      <c r="W790" s="29">
        <f>IF(A790="","",IFERROR(U790*V790,0))</f>
        <v/>
      </c>
      <c r="X790" s="27">
        <f>IF(A790="","",IFERROR(H790/K790,0))</f>
        <v/>
      </c>
      <c r="Y790" s="21">
        <f>IF(A790="","",IFERROR(IF(H790&lt;=0,"Rupture / à commander",IF(H790&lt;=Q790,IF(I790&gt;0,"À surveiller - commande en cours","À commander"),"OK")),"À vérifier"))</f>
        <v/>
      </c>
      <c r="Z790" s="22" t="n"/>
      <c r="AA790" s="15" t="n"/>
    </row>
    <row r="791">
      <c r="A791" s="15" t="n"/>
      <c r="B791" s="15" t="n"/>
      <c r="C791" s="15" t="n"/>
      <c r="D791" s="15" t="n"/>
      <c r="E791" s="15" t="n"/>
      <c r="F791" s="16" t="n"/>
      <c r="G791" s="16" t="n"/>
      <c r="H791" s="17">
        <f>IF(A791="","",IFERROR(MAX(0,F791-G791),0))</f>
        <v/>
      </c>
      <c r="I791" s="16" t="n"/>
      <c r="J791" s="16" t="n"/>
      <c r="K791" s="27">
        <f>IF(A791="","",IFERROR(J791/'Paramètres'!$B$6,0))</f>
        <v/>
      </c>
      <c r="L791" s="16" t="n"/>
      <c r="M791" s="17">
        <f>IF(A791="","",IFERROR(IF(L791="",'Paramètres'!$B$7,L791),0))</f>
        <v/>
      </c>
      <c r="N791" s="16" t="n"/>
      <c r="O791" s="17">
        <f>IF(A791="","",IFERROR(IF(N791="",'Paramètres'!$B$8,N791),0))</f>
        <v/>
      </c>
      <c r="P791" s="17">
        <f>IF(A791="","",IFERROR(ROUNDUP(K791*O791,0),0))</f>
        <v/>
      </c>
      <c r="Q791" s="17">
        <f>IF(A791="","",IFERROR(ROUNDUP((K791*M791)+P791,0),0))</f>
        <v/>
      </c>
      <c r="R791" s="16" t="n"/>
      <c r="S791" s="17">
        <f>IF(A791="","",IFERROR(IF(R791="",'Paramètres'!$B$9,R791),0))</f>
        <v/>
      </c>
      <c r="T791" s="17">
        <f>IF(A791="","",IFERROR(ROUNDUP(K791*(M791+S791),0),0))</f>
        <v/>
      </c>
      <c r="U791" s="17">
        <f>IF(A791="","",IFERROR(IF(H791&lt;=Q791,MAX(0,T791-H791-I791),0),0))</f>
        <v/>
      </c>
      <c r="V791" s="28" t="n"/>
      <c r="W791" s="29">
        <f>IF(A791="","",IFERROR(U791*V791,0))</f>
        <v/>
      </c>
      <c r="X791" s="27">
        <f>IF(A791="","",IFERROR(H791/K791,0))</f>
        <v/>
      </c>
      <c r="Y791" s="21">
        <f>IF(A791="","",IFERROR(IF(H791&lt;=0,"Rupture / à commander",IF(H791&lt;=Q791,IF(I791&gt;0,"À surveiller - commande en cours","À commander"),"OK")),"À vérifier"))</f>
        <v/>
      </c>
      <c r="Z791" s="22" t="n"/>
      <c r="AA791" s="15" t="n"/>
    </row>
    <row r="792">
      <c r="A792" s="15" t="n"/>
      <c r="B792" s="15" t="n"/>
      <c r="C792" s="15" t="n"/>
      <c r="D792" s="15" t="n"/>
      <c r="E792" s="15" t="n"/>
      <c r="F792" s="16" t="n"/>
      <c r="G792" s="16" t="n"/>
      <c r="H792" s="17">
        <f>IF(A792="","",IFERROR(MAX(0,F792-G792),0))</f>
        <v/>
      </c>
      <c r="I792" s="16" t="n"/>
      <c r="J792" s="16" t="n"/>
      <c r="K792" s="27">
        <f>IF(A792="","",IFERROR(J792/'Paramètres'!$B$6,0))</f>
        <v/>
      </c>
      <c r="L792" s="16" t="n"/>
      <c r="M792" s="17">
        <f>IF(A792="","",IFERROR(IF(L792="",'Paramètres'!$B$7,L792),0))</f>
        <v/>
      </c>
      <c r="N792" s="16" t="n"/>
      <c r="O792" s="17">
        <f>IF(A792="","",IFERROR(IF(N792="",'Paramètres'!$B$8,N792),0))</f>
        <v/>
      </c>
      <c r="P792" s="17">
        <f>IF(A792="","",IFERROR(ROUNDUP(K792*O792,0),0))</f>
        <v/>
      </c>
      <c r="Q792" s="17">
        <f>IF(A792="","",IFERROR(ROUNDUP((K792*M792)+P792,0),0))</f>
        <v/>
      </c>
      <c r="R792" s="16" t="n"/>
      <c r="S792" s="17">
        <f>IF(A792="","",IFERROR(IF(R792="",'Paramètres'!$B$9,R792),0))</f>
        <v/>
      </c>
      <c r="T792" s="17">
        <f>IF(A792="","",IFERROR(ROUNDUP(K792*(M792+S792),0),0))</f>
        <v/>
      </c>
      <c r="U792" s="17">
        <f>IF(A792="","",IFERROR(IF(H792&lt;=Q792,MAX(0,T792-H792-I792),0),0))</f>
        <v/>
      </c>
      <c r="V792" s="28" t="n"/>
      <c r="W792" s="29">
        <f>IF(A792="","",IFERROR(U792*V792,0))</f>
        <v/>
      </c>
      <c r="X792" s="27">
        <f>IF(A792="","",IFERROR(H792/K792,0))</f>
        <v/>
      </c>
      <c r="Y792" s="21">
        <f>IF(A792="","",IFERROR(IF(H792&lt;=0,"Rupture / à commander",IF(H792&lt;=Q792,IF(I792&gt;0,"À surveiller - commande en cours","À commander"),"OK")),"À vérifier"))</f>
        <v/>
      </c>
      <c r="Z792" s="22" t="n"/>
      <c r="AA792" s="15" t="n"/>
    </row>
    <row r="793">
      <c r="A793" s="15" t="n"/>
      <c r="B793" s="15" t="n"/>
      <c r="C793" s="15" t="n"/>
      <c r="D793" s="15" t="n"/>
      <c r="E793" s="15" t="n"/>
      <c r="F793" s="16" t="n"/>
      <c r="G793" s="16" t="n"/>
      <c r="H793" s="17">
        <f>IF(A793="","",IFERROR(MAX(0,F793-G793),0))</f>
        <v/>
      </c>
      <c r="I793" s="16" t="n"/>
      <c r="J793" s="16" t="n"/>
      <c r="K793" s="27">
        <f>IF(A793="","",IFERROR(J793/'Paramètres'!$B$6,0))</f>
        <v/>
      </c>
      <c r="L793" s="16" t="n"/>
      <c r="M793" s="17">
        <f>IF(A793="","",IFERROR(IF(L793="",'Paramètres'!$B$7,L793),0))</f>
        <v/>
      </c>
      <c r="N793" s="16" t="n"/>
      <c r="O793" s="17">
        <f>IF(A793="","",IFERROR(IF(N793="",'Paramètres'!$B$8,N793),0))</f>
        <v/>
      </c>
      <c r="P793" s="17">
        <f>IF(A793="","",IFERROR(ROUNDUP(K793*O793,0),0))</f>
        <v/>
      </c>
      <c r="Q793" s="17">
        <f>IF(A793="","",IFERROR(ROUNDUP((K793*M793)+P793,0),0))</f>
        <v/>
      </c>
      <c r="R793" s="16" t="n"/>
      <c r="S793" s="17">
        <f>IF(A793="","",IFERROR(IF(R793="",'Paramètres'!$B$9,R793),0))</f>
        <v/>
      </c>
      <c r="T793" s="17">
        <f>IF(A793="","",IFERROR(ROUNDUP(K793*(M793+S793),0),0))</f>
        <v/>
      </c>
      <c r="U793" s="17">
        <f>IF(A793="","",IFERROR(IF(H793&lt;=Q793,MAX(0,T793-H793-I793),0),0))</f>
        <v/>
      </c>
      <c r="V793" s="28" t="n"/>
      <c r="W793" s="29">
        <f>IF(A793="","",IFERROR(U793*V793,0))</f>
        <v/>
      </c>
      <c r="X793" s="27">
        <f>IF(A793="","",IFERROR(H793/K793,0))</f>
        <v/>
      </c>
      <c r="Y793" s="21">
        <f>IF(A793="","",IFERROR(IF(H793&lt;=0,"Rupture / à commander",IF(H793&lt;=Q793,IF(I793&gt;0,"À surveiller - commande en cours","À commander"),"OK")),"À vérifier"))</f>
        <v/>
      </c>
      <c r="Z793" s="22" t="n"/>
      <c r="AA793" s="15" t="n"/>
    </row>
    <row r="794">
      <c r="A794" s="15" t="n"/>
      <c r="B794" s="15" t="n"/>
      <c r="C794" s="15" t="n"/>
      <c r="D794" s="15" t="n"/>
      <c r="E794" s="15" t="n"/>
      <c r="F794" s="16" t="n"/>
      <c r="G794" s="16" t="n"/>
      <c r="H794" s="17">
        <f>IF(A794="","",IFERROR(MAX(0,F794-G794),0))</f>
        <v/>
      </c>
      <c r="I794" s="16" t="n"/>
      <c r="J794" s="16" t="n"/>
      <c r="K794" s="27">
        <f>IF(A794="","",IFERROR(J794/'Paramètres'!$B$6,0))</f>
        <v/>
      </c>
      <c r="L794" s="16" t="n"/>
      <c r="M794" s="17">
        <f>IF(A794="","",IFERROR(IF(L794="",'Paramètres'!$B$7,L794),0))</f>
        <v/>
      </c>
      <c r="N794" s="16" t="n"/>
      <c r="O794" s="17">
        <f>IF(A794="","",IFERROR(IF(N794="",'Paramètres'!$B$8,N794),0))</f>
        <v/>
      </c>
      <c r="P794" s="17">
        <f>IF(A794="","",IFERROR(ROUNDUP(K794*O794,0),0))</f>
        <v/>
      </c>
      <c r="Q794" s="17">
        <f>IF(A794="","",IFERROR(ROUNDUP((K794*M794)+P794,0),0))</f>
        <v/>
      </c>
      <c r="R794" s="16" t="n"/>
      <c r="S794" s="17">
        <f>IF(A794="","",IFERROR(IF(R794="",'Paramètres'!$B$9,R794),0))</f>
        <v/>
      </c>
      <c r="T794" s="17">
        <f>IF(A794="","",IFERROR(ROUNDUP(K794*(M794+S794),0),0))</f>
        <v/>
      </c>
      <c r="U794" s="17">
        <f>IF(A794="","",IFERROR(IF(H794&lt;=Q794,MAX(0,T794-H794-I794),0),0))</f>
        <v/>
      </c>
      <c r="V794" s="28" t="n"/>
      <c r="W794" s="29">
        <f>IF(A794="","",IFERROR(U794*V794,0))</f>
        <v/>
      </c>
      <c r="X794" s="27">
        <f>IF(A794="","",IFERROR(H794/K794,0))</f>
        <v/>
      </c>
      <c r="Y794" s="21">
        <f>IF(A794="","",IFERROR(IF(H794&lt;=0,"Rupture / à commander",IF(H794&lt;=Q794,IF(I794&gt;0,"À surveiller - commande en cours","À commander"),"OK")),"À vérifier"))</f>
        <v/>
      </c>
      <c r="Z794" s="22" t="n"/>
      <c r="AA794" s="15" t="n"/>
    </row>
    <row r="795">
      <c r="A795" s="15" t="n"/>
      <c r="B795" s="15" t="n"/>
      <c r="C795" s="15" t="n"/>
      <c r="D795" s="15" t="n"/>
      <c r="E795" s="15" t="n"/>
      <c r="F795" s="16" t="n"/>
      <c r="G795" s="16" t="n"/>
      <c r="H795" s="17">
        <f>IF(A795="","",IFERROR(MAX(0,F795-G795),0))</f>
        <v/>
      </c>
      <c r="I795" s="16" t="n"/>
      <c r="J795" s="16" t="n"/>
      <c r="K795" s="27">
        <f>IF(A795="","",IFERROR(J795/'Paramètres'!$B$6,0))</f>
        <v/>
      </c>
      <c r="L795" s="16" t="n"/>
      <c r="M795" s="17">
        <f>IF(A795="","",IFERROR(IF(L795="",'Paramètres'!$B$7,L795),0))</f>
        <v/>
      </c>
      <c r="N795" s="16" t="n"/>
      <c r="O795" s="17">
        <f>IF(A795="","",IFERROR(IF(N795="",'Paramètres'!$B$8,N795),0))</f>
        <v/>
      </c>
      <c r="P795" s="17">
        <f>IF(A795="","",IFERROR(ROUNDUP(K795*O795,0),0))</f>
        <v/>
      </c>
      <c r="Q795" s="17">
        <f>IF(A795="","",IFERROR(ROUNDUP((K795*M795)+P795,0),0))</f>
        <v/>
      </c>
      <c r="R795" s="16" t="n"/>
      <c r="S795" s="17">
        <f>IF(A795="","",IFERROR(IF(R795="",'Paramètres'!$B$9,R795),0))</f>
        <v/>
      </c>
      <c r="T795" s="17">
        <f>IF(A795="","",IFERROR(ROUNDUP(K795*(M795+S795),0),0))</f>
        <v/>
      </c>
      <c r="U795" s="17">
        <f>IF(A795="","",IFERROR(IF(H795&lt;=Q795,MAX(0,T795-H795-I795),0),0))</f>
        <v/>
      </c>
      <c r="V795" s="28" t="n"/>
      <c r="W795" s="29">
        <f>IF(A795="","",IFERROR(U795*V795,0))</f>
        <v/>
      </c>
      <c r="X795" s="27">
        <f>IF(A795="","",IFERROR(H795/K795,0))</f>
        <v/>
      </c>
      <c r="Y795" s="21">
        <f>IF(A795="","",IFERROR(IF(H795&lt;=0,"Rupture / à commander",IF(H795&lt;=Q795,IF(I795&gt;0,"À surveiller - commande en cours","À commander"),"OK")),"À vérifier"))</f>
        <v/>
      </c>
      <c r="Z795" s="22" t="n"/>
      <c r="AA795" s="15" t="n"/>
    </row>
    <row r="796">
      <c r="A796" s="15" t="n"/>
      <c r="B796" s="15" t="n"/>
      <c r="C796" s="15" t="n"/>
      <c r="D796" s="15" t="n"/>
      <c r="E796" s="15" t="n"/>
      <c r="F796" s="16" t="n"/>
      <c r="G796" s="16" t="n"/>
      <c r="H796" s="17">
        <f>IF(A796="","",IFERROR(MAX(0,F796-G796),0))</f>
        <v/>
      </c>
      <c r="I796" s="16" t="n"/>
      <c r="J796" s="16" t="n"/>
      <c r="K796" s="27">
        <f>IF(A796="","",IFERROR(J796/'Paramètres'!$B$6,0))</f>
        <v/>
      </c>
      <c r="L796" s="16" t="n"/>
      <c r="M796" s="17">
        <f>IF(A796="","",IFERROR(IF(L796="",'Paramètres'!$B$7,L796),0))</f>
        <v/>
      </c>
      <c r="N796" s="16" t="n"/>
      <c r="O796" s="17">
        <f>IF(A796="","",IFERROR(IF(N796="",'Paramètres'!$B$8,N796),0))</f>
        <v/>
      </c>
      <c r="P796" s="17">
        <f>IF(A796="","",IFERROR(ROUNDUP(K796*O796,0),0))</f>
        <v/>
      </c>
      <c r="Q796" s="17">
        <f>IF(A796="","",IFERROR(ROUNDUP((K796*M796)+P796,0),0))</f>
        <v/>
      </c>
      <c r="R796" s="16" t="n"/>
      <c r="S796" s="17">
        <f>IF(A796="","",IFERROR(IF(R796="",'Paramètres'!$B$9,R796),0))</f>
        <v/>
      </c>
      <c r="T796" s="17">
        <f>IF(A796="","",IFERROR(ROUNDUP(K796*(M796+S796),0),0))</f>
        <v/>
      </c>
      <c r="U796" s="17">
        <f>IF(A796="","",IFERROR(IF(H796&lt;=Q796,MAX(0,T796-H796-I796),0),0))</f>
        <v/>
      </c>
      <c r="V796" s="28" t="n"/>
      <c r="W796" s="29">
        <f>IF(A796="","",IFERROR(U796*V796,0))</f>
        <v/>
      </c>
      <c r="X796" s="27">
        <f>IF(A796="","",IFERROR(H796/K796,0))</f>
        <v/>
      </c>
      <c r="Y796" s="21">
        <f>IF(A796="","",IFERROR(IF(H796&lt;=0,"Rupture / à commander",IF(H796&lt;=Q796,IF(I796&gt;0,"À surveiller - commande en cours","À commander"),"OK")),"À vérifier"))</f>
        <v/>
      </c>
      <c r="Z796" s="22" t="n"/>
      <c r="AA796" s="15" t="n"/>
    </row>
    <row r="797">
      <c r="A797" s="15" t="n"/>
      <c r="B797" s="15" t="n"/>
      <c r="C797" s="15" t="n"/>
      <c r="D797" s="15" t="n"/>
      <c r="E797" s="15" t="n"/>
      <c r="F797" s="16" t="n"/>
      <c r="G797" s="16" t="n"/>
      <c r="H797" s="17">
        <f>IF(A797="","",IFERROR(MAX(0,F797-G797),0))</f>
        <v/>
      </c>
      <c r="I797" s="16" t="n"/>
      <c r="J797" s="16" t="n"/>
      <c r="K797" s="27">
        <f>IF(A797="","",IFERROR(J797/'Paramètres'!$B$6,0))</f>
        <v/>
      </c>
      <c r="L797" s="16" t="n"/>
      <c r="M797" s="17">
        <f>IF(A797="","",IFERROR(IF(L797="",'Paramètres'!$B$7,L797),0))</f>
        <v/>
      </c>
      <c r="N797" s="16" t="n"/>
      <c r="O797" s="17">
        <f>IF(A797="","",IFERROR(IF(N797="",'Paramètres'!$B$8,N797),0))</f>
        <v/>
      </c>
      <c r="P797" s="17">
        <f>IF(A797="","",IFERROR(ROUNDUP(K797*O797,0),0))</f>
        <v/>
      </c>
      <c r="Q797" s="17">
        <f>IF(A797="","",IFERROR(ROUNDUP((K797*M797)+P797,0),0))</f>
        <v/>
      </c>
      <c r="R797" s="16" t="n"/>
      <c r="S797" s="17">
        <f>IF(A797="","",IFERROR(IF(R797="",'Paramètres'!$B$9,R797),0))</f>
        <v/>
      </c>
      <c r="T797" s="17">
        <f>IF(A797="","",IFERROR(ROUNDUP(K797*(M797+S797),0),0))</f>
        <v/>
      </c>
      <c r="U797" s="17">
        <f>IF(A797="","",IFERROR(IF(H797&lt;=Q797,MAX(0,T797-H797-I797),0),0))</f>
        <v/>
      </c>
      <c r="V797" s="28" t="n"/>
      <c r="W797" s="29">
        <f>IF(A797="","",IFERROR(U797*V797,0))</f>
        <v/>
      </c>
      <c r="X797" s="27">
        <f>IF(A797="","",IFERROR(H797/K797,0))</f>
        <v/>
      </c>
      <c r="Y797" s="21">
        <f>IF(A797="","",IFERROR(IF(H797&lt;=0,"Rupture / à commander",IF(H797&lt;=Q797,IF(I797&gt;0,"À surveiller - commande en cours","À commander"),"OK")),"À vérifier"))</f>
        <v/>
      </c>
      <c r="Z797" s="22" t="n"/>
      <c r="AA797" s="15" t="n"/>
    </row>
    <row r="798">
      <c r="A798" s="15" t="n"/>
      <c r="B798" s="15" t="n"/>
      <c r="C798" s="15" t="n"/>
      <c r="D798" s="15" t="n"/>
      <c r="E798" s="15" t="n"/>
      <c r="F798" s="16" t="n"/>
      <c r="G798" s="16" t="n"/>
      <c r="H798" s="17">
        <f>IF(A798="","",IFERROR(MAX(0,F798-G798),0))</f>
        <v/>
      </c>
      <c r="I798" s="16" t="n"/>
      <c r="J798" s="16" t="n"/>
      <c r="K798" s="27">
        <f>IF(A798="","",IFERROR(J798/'Paramètres'!$B$6,0))</f>
        <v/>
      </c>
      <c r="L798" s="16" t="n"/>
      <c r="M798" s="17">
        <f>IF(A798="","",IFERROR(IF(L798="",'Paramètres'!$B$7,L798),0))</f>
        <v/>
      </c>
      <c r="N798" s="16" t="n"/>
      <c r="O798" s="17">
        <f>IF(A798="","",IFERROR(IF(N798="",'Paramètres'!$B$8,N798),0))</f>
        <v/>
      </c>
      <c r="P798" s="17">
        <f>IF(A798="","",IFERROR(ROUNDUP(K798*O798,0),0))</f>
        <v/>
      </c>
      <c r="Q798" s="17">
        <f>IF(A798="","",IFERROR(ROUNDUP((K798*M798)+P798,0),0))</f>
        <v/>
      </c>
      <c r="R798" s="16" t="n"/>
      <c r="S798" s="17">
        <f>IF(A798="","",IFERROR(IF(R798="",'Paramètres'!$B$9,R798),0))</f>
        <v/>
      </c>
      <c r="T798" s="17">
        <f>IF(A798="","",IFERROR(ROUNDUP(K798*(M798+S798),0),0))</f>
        <v/>
      </c>
      <c r="U798" s="17">
        <f>IF(A798="","",IFERROR(IF(H798&lt;=Q798,MAX(0,T798-H798-I798),0),0))</f>
        <v/>
      </c>
      <c r="V798" s="28" t="n"/>
      <c r="W798" s="29">
        <f>IF(A798="","",IFERROR(U798*V798,0))</f>
        <v/>
      </c>
      <c r="X798" s="27">
        <f>IF(A798="","",IFERROR(H798/K798,0))</f>
        <v/>
      </c>
      <c r="Y798" s="21">
        <f>IF(A798="","",IFERROR(IF(H798&lt;=0,"Rupture / à commander",IF(H798&lt;=Q798,IF(I798&gt;0,"À surveiller - commande en cours","À commander"),"OK")),"À vérifier"))</f>
        <v/>
      </c>
      <c r="Z798" s="22" t="n"/>
      <c r="AA798" s="15" t="n"/>
    </row>
    <row r="799">
      <c r="A799" s="15" t="n"/>
      <c r="B799" s="15" t="n"/>
      <c r="C799" s="15" t="n"/>
      <c r="D799" s="15" t="n"/>
      <c r="E799" s="15" t="n"/>
      <c r="F799" s="16" t="n"/>
      <c r="G799" s="16" t="n"/>
      <c r="H799" s="17">
        <f>IF(A799="","",IFERROR(MAX(0,F799-G799),0))</f>
        <v/>
      </c>
      <c r="I799" s="16" t="n"/>
      <c r="J799" s="16" t="n"/>
      <c r="K799" s="27">
        <f>IF(A799="","",IFERROR(J799/'Paramètres'!$B$6,0))</f>
        <v/>
      </c>
      <c r="L799" s="16" t="n"/>
      <c r="M799" s="17">
        <f>IF(A799="","",IFERROR(IF(L799="",'Paramètres'!$B$7,L799),0))</f>
        <v/>
      </c>
      <c r="N799" s="16" t="n"/>
      <c r="O799" s="17">
        <f>IF(A799="","",IFERROR(IF(N799="",'Paramètres'!$B$8,N799),0))</f>
        <v/>
      </c>
      <c r="P799" s="17">
        <f>IF(A799="","",IFERROR(ROUNDUP(K799*O799,0),0))</f>
        <v/>
      </c>
      <c r="Q799" s="17">
        <f>IF(A799="","",IFERROR(ROUNDUP((K799*M799)+P799,0),0))</f>
        <v/>
      </c>
      <c r="R799" s="16" t="n"/>
      <c r="S799" s="17">
        <f>IF(A799="","",IFERROR(IF(R799="",'Paramètres'!$B$9,R799),0))</f>
        <v/>
      </c>
      <c r="T799" s="17">
        <f>IF(A799="","",IFERROR(ROUNDUP(K799*(M799+S799),0),0))</f>
        <v/>
      </c>
      <c r="U799" s="17">
        <f>IF(A799="","",IFERROR(IF(H799&lt;=Q799,MAX(0,T799-H799-I799),0),0))</f>
        <v/>
      </c>
      <c r="V799" s="28" t="n"/>
      <c r="W799" s="29">
        <f>IF(A799="","",IFERROR(U799*V799,0))</f>
        <v/>
      </c>
      <c r="X799" s="27">
        <f>IF(A799="","",IFERROR(H799/K799,0))</f>
        <v/>
      </c>
      <c r="Y799" s="21">
        <f>IF(A799="","",IFERROR(IF(H799&lt;=0,"Rupture / à commander",IF(H799&lt;=Q799,IF(I799&gt;0,"À surveiller - commande en cours","À commander"),"OK")),"À vérifier"))</f>
        <v/>
      </c>
      <c r="Z799" s="22" t="n"/>
      <c r="AA799" s="15" t="n"/>
    </row>
    <row r="800">
      <c r="A800" s="15" t="n"/>
      <c r="B800" s="15" t="n"/>
      <c r="C800" s="15" t="n"/>
      <c r="D800" s="15" t="n"/>
      <c r="E800" s="15" t="n"/>
      <c r="F800" s="16" t="n"/>
      <c r="G800" s="16" t="n"/>
      <c r="H800" s="17">
        <f>IF(A800="","",IFERROR(MAX(0,F800-G800),0))</f>
        <v/>
      </c>
      <c r="I800" s="16" t="n"/>
      <c r="J800" s="16" t="n"/>
      <c r="K800" s="27">
        <f>IF(A800="","",IFERROR(J800/'Paramètres'!$B$6,0))</f>
        <v/>
      </c>
      <c r="L800" s="16" t="n"/>
      <c r="M800" s="17">
        <f>IF(A800="","",IFERROR(IF(L800="",'Paramètres'!$B$7,L800),0))</f>
        <v/>
      </c>
      <c r="N800" s="16" t="n"/>
      <c r="O800" s="17">
        <f>IF(A800="","",IFERROR(IF(N800="",'Paramètres'!$B$8,N800),0))</f>
        <v/>
      </c>
      <c r="P800" s="17">
        <f>IF(A800="","",IFERROR(ROUNDUP(K800*O800,0),0))</f>
        <v/>
      </c>
      <c r="Q800" s="17">
        <f>IF(A800="","",IFERROR(ROUNDUP((K800*M800)+P800,0),0))</f>
        <v/>
      </c>
      <c r="R800" s="16" t="n"/>
      <c r="S800" s="17">
        <f>IF(A800="","",IFERROR(IF(R800="",'Paramètres'!$B$9,R800),0))</f>
        <v/>
      </c>
      <c r="T800" s="17">
        <f>IF(A800="","",IFERROR(ROUNDUP(K800*(M800+S800),0),0))</f>
        <v/>
      </c>
      <c r="U800" s="17">
        <f>IF(A800="","",IFERROR(IF(H800&lt;=Q800,MAX(0,T800-H800-I800),0),0))</f>
        <v/>
      </c>
      <c r="V800" s="28" t="n"/>
      <c r="W800" s="29">
        <f>IF(A800="","",IFERROR(U800*V800,0))</f>
        <v/>
      </c>
      <c r="X800" s="27">
        <f>IF(A800="","",IFERROR(H800/K800,0))</f>
        <v/>
      </c>
      <c r="Y800" s="21">
        <f>IF(A800="","",IFERROR(IF(H800&lt;=0,"Rupture / à commander",IF(H800&lt;=Q800,IF(I800&gt;0,"À surveiller - commande en cours","À commander"),"OK")),"À vérifier"))</f>
        <v/>
      </c>
      <c r="Z800" s="22" t="n"/>
      <c r="AA800" s="15" t="n"/>
    </row>
    <row r="801">
      <c r="A801" s="15" t="n"/>
      <c r="B801" s="15" t="n"/>
      <c r="C801" s="15" t="n"/>
      <c r="D801" s="15" t="n"/>
      <c r="E801" s="15" t="n"/>
      <c r="F801" s="16" t="n"/>
      <c r="G801" s="16" t="n"/>
      <c r="H801" s="17">
        <f>IF(A801="","",IFERROR(MAX(0,F801-G801),0))</f>
        <v/>
      </c>
      <c r="I801" s="16" t="n"/>
      <c r="J801" s="16" t="n"/>
      <c r="K801" s="27">
        <f>IF(A801="","",IFERROR(J801/'Paramètres'!$B$6,0))</f>
        <v/>
      </c>
      <c r="L801" s="16" t="n"/>
      <c r="M801" s="17">
        <f>IF(A801="","",IFERROR(IF(L801="",'Paramètres'!$B$7,L801),0))</f>
        <v/>
      </c>
      <c r="N801" s="16" t="n"/>
      <c r="O801" s="17">
        <f>IF(A801="","",IFERROR(IF(N801="",'Paramètres'!$B$8,N801),0))</f>
        <v/>
      </c>
      <c r="P801" s="17">
        <f>IF(A801="","",IFERROR(ROUNDUP(K801*O801,0),0))</f>
        <v/>
      </c>
      <c r="Q801" s="17">
        <f>IF(A801="","",IFERROR(ROUNDUP((K801*M801)+P801,0),0))</f>
        <v/>
      </c>
      <c r="R801" s="16" t="n"/>
      <c r="S801" s="17">
        <f>IF(A801="","",IFERROR(IF(R801="",'Paramètres'!$B$9,R801),0))</f>
        <v/>
      </c>
      <c r="T801" s="17">
        <f>IF(A801="","",IFERROR(ROUNDUP(K801*(M801+S801),0),0))</f>
        <v/>
      </c>
      <c r="U801" s="17">
        <f>IF(A801="","",IFERROR(IF(H801&lt;=Q801,MAX(0,T801-H801-I801),0),0))</f>
        <v/>
      </c>
      <c r="V801" s="28" t="n"/>
      <c r="W801" s="29">
        <f>IF(A801="","",IFERROR(U801*V801,0))</f>
        <v/>
      </c>
      <c r="X801" s="27">
        <f>IF(A801="","",IFERROR(H801/K801,0))</f>
        <v/>
      </c>
      <c r="Y801" s="21">
        <f>IF(A801="","",IFERROR(IF(H801&lt;=0,"Rupture / à commander",IF(H801&lt;=Q801,IF(I801&gt;0,"À surveiller - commande en cours","À commander"),"OK")),"À vérifier"))</f>
        <v/>
      </c>
      <c r="Z801" s="22" t="n"/>
      <c r="AA801" s="15" t="n"/>
    </row>
    <row r="802">
      <c r="A802" s="15" t="n"/>
      <c r="B802" s="15" t="n"/>
      <c r="C802" s="15" t="n"/>
      <c r="D802" s="15" t="n"/>
      <c r="E802" s="15" t="n"/>
      <c r="F802" s="16" t="n"/>
      <c r="G802" s="16" t="n"/>
      <c r="H802" s="17">
        <f>IF(A802="","",IFERROR(MAX(0,F802-G802),0))</f>
        <v/>
      </c>
      <c r="I802" s="16" t="n"/>
      <c r="J802" s="16" t="n"/>
      <c r="K802" s="27">
        <f>IF(A802="","",IFERROR(J802/'Paramètres'!$B$6,0))</f>
        <v/>
      </c>
      <c r="L802" s="16" t="n"/>
      <c r="M802" s="17">
        <f>IF(A802="","",IFERROR(IF(L802="",'Paramètres'!$B$7,L802),0))</f>
        <v/>
      </c>
      <c r="N802" s="16" t="n"/>
      <c r="O802" s="17">
        <f>IF(A802="","",IFERROR(IF(N802="",'Paramètres'!$B$8,N802),0))</f>
        <v/>
      </c>
      <c r="P802" s="17">
        <f>IF(A802="","",IFERROR(ROUNDUP(K802*O802,0),0))</f>
        <v/>
      </c>
      <c r="Q802" s="17">
        <f>IF(A802="","",IFERROR(ROUNDUP((K802*M802)+P802,0),0))</f>
        <v/>
      </c>
      <c r="R802" s="16" t="n"/>
      <c r="S802" s="17">
        <f>IF(A802="","",IFERROR(IF(R802="",'Paramètres'!$B$9,R802),0))</f>
        <v/>
      </c>
      <c r="T802" s="17">
        <f>IF(A802="","",IFERROR(ROUNDUP(K802*(M802+S802),0),0))</f>
        <v/>
      </c>
      <c r="U802" s="17">
        <f>IF(A802="","",IFERROR(IF(H802&lt;=Q802,MAX(0,T802-H802-I802),0),0))</f>
        <v/>
      </c>
      <c r="V802" s="28" t="n"/>
      <c r="W802" s="29">
        <f>IF(A802="","",IFERROR(U802*V802,0))</f>
        <v/>
      </c>
      <c r="X802" s="27">
        <f>IF(A802="","",IFERROR(H802/K802,0))</f>
        <v/>
      </c>
      <c r="Y802" s="21">
        <f>IF(A802="","",IFERROR(IF(H802&lt;=0,"Rupture / à commander",IF(H802&lt;=Q802,IF(I802&gt;0,"À surveiller - commande en cours","À commander"),"OK")),"À vérifier"))</f>
        <v/>
      </c>
      <c r="Z802" s="22" t="n"/>
      <c r="AA802" s="15" t="n"/>
    </row>
    <row r="803">
      <c r="A803" s="15" t="n"/>
      <c r="B803" s="15" t="n"/>
      <c r="C803" s="15" t="n"/>
      <c r="D803" s="15" t="n"/>
      <c r="E803" s="15" t="n"/>
      <c r="F803" s="16" t="n"/>
      <c r="G803" s="16" t="n"/>
      <c r="H803" s="17">
        <f>IF(A803="","",IFERROR(MAX(0,F803-G803),0))</f>
        <v/>
      </c>
      <c r="I803" s="16" t="n"/>
      <c r="J803" s="16" t="n"/>
      <c r="K803" s="27">
        <f>IF(A803="","",IFERROR(J803/'Paramètres'!$B$6,0))</f>
        <v/>
      </c>
      <c r="L803" s="16" t="n"/>
      <c r="M803" s="17">
        <f>IF(A803="","",IFERROR(IF(L803="",'Paramètres'!$B$7,L803),0))</f>
        <v/>
      </c>
      <c r="N803" s="16" t="n"/>
      <c r="O803" s="17">
        <f>IF(A803="","",IFERROR(IF(N803="",'Paramètres'!$B$8,N803),0))</f>
        <v/>
      </c>
      <c r="P803" s="17">
        <f>IF(A803="","",IFERROR(ROUNDUP(K803*O803,0),0))</f>
        <v/>
      </c>
      <c r="Q803" s="17">
        <f>IF(A803="","",IFERROR(ROUNDUP((K803*M803)+P803,0),0))</f>
        <v/>
      </c>
      <c r="R803" s="16" t="n"/>
      <c r="S803" s="17">
        <f>IF(A803="","",IFERROR(IF(R803="",'Paramètres'!$B$9,R803),0))</f>
        <v/>
      </c>
      <c r="T803" s="17">
        <f>IF(A803="","",IFERROR(ROUNDUP(K803*(M803+S803),0),0))</f>
        <v/>
      </c>
      <c r="U803" s="17">
        <f>IF(A803="","",IFERROR(IF(H803&lt;=Q803,MAX(0,T803-H803-I803),0),0))</f>
        <v/>
      </c>
      <c r="V803" s="28" t="n"/>
      <c r="W803" s="29">
        <f>IF(A803="","",IFERROR(U803*V803,0))</f>
        <v/>
      </c>
      <c r="X803" s="27">
        <f>IF(A803="","",IFERROR(H803/K803,0))</f>
        <v/>
      </c>
      <c r="Y803" s="21">
        <f>IF(A803="","",IFERROR(IF(H803&lt;=0,"Rupture / à commander",IF(H803&lt;=Q803,IF(I803&gt;0,"À surveiller - commande en cours","À commander"),"OK")),"À vérifier"))</f>
        <v/>
      </c>
      <c r="Z803" s="22" t="n"/>
      <c r="AA803" s="15" t="n"/>
    </row>
    <row r="804">
      <c r="A804" s="15" t="n"/>
      <c r="B804" s="15" t="n"/>
      <c r="C804" s="15" t="n"/>
      <c r="D804" s="15" t="n"/>
      <c r="E804" s="15" t="n"/>
      <c r="F804" s="16" t="n"/>
      <c r="G804" s="16" t="n"/>
      <c r="H804" s="17">
        <f>IF(A804="","",IFERROR(MAX(0,F804-G804),0))</f>
        <v/>
      </c>
      <c r="I804" s="16" t="n"/>
      <c r="J804" s="16" t="n"/>
      <c r="K804" s="27">
        <f>IF(A804="","",IFERROR(J804/'Paramètres'!$B$6,0))</f>
        <v/>
      </c>
      <c r="L804" s="16" t="n"/>
      <c r="M804" s="17">
        <f>IF(A804="","",IFERROR(IF(L804="",'Paramètres'!$B$7,L804),0))</f>
        <v/>
      </c>
      <c r="N804" s="16" t="n"/>
      <c r="O804" s="17">
        <f>IF(A804="","",IFERROR(IF(N804="",'Paramètres'!$B$8,N804),0))</f>
        <v/>
      </c>
      <c r="P804" s="17">
        <f>IF(A804="","",IFERROR(ROUNDUP(K804*O804,0),0))</f>
        <v/>
      </c>
      <c r="Q804" s="17">
        <f>IF(A804="","",IFERROR(ROUNDUP((K804*M804)+P804,0),0))</f>
        <v/>
      </c>
      <c r="R804" s="16" t="n"/>
      <c r="S804" s="17">
        <f>IF(A804="","",IFERROR(IF(R804="",'Paramètres'!$B$9,R804),0))</f>
        <v/>
      </c>
      <c r="T804" s="17">
        <f>IF(A804="","",IFERROR(ROUNDUP(K804*(M804+S804),0),0))</f>
        <v/>
      </c>
      <c r="U804" s="17">
        <f>IF(A804="","",IFERROR(IF(H804&lt;=Q804,MAX(0,T804-H804-I804),0),0))</f>
        <v/>
      </c>
      <c r="V804" s="28" t="n"/>
      <c r="W804" s="29">
        <f>IF(A804="","",IFERROR(U804*V804,0))</f>
        <v/>
      </c>
      <c r="X804" s="27">
        <f>IF(A804="","",IFERROR(H804/K804,0))</f>
        <v/>
      </c>
      <c r="Y804" s="21">
        <f>IF(A804="","",IFERROR(IF(H804&lt;=0,"Rupture / à commander",IF(H804&lt;=Q804,IF(I804&gt;0,"À surveiller - commande en cours","À commander"),"OK")),"À vérifier"))</f>
        <v/>
      </c>
      <c r="Z804" s="22" t="n"/>
      <c r="AA804" s="15" t="n"/>
    </row>
    <row r="805">
      <c r="A805" s="15" t="n"/>
      <c r="B805" s="15" t="n"/>
      <c r="C805" s="15" t="n"/>
      <c r="D805" s="15" t="n"/>
      <c r="E805" s="15" t="n"/>
      <c r="F805" s="16" t="n"/>
      <c r="G805" s="16" t="n"/>
      <c r="H805" s="17">
        <f>IF(A805="","",IFERROR(MAX(0,F805-G805),0))</f>
        <v/>
      </c>
      <c r="I805" s="16" t="n"/>
      <c r="J805" s="16" t="n"/>
      <c r="K805" s="27">
        <f>IF(A805="","",IFERROR(J805/'Paramètres'!$B$6,0))</f>
        <v/>
      </c>
      <c r="L805" s="16" t="n"/>
      <c r="M805" s="17">
        <f>IF(A805="","",IFERROR(IF(L805="",'Paramètres'!$B$7,L805),0))</f>
        <v/>
      </c>
      <c r="N805" s="16" t="n"/>
      <c r="O805" s="17">
        <f>IF(A805="","",IFERROR(IF(N805="",'Paramètres'!$B$8,N805),0))</f>
        <v/>
      </c>
      <c r="P805" s="17">
        <f>IF(A805="","",IFERROR(ROUNDUP(K805*O805,0),0))</f>
        <v/>
      </c>
      <c r="Q805" s="17">
        <f>IF(A805="","",IFERROR(ROUNDUP((K805*M805)+P805,0),0))</f>
        <v/>
      </c>
      <c r="R805" s="16" t="n"/>
      <c r="S805" s="17">
        <f>IF(A805="","",IFERROR(IF(R805="",'Paramètres'!$B$9,R805),0))</f>
        <v/>
      </c>
      <c r="T805" s="17">
        <f>IF(A805="","",IFERROR(ROUNDUP(K805*(M805+S805),0),0))</f>
        <v/>
      </c>
      <c r="U805" s="17">
        <f>IF(A805="","",IFERROR(IF(H805&lt;=Q805,MAX(0,T805-H805-I805),0),0))</f>
        <v/>
      </c>
      <c r="V805" s="28" t="n"/>
      <c r="W805" s="29">
        <f>IF(A805="","",IFERROR(U805*V805,0))</f>
        <v/>
      </c>
      <c r="X805" s="27">
        <f>IF(A805="","",IFERROR(H805/K805,0))</f>
        <v/>
      </c>
      <c r="Y805" s="21">
        <f>IF(A805="","",IFERROR(IF(H805&lt;=0,"Rupture / à commander",IF(H805&lt;=Q805,IF(I805&gt;0,"À surveiller - commande en cours","À commander"),"OK")),"À vérifier"))</f>
        <v/>
      </c>
      <c r="Z805" s="22" t="n"/>
      <c r="AA805" s="15" t="n"/>
    </row>
    <row r="806">
      <c r="A806" s="15" t="n"/>
      <c r="B806" s="15" t="n"/>
      <c r="C806" s="15" t="n"/>
      <c r="D806" s="15" t="n"/>
      <c r="E806" s="15" t="n"/>
      <c r="F806" s="16" t="n"/>
      <c r="G806" s="16" t="n"/>
      <c r="H806" s="17">
        <f>IF(A806="","",IFERROR(MAX(0,F806-G806),0))</f>
        <v/>
      </c>
      <c r="I806" s="16" t="n"/>
      <c r="J806" s="16" t="n"/>
      <c r="K806" s="27">
        <f>IF(A806="","",IFERROR(J806/'Paramètres'!$B$6,0))</f>
        <v/>
      </c>
      <c r="L806" s="16" t="n"/>
      <c r="M806" s="17">
        <f>IF(A806="","",IFERROR(IF(L806="",'Paramètres'!$B$7,L806),0))</f>
        <v/>
      </c>
      <c r="N806" s="16" t="n"/>
      <c r="O806" s="17">
        <f>IF(A806="","",IFERROR(IF(N806="",'Paramètres'!$B$8,N806),0))</f>
        <v/>
      </c>
      <c r="P806" s="17">
        <f>IF(A806="","",IFERROR(ROUNDUP(K806*O806,0),0))</f>
        <v/>
      </c>
      <c r="Q806" s="17">
        <f>IF(A806="","",IFERROR(ROUNDUP((K806*M806)+P806,0),0))</f>
        <v/>
      </c>
      <c r="R806" s="16" t="n"/>
      <c r="S806" s="17">
        <f>IF(A806="","",IFERROR(IF(R806="",'Paramètres'!$B$9,R806),0))</f>
        <v/>
      </c>
      <c r="T806" s="17">
        <f>IF(A806="","",IFERROR(ROUNDUP(K806*(M806+S806),0),0))</f>
        <v/>
      </c>
      <c r="U806" s="17">
        <f>IF(A806="","",IFERROR(IF(H806&lt;=Q806,MAX(0,T806-H806-I806),0),0))</f>
        <v/>
      </c>
      <c r="V806" s="28" t="n"/>
      <c r="W806" s="29">
        <f>IF(A806="","",IFERROR(U806*V806,0))</f>
        <v/>
      </c>
      <c r="X806" s="27">
        <f>IF(A806="","",IFERROR(H806/K806,0))</f>
        <v/>
      </c>
      <c r="Y806" s="21">
        <f>IF(A806="","",IFERROR(IF(H806&lt;=0,"Rupture / à commander",IF(H806&lt;=Q806,IF(I806&gt;0,"À surveiller - commande en cours","À commander"),"OK")),"À vérifier"))</f>
        <v/>
      </c>
      <c r="Z806" s="22" t="n"/>
      <c r="AA806" s="15" t="n"/>
    </row>
    <row r="807">
      <c r="A807" s="15" t="n"/>
      <c r="B807" s="15" t="n"/>
      <c r="C807" s="15" t="n"/>
      <c r="D807" s="15" t="n"/>
      <c r="E807" s="15" t="n"/>
      <c r="F807" s="16" t="n"/>
      <c r="G807" s="16" t="n"/>
      <c r="H807" s="17">
        <f>IF(A807="","",IFERROR(MAX(0,F807-G807),0))</f>
        <v/>
      </c>
      <c r="I807" s="16" t="n"/>
      <c r="J807" s="16" t="n"/>
      <c r="K807" s="27">
        <f>IF(A807="","",IFERROR(J807/'Paramètres'!$B$6,0))</f>
        <v/>
      </c>
      <c r="L807" s="16" t="n"/>
      <c r="M807" s="17">
        <f>IF(A807="","",IFERROR(IF(L807="",'Paramètres'!$B$7,L807),0))</f>
        <v/>
      </c>
      <c r="N807" s="16" t="n"/>
      <c r="O807" s="17">
        <f>IF(A807="","",IFERROR(IF(N807="",'Paramètres'!$B$8,N807),0))</f>
        <v/>
      </c>
      <c r="P807" s="17">
        <f>IF(A807="","",IFERROR(ROUNDUP(K807*O807,0),0))</f>
        <v/>
      </c>
      <c r="Q807" s="17">
        <f>IF(A807="","",IFERROR(ROUNDUP((K807*M807)+P807,0),0))</f>
        <v/>
      </c>
      <c r="R807" s="16" t="n"/>
      <c r="S807" s="17">
        <f>IF(A807="","",IFERROR(IF(R807="",'Paramètres'!$B$9,R807),0))</f>
        <v/>
      </c>
      <c r="T807" s="17">
        <f>IF(A807="","",IFERROR(ROUNDUP(K807*(M807+S807),0),0))</f>
        <v/>
      </c>
      <c r="U807" s="17">
        <f>IF(A807="","",IFERROR(IF(H807&lt;=Q807,MAX(0,T807-H807-I807),0),0))</f>
        <v/>
      </c>
      <c r="V807" s="28" t="n"/>
      <c r="W807" s="29">
        <f>IF(A807="","",IFERROR(U807*V807,0))</f>
        <v/>
      </c>
      <c r="X807" s="27">
        <f>IF(A807="","",IFERROR(H807/K807,0))</f>
        <v/>
      </c>
      <c r="Y807" s="21">
        <f>IF(A807="","",IFERROR(IF(H807&lt;=0,"Rupture / à commander",IF(H807&lt;=Q807,IF(I807&gt;0,"À surveiller - commande en cours","À commander"),"OK")),"À vérifier"))</f>
        <v/>
      </c>
      <c r="Z807" s="22" t="n"/>
      <c r="AA807" s="15" t="n"/>
    </row>
    <row r="808">
      <c r="A808" s="15" t="n"/>
      <c r="B808" s="15" t="n"/>
      <c r="C808" s="15" t="n"/>
      <c r="D808" s="15" t="n"/>
      <c r="E808" s="15" t="n"/>
      <c r="F808" s="16" t="n"/>
      <c r="G808" s="16" t="n"/>
      <c r="H808" s="17">
        <f>IF(A808="","",IFERROR(MAX(0,F808-G808),0))</f>
        <v/>
      </c>
      <c r="I808" s="16" t="n"/>
      <c r="J808" s="16" t="n"/>
      <c r="K808" s="27">
        <f>IF(A808="","",IFERROR(J808/'Paramètres'!$B$6,0))</f>
        <v/>
      </c>
      <c r="L808" s="16" t="n"/>
      <c r="M808" s="17">
        <f>IF(A808="","",IFERROR(IF(L808="",'Paramètres'!$B$7,L808),0))</f>
        <v/>
      </c>
      <c r="N808" s="16" t="n"/>
      <c r="O808" s="17">
        <f>IF(A808="","",IFERROR(IF(N808="",'Paramètres'!$B$8,N808),0))</f>
        <v/>
      </c>
      <c r="P808" s="17">
        <f>IF(A808="","",IFERROR(ROUNDUP(K808*O808,0),0))</f>
        <v/>
      </c>
      <c r="Q808" s="17">
        <f>IF(A808="","",IFERROR(ROUNDUP((K808*M808)+P808,0),0))</f>
        <v/>
      </c>
      <c r="R808" s="16" t="n"/>
      <c r="S808" s="17">
        <f>IF(A808="","",IFERROR(IF(R808="",'Paramètres'!$B$9,R808),0))</f>
        <v/>
      </c>
      <c r="T808" s="17">
        <f>IF(A808="","",IFERROR(ROUNDUP(K808*(M808+S808),0),0))</f>
        <v/>
      </c>
      <c r="U808" s="17">
        <f>IF(A808="","",IFERROR(IF(H808&lt;=Q808,MAX(0,T808-H808-I808),0),0))</f>
        <v/>
      </c>
      <c r="V808" s="28" t="n"/>
      <c r="W808" s="29">
        <f>IF(A808="","",IFERROR(U808*V808,0))</f>
        <v/>
      </c>
      <c r="X808" s="27">
        <f>IF(A808="","",IFERROR(H808/K808,0))</f>
        <v/>
      </c>
      <c r="Y808" s="21">
        <f>IF(A808="","",IFERROR(IF(H808&lt;=0,"Rupture / à commander",IF(H808&lt;=Q808,IF(I808&gt;0,"À surveiller - commande en cours","À commander"),"OK")),"À vérifier"))</f>
        <v/>
      </c>
      <c r="Z808" s="22" t="n"/>
      <c r="AA808" s="15" t="n"/>
    </row>
    <row r="809">
      <c r="A809" s="15" t="n"/>
      <c r="B809" s="15" t="n"/>
      <c r="C809" s="15" t="n"/>
      <c r="D809" s="15" t="n"/>
      <c r="E809" s="15" t="n"/>
      <c r="F809" s="16" t="n"/>
      <c r="G809" s="16" t="n"/>
      <c r="H809" s="17">
        <f>IF(A809="","",IFERROR(MAX(0,F809-G809),0))</f>
        <v/>
      </c>
      <c r="I809" s="16" t="n"/>
      <c r="J809" s="16" t="n"/>
      <c r="K809" s="27">
        <f>IF(A809="","",IFERROR(J809/'Paramètres'!$B$6,0))</f>
        <v/>
      </c>
      <c r="L809" s="16" t="n"/>
      <c r="M809" s="17">
        <f>IF(A809="","",IFERROR(IF(L809="",'Paramètres'!$B$7,L809),0))</f>
        <v/>
      </c>
      <c r="N809" s="16" t="n"/>
      <c r="O809" s="17">
        <f>IF(A809="","",IFERROR(IF(N809="",'Paramètres'!$B$8,N809),0))</f>
        <v/>
      </c>
      <c r="P809" s="17">
        <f>IF(A809="","",IFERROR(ROUNDUP(K809*O809,0),0))</f>
        <v/>
      </c>
      <c r="Q809" s="17">
        <f>IF(A809="","",IFERROR(ROUNDUP((K809*M809)+P809,0),0))</f>
        <v/>
      </c>
      <c r="R809" s="16" t="n"/>
      <c r="S809" s="17">
        <f>IF(A809="","",IFERROR(IF(R809="",'Paramètres'!$B$9,R809),0))</f>
        <v/>
      </c>
      <c r="T809" s="17">
        <f>IF(A809="","",IFERROR(ROUNDUP(K809*(M809+S809),0),0))</f>
        <v/>
      </c>
      <c r="U809" s="17">
        <f>IF(A809="","",IFERROR(IF(H809&lt;=Q809,MAX(0,T809-H809-I809),0),0))</f>
        <v/>
      </c>
      <c r="V809" s="28" t="n"/>
      <c r="W809" s="29">
        <f>IF(A809="","",IFERROR(U809*V809,0))</f>
        <v/>
      </c>
      <c r="X809" s="27">
        <f>IF(A809="","",IFERROR(H809/K809,0))</f>
        <v/>
      </c>
      <c r="Y809" s="21">
        <f>IF(A809="","",IFERROR(IF(H809&lt;=0,"Rupture / à commander",IF(H809&lt;=Q809,IF(I809&gt;0,"À surveiller - commande en cours","À commander"),"OK")),"À vérifier"))</f>
        <v/>
      </c>
      <c r="Z809" s="22" t="n"/>
      <c r="AA809" s="15" t="n"/>
    </row>
    <row r="810">
      <c r="A810" s="15" t="n"/>
      <c r="B810" s="15" t="n"/>
      <c r="C810" s="15" t="n"/>
      <c r="D810" s="15" t="n"/>
      <c r="E810" s="15" t="n"/>
      <c r="F810" s="16" t="n"/>
      <c r="G810" s="16" t="n"/>
      <c r="H810" s="17">
        <f>IF(A810="","",IFERROR(MAX(0,F810-G810),0))</f>
        <v/>
      </c>
      <c r="I810" s="16" t="n"/>
      <c r="J810" s="16" t="n"/>
      <c r="K810" s="27">
        <f>IF(A810="","",IFERROR(J810/'Paramètres'!$B$6,0))</f>
        <v/>
      </c>
      <c r="L810" s="16" t="n"/>
      <c r="M810" s="17">
        <f>IF(A810="","",IFERROR(IF(L810="",'Paramètres'!$B$7,L810),0))</f>
        <v/>
      </c>
      <c r="N810" s="16" t="n"/>
      <c r="O810" s="17">
        <f>IF(A810="","",IFERROR(IF(N810="",'Paramètres'!$B$8,N810),0))</f>
        <v/>
      </c>
      <c r="P810" s="17">
        <f>IF(A810="","",IFERROR(ROUNDUP(K810*O810,0),0))</f>
        <v/>
      </c>
      <c r="Q810" s="17">
        <f>IF(A810="","",IFERROR(ROUNDUP((K810*M810)+P810,0),0))</f>
        <v/>
      </c>
      <c r="R810" s="16" t="n"/>
      <c r="S810" s="17">
        <f>IF(A810="","",IFERROR(IF(R810="",'Paramètres'!$B$9,R810),0))</f>
        <v/>
      </c>
      <c r="T810" s="17">
        <f>IF(A810="","",IFERROR(ROUNDUP(K810*(M810+S810),0),0))</f>
        <v/>
      </c>
      <c r="U810" s="17">
        <f>IF(A810="","",IFERROR(IF(H810&lt;=Q810,MAX(0,T810-H810-I810),0),0))</f>
        <v/>
      </c>
      <c r="V810" s="28" t="n"/>
      <c r="W810" s="29">
        <f>IF(A810="","",IFERROR(U810*V810,0))</f>
        <v/>
      </c>
      <c r="X810" s="27">
        <f>IF(A810="","",IFERROR(H810/K810,0))</f>
        <v/>
      </c>
      <c r="Y810" s="21">
        <f>IF(A810="","",IFERROR(IF(H810&lt;=0,"Rupture / à commander",IF(H810&lt;=Q810,IF(I810&gt;0,"À surveiller - commande en cours","À commander"),"OK")),"À vérifier"))</f>
        <v/>
      </c>
      <c r="Z810" s="22" t="n"/>
      <c r="AA810" s="15" t="n"/>
    </row>
    <row r="811">
      <c r="A811" s="15" t="n"/>
      <c r="B811" s="15" t="n"/>
      <c r="C811" s="15" t="n"/>
      <c r="D811" s="15" t="n"/>
      <c r="E811" s="15" t="n"/>
      <c r="F811" s="16" t="n"/>
      <c r="G811" s="16" t="n"/>
      <c r="H811" s="17">
        <f>IF(A811="","",IFERROR(MAX(0,F811-G811),0))</f>
        <v/>
      </c>
      <c r="I811" s="16" t="n"/>
      <c r="J811" s="16" t="n"/>
      <c r="K811" s="27">
        <f>IF(A811="","",IFERROR(J811/'Paramètres'!$B$6,0))</f>
        <v/>
      </c>
      <c r="L811" s="16" t="n"/>
      <c r="M811" s="17">
        <f>IF(A811="","",IFERROR(IF(L811="",'Paramètres'!$B$7,L811),0))</f>
        <v/>
      </c>
      <c r="N811" s="16" t="n"/>
      <c r="O811" s="17">
        <f>IF(A811="","",IFERROR(IF(N811="",'Paramètres'!$B$8,N811),0))</f>
        <v/>
      </c>
      <c r="P811" s="17">
        <f>IF(A811="","",IFERROR(ROUNDUP(K811*O811,0),0))</f>
        <v/>
      </c>
      <c r="Q811" s="17">
        <f>IF(A811="","",IFERROR(ROUNDUP((K811*M811)+P811,0),0))</f>
        <v/>
      </c>
      <c r="R811" s="16" t="n"/>
      <c r="S811" s="17">
        <f>IF(A811="","",IFERROR(IF(R811="",'Paramètres'!$B$9,R811),0))</f>
        <v/>
      </c>
      <c r="T811" s="17">
        <f>IF(A811="","",IFERROR(ROUNDUP(K811*(M811+S811),0),0))</f>
        <v/>
      </c>
      <c r="U811" s="17">
        <f>IF(A811="","",IFERROR(IF(H811&lt;=Q811,MAX(0,T811-H811-I811),0),0))</f>
        <v/>
      </c>
      <c r="V811" s="28" t="n"/>
      <c r="W811" s="29">
        <f>IF(A811="","",IFERROR(U811*V811,0))</f>
        <v/>
      </c>
      <c r="X811" s="27">
        <f>IF(A811="","",IFERROR(H811/K811,0))</f>
        <v/>
      </c>
      <c r="Y811" s="21">
        <f>IF(A811="","",IFERROR(IF(H811&lt;=0,"Rupture / à commander",IF(H811&lt;=Q811,IF(I811&gt;0,"À surveiller - commande en cours","À commander"),"OK")),"À vérifier"))</f>
        <v/>
      </c>
      <c r="Z811" s="22" t="n"/>
      <c r="AA811" s="15" t="n"/>
    </row>
    <row r="812">
      <c r="A812" s="15" t="n"/>
      <c r="B812" s="15" t="n"/>
      <c r="C812" s="15" t="n"/>
      <c r="D812" s="15" t="n"/>
      <c r="E812" s="15" t="n"/>
      <c r="F812" s="16" t="n"/>
      <c r="G812" s="16" t="n"/>
      <c r="H812" s="17">
        <f>IF(A812="","",IFERROR(MAX(0,F812-G812),0))</f>
        <v/>
      </c>
      <c r="I812" s="16" t="n"/>
      <c r="J812" s="16" t="n"/>
      <c r="K812" s="27">
        <f>IF(A812="","",IFERROR(J812/'Paramètres'!$B$6,0))</f>
        <v/>
      </c>
      <c r="L812" s="16" t="n"/>
      <c r="M812" s="17">
        <f>IF(A812="","",IFERROR(IF(L812="",'Paramètres'!$B$7,L812),0))</f>
        <v/>
      </c>
      <c r="N812" s="16" t="n"/>
      <c r="O812" s="17">
        <f>IF(A812="","",IFERROR(IF(N812="",'Paramètres'!$B$8,N812),0))</f>
        <v/>
      </c>
      <c r="P812" s="17">
        <f>IF(A812="","",IFERROR(ROUNDUP(K812*O812,0),0))</f>
        <v/>
      </c>
      <c r="Q812" s="17">
        <f>IF(A812="","",IFERROR(ROUNDUP((K812*M812)+P812,0),0))</f>
        <v/>
      </c>
      <c r="R812" s="16" t="n"/>
      <c r="S812" s="17">
        <f>IF(A812="","",IFERROR(IF(R812="",'Paramètres'!$B$9,R812),0))</f>
        <v/>
      </c>
      <c r="T812" s="17">
        <f>IF(A812="","",IFERROR(ROUNDUP(K812*(M812+S812),0),0))</f>
        <v/>
      </c>
      <c r="U812" s="17">
        <f>IF(A812="","",IFERROR(IF(H812&lt;=Q812,MAX(0,T812-H812-I812),0),0))</f>
        <v/>
      </c>
      <c r="V812" s="28" t="n"/>
      <c r="W812" s="29">
        <f>IF(A812="","",IFERROR(U812*V812,0))</f>
        <v/>
      </c>
      <c r="X812" s="27">
        <f>IF(A812="","",IFERROR(H812/K812,0))</f>
        <v/>
      </c>
      <c r="Y812" s="21">
        <f>IF(A812="","",IFERROR(IF(H812&lt;=0,"Rupture / à commander",IF(H812&lt;=Q812,IF(I812&gt;0,"À surveiller - commande en cours","À commander"),"OK")),"À vérifier"))</f>
        <v/>
      </c>
      <c r="Z812" s="22" t="n"/>
      <c r="AA812" s="15" t="n"/>
    </row>
    <row r="813">
      <c r="A813" s="15" t="n"/>
      <c r="B813" s="15" t="n"/>
      <c r="C813" s="15" t="n"/>
      <c r="D813" s="15" t="n"/>
      <c r="E813" s="15" t="n"/>
      <c r="F813" s="16" t="n"/>
      <c r="G813" s="16" t="n"/>
      <c r="H813" s="17">
        <f>IF(A813="","",IFERROR(MAX(0,F813-G813),0))</f>
        <v/>
      </c>
      <c r="I813" s="16" t="n"/>
      <c r="J813" s="16" t="n"/>
      <c r="K813" s="27">
        <f>IF(A813="","",IFERROR(J813/'Paramètres'!$B$6,0))</f>
        <v/>
      </c>
      <c r="L813" s="16" t="n"/>
      <c r="M813" s="17">
        <f>IF(A813="","",IFERROR(IF(L813="",'Paramètres'!$B$7,L813),0))</f>
        <v/>
      </c>
      <c r="N813" s="16" t="n"/>
      <c r="O813" s="17">
        <f>IF(A813="","",IFERROR(IF(N813="",'Paramètres'!$B$8,N813),0))</f>
        <v/>
      </c>
      <c r="P813" s="17">
        <f>IF(A813="","",IFERROR(ROUNDUP(K813*O813,0),0))</f>
        <v/>
      </c>
      <c r="Q813" s="17">
        <f>IF(A813="","",IFERROR(ROUNDUP((K813*M813)+P813,0),0))</f>
        <v/>
      </c>
      <c r="R813" s="16" t="n"/>
      <c r="S813" s="17">
        <f>IF(A813="","",IFERROR(IF(R813="",'Paramètres'!$B$9,R813),0))</f>
        <v/>
      </c>
      <c r="T813" s="17">
        <f>IF(A813="","",IFERROR(ROUNDUP(K813*(M813+S813),0),0))</f>
        <v/>
      </c>
      <c r="U813" s="17">
        <f>IF(A813="","",IFERROR(IF(H813&lt;=Q813,MAX(0,T813-H813-I813),0),0))</f>
        <v/>
      </c>
      <c r="V813" s="28" t="n"/>
      <c r="W813" s="29">
        <f>IF(A813="","",IFERROR(U813*V813,0))</f>
        <v/>
      </c>
      <c r="X813" s="27">
        <f>IF(A813="","",IFERROR(H813/K813,0))</f>
        <v/>
      </c>
      <c r="Y813" s="21">
        <f>IF(A813="","",IFERROR(IF(H813&lt;=0,"Rupture / à commander",IF(H813&lt;=Q813,IF(I813&gt;0,"À surveiller - commande en cours","À commander"),"OK")),"À vérifier"))</f>
        <v/>
      </c>
      <c r="Z813" s="22" t="n"/>
      <c r="AA813" s="15" t="n"/>
    </row>
    <row r="814">
      <c r="A814" s="15" t="n"/>
      <c r="B814" s="15" t="n"/>
      <c r="C814" s="15" t="n"/>
      <c r="D814" s="15" t="n"/>
      <c r="E814" s="15" t="n"/>
      <c r="F814" s="16" t="n"/>
      <c r="G814" s="16" t="n"/>
      <c r="H814" s="17">
        <f>IF(A814="","",IFERROR(MAX(0,F814-G814),0))</f>
        <v/>
      </c>
      <c r="I814" s="16" t="n"/>
      <c r="J814" s="16" t="n"/>
      <c r="K814" s="27">
        <f>IF(A814="","",IFERROR(J814/'Paramètres'!$B$6,0))</f>
        <v/>
      </c>
      <c r="L814" s="16" t="n"/>
      <c r="M814" s="17">
        <f>IF(A814="","",IFERROR(IF(L814="",'Paramètres'!$B$7,L814),0))</f>
        <v/>
      </c>
      <c r="N814" s="16" t="n"/>
      <c r="O814" s="17">
        <f>IF(A814="","",IFERROR(IF(N814="",'Paramètres'!$B$8,N814),0))</f>
        <v/>
      </c>
      <c r="P814" s="17">
        <f>IF(A814="","",IFERROR(ROUNDUP(K814*O814,0),0))</f>
        <v/>
      </c>
      <c r="Q814" s="17">
        <f>IF(A814="","",IFERROR(ROUNDUP((K814*M814)+P814,0),0))</f>
        <v/>
      </c>
      <c r="R814" s="16" t="n"/>
      <c r="S814" s="17">
        <f>IF(A814="","",IFERROR(IF(R814="",'Paramètres'!$B$9,R814),0))</f>
        <v/>
      </c>
      <c r="T814" s="17">
        <f>IF(A814="","",IFERROR(ROUNDUP(K814*(M814+S814),0),0))</f>
        <v/>
      </c>
      <c r="U814" s="17">
        <f>IF(A814="","",IFERROR(IF(H814&lt;=Q814,MAX(0,T814-H814-I814),0),0))</f>
        <v/>
      </c>
      <c r="V814" s="28" t="n"/>
      <c r="W814" s="29">
        <f>IF(A814="","",IFERROR(U814*V814,0))</f>
        <v/>
      </c>
      <c r="X814" s="27">
        <f>IF(A814="","",IFERROR(H814/K814,0))</f>
        <v/>
      </c>
      <c r="Y814" s="21">
        <f>IF(A814="","",IFERROR(IF(H814&lt;=0,"Rupture / à commander",IF(H814&lt;=Q814,IF(I814&gt;0,"À surveiller - commande en cours","À commander"),"OK")),"À vérifier"))</f>
        <v/>
      </c>
      <c r="Z814" s="22" t="n"/>
      <c r="AA814" s="15" t="n"/>
    </row>
    <row r="815">
      <c r="A815" s="15" t="n"/>
      <c r="B815" s="15" t="n"/>
      <c r="C815" s="15" t="n"/>
      <c r="D815" s="15" t="n"/>
      <c r="E815" s="15" t="n"/>
      <c r="F815" s="16" t="n"/>
      <c r="G815" s="16" t="n"/>
      <c r="H815" s="17">
        <f>IF(A815="","",IFERROR(MAX(0,F815-G815),0))</f>
        <v/>
      </c>
      <c r="I815" s="16" t="n"/>
      <c r="J815" s="16" t="n"/>
      <c r="K815" s="27">
        <f>IF(A815="","",IFERROR(J815/'Paramètres'!$B$6,0))</f>
        <v/>
      </c>
      <c r="L815" s="16" t="n"/>
      <c r="M815" s="17">
        <f>IF(A815="","",IFERROR(IF(L815="",'Paramètres'!$B$7,L815),0))</f>
        <v/>
      </c>
      <c r="N815" s="16" t="n"/>
      <c r="O815" s="17">
        <f>IF(A815="","",IFERROR(IF(N815="",'Paramètres'!$B$8,N815),0))</f>
        <v/>
      </c>
      <c r="P815" s="17">
        <f>IF(A815="","",IFERROR(ROUNDUP(K815*O815,0),0))</f>
        <v/>
      </c>
      <c r="Q815" s="17">
        <f>IF(A815="","",IFERROR(ROUNDUP((K815*M815)+P815,0),0))</f>
        <v/>
      </c>
      <c r="R815" s="16" t="n"/>
      <c r="S815" s="17">
        <f>IF(A815="","",IFERROR(IF(R815="",'Paramètres'!$B$9,R815),0))</f>
        <v/>
      </c>
      <c r="T815" s="17">
        <f>IF(A815="","",IFERROR(ROUNDUP(K815*(M815+S815),0),0))</f>
        <v/>
      </c>
      <c r="U815" s="17">
        <f>IF(A815="","",IFERROR(IF(H815&lt;=Q815,MAX(0,T815-H815-I815),0),0))</f>
        <v/>
      </c>
      <c r="V815" s="28" t="n"/>
      <c r="W815" s="29">
        <f>IF(A815="","",IFERROR(U815*V815,0))</f>
        <v/>
      </c>
      <c r="X815" s="27">
        <f>IF(A815="","",IFERROR(H815/K815,0))</f>
        <v/>
      </c>
      <c r="Y815" s="21">
        <f>IF(A815="","",IFERROR(IF(H815&lt;=0,"Rupture / à commander",IF(H815&lt;=Q815,IF(I815&gt;0,"À surveiller - commande en cours","À commander"),"OK")),"À vérifier"))</f>
        <v/>
      </c>
      <c r="Z815" s="22" t="n"/>
      <c r="AA815" s="15" t="n"/>
    </row>
    <row r="816">
      <c r="A816" s="15" t="n"/>
      <c r="B816" s="15" t="n"/>
      <c r="C816" s="15" t="n"/>
      <c r="D816" s="15" t="n"/>
      <c r="E816" s="15" t="n"/>
      <c r="F816" s="16" t="n"/>
      <c r="G816" s="16" t="n"/>
      <c r="H816" s="17">
        <f>IF(A816="","",IFERROR(MAX(0,F816-G816),0))</f>
        <v/>
      </c>
      <c r="I816" s="16" t="n"/>
      <c r="J816" s="16" t="n"/>
      <c r="K816" s="27">
        <f>IF(A816="","",IFERROR(J816/'Paramètres'!$B$6,0))</f>
        <v/>
      </c>
      <c r="L816" s="16" t="n"/>
      <c r="M816" s="17">
        <f>IF(A816="","",IFERROR(IF(L816="",'Paramètres'!$B$7,L816),0))</f>
        <v/>
      </c>
      <c r="N816" s="16" t="n"/>
      <c r="O816" s="17">
        <f>IF(A816="","",IFERROR(IF(N816="",'Paramètres'!$B$8,N816),0))</f>
        <v/>
      </c>
      <c r="P816" s="17">
        <f>IF(A816="","",IFERROR(ROUNDUP(K816*O816,0),0))</f>
        <v/>
      </c>
      <c r="Q816" s="17">
        <f>IF(A816="","",IFERROR(ROUNDUP((K816*M816)+P816,0),0))</f>
        <v/>
      </c>
      <c r="R816" s="16" t="n"/>
      <c r="S816" s="17">
        <f>IF(A816="","",IFERROR(IF(R816="",'Paramètres'!$B$9,R816),0))</f>
        <v/>
      </c>
      <c r="T816" s="17">
        <f>IF(A816="","",IFERROR(ROUNDUP(K816*(M816+S816),0),0))</f>
        <v/>
      </c>
      <c r="U816" s="17">
        <f>IF(A816="","",IFERROR(IF(H816&lt;=Q816,MAX(0,T816-H816-I816),0),0))</f>
        <v/>
      </c>
      <c r="V816" s="28" t="n"/>
      <c r="W816" s="29">
        <f>IF(A816="","",IFERROR(U816*V816,0))</f>
        <v/>
      </c>
      <c r="X816" s="27">
        <f>IF(A816="","",IFERROR(H816/K816,0))</f>
        <v/>
      </c>
      <c r="Y816" s="21">
        <f>IF(A816="","",IFERROR(IF(H816&lt;=0,"Rupture / à commander",IF(H816&lt;=Q816,IF(I816&gt;0,"À surveiller - commande en cours","À commander"),"OK")),"À vérifier"))</f>
        <v/>
      </c>
      <c r="Z816" s="22" t="n"/>
      <c r="AA816" s="15" t="n"/>
    </row>
    <row r="817">
      <c r="A817" s="15" t="n"/>
      <c r="B817" s="15" t="n"/>
      <c r="C817" s="15" t="n"/>
      <c r="D817" s="15" t="n"/>
      <c r="E817" s="15" t="n"/>
      <c r="F817" s="16" t="n"/>
      <c r="G817" s="16" t="n"/>
      <c r="H817" s="17">
        <f>IF(A817="","",IFERROR(MAX(0,F817-G817),0))</f>
        <v/>
      </c>
      <c r="I817" s="16" t="n"/>
      <c r="J817" s="16" t="n"/>
      <c r="K817" s="27">
        <f>IF(A817="","",IFERROR(J817/'Paramètres'!$B$6,0))</f>
        <v/>
      </c>
      <c r="L817" s="16" t="n"/>
      <c r="M817" s="17">
        <f>IF(A817="","",IFERROR(IF(L817="",'Paramètres'!$B$7,L817),0))</f>
        <v/>
      </c>
      <c r="N817" s="16" t="n"/>
      <c r="O817" s="17">
        <f>IF(A817="","",IFERROR(IF(N817="",'Paramètres'!$B$8,N817),0))</f>
        <v/>
      </c>
      <c r="P817" s="17">
        <f>IF(A817="","",IFERROR(ROUNDUP(K817*O817,0),0))</f>
        <v/>
      </c>
      <c r="Q817" s="17">
        <f>IF(A817="","",IFERROR(ROUNDUP((K817*M817)+P817,0),0))</f>
        <v/>
      </c>
      <c r="R817" s="16" t="n"/>
      <c r="S817" s="17">
        <f>IF(A817="","",IFERROR(IF(R817="",'Paramètres'!$B$9,R817),0))</f>
        <v/>
      </c>
      <c r="T817" s="17">
        <f>IF(A817="","",IFERROR(ROUNDUP(K817*(M817+S817),0),0))</f>
        <v/>
      </c>
      <c r="U817" s="17">
        <f>IF(A817="","",IFERROR(IF(H817&lt;=Q817,MAX(0,T817-H817-I817),0),0))</f>
        <v/>
      </c>
      <c r="V817" s="28" t="n"/>
      <c r="W817" s="29">
        <f>IF(A817="","",IFERROR(U817*V817,0))</f>
        <v/>
      </c>
      <c r="X817" s="27">
        <f>IF(A817="","",IFERROR(H817/K817,0))</f>
        <v/>
      </c>
      <c r="Y817" s="21">
        <f>IF(A817="","",IFERROR(IF(H817&lt;=0,"Rupture / à commander",IF(H817&lt;=Q817,IF(I817&gt;0,"À surveiller - commande en cours","À commander"),"OK")),"À vérifier"))</f>
        <v/>
      </c>
      <c r="Z817" s="22" t="n"/>
      <c r="AA817" s="15" t="n"/>
    </row>
    <row r="818">
      <c r="A818" s="15" t="n"/>
      <c r="B818" s="15" t="n"/>
      <c r="C818" s="15" t="n"/>
      <c r="D818" s="15" t="n"/>
      <c r="E818" s="15" t="n"/>
      <c r="F818" s="16" t="n"/>
      <c r="G818" s="16" t="n"/>
      <c r="H818" s="17">
        <f>IF(A818="","",IFERROR(MAX(0,F818-G818),0))</f>
        <v/>
      </c>
      <c r="I818" s="16" t="n"/>
      <c r="J818" s="16" t="n"/>
      <c r="K818" s="27">
        <f>IF(A818="","",IFERROR(J818/'Paramètres'!$B$6,0))</f>
        <v/>
      </c>
      <c r="L818" s="16" t="n"/>
      <c r="M818" s="17">
        <f>IF(A818="","",IFERROR(IF(L818="",'Paramètres'!$B$7,L818),0))</f>
        <v/>
      </c>
      <c r="N818" s="16" t="n"/>
      <c r="O818" s="17">
        <f>IF(A818="","",IFERROR(IF(N818="",'Paramètres'!$B$8,N818),0))</f>
        <v/>
      </c>
      <c r="P818" s="17">
        <f>IF(A818="","",IFERROR(ROUNDUP(K818*O818,0),0))</f>
        <v/>
      </c>
      <c r="Q818" s="17">
        <f>IF(A818="","",IFERROR(ROUNDUP((K818*M818)+P818,0),0))</f>
        <v/>
      </c>
      <c r="R818" s="16" t="n"/>
      <c r="S818" s="17">
        <f>IF(A818="","",IFERROR(IF(R818="",'Paramètres'!$B$9,R818),0))</f>
        <v/>
      </c>
      <c r="T818" s="17">
        <f>IF(A818="","",IFERROR(ROUNDUP(K818*(M818+S818),0),0))</f>
        <v/>
      </c>
      <c r="U818" s="17">
        <f>IF(A818="","",IFERROR(IF(H818&lt;=Q818,MAX(0,T818-H818-I818),0),0))</f>
        <v/>
      </c>
      <c r="V818" s="28" t="n"/>
      <c r="W818" s="29">
        <f>IF(A818="","",IFERROR(U818*V818,0))</f>
        <v/>
      </c>
      <c r="X818" s="27">
        <f>IF(A818="","",IFERROR(H818/K818,0))</f>
        <v/>
      </c>
      <c r="Y818" s="21">
        <f>IF(A818="","",IFERROR(IF(H818&lt;=0,"Rupture / à commander",IF(H818&lt;=Q818,IF(I818&gt;0,"À surveiller - commande en cours","À commander"),"OK")),"À vérifier"))</f>
        <v/>
      </c>
      <c r="Z818" s="22" t="n"/>
      <c r="AA818" s="15" t="n"/>
    </row>
    <row r="819">
      <c r="A819" s="15" t="n"/>
      <c r="B819" s="15" t="n"/>
      <c r="C819" s="15" t="n"/>
      <c r="D819" s="15" t="n"/>
      <c r="E819" s="15" t="n"/>
      <c r="F819" s="16" t="n"/>
      <c r="G819" s="16" t="n"/>
      <c r="H819" s="17">
        <f>IF(A819="","",IFERROR(MAX(0,F819-G819),0))</f>
        <v/>
      </c>
      <c r="I819" s="16" t="n"/>
      <c r="J819" s="16" t="n"/>
      <c r="K819" s="27">
        <f>IF(A819="","",IFERROR(J819/'Paramètres'!$B$6,0))</f>
        <v/>
      </c>
      <c r="L819" s="16" t="n"/>
      <c r="M819" s="17">
        <f>IF(A819="","",IFERROR(IF(L819="",'Paramètres'!$B$7,L819),0))</f>
        <v/>
      </c>
      <c r="N819" s="16" t="n"/>
      <c r="O819" s="17">
        <f>IF(A819="","",IFERROR(IF(N819="",'Paramètres'!$B$8,N819),0))</f>
        <v/>
      </c>
      <c r="P819" s="17">
        <f>IF(A819="","",IFERROR(ROUNDUP(K819*O819,0),0))</f>
        <v/>
      </c>
      <c r="Q819" s="17">
        <f>IF(A819="","",IFERROR(ROUNDUP((K819*M819)+P819,0),0))</f>
        <v/>
      </c>
      <c r="R819" s="16" t="n"/>
      <c r="S819" s="17">
        <f>IF(A819="","",IFERROR(IF(R819="",'Paramètres'!$B$9,R819),0))</f>
        <v/>
      </c>
      <c r="T819" s="17">
        <f>IF(A819="","",IFERROR(ROUNDUP(K819*(M819+S819),0),0))</f>
        <v/>
      </c>
      <c r="U819" s="17">
        <f>IF(A819="","",IFERROR(IF(H819&lt;=Q819,MAX(0,T819-H819-I819),0),0))</f>
        <v/>
      </c>
      <c r="V819" s="28" t="n"/>
      <c r="W819" s="29">
        <f>IF(A819="","",IFERROR(U819*V819,0))</f>
        <v/>
      </c>
      <c r="X819" s="27">
        <f>IF(A819="","",IFERROR(H819/K819,0))</f>
        <v/>
      </c>
      <c r="Y819" s="21">
        <f>IF(A819="","",IFERROR(IF(H819&lt;=0,"Rupture / à commander",IF(H819&lt;=Q819,IF(I819&gt;0,"À surveiller - commande en cours","À commander"),"OK")),"À vérifier"))</f>
        <v/>
      </c>
      <c r="Z819" s="22" t="n"/>
      <c r="AA819" s="15" t="n"/>
    </row>
    <row r="820">
      <c r="A820" s="15" t="n"/>
      <c r="B820" s="15" t="n"/>
      <c r="C820" s="15" t="n"/>
      <c r="D820" s="15" t="n"/>
      <c r="E820" s="15" t="n"/>
      <c r="F820" s="16" t="n"/>
      <c r="G820" s="16" t="n"/>
      <c r="H820" s="17">
        <f>IF(A820="","",IFERROR(MAX(0,F820-G820),0))</f>
        <v/>
      </c>
      <c r="I820" s="16" t="n"/>
      <c r="J820" s="16" t="n"/>
      <c r="K820" s="27">
        <f>IF(A820="","",IFERROR(J820/'Paramètres'!$B$6,0))</f>
        <v/>
      </c>
      <c r="L820" s="16" t="n"/>
      <c r="M820" s="17">
        <f>IF(A820="","",IFERROR(IF(L820="",'Paramètres'!$B$7,L820),0))</f>
        <v/>
      </c>
      <c r="N820" s="16" t="n"/>
      <c r="O820" s="17">
        <f>IF(A820="","",IFERROR(IF(N820="",'Paramètres'!$B$8,N820),0))</f>
        <v/>
      </c>
      <c r="P820" s="17">
        <f>IF(A820="","",IFERROR(ROUNDUP(K820*O820,0),0))</f>
        <v/>
      </c>
      <c r="Q820" s="17">
        <f>IF(A820="","",IFERROR(ROUNDUP((K820*M820)+P820,0),0))</f>
        <v/>
      </c>
      <c r="R820" s="16" t="n"/>
      <c r="S820" s="17">
        <f>IF(A820="","",IFERROR(IF(R820="",'Paramètres'!$B$9,R820),0))</f>
        <v/>
      </c>
      <c r="T820" s="17">
        <f>IF(A820="","",IFERROR(ROUNDUP(K820*(M820+S820),0),0))</f>
        <v/>
      </c>
      <c r="U820" s="17">
        <f>IF(A820="","",IFERROR(IF(H820&lt;=Q820,MAX(0,T820-H820-I820),0),0))</f>
        <v/>
      </c>
      <c r="V820" s="28" t="n"/>
      <c r="W820" s="29">
        <f>IF(A820="","",IFERROR(U820*V820,0))</f>
        <v/>
      </c>
      <c r="X820" s="27">
        <f>IF(A820="","",IFERROR(H820/K820,0))</f>
        <v/>
      </c>
      <c r="Y820" s="21">
        <f>IF(A820="","",IFERROR(IF(H820&lt;=0,"Rupture / à commander",IF(H820&lt;=Q820,IF(I820&gt;0,"À surveiller - commande en cours","À commander"),"OK")),"À vérifier"))</f>
        <v/>
      </c>
      <c r="Z820" s="22" t="n"/>
      <c r="AA820" s="15" t="n"/>
    </row>
    <row r="821">
      <c r="A821" s="15" t="n"/>
      <c r="B821" s="15" t="n"/>
      <c r="C821" s="15" t="n"/>
      <c r="D821" s="15" t="n"/>
      <c r="E821" s="15" t="n"/>
      <c r="F821" s="16" t="n"/>
      <c r="G821" s="16" t="n"/>
      <c r="H821" s="17">
        <f>IF(A821="","",IFERROR(MAX(0,F821-G821),0))</f>
        <v/>
      </c>
      <c r="I821" s="16" t="n"/>
      <c r="J821" s="16" t="n"/>
      <c r="K821" s="27">
        <f>IF(A821="","",IFERROR(J821/'Paramètres'!$B$6,0))</f>
        <v/>
      </c>
      <c r="L821" s="16" t="n"/>
      <c r="M821" s="17">
        <f>IF(A821="","",IFERROR(IF(L821="",'Paramètres'!$B$7,L821),0))</f>
        <v/>
      </c>
      <c r="N821" s="16" t="n"/>
      <c r="O821" s="17">
        <f>IF(A821="","",IFERROR(IF(N821="",'Paramètres'!$B$8,N821),0))</f>
        <v/>
      </c>
      <c r="P821" s="17">
        <f>IF(A821="","",IFERROR(ROUNDUP(K821*O821,0),0))</f>
        <v/>
      </c>
      <c r="Q821" s="17">
        <f>IF(A821="","",IFERROR(ROUNDUP((K821*M821)+P821,0),0))</f>
        <v/>
      </c>
      <c r="R821" s="16" t="n"/>
      <c r="S821" s="17">
        <f>IF(A821="","",IFERROR(IF(R821="",'Paramètres'!$B$9,R821),0))</f>
        <v/>
      </c>
      <c r="T821" s="17">
        <f>IF(A821="","",IFERROR(ROUNDUP(K821*(M821+S821),0),0))</f>
        <v/>
      </c>
      <c r="U821" s="17">
        <f>IF(A821="","",IFERROR(IF(H821&lt;=Q821,MAX(0,T821-H821-I821),0),0))</f>
        <v/>
      </c>
      <c r="V821" s="28" t="n"/>
      <c r="W821" s="29">
        <f>IF(A821="","",IFERROR(U821*V821,0))</f>
        <v/>
      </c>
      <c r="X821" s="27">
        <f>IF(A821="","",IFERROR(H821/K821,0))</f>
        <v/>
      </c>
      <c r="Y821" s="21">
        <f>IF(A821="","",IFERROR(IF(H821&lt;=0,"Rupture / à commander",IF(H821&lt;=Q821,IF(I821&gt;0,"À surveiller - commande en cours","À commander"),"OK")),"À vérifier"))</f>
        <v/>
      </c>
      <c r="Z821" s="22" t="n"/>
      <c r="AA821" s="15" t="n"/>
    </row>
    <row r="822">
      <c r="A822" s="15" t="n"/>
      <c r="B822" s="15" t="n"/>
      <c r="C822" s="15" t="n"/>
      <c r="D822" s="15" t="n"/>
      <c r="E822" s="15" t="n"/>
      <c r="F822" s="16" t="n"/>
      <c r="G822" s="16" t="n"/>
      <c r="H822" s="17">
        <f>IF(A822="","",IFERROR(MAX(0,F822-G822),0))</f>
        <v/>
      </c>
      <c r="I822" s="16" t="n"/>
      <c r="J822" s="16" t="n"/>
      <c r="K822" s="27">
        <f>IF(A822="","",IFERROR(J822/'Paramètres'!$B$6,0))</f>
        <v/>
      </c>
      <c r="L822" s="16" t="n"/>
      <c r="M822" s="17">
        <f>IF(A822="","",IFERROR(IF(L822="",'Paramètres'!$B$7,L822),0))</f>
        <v/>
      </c>
      <c r="N822" s="16" t="n"/>
      <c r="O822" s="17">
        <f>IF(A822="","",IFERROR(IF(N822="",'Paramètres'!$B$8,N822),0))</f>
        <v/>
      </c>
      <c r="P822" s="17">
        <f>IF(A822="","",IFERROR(ROUNDUP(K822*O822,0),0))</f>
        <v/>
      </c>
      <c r="Q822" s="17">
        <f>IF(A822="","",IFERROR(ROUNDUP((K822*M822)+P822,0),0))</f>
        <v/>
      </c>
      <c r="R822" s="16" t="n"/>
      <c r="S822" s="17">
        <f>IF(A822="","",IFERROR(IF(R822="",'Paramètres'!$B$9,R822),0))</f>
        <v/>
      </c>
      <c r="T822" s="17">
        <f>IF(A822="","",IFERROR(ROUNDUP(K822*(M822+S822),0),0))</f>
        <v/>
      </c>
      <c r="U822" s="17">
        <f>IF(A822="","",IFERROR(IF(H822&lt;=Q822,MAX(0,T822-H822-I822),0),0))</f>
        <v/>
      </c>
      <c r="V822" s="28" t="n"/>
      <c r="W822" s="29">
        <f>IF(A822="","",IFERROR(U822*V822,0))</f>
        <v/>
      </c>
      <c r="X822" s="27">
        <f>IF(A822="","",IFERROR(H822/K822,0))</f>
        <v/>
      </c>
      <c r="Y822" s="21">
        <f>IF(A822="","",IFERROR(IF(H822&lt;=0,"Rupture / à commander",IF(H822&lt;=Q822,IF(I822&gt;0,"À surveiller - commande en cours","À commander"),"OK")),"À vérifier"))</f>
        <v/>
      </c>
      <c r="Z822" s="22" t="n"/>
      <c r="AA822" s="15" t="n"/>
    </row>
    <row r="823">
      <c r="A823" s="15" t="n"/>
      <c r="B823" s="15" t="n"/>
      <c r="C823" s="15" t="n"/>
      <c r="D823" s="15" t="n"/>
      <c r="E823" s="15" t="n"/>
      <c r="F823" s="16" t="n"/>
      <c r="G823" s="16" t="n"/>
      <c r="H823" s="17">
        <f>IF(A823="","",IFERROR(MAX(0,F823-G823),0))</f>
        <v/>
      </c>
      <c r="I823" s="16" t="n"/>
      <c r="J823" s="16" t="n"/>
      <c r="K823" s="27">
        <f>IF(A823="","",IFERROR(J823/'Paramètres'!$B$6,0))</f>
        <v/>
      </c>
      <c r="L823" s="16" t="n"/>
      <c r="M823" s="17">
        <f>IF(A823="","",IFERROR(IF(L823="",'Paramètres'!$B$7,L823),0))</f>
        <v/>
      </c>
      <c r="N823" s="16" t="n"/>
      <c r="O823" s="17">
        <f>IF(A823="","",IFERROR(IF(N823="",'Paramètres'!$B$8,N823),0))</f>
        <v/>
      </c>
      <c r="P823" s="17">
        <f>IF(A823="","",IFERROR(ROUNDUP(K823*O823,0),0))</f>
        <v/>
      </c>
      <c r="Q823" s="17">
        <f>IF(A823="","",IFERROR(ROUNDUP((K823*M823)+P823,0),0))</f>
        <v/>
      </c>
      <c r="R823" s="16" t="n"/>
      <c r="S823" s="17">
        <f>IF(A823="","",IFERROR(IF(R823="",'Paramètres'!$B$9,R823),0))</f>
        <v/>
      </c>
      <c r="T823" s="17">
        <f>IF(A823="","",IFERROR(ROUNDUP(K823*(M823+S823),0),0))</f>
        <v/>
      </c>
      <c r="U823" s="17">
        <f>IF(A823="","",IFERROR(IF(H823&lt;=Q823,MAX(0,T823-H823-I823),0),0))</f>
        <v/>
      </c>
      <c r="V823" s="28" t="n"/>
      <c r="W823" s="29">
        <f>IF(A823="","",IFERROR(U823*V823,0))</f>
        <v/>
      </c>
      <c r="X823" s="27">
        <f>IF(A823="","",IFERROR(H823/K823,0))</f>
        <v/>
      </c>
      <c r="Y823" s="21">
        <f>IF(A823="","",IFERROR(IF(H823&lt;=0,"Rupture / à commander",IF(H823&lt;=Q823,IF(I823&gt;0,"À surveiller - commande en cours","À commander"),"OK")),"À vérifier"))</f>
        <v/>
      </c>
      <c r="Z823" s="22" t="n"/>
      <c r="AA823" s="15" t="n"/>
    </row>
    <row r="824">
      <c r="A824" s="15" t="n"/>
      <c r="B824" s="15" t="n"/>
      <c r="C824" s="15" t="n"/>
      <c r="D824" s="15" t="n"/>
      <c r="E824" s="15" t="n"/>
      <c r="F824" s="16" t="n"/>
      <c r="G824" s="16" t="n"/>
      <c r="H824" s="17">
        <f>IF(A824="","",IFERROR(MAX(0,F824-G824),0))</f>
        <v/>
      </c>
      <c r="I824" s="16" t="n"/>
      <c r="J824" s="16" t="n"/>
      <c r="K824" s="27">
        <f>IF(A824="","",IFERROR(J824/'Paramètres'!$B$6,0))</f>
        <v/>
      </c>
      <c r="L824" s="16" t="n"/>
      <c r="M824" s="17">
        <f>IF(A824="","",IFERROR(IF(L824="",'Paramètres'!$B$7,L824),0))</f>
        <v/>
      </c>
      <c r="N824" s="16" t="n"/>
      <c r="O824" s="17">
        <f>IF(A824="","",IFERROR(IF(N824="",'Paramètres'!$B$8,N824),0))</f>
        <v/>
      </c>
      <c r="P824" s="17">
        <f>IF(A824="","",IFERROR(ROUNDUP(K824*O824,0),0))</f>
        <v/>
      </c>
      <c r="Q824" s="17">
        <f>IF(A824="","",IFERROR(ROUNDUP((K824*M824)+P824,0),0))</f>
        <v/>
      </c>
      <c r="R824" s="16" t="n"/>
      <c r="S824" s="17">
        <f>IF(A824="","",IFERROR(IF(R824="",'Paramètres'!$B$9,R824),0))</f>
        <v/>
      </c>
      <c r="T824" s="17">
        <f>IF(A824="","",IFERROR(ROUNDUP(K824*(M824+S824),0),0))</f>
        <v/>
      </c>
      <c r="U824" s="17">
        <f>IF(A824="","",IFERROR(IF(H824&lt;=Q824,MAX(0,T824-H824-I824),0),0))</f>
        <v/>
      </c>
      <c r="V824" s="28" t="n"/>
      <c r="W824" s="29">
        <f>IF(A824="","",IFERROR(U824*V824,0))</f>
        <v/>
      </c>
      <c r="X824" s="27">
        <f>IF(A824="","",IFERROR(H824/K824,0))</f>
        <v/>
      </c>
      <c r="Y824" s="21">
        <f>IF(A824="","",IFERROR(IF(H824&lt;=0,"Rupture / à commander",IF(H824&lt;=Q824,IF(I824&gt;0,"À surveiller - commande en cours","À commander"),"OK")),"À vérifier"))</f>
        <v/>
      </c>
      <c r="Z824" s="22" t="n"/>
      <c r="AA824" s="15" t="n"/>
    </row>
    <row r="825">
      <c r="A825" s="15" t="n"/>
      <c r="B825" s="15" t="n"/>
      <c r="C825" s="15" t="n"/>
      <c r="D825" s="15" t="n"/>
      <c r="E825" s="15" t="n"/>
      <c r="F825" s="16" t="n"/>
      <c r="G825" s="16" t="n"/>
      <c r="H825" s="17">
        <f>IF(A825="","",IFERROR(MAX(0,F825-G825),0))</f>
        <v/>
      </c>
      <c r="I825" s="16" t="n"/>
      <c r="J825" s="16" t="n"/>
      <c r="K825" s="27">
        <f>IF(A825="","",IFERROR(J825/'Paramètres'!$B$6,0))</f>
        <v/>
      </c>
      <c r="L825" s="16" t="n"/>
      <c r="M825" s="17">
        <f>IF(A825="","",IFERROR(IF(L825="",'Paramètres'!$B$7,L825),0))</f>
        <v/>
      </c>
      <c r="N825" s="16" t="n"/>
      <c r="O825" s="17">
        <f>IF(A825="","",IFERROR(IF(N825="",'Paramètres'!$B$8,N825),0))</f>
        <v/>
      </c>
      <c r="P825" s="17">
        <f>IF(A825="","",IFERROR(ROUNDUP(K825*O825,0),0))</f>
        <v/>
      </c>
      <c r="Q825" s="17">
        <f>IF(A825="","",IFERROR(ROUNDUP((K825*M825)+P825,0),0))</f>
        <v/>
      </c>
      <c r="R825" s="16" t="n"/>
      <c r="S825" s="17">
        <f>IF(A825="","",IFERROR(IF(R825="",'Paramètres'!$B$9,R825),0))</f>
        <v/>
      </c>
      <c r="T825" s="17">
        <f>IF(A825="","",IFERROR(ROUNDUP(K825*(M825+S825),0),0))</f>
        <v/>
      </c>
      <c r="U825" s="17">
        <f>IF(A825="","",IFERROR(IF(H825&lt;=Q825,MAX(0,T825-H825-I825),0),0))</f>
        <v/>
      </c>
      <c r="V825" s="28" t="n"/>
      <c r="W825" s="29">
        <f>IF(A825="","",IFERROR(U825*V825,0))</f>
        <v/>
      </c>
      <c r="X825" s="27">
        <f>IF(A825="","",IFERROR(H825/K825,0))</f>
        <v/>
      </c>
      <c r="Y825" s="21">
        <f>IF(A825="","",IFERROR(IF(H825&lt;=0,"Rupture / à commander",IF(H825&lt;=Q825,IF(I825&gt;0,"À surveiller - commande en cours","À commander"),"OK")),"À vérifier"))</f>
        <v/>
      </c>
      <c r="Z825" s="22" t="n"/>
      <c r="AA825" s="15" t="n"/>
    </row>
    <row r="826">
      <c r="A826" s="15" t="n"/>
      <c r="B826" s="15" t="n"/>
      <c r="C826" s="15" t="n"/>
      <c r="D826" s="15" t="n"/>
      <c r="E826" s="15" t="n"/>
      <c r="F826" s="16" t="n"/>
      <c r="G826" s="16" t="n"/>
      <c r="H826" s="17">
        <f>IF(A826="","",IFERROR(MAX(0,F826-G826),0))</f>
        <v/>
      </c>
      <c r="I826" s="16" t="n"/>
      <c r="J826" s="16" t="n"/>
      <c r="K826" s="27">
        <f>IF(A826="","",IFERROR(J826/'Paramètres'!$B$6,0))</f>
        <v/>
      </c>
      <c r="L826" s="16" t="n"/>
      <c r="M826" s="17">
        <f>IF(A826="","",IFERROR(IF(L826="",'Paramètres'!$B$7,L826),0))</f>
        <v/>
      </c>
      <c r="N826" s="16" t="n"/>
      <c r="O826" s="17">
        <f>IF(A826="","",IFERROR(IF(N826="",'Paramètres'!$B$8,N826),0))</f>
        <v/>
      </c>
      <c r="P826" s="17">
        <f>IF(A826="","",IFERROR(ROUNDUP(K826*O826,0),0))</f>
        <v/>
      </c>
      <c r="Q826" s="17">
        <f>IF(A826="","",IFERROR(ROUNDUP((K826*M826)+P826,0),0))</f>
        <v/>
      </c>
      <c r="R826" s="16" t="n"/>
      <c r="S826" s="17">
        <f>IF(A826="","",IFERROR(IF(R826="",'Paramètres'!$B$9,R826),0))</f>
        <v/>
      </c>
      <c r="T826" s="17">
        <f>IF(A826="","",IFERROR(ROUNDUP(K826*(M826+S826),0),0))</f>
        <v/>
      </c>
      <c r="U826" s="17">
        <f>IF(A826="","",IFERROR(IF(H826&lt;=Q826,MAX(0,T826-H826-I826),0),0))</f>
        <v/>
      </c>
      <c r="V826" s="28" t="n"/>
      <c r="W826" s="29">
        <f>IF(A826="","",IFERROR(U826*V826,0))</f>
        <v/>
      </c>
      <c r="X826" s="27">
        <f>IF(A826="","",IFERROR(H826/K826,0))</f>
        <v/>
      </c>
      <c r="Y826" s="21">
        <f>IF(A826="","",IFERROR(IF(H826&lt;=0,"Rupture / à commander",IF(H826&lt;=Q826,IF(I826&gt;0,"À surveiller - commande en cours","À commander"),"OK")),"À vérifier"))</f>
        <v/>
      </c>
      <c r="Z826" s="22" t="n"/>
      <c r="AA826" s="15" t="n"/>
    </row>
    <row r="827">
      <c r="A827" s="15" t="n"/>
      <c r="B827" s="15" t="n"/>
      <c r="C827" s="15" t="n"/>
      <c r="D827" s="15" t="n"/>
      <c r="E827" s="15" t="n"/>
      <c r="F827" s="16" t="n"/>
      <c r="G827" s="16" t="n"/>
      <c r="H827" s="17">
        <f>IF(A827="","",IFERROR(MAX(0,F827-G827),0))</f>
        <v/>
      </c>
      <c r="I827" s="16" t="n"/>
      <c r="J827" s="16" t="n"/>
      <c r="K827" s="27">
        <f>IF(A827="","",IFERROR(J827/'Paramètres'!$B$6,0))</f>
        <v/>
      </c>
      <c r="L827" s="16" t="n"/>
      <c r="M827" s="17">
        <f>IF(A827="","",IFERROR(IF(L827="",'Paramètres'!$B$7,L827),0))</f>
        <v/>
      </c>
      <c r="N827" s="16" t="n"/>
      <c r="O827" s="17">
        <f>IF(A827="","",IFERROR(IF(N827="",'Paramètres'!$B$8,N827),0))</f>
        <v/>
      </c>
      <c r="P827" s="17">
        <f>IF(A827="","",IFERROR(ROUNDUP(K827*O827,0),0))</f>
        <v/>
      </c>
      <c r="Q827" s="17">
        <f>IF(A827="","",IFERROR(ROUNDUP((K827*M827)+P827,0),0))</f>
        <v/>
      </c>
      <c r="R827" s="16" t="n"/>
      <c r="S827" s="17">
        <f>IF(A827="","",IFERROR(IF(R827="",'Paramètres'!$B$9,R827),0))</f>
        <v/>
      </c>
      <c r="T827" s="17">
        <f>IF(A827="","",IFERROR(ROUNDUP(K827*(M827+S827),0),0))</f>
        <v/>
      </c>
      <c r="U827" s="17">
        <f>IF(A827="","",IFERROR(IF(H827&lt;=Q827,MAX(0,T827-H827-I827),0),0))</f>
        <v/>
      </c>
      <c r="V827" s="28" t="n"/>
      <c r="W827" s="29">
        <f>IF(A827="","",IFERROR(U827*V827,0))</f>
        <v/>
      </c>
      <c r="X827" s="27">
        <f>IF(A827="","",IFERROR(H827/K827,0))</f>
        <v/>
      </c>
      <c r="Y827" s="21">
        <f>IF(A827="","",IFERROR(IF(H827&lt;=0,"Rupture / à commander",IF(H827&lt;=Q827,IF(I827&gt;0,"À surveiller - commande en cours","À commander"),"OK")),"À vérifier"))</f>
        <v/>
      </c>
      <c r="Z827" s="22" t="n"/>
      <c r="AA827" s="15" t="n"/>
    </row>
    <row r="828">
      <c r="A828" s="15" t="n"/>
      <c r="B828" s="15" t="n"/>
      <c r="C828" s="15" t="n"/>
      <c r="D828" s="15" t="n"/>
      <c r="E828" s="15" t="n"/>
      <c r="F828" s="16" t="n"/>
      <c r="G828" s="16" t="n"/>
      <c r="H828" s="17">
        <f>IF(A828="","",IFERROR(MAX(0,F828-G828),0))</f>
        <v/>
      </c>
      <c r="I828" s="16" t="n"/>
      <c r="J828" s="16" t="n"/>
      <c r="K828" s="27">
        <f>IF(A828="","",IFERROR(J828/'Paramètres'!$B$6,0))</f>
        <v/>
      </c>
      <c r="L828" s="16" t="n"/>
      <c r="M828" s="17">
        <f>IF(A828="","",IFERROR(IF(L828="",'Paramètres'!$B$7,L828),0))</f>
        <v/>
      </c>
      <c r="N828" s="16" t="n"/>
      <c r="O828" s="17">
        <f>IF(A828="","",IFERROR(IF(N828="",'Paramètres'!$B$8,N828),0))</f>
        <v/>
      </c>
      <c r="P828" s="17">
        <f>IF(A828="","",IFERROR(ROUNDUP(K828*O828,0),0))</f>
        <v/>
      </c>
      <c r="Q828" s="17">
        <f>IF(A828="","",IFERROR(ROUNDUP((K828*M828)+P828,0),0))</f>
        <v/>
      </c>
      <c r="R828" s="16" t="n"/>
      <c r="S828" s="17">
        <f>IF(A828="","",IFERROR(IF(R828="",'Paramètres'!$B$9,R828),0))</f>
        <v/>
      </c>
      <c r="T828" s="17">
        <f>IF(A828="","",IFERROR(ROUNDUP(K828*(M828+S828),0),0))</f>
        <v/>
      </c>
      <c r="U828" s="17">
        <f>IF(A828="","",IFERROR(IF(H828&lt;=Q828,MAX(0,T828-H828-I828),0),0))</f>
        <v/>
      </c>
      <c r="V828" s="28" t="n"/>
      <c r="W828" s="29">
        <f>IF(A828="","",IFERROR(U828*V828,0))</f>
        <v/>
      </c>
      <c r="X828" s="27">
        <f>IF(A828="","",IFERROR(H828/K828,0))</f>
        <v/>
      </c>
      <c r="Y828" s="21">
        <f>IF(A828="","",IFERROR(IF(H828&lt;=0,"Rupture / à commander",IF(H828&lt;=Q828,IF(I828&gt;0,"À surveiller - commande en cours","À commander"),"OK")),"À vérifier"))</f>
        <v/>
      </c>
      <c r="Z828" s="22" t="n"/>
      <c r="AA828" s="15" t="n"/>
    </row>
    <row r="829">
      <c r="A829" s="15" t="n"/>
      <c r="B829" s="15" t="n"/>
      <c r="C829" s="15" t="n"/>
      <c r="D829" s="15" t="n"/>
      <c r="E829" s="15" t="n"/>
      <c r="F829" s="16" t="n"/>
      <c r="G829" s="16" t="n"/>
      <c r="H829" s="17">
        <f>IF(A829="","",IFERROR(MAX(0,F829-G829),0))</f>
        <v/>
      </c>
      <c r="I829" s="16" t="n"/>
      <c r="J829" s="16" t="n"/>
      <c r="K829" s="27">
        <f>IF(A829="","",IFERROR(J829/'Paramètres'!$B$6,0))</f>
        <v/>
      </c>
      <c r="L829" s="16" t="n"/>
      <c r="M829" s="17">
        <f>IF(A829="","",IFERROR(IF(L829="",'Paramètres'!$B$7,L829),0))</f>
        <v/>
      </c>
      <c r="N829" s="16" t="n"/>
      <c r="O829" s="17">
        <f>IF(A829="","",IFERROR(IF(N829="",'Paramètres'!$B$8,N829),0))</f>
        <v/>
      </c>
      <c r="P829" s="17">
        <f>IF(A829="","",IFERROR(ROUNDUP(K829*O829,0),0))</f>
        <v/>
      </c>
      <c r="Q829" s="17">
        <f>IF(A829="","",IFERROR(ROUNDUP((K829*M829)+P829,0),0))</f>
        <v/>
      </c>
      <c r="R829" s="16" t="n"/>
      <c r="S829" s="17">
        <f>IF(A829="","",IFERROR(IF(R829="",'Paramètres'!$B$9,R829),0))</f>
        <v/>
      </c>
      <c r="T829" s="17">
        <f>IF(A829="","",IFERROR(ROUNDUP(K829*(M829+S829),0),0))</f>
        <v/>
      </c>
      <c r="U829" s="17">
        <f>IF(A829="","",IFERROR(IF(H829&lt;=Q829,MAX(0,T829-H829-I829),0),0))</f>
        <v/>
      </c>
      <c r="V829" s="28" t="n"/>
      <c r="W829" s="29">
        <f>IF(A829="","",IFERROR(U829*V829,0))</f>
        <v/>
      </c>
      <c r="X829" s="27">
        <f>IF(A829="","",IFERROR(H829/K829,0))</f>
        <v/>
      </c>
      <c r="Y829" s="21">
        <f>IF(A829="","",IFERROR(IF(H829&lt;=0,"Rupture / à commander",IF(H829&lt;=Q829,IF(I829&gt;0,"À surveiller - commande en cours","À commander"),"OK")),"À vérifier"))</f>
        <v/>
      </c>
      <c r="Z829" s="22" t="n"/>
      <c r="AA829" s="15" t="n"/>
    </row>
    <row r="830">
      <c r="A830" s="15" t="n"/>
      <c r="B830" s="15" t="n"/>
      <c r="C830" s="15" t="n"/>
      <c r="D830" s="15" t="n"/>
      <c r="E830" s="15" t="n"/>
      <c r="F830" s="16" t="n"/>
      <c r="G830" s="16" t="n"/>
      <c r="H830" s="17">
        <f>IF(A830="","",IFERROR(MAX(0,F830-G830),0))</f>
        <v/>
      </c>
      <c r="I830" s="16" t="n"/>
      <c r="J830" s="16" t="n"/>
      <c r="K830" s="27">
        <f>IF(A830="","",IFERROR(J830/'Paramètres'!$B$6,0))</f>
        <v/>
      </c>
      <c r="L830" s="16" t="n"/>
      <c r="M830" s="17">
        <f>IF(A830="","",IFERROR(IF(L830="",'Paramètres'!$B$7,L830),0))</f>
        <v/>
      </c>
      <c r="N830" s="16" t="n"/>
      <c r="O830" s="17">
        <f>IF(A830="","",IFERROR(IF(N830="",'Paramètres'!$B$8,N830),0))</f>
        <v/>
      </c>
      <c r="P830" s="17">
        <f>IF(A830="","",IFERROR(ROUNDUP(K830*O830,0),0))</f>
        <v/>
      </c>
      <c r="Q830" s="17">
        <f>IF(A830="","",IFERROR(ROUNDUP((K830*M830)+P830,0),0))</f>
        <v/>
      </c>
      <c r="R830" s="16" t="n"/>
      <c r="S830" s="17">
        <f>IF(A830="","",IFERROR(IF(R830="",'Paramètres'!$B$9,R830),0))</f>
        <v/>
      </c>
      <c r="T830" s="17">
        <f>IF(A830="","",IFERROR(ROUNDUP(K830*(M830+S830),0),0))</f>
        <v/>
      </c>
      <c r="U830" s="17">
        <f>IF(A830="","",IFERROR(IF(H830&lt;=Q830,MAX(0,T830-H830-I830),0),0))</f>
        <v/>
      </c>
      <c r="V830" s="28" t="n"/>
      <c r="W830" s="29">
        <f>IF(A830="","",IFERROR(U830*V830,0))</f>
        <v/>
      </c>
      <c r="X830" s="27">
        <f>IF(A830="","",IFERROR(H830/K830,0))</f>
        <v/>
      </c>
      <c r="Y830" s="21">
        <f>IF(A830="","",IFERROR(IF(H830&lt;=0,"Rupture / à commander",IF(H830&lt;=Q830,IF(I830&gt;0,"À surveiller - commande en cours","À commander"),"OK")),"À vérifier"))</f>
        <v/>
      </c>
      <c r="Z830" s="22" t="n"/>
      <c r="AA830" s="15" t="n"/>
    </row>
    <row r="831">
      <c r="A831" s="15" t="n"/>
      <c r="B831" s="15" t="n"/>
      <c r="C831" s="15" t="n"/>
      <c r="D831" s="15" t="n"/>
      <c r="E831" s="15" t="n"/>
      <c r="F831" s="16" t="n"/>
      <c r="G831" s="16" t="n"/>
      <c r="H831" s="17">
        <f>IF(A831="","",IFERROR(MAX(0,F831-G831),0))</f>
        <v/>
      </c>
      <c r="I831" s="16" t="n"/>
      <c r="J831" s="16" t="n"/>
      <c r="K831" s="27">
        <f>IF(A831="","",IFERROR(J831/'Paramètres'!$B$6,0))</f>
        <v/>
      </c>
      <c r="L831" s="16" t="n"/>
      <c r="M831" s="17">
        <f>IF(A831="","",IFERROR(IF(L831="",'Paramètres'!$B$7,L831),0))</f>
        <v/>
      </c>
      <c r="N831" s="16" t="n"/>
      <c r="O831" s="17">
        <f>IF(A831="","",IFERROR(IF(N831="",'Paramètres'!$B$8,N831),0))</f>
        <v/>
      </c>
      <c r="P831" s="17">
        <f>IF(A831="","",IFERROR(ROUNDUP(K831*O831,0),0))</f>
        <v/>
      </c>
      <c r="Q831" s="17">
        <f>IF(A831="","",IFERROR(ROUNDUP((K831*M831)+P831,0),0))</f>
        <v/>
      </c>
      <c r="R831" s="16" t="n"/>
      <c r="S831" s="17">
        <f>IF(A831="","",IFERROR(IF(R831="",'Paramètres'!$B$9,R831),0))</f>
        <v/>
      </c>
      <c r="T831" s="17">
        <f>IF(A831="","",IFERROR(ROUNDUP(K831*(M831+S831),0),0))</f>
        <v/>
      </c>
      <c r="U831" s="17">
        <f>IF(A831="","",IFERROR(IF(H831&lt;=Q831,MAX(0,T831-H831-I831),0),0))</f>
        <v/>
      </c>
      <c r="V831" s="28" t="n"/>
      <c r="W831" s="29">
        <f>IF(A831="","",IFERROR(U831*V831,0))</f>
        <v/>
      </c>
      <c r="X831" s="27">
        <f>IF(A831="","",IFERROR(H831/K831,0))</f>
        <v/>
      </c>
      <c r="Y831" s="21">
        <f>IF(A831="","",IFERROR(IF(H831&lt;=0,"Rupture / à commander",IF(H831&lt;=Q831,IF(I831&gt;0,"À surveiller - commande en cours","À commander"),"OK")),"À vérifier"))</f>
        <v/>
      </c>
      <c r="Z831" s="22" t="n"/>
      <c r="AA831" s="15" t="n"/>
    </row>
    <row r="832">
      <c r="A832" s="15" t="n"/>
      <c r="B832" s="15" t="n"/>
      <c r="C832" s="15" t="n"/>
      <c r="D832" s="15" t="n"/>
      <c r="E832" s="15" t="n"/>
      <c r="F832" s="16" t="n"/>
      <c r="G832" s="16" t="n"/>
      <c r="H832" s="17">
        <f>IF(A832="","",IFERROR(MAX(0,F832-G832),0))</f>
        <v/>
      </c>
      <c r="I832" s="16" t="n"/>
      <c r="J832" s="16" t="n"/>
      <c r="K832" s="27">
        <f>IF(A832="","",IFERROR(J832/'Paramètres'!$B$6,0))</f>
        <v/>
      </c>
      <c r="L832" s="16" t="n"/>
      <c r="M832" s="17">
        <f>IF(A832="","",IFERROR(IF(L832="",'Paramètres'!$B$7,L832),0))</f>
        <v/>
      </c>
      <c r="N832" s="16" t="n"/>
      <c r="O832" s="17">
        <f>IF(A832="","",IFERROR(IF(N832="",'Paramètres'!$B$8,N832),0))</f>
        <v/>
      </c>
      <c r="P832" s="17">
        <f>IF(A832="","",IFERROR(ROUNDUP(K832*O832,0),0))</f>
        <v/>
      </c>
      <c r="Q832" s="17">
        <f>IF(A832="","",IFERROR(ROUNDUP((K832*M832)+P832,0),0))</f>
        <v/>
      </c>
      <c r="R832" s="16" t="n"/>
      <c r="S832" s="17">
        <f>IF(A832="","",IFERROR(IF(R832="",'Paramètres'!$B$9,R832),0))</f>
        <v/>
      </c>
      <c r="T832" s="17">
        <f>IF(A832="","",IFERROR(ROUNDUP(K832*(M832+S832),0),0))</f>
        <v/>
      </c>
      <c r="U832" s="17">
        <f>IF(A832="","",IFERROR(IF(H832&lt;=Q832,MAX(0,T832-H832-I832),0),0))</f>
        <v/>
      </c>
      <c r="V832" s="28" t="n"/>
      <c r="W832" s="29">
        <f>IF(A832="","",IFERROR(U832*V832,0))</f>
        <v/>
      </c>
      <c r="X832" s="27">
        <f>IF(A832="","",IFERROR(H832/K832,0))</f>
        <v/>
      </c>
      <c r="Y832" s="21">
        <f>IF(A832="","",IFERROR(IF(H832&lt;=0,"Rupture / à commander",IF(H832&lt;=Q832,IF(I832&gt;0,"À surveiller - commande en cours","À commander"),"OK")),"À vérifier"))</f>
        <v/>
      </c>
      <c r="Z832" s="22" t="n"/>
      <c r="AA832" s="15" t="n"/>
    </row>
    <row r="833">
      <c r="A833" s="15" t="n"/>
      <c r="B833" s="15" t="n"/>
      <c r="C833" s="15" t="n"/>
      <c r="D833" s="15" t="n"/>
      <c r="E833" s="15" t="n"/>
      <c r="F833" s="16" t="n"/>
      <c r="G833" s="16" t="n"/>
      <c r="H833" s="17">
        <f>IF(A833="","",IFERROR(MAX(0,F833-G833),0))</f>
        <v/>
      </c>
      <c r="I833" s="16" t="n"/>
      <c r="J833" s="16" t="n"/>
      <c r="K833" s="27">
        <f>IF(A833="","",IFERROR(J833/'Paramètres'!$B$6,0))</f>
        <v/>
      </c>
      <c r="L833" s="16" t="n"/>
      <c r="M833" s="17">
        <f>IF(A833="","",IFERROR(IF(L833="",'Paramètres'!$B$7,L833),0))</f>
        <v/>
      </c>
      <c r="N833" s="16" t="n"/>
      <c r="O833" s="17">
        <f>IF(A833="","",IFERROR(IF(N833="",'Paramètres'!$B$8,N833),0))</f>
        <v/>
      </c>
      <c r="P833" s="17">
        <f>IF(A833="","",IFERROR(ROUNDUP(K833*O833,0),0))</f>
        <v/>
      </c>
      <c r="Q833" s="17">
        <f>IF(A833="","",IFERROR(ROUNDUP((K833*M833)+P833,0),0))</f>
        <v/>
      </c>
      <c r="R833" s="16" t="n"/>
      <c r="S833" s="17">
        <f>IF(A833="","",IFERROR(IF(R833="",'Paramètres'!$B$9,R833),0))</f>
        <v/>
      </c>
      <c r="T833" s="17">
        <f>IF(A833="","",IFERROR(ROUNDUP(K833*(M833+S833),0),0))</f>
        <v/>
      </c>
      <c r="U833" s="17">
        <f>IF(A833="","",IFERROR(IF(H833&lt;=Q833,MAX(0,T833-H833-I833),0),0))</f>
        <v/>
      </c>
      <c r="V833" s="28" t="n"/>
      <c r="W833" s="29">
        <f>IF(A833="","",IFERROR(U833*V833,0))</f>
        <v/>
      </c>
      <c r="X833" s="27">
        <f>IF(A833="","",IFERROR(H833/K833,0))</f>
        <v/>
      </c>
      <c r="Y833" s="21">
        <f>IF(A833="","",IFERROR(IF(H833&lt;=0,"Rupture / à commander",IF(H833&lt;=Q833,IF(I833&gt;0,"À surveiller - commande en cours","À commander"),"OK")),"À vérifier"))</f>
        <v/>
      </c>
      <c r="Z833" s="22" t="n"/>
      <c r="AA833" s="15" t="n"/>
    </row>
    <row r="834">
      <c r="A834" s="15" t="n"/>
      <c r="B834" s="15" t="n"/>
      <c r="C834" s="15" t="n"/>
      <c r="D834" s="15" t="n"/>
      <c r="E834" s="15" t="n"/>
      <c r="F834" s="16" t="n"/>
      <c r="G834" s="16" t="n"/>
      <c r="H834" s="17">
        <f>IF(A834="","",IFERROR(MAX(0,F834-G834),0))</f>
        <v/>
      </c>
      <c r="I834" s="16" t="n"/>
      <c r="J834" s="16" t="n"/>
      <c r="K834" s="27">
        <f>IF(A834="","",IFERROR(J834/'Paramètres'!$B$6,0))</f>
        <v/>
      </c>
      <c r="L834" s="16" t="n"/>
      <c r="M834" s="17">
        <f>IF(A834="","",IFERROR(IF(L834="",'Paramètres'!$B$7,L834),0))</f>
        <v/>
      </c>
      <c r="N834" s="16" t="n"/>
      <c r="O834" s="17">
        <f>IF(A834="","",IFERROR(IF(N834="",'Paramètres'!$B$8,N834),0))</f>
        <v/>
      </c>
      <c r="P834" s="17">
        <f>IF(A834="","",IFERROR(ROUNDUP(K834*O834,0),0))</f>
        <v/>
      </c>
      <c r="Q834" s="17">
        <f>IF(A834="","",IFERROR(ROUNDUP((K834*M834)+P834,0),0))</f>
        <v/>
      </c>
      <c r="R834" s="16" t="n"/>
      <c r="S834" s="17">
        <f>IF(A834="","",IFERROR(IF(R834="",'Paramètres'!$B$9,R834),0))</f>
        <v/>
      </c>
      <c r="T834" s="17">
        <f>IF(A834="","",IFERROR(ROUNDUP(K834*(M834+S834),0),0))</f>
        <v/>
      </c>
      <c r="U834" s="17">
        <f>IF(A834="","",IFERROR(IF(H834&lt;=Q834,MAX(0,T834-H834-I834),0),0))</f>
        <v/>
      </c>
      <c r="V834" s="28" t="n"/>
      <c r="W834" s="29">
        <f>IF(A834="","",IFERROR(U834*V834,0))</f>
        <v/>
      </c>
      <c r="X834" s="27">
        <f>IF(A834="","",IFERROR(H834/K834,0))</f>
        <v/>
      </c>
      <c r="Y834" s="21">
        <f>IF(A834="","",IFERROR(IF(H834&lt;=0,"Rupture / à commander",IF(H834&lt;=Q834,IF(I834&gt;0,"À surveiller - commande en cours","À commander"),"OK")),"À vérifier"))</f>
        <v/>
      </c>
      <c r="Z834" s="22" t="n"/>
      <c r="AA834" s="15" t="n"/>
    </row>
    <row r="835">
      <c r="A835" s="15" t="n"/>
      <c r="B835" s="15" t="n"/>
      <c r="C835" s="15" t="n"/>
      <c r="D835" s="15" t="n"/>
      <c r="E835" s="15" t="n"/>
      <c r="F835" s="16" t="n"/>
      <c r="G835" s="16" t="n"/>
      <c r="H835" s="17">
        <f>IF(A835="","",IFERROR(MAX(0,F835-G835),0))</f>
        <v/>
      </c>
      <c r="I835" s="16" t="n"/>
      <c r="J835" s="16" t="n"/>
      <c r="K835" s="27">
        <f>IF(A835="","",IFERROR(J835/'Paramètres'!$B$6,0))</f>
        <v/>
      </c>
      <c r="L835" s="16" t="n"/>
      <c r="M835" s="17">
        <f>IF(A835="","",IFERROR(IF(L835="",'Paramètres'!$B$7,L835),0))</f>
        <v/>
      </c>
      <c r="N835" s="16" t="n"/>
      <c r="O835" s="17">
        <f>IF(A835="","",IFERROR(IF(N835="",'Paramètres'!$B$8,N835),0))</f>
        <v/>
      </c>
      <c r="P835" s="17">
        <f>IF(A835="","",IFERROR(ROUNDUP(K835*O835,0),0))</f>
        <v/>
      </c>
      <c r="Q835" s="17">
        <f>IF(A835="","",IFERROR(ROUNDUP((K835*M835)+P835,0),0))</f>
        <v/>
      </c>
      <c r="R835" s="16" t="n"/>
      <c r="S835" s="17">
        <f>IF(A835="","",IFERROR(IF(R835="",'Paramètres'!$B$9,R835),0))</f>
        <v/>
      </c>
      <c r="T835" s="17">
        <f>IF(A835="","",IFERROR(ROUNDUP(K835*(M835+S835),0),0))</f>
        <v/>
      </c>
      <c r="U835" s="17">
        <f>IF(A835="","",IFERROR(IF(H835&lt;=Q835,MAX(0,T835-H835-I835),0),0))</f>
        <v/>
      </c>
      <c r="V835" s="28" t="n"/>
      <c r="W835" s="29">
        <f>IF(A835="","",IFERROR(U835*V835,0))</f>
        <v/>
      </c>
      <c r="X835" s="27">
        <f>IF(A835="","",IFERROR(H835/K835,0))</f>
        <v/>
      </c>
      <c r="Y835" s="21">
        <f>IF(A835="","",IFERROR(IF(H835&lt;=0,"Rupture / à commander",IF(H835&lt;=Q835,IF(I835&gt;0,"À surveiller - commande en cours","À commander"),"OK")),"À vérifier"))</f>
        <v/>
      </c>
      <c r="Z835" s="22" t="n"/>
      <c r="AA835" s="15" t="n"/>
    </row>
    <row r="836">
      <c r="A836" s="15" t="n"/>
      <c r="B836" s="15" t="n"/>
      <c r="C836" s="15" t="n"/>
      <c r="D836" s="15" t="n"/>
      <c r="E836" s="15" t="n"/>
      <c r="F836" s="16" t="n"/>
      <c r="G836" s="16" t="n"/>
      <c r="H836" s="17">
        <f>IF(A836="","",IFERROR(MAX(0,F836-G836),0))</f>
        <v/>
      </c>
      <c r="I836" s="16" t="n"/>
      <c r="J836" s="16" t="n"/>
      <c r="K836" s="27">
        <f>IF(A836="","",IFERROR(J836/'Paramètres'!$B$6,0))</f>
        <v/>
      </c>
      <c r="L836" s="16" t="n"/>
      <c r="M836" s="17">
        <f>IF(A836="","",IFERROR(IF(L836="",'Paramètres'!$B$7,L836),0))</f>
        <v/>
      </c>
      <c r="N836" s="16" t="n"/>
      <c r="O836" s="17">
        <f>IF(A836="","",IFERROR(IF(N836="",'Paramètres'!$B$8,N836),0))</f>
        <v/>
      </c>
      <c r="P836" s="17">
        <f>IF(A836="","",IFERROR(ROUNDUP(K836*O836,0),0))</f>
        <v/>
      </c>
      <c r="Q836" s="17">
        <f>IF(A836="","",IFERROR(ROUNDUP((K836*M836)+P836,0),0))</f>
        <v/>
      </c>
      <c r="R836" s="16" t="n"/>
      <c r="S836" s="17">
        <f>IF(A836="","",IFERROR(IF(R836="",'Paramètres'!$B$9,R836),0))</f>
        <v/>
      </c>
      <c r="T836" s="17">
        <f>IF(A836="","",IFERROR(ROUNDUP(K836*(M836+S836),0),0))</f>
        <v/>
      </c>
      <c r="U836" s="17">
        <f>IF(A836="","",IFERROR(IF(H836&lt;=Q836,MAX(0,T836-H836-I836),0),0))</f>
        <v/>
      </c>
      <c r="V836" s="28" t="n"/>
      <c r="W836" s="29">
        <f>IF(A836="","",IFERROR(U836*V836,0))</f>
        <v/>
      </c>
      <c r="X836" s="27">
        <f>IF(A836="","",IFERROR(H836/K836,0))</f>
        <v/>
      </c>
      <c r="Y836" s="21">
        <f>IF(A836="","",IFERROR(IF(H836&lt;=0,"Rupture / à commander",IF(H836&lt;=Q836,IF(I836&gt;0,"À surveiller - commande en cours","À commander"),"OK")),"À vérifier"))</f>
        <v/>
      </c>
      <c r="Z836" s="22" t="n"/>
      <c r="AA836" s="15" t="n"/>
    </row>
    <row r="837">
      <c r="A837" s="15" t="n"/>
      <c r="B837" s="15" t="n"/>
      <c r="C837" s="15" t="n"/>
      <c r="D837" s="15" t="n"/>
      <c r="E837" s="15" t="n"/>
      <c r="F837" s="16" t="n"/>
      <c r="G837" s="16" t="n"/>
      <c r="H837" s="17">
        <f>IF(A837="","",IFERROR(MAX(0,F837-G837),0))</f>
        <v/>
      </c>
      <c r="I837" s="16" t="n"/>
      <c r="J837" s="16" t="n"/>
      <c r="K837" s="27">
        <f>IF(A837="","",IFERROR(J837/'Paramètres'!$B$6,0))</f>
        <v/>
      </c>
      <c r="L837" s="16" t="n"/>
      <c r="M837" s="17">
        <f>IF(A837="","",IFERROR(IF(L837="",'Paramètres'!$B$7,L837),0))</f>
        <v/>
      </c>
      <c r="N837" s="16" t="n"/>
      <c r="O837" s="17">
        <f>IF(A837="","",IFERROR(IF(N837="",'Paramètres'!$B$8,N837),0))</f>
        <v/>
      </c>
      <c r="P837" s="17">
        <f>IF(A837="","",IFERROR(ROUNDUP(K837*O837,0),0))</f>
        <v/>
      </c>
      <c r="Q837" s="17">
        <f>IF(A837="","",IFERROR(ROUNDUP((K837*M837)+P837,0),0))</f>
        <v/>
      </c>
      <c r="R837" s="16" t="n"/>
      <c r="S837" s="17">
        <f>IF(A837="","",IFERROR(IF(R837="",'Paramètres'!$B$9,R837),0))</f>
        <v/>
      </c>
      <c r="T837" s="17">
        <f>IF(A837="","",IFERROR(ROUNDUP(K837*(M837+S837),0),0))</f>
        <v/>
      </c>
      <c r="U837" s="17">
        <f>IF(A837="","",IFERROR(IF(H837&lt;=Q837,MAX(0,T837-H837-I837),0),0))</f>
        <v/>
      </c>
      <c r="V837" s="28" t="n"/>
      <c r="W837" s="29">
        <f>IF(A837="","",IFERROR(U837*V837,0))</f>
        <v/>
      </c>
      <c r="X837" s="27">
        <f>IF(A837="","",IFERROR(H837/K837,0))</f>
        <v/>
      </c>
      <c r="Y837" s="21">
        <f>IF(A837="","",IFERROR(IF(H837&lt;=0,"Rupture / à commander",IF(H837&lt;=Q837,IF(I837&gt;0,"À surveiller - commande en cours","À commander"),"OK")),"À vérifier"))</f>
        <v/>
      </c>
      <c r="Z837" s="22" t="n"/>
      <c r="AA837" s="15" t="n"/>
    </row>
    <row r="838">
      <c r="A838" s="15" t="n"/>
      <c r="B838" s="15" t="n"/>
      <c r="C838" s="15" t="n"/>
      <c r="D838" s="15" t="n"/>
      <c r="E838" s="15" t="n"/>
      <c r="F838" s="16" t="n"/>
      <c r="G838" s="16" t="n"/>
      <c r="H838" s="17">
        <f>IF(A838="","",IFERROR(MAX(0,F838-G838),0))</f>
        <v/>
      </c>
      <c r="I838" s="16" t="n"/>
      <c r="J838" s="16" t="n"/>
      <c r="K838" s="27">
        <f>IF(A838="","",IFERROR(J838/'Paramètres'!$B$6,0))</f>
        <v/>
      </c>
      <c r="L838" s="16" t="n"/>
      <c r="M838" s="17">
        <f>IF(A838="","",IFERROR(IF(L838="",'Paramètres'!$B$7,L838),0))</f>
        <v/>
      </c>
      <c r="N838" s="16" t="n"/>
      <c r="O838" s="17">
        <f>IF(A838="","",IFERROR(IF(N838="",'Paramètres'!$B$8,N838),0))</f>
        <v/>
      </c>
      <c r="P838" s="17">
        <f>IF(A838="","",IFERROR(ROUNDUP(K838*O838,0),0))</f>
        <v/>
      </c>
      <c r="Q838" s="17">
        <f>IF(A838="","",IFERROR(ROUNDUP((K838*M838)+P838,0),0))</f>
        <v/>
      </c>
      <c r="R838" s="16" t="n"/>
      <c r="S838" s="17">
        <f>IF(A838="","",IFERROR(IF(R838="",'Paramètres'!$B$9,R838),0))</f>
        <v/>
      </c>
      <c r="T838" s="17">
        <f>IF(A838="","",IFERROR(ROUNDUP(K838*(M838+S838),0),0))</f>
        <v/>
      </c>
      <c r="U838" s="17">
        <f>IF(A838="","",IFERROR(IF(H838&lt;=Q838,MAX(0,T838-H838-I838),0),0))</f>
        <v/>
      </c>
      <c r="V838" s="28" t="n"/>
      <c r="W838" s="29">
        <f>IF(A838="","",IFERROR(U838*V838,0))</f>
        <v/>
      </c>
      <c r="X838" s="27">
        <f>IF(A838="","",IFERROR(H838/K838,0))</f>
        <v/>
      </c>
      <c r="Y838" s="21">
        <f>IF(A838="","",IFERROR(IF(H838&lt;=0,"Rupture / à commander",IF(H838&lt;=Q838,IF(I838&gt;0,"À surveiller - commande en cours","À commander"),"OK")),"À vérifier"))</f>
        <v/>
      </c>
      <c r="Z838" s="22" t="n"/>
      <c r="AA838" s="15" t="n"/>
    </row>
    <row r="839">
      <c r="A839" s="15" t="n"/>
      <c r="B839" s="15" t="n"/>
      <c r="C839" s="15" t="n"/>
      <c r="D839" s="15" t="n"/>
      <c r="E839" s="15" t="n"/>
      <c r="F839" s="16" t="n"/>
      <c r="G839" s="16" t="n"/>
      <c r="H839" s="17">
        <f>IF(A839="","",IFERROR(MAX(0,F839-G839),0))</f>
        <v/>
      </c>
      <c r="I839" s="16" t="n"/>
      <c r="J839" s="16" t="n"/>
      <c r="K839" s="27">
        <f>IF(A839="","",IFERROR(J839/'Paramètres'!$B$6,0))</f>
        <v/>
      </c>
      <c r="L839" s="16" t="n"/>
      <c r="M839" s="17">
        <f>IF(A839="","",IFERROR(IF(L839="",'Paramètres'!$B$7,L839),0))</f>
        <v/>
      </c>
      <c r="N839" s="16" t="n"/>
      <c r="O839" s="17">
        <f>IF(A839="","",IFERROR(IF(N839="",'Paramètres'!$B$8,N839),0))</f>
        <v/>
      </c>
      <c r="P839" s="17">
        <f>IF(A839="","",IFERROR(ROUNDUP(K839*O839,0),0))</f>
        <v/>
      </c>
      <c r="Q839" s="17">
        <f>IF(A839="","",IFERROR(ROUNDUP((K839*M839)+P839,0),0))</f>
        <v/>
      </c>
      <c r="R839" s="16" t="n"/>
      <c r="S839" s="17">
        <f>IF(A839="","",IFERROR(IF(R839="",'Paramètres'!$B$9,R839),0))</f>
        <v/>
      </c>
      <c r="T839" s="17">
        <f>IF(A839="","",IFERROR(ROUNDUP(K839*(M839+S839),0),0))</f>
        <v/>
      </c>
      <c r="U839" s="17">
        <f>IF(A839="","",IFERROR(IF(H839&lt;=Q839,MAX(0,T839-H839-I839),0),0))</f>
        <v/>
      </c>
      <c r="V839" s="28" t="n"/>
      <c r="W839" s="29">
        <f>IF(A839="","",IFERROR(U839*V839,0))</f>
        <v/>
      </c>
      <c r="X839" s="27">
        <f>IF(A839="","",IFERROR(H839/K839,0))</f>
        <v/>
      </c>
      <c r="Y839" s="21">
        <f>IF(A839="","",IFERROR(IF(H839&lt;=0,"Rupture / à commander",IF(H839&lt;=Q839,IF(I839&gt;0,"À surveiller - commande en cours","À commander"),"OK")),"À vérifier"))</f>
        <v/>
      </c>
      <c r="Z839" s="22" t="n"/>
      <c r="AA839" s="15" t="n"/>
    </row>
    <row r="840">
      <c r="A840" s="15" t="n"/>
      <c r="B840" s="15" t="n"/>
      <c r="C840" s="15" t="n"/>
      <c r="D840" s="15" t="n"/>
      <c r="E840" s="15" t="n"/>
      <c r="F840" s="16" t="n"/>
      <c r="G840" s="16" t="n"/>
      <c r="H840" s="17">
        <f>IF(A840="","",IFERROR(MAX(0,F840-G840),0))</f>
        <v/>
      </c>
      <c r="I840" s="16" t="n"/>
      <c r="J840" s="16" t="n"/>
      <c r="K840" s="27">
        <f>IF(A840="","",IFERROR(J840/'Paramètres'!$B$6,0))</f>
        <v/>
      </c>
      <c r="L840" s="16" t="n"/>
      <c r="M840" s="17">
        <f>IF(A840="","",IFERROR(IF(L840="",'Paramètres'!$B$7,L840),0))</f>
        <v/>
      </c>
      <c r="N840" s="16" t="n"/>
      <c r="O840" s="17">
        <f>IF(A840="","",IFERROR(IF(N840="",'Paramètres'!$B$8,N840),0))</f>
        <v/>
      </c>
      <c r="P840" s="17">
        <f>IF(A840="","",IFERROR(ROUNDUP(K840*O840,0),0))</f>
        <v/>
      </c>
      <c r="Q840" s="17">
        <f>IF(A840="","",IFERROR(ROUNDUP((K840*M840)+P840,0),0))</f>
        <v/>
      </c>
      <c r="R840" s="16" t="n"/>
      <c r="S840" s="17">
        <f>IF(A840="","",IFERROR(IF(R840="",'Paramètres'!$B$9,R840),0))</f>
        <v/>
      </c>
      <c r="T840" s="17">
        <f>IF(A840="","",IFERROR(ROUNDUP(K840*(M840+S840),0),0))</f>
        <v/>
      </c>
      <c r="U840" s="17">
        <f>IF(A840="","",IFERROR(IF(H840&lt;=Q840,MAX(0,T840-H840-I840),0),0))</f>
        <v/>
      </c>
      <c r="V840" s="28" t="n"/>
      <c r="W840" s="29">
        <f>IF(A840="","",IFERROR(U840*V840,0))</f>
        <v/>
      </c>
      <c r="X840" s="27">
        <f>IF(A840="","",IFERROR(H840/K840,0))</f>
        <v/>
      </c>
      <c r="Y840" s="21">
        <f>IF(A840="","",IFERROR(IF(H840&lt;=0,"Rupture / à commander",IF(H840&lt;=Q840,IF(I840&gt;0,"À surveiller - commande en cours","À commander"),"OK")),"À vérifier"))</f>
        <v/>
      </c>
      <c r="Z840" s="22" t="n"/>
      <c r="AA840" s="15" t="n"/>
    </row>
    <row r="841">
      <c r="A841" s="15" t="n"/>
      <c r="B841" s="15" t="n"/>
      <c r="C841" s="15" t="n"/>
      <c r="D841" s="15" t="n"/>
      <c r="E841" s="15" t="n"/>
      <c r="F841" s="16" t="n"/>
      <c r="G841" s="16" t="n"/>
      <c r="H841" s="17">
        <f>IF(A841="","",IFERROR(MAX(0,F841-G841),0))</f>
        <v/>
      </c>
      <c r="I841" s="16" t="n"/>
      <c r="J841" s="16" t="n"/>
      <c r="K841" s="27">
        <f>IF(A841="","",IFERROR(J841/'Paramètres'!$B$6,0))</f>
        <v/>
      </c>
      <c r="L841" s="16" t="n"/>
      <c r="M841" s="17">
        <f>IF(A841="","",IFERROR(IF(L841="",'Paramètres'!$B$7,L841),0))</f>
        <v/>
      </c>
      <c r="N841" s="16" t="n"/>
      <c r="O841" s="17">
        <f>IF(A841="","",IFERROR(IF(N841="",'Paramètres'!$B$8,N841),0))</f>
        <v/>
      </c>
      <c r="P841" s="17">
        <f>IF(A841="","",IFERROR(ROUNDUP(K841*O841,0),0))</f>
        <v/>
      </c>
      <c r="Q841" s="17">
        <f>IF(A841="","",IFERROR(ROUNDUP((K841*M841)+P841,0),0))</f>
        <v/>
      </c>
      <c r="R841" s="16" t="n"/>
      <c r="S841" s="17">
        <f>IF(A841="","",IFERROR(IF(R841="",'Paramètres'!$B$9,R841),0))</f>
        <v/>
      </c>
      <c r="T841" s="17">
        <f>IF(A841="","",IFERROR(ROUNDUP(K841*(M841+S841),0),0))</f>
        <v/>
      </c>
      <c r="U841" s="17">
        <f>IF(A841="","",IFERROR(IF(H841&lt;=Q841,MAX(0,T841-H841-I841),0),0))</f>
        <v/>
      </c>
      <c r="V841" s="28" t="n"/>
      <c r="W841" s="29">
        <f>IF(A841="","",IFERROR(U841*V841,0))</f>
        <v/>
      </c>
      <c r="X841" s="27">
        <f>IF(A841="","",IFERROR(H841/K841,0))</f>
        <v/>
      </c>
      <c r="Y841" s="21">
        <f>IF(A841="","",IFERROR(IF(H841&lt;=0,"Rupture / à commander",IF(H841&lt;=Q841,IF(I841&gt;0,"À surveiller - commande en cours","À commander"),"OK")),"À vérifier"))</f>
        <v/>
      </c>
      <c r="Z841" s="22" t="n"/>
      <c r="AA841" s="15" t="n"/>
    </row>
    <row r="842">
      <c r="A842" s="15" t="n"/>
      <c r="B842" s="15" t="n"/>
      <c r="C842" s="15" t="n"/>
      <c r="D842" s="15" t="n"/>
      <c r="E842" s="15" t="n"/>
      <c r="F842" s="16" t="n"/>
      <c r="G842" s="16" t="n"/>
      <c r="H842" s="17">
        <f>IF(A842="","",IFERROR(MAX(0,F842-G842),0))</f>
        <v/>
      </c>
      <c r="I842" s="16" t="n"/>
      <c r="J842" s="16" t="n"/>
      <c r="K842" s="27">
        <f>IF(A842="","",IFERROR(J842/'Paramètres'!$B$6,0))</f>
        <v/>
      </c>
      <c r="L842" s="16" t="n"/>
      <c r="M842" s="17">
        <f>IF(A842="","",IFERROR(IF(L842="",'Paramètres'!$B$7,L842),0))</f>
        <v/>
      </c>
      <c r="N842" s="16" t="n"/>
      <c r="O842" s="17">
        <f>IF(A842="","",IFERROR(IF(N842="",'Paramètres'!$B$8,N842),0))</f>
        <v/>
      </c>
      <c r="P842" s="17">
        <f>IF(A842="","",IFERROR(ROUNDUP(K842*O842,0),0))</f>
        <v/>
      </c>
      <c r="Q842" s="17">
        <f>IF(A842="","",IFERROR(ROUNDUP((K842*M842)+P842,0),0))</f>
        <v/>
      </c>
      <c r="R842" s="16" t="n"/>
      <c r="S842" s="17">
        <f>IF(A842="","",IFERROR(IF(R842="",'Paramètres'!$B$9,R842),0))</f>
        <v/>
      </c>
      <c r="T842" s="17">
        <f>IF(A842="","",IFERROR(ROUNDUP(K842*(M842+S842),0),0))</f>
        <v/>
      </c>
      <c r="U842" s="17">
        <f>IF(A842="","",IFERROR(IF(H842&lt;=Q842,MAX(0,T842-H842-I842),0),0))</f>
        <v/>
      </c>
      <c r="V842" s="28" t="n"/>
      <c r="W842" s="29">
        <f>IF(A842="","",IFERROR(U842*V842,0))</f>
        <v/>
      </c>
      <c r="X842" s="27">
        <f>IF(A842="","",IFERROR(H842/K842,0))</f>
        <v/>
      </c>
      <c r="Y842" s="21">
        <f>IF(A842="","",IFERROR(IF(H842&lt;=0,"Rupture / à commander",IF(H842&lt;=Q842,IF(I842&gt;0,"À surveiller - commande en cours","À commander"),"OK")),"À vérifier"))</f>
        <v/>
      </c>
      <c r="Z842" s="22" t="n"/>
      <c r="AA842" s="15" t="n"/>
    </row>
    <row r="843">
      <c r="A843" s="15" t="n"/>
      <c r="B843" s="15" t="n"/>
      <c r="C843" s="15" t="n"/>
      <c r="D843" s="15" t="n"/>
      <c r="E843" s="15" t="n"/>
      <c r="F843" s="16" t="n"/>
      <c r="G843" s="16" t="n"/>
      <c r="H843" s="17">
        <f>IF(A843="","",IFERROR(MAX(0,F843-G843),0))</f>
        <v/>
      </c>
      <c r="I843" s="16" t="n"/>
      <c r="J843" s="16" t="n"/>
      <c r="K843" s="27">
        <f>IF(A843="","",IFERROR(J843/'Paramètres'!$B$6,0))</f>
        <v/>
      </c>
      <c r="L843" s="16" t="n"/>
      <c r="M843" s="17">
        <f>IF(A843="","",IFERROR(IF(L843="",'Paramètres'!$B$7,L843),0))</f>
        <v/>
      </c>
      <c r="N843" s="16" t="n"/>
      <c r="O843" s="17">
        <f>IF(A843="","",IFERROR(IF(N843="",'Paramètres'!$B$8,N843),0))</f>
        <v/>
      </c>
      <c r="P843" s="17">
        <f>IF(A843="","",IFERROR(ROUNDUP(K843*O843,0),0))</f>
        <v/>
      </c>
      <c r="Q843" s="17">
        <f>IF(A843="","",IFERROR(ROUNDUP((K843*M843)+P843,0),0))</f>
        <v/>
      </c>
      <c r="R843" s="16" t="n"/>
      <c r="S843" s="17">
        <f>IF(A843="","",IFERROR(IF(R843="",'Paramètres'!$B$9,R843),0))</f>
        <v/>
      </c>
      <c r="T843" s="17">
        <f>IF(A843="","",IFERROR(ROUNDUP(K843*(M843+S843),0),0))</f>
        <v/>
      </c>
      <c r="U843" s="17">
        <f>IF(A843="","",IFERROR(IF(H843&lt;=Q843,MAX(0,T843-H843-I843),0),0))</f>
        <v/>
      </c>
      <c r="V843" s="28" t="n"/>
      <c r="W843" s="29">
        <f>IF(A843="","",IFERROR(U843*V843,0))</f>
        <v/>
      </c>
      <c r="X843" s="27">
        <f>IF(A843="","",IFERROR(H843/K843,0))</f>
        <v/>
      </c>
      <c r="Y843" s="21">
        <f>IF(A843="","",IFERROR(IF(H843&lt;=0,"Rupture / à commander",IF(H843&lt;=Q843,IF(I843&gt;0,"À surveiller - commande en cours","À commander"),"OK")),"À vérifier"))</f>
        <v/>
      </c>
      <c r="Z843" s="22" t="n"/>
      <c r="AA843" s="15" t="n"/>
    </row>
    <row r="844">
      <c r="A844" s="15" t="n"/>
      <c r="B844" s="15" t="n"/>
      <c r="C844" s="15" t="n"/>
      <c r="D844" s="15" t="n"/>
      <c r="E844" s="15" t="n"/>
      <c r="F844" s="16" t="n"/>
      <c r="G844" s="16" t="n"/>
      <c r="H844" s="17">
        <f>IF(A844="","",IFERROR(MAX(0,F844-G844),0))</f>
        <v/>
      </c>
      <c r="I844" s="16" t="n"/>
      <c r="J844" s="16" t="n"/>
      <c r="K844" s="27">
        <f>IF(A844="","",IFERROR(J844/'Paramètres'!$B$6,0))</f>
        <v/>
      </c>
      <c r="L844" s="16" t="n"/>
      <c r="M844" s="17">
        <f>IF(A844="","",IFERROR(IF(L844="",'Paramètres'!$B$7,L844),0))</f>
        <v/>
      </c>
      <c r="N844" s="16" t="n"/>
      <c r="O844" s="17">
        <f>IF(A844="","",IFERROR(IF(N844="",'Paramètres'!$B$8,N844),0))</f>
        <v/>
      </c>
      <c r="P844" s="17">
        <f>IF(A844="","",IFERROR(ROUNDUP(K844*O844,0),0))</f>
        <v/>
      </c>
      <c r="Q844" s="17">
        <f>IF(A844="","",IFERROR(ROUNDUP((K844*M844)+P844,0),0))</f>
        <v/>
      </c>
      <c r="R844" s="16" t="n"/>
      <c r="S844" s="17">
        <f>IF(A844="","",IFERROR(IF(R844="",'Paramètres'!$B$9,R844),0))</f>
        <v/>
      </c>
      <c r="T844" s="17">
        <f>IF(A844="","",IFERROR(ROUNDUP(K844*(M844+S844),0),0))</f>
        <v/>
      </c>
      <c r="U844" s="17">
        <f>IF(A844="","",IFERROR(IF(H844&lt;=Q844,MAX(0,T844-H844-I844),0),0))</f>
        <v/>
      </c>
      <c r="V844" s="28" t="n"/>
      <c r="W844" s="29">
        <f>IF(A844="","",IFERROR(U844*V844,0))</f>
        <v/>
      </c>
      <c r="X844" s="27">
        <f>IF(A844="","",IFERROR(H844/K844,0))</f>
        <v/>
      </c>
      <c r="Y844" s="21">
        <f>IF(A844="","",IFERROR(IF(H844&lt;=0,"Rupture / à commander",IF(H844&lt;=Q844,IF(I844&gt;0,"À surveiller - commande en cours","À commander"),"OK")),"À vérifier"))</f>
        <v/>
      </c>
      <c r="Z844" s="22" t="n"/>
      <c r="AA844" s="15" t="n"/>
    </row>
    <row r="845">
      <c r="A845" s="15" t="n"/>
      <c r="B845" s="15" t="n"/>
      <c r="C845" s="15" t="n"/>
      <c r="D845" s="15" t="n"/>
      <c r="E845" s="15" t="n"/>
      <c r="F845" s="16" t="n"/>
      <c r="G845" s="16" t="n"/>
      <c r="H845" s="17">
        <f>IF(A845="","",IFERROR(MAX(0,F845-G845),0))</f>
        <v/>
      </c>
      <c r="I845" s="16" t="n"/>
      <c r="J845" s="16" t="n"/>
      <c r="K845" s="27">
        <f>IF(A845="","",IFERROR(J845/'Paramètres'!$B$6,0))</f>
        <v/>
      </c>
      <c r="L845" s="16" t="n"/>
      <c r="M845" s="17">
        <f>IF(A845="","",IFERROR(IF(L845="",'Paramètres'!$B$7,L845),0))</f>
        <v/>
      </c>
      <c r="N845" s="16" t="n"/>
      <c r="O845" s="17">
        <f>IF(A845="","",IFERROR(IF(N845="",'Paramètres'!$B$8,N845),0))</f>
        <v/>
      </c>
      <c r="P845" s="17">
        <f>IF(A845="","",IFERROR(ROUNDUP(K845*O845,0),0))</f>
        <v/>
      </c>
      <c r="Q845" s="17">
        <f>IF(A845="","",IFERROR(ROUNDUP((K845*M845)+P845,0),0))</f>
        <v/>
      </c>
      <c r="R845" s="16" t="n"/>
      <c r="S845" s="17">
        <f>IF(A845="","",IFERROR(IF(R845="",'Paramètres'!$B$9,R845),0))</f>
        <v/>
      </c>
      <c r="T845" s="17">
        <f>IF(A845="","",IFERROR(ROUNDUP(K845*(M845+S845),0),0))</f>
        <v/>
      </c>
      <c r="U845" s="17">
        <f>IF(A845="","",IFERROR(IF(H845&lt;=Q845,MAX(0,T845-H845-I845),0),0))</f>
        <v/>
      </c>
      <c r="V845" s="28" t="n"/>
      <c r="W845" s="29">
        <f>IF(A845="","",IFERROR(U845*V845,0))</f>
        <v/>
      </c>
      <c r="X845" s="27">
        <f>IF(A845="","",IFERROR(H845/K845,0))</f>
        <v/>
      </c>
      <c r="Y845" s="21">
        <f>IF(A845="","",IFERROR(IF(H845&lt;=0,"Rupture / à commander",IF(H845&lt;=Q845,IF(I845&gt;0,"À surveiller - commande en cours","À commander"),"OK")),"À vérifier"))</f>
        <v/>
      </c>
      <c r="Z845" s="22" t="n"/>
      <c r="AA845" s="15" t="n"/>
    </row>
    <row r="846">
      <c r="A846" s="15" t="n"/>
      <c r="B846" s="15" t="n"/>
      <c r="C846" s="15" t="n"/>
      <c r="D846" s="15" t="n"/>
      <c r="E846" s="15" t="n"/>
      <c r="F846" s="16" t="n"/>
      <c r="G846" s="16" t="n"/>
      <c r="H846" s="17">
        <f>IF(A846="","",IFERROR(MAX(0,F846-G846),0))</f>
        <v/>
      </c>
      <c r="I846" s="16" t="n"/>
      <c r="J846" s="16" t="n"/>
      <c r="K846" s="27">
        <f>IF(A846="","",IFERROR(J846/'Paramètres'!$B$6,0))</f>
        <v/>
      </c>
      <c r="L846" s="16" t="n"/>
      <c r="M846" s="17">
        <f>IF(A846="","",IFERROR(IF(L846="",'Paramètres'!$B$7,L846),0))</f>
        <v/>
      </c>
      <c r="N846" s="16" t="n"/>
      <c r="O846" s="17">
        <f>IF(A846="","",IFERROR(IF(N846="",'Paramètres'!$B$8,N846),0))</f>
        <v/>
      </c>
      <c r="P846" s="17">
        <f>IF(A846="","",IFERROR(ROUNDUP(K846*O846,0),0))</f>
        <v/>
      </c>
      <c r="Q846" s="17">
        <f>IF(A846="","",IFERROR(ROUNDUP((K846*M846)+P846,0),0))</f>
        <v/>
      </c>
      <c r="R846" s="16" t="n"/>
      <c r="S846" s="17">
        <f>IF(A846="","",IFERROR(IF(R846="",'Paramètres'!$B$9,R846),0))</f>
        <v/>
      </c>
      <c r="T846" s="17">
        <f>IF(A846="","",IFERROR(ROUNDUP(K846*(M846+S846),0),0))</f>
        <v/>
      </c>
      <c r="U846" s="17">
        <f>IF(A846="","",IFERROR(IF(H846&lt;=Q846,MAX(0,T846-H846-I846),0),0))</f>
        <v/>
      </c>
      <c r="V846" s="28" t="n"/>
      <c r="W846" s="29">
        <f>IF(A846="","",IFERROR(U846*V846,0))</f>
        <v/>
      </c>
      <c r="X846" s="27">
        <f>IF(A846="","",IFERROR(H846/K846,0))</f>
        <v/>
      </c>
      <c r="Y846" s="21">
        <f>IF(A846="","",IFERROR(IF(H846&lt;=0,"Rupture / à commander",IF(H846&lt;=Q846,IF(I846&gt;0,"À surveiller - commande en cours","À commander"),"OK")),"À vérifier"))</f>
        <v/>
      </c>
      <c r="Z846" s="22" t="n"/>
      <c r="AA846" s="15" t="n"/>
    </row>
    <row r="847">
      <c r="A847" s="15" t="n"/>
      <c r="B847" s="15" t="n"/>
      <c r="C847" s="15" t="n"/>
      <c r="D847" s="15" t="n"/>
      <c r="E847" s="15" t="n"/>
      <c r="F847" s="16" t="n"/>
      <c r="G847" s="16" t="n"/>
      <c r="H847" s="17">
        <f>IF(A847="","",IFERROR(MAX(0,F847-G847),0))</f>
        <v/>
      </c>
      <c r="I847" s="16" t="n"/>
      <c r="J847" s="16" t="n"/>
      <c r="K847" s="27">
        <f>IF(A847="","",IFERROR(J847/'Paramètres'!$B$6,0))</f>
        <v/>
      </c>
      <c r="L847" s="16" t="n"/>
      <c r="M847" s="17">
        <f>IF(A847="","",IFERROR(IF(L847="",'Paramètres'!$B$7,L847),0))</f>
        <v/>
      </c>
      <c r="N847" s="16" t="n"/>
      <c r="O847" s="17">
        <f>IF(A847="","",IFERROR(IF(N847="",'Paramètres'!$B$8,N847),0))</f>
        <v/>
      </c>
      <c r="P847" s="17">
        <f>IF(A847="","",IFERROR(ROUNDUP(K847*O847,0),0))</f>
        <v/>
      </c>
      <c r="Q847" s="17">
        <f>IF(A847="","",IFERROR(ROUNDUP((K847*M847)+P847,0),0))</f>
        <v/>
      </c>
      <c r="R847" s="16" t="n"/>
      <c r="S847" s="17">
        <f>IF(A847="","",IFERROR(IF(R847="",'Paramètres'!$B$9,R847),0))</f>
        <v/>
      </c>
      <c r="T847" s="17">
        <f>IF(A847="","",IFERROR(ROUNDUP(K847*(M847+S847),0),0))</f>
        <v/>
      </c>
      <c r="U847" s="17">
        <f>IF(A847="","",IFERROR(IF(H847&lt;=Q847,MAX(0,T847-H847-I847),0),0))</f>
        <v/>
      </c>
      <c r="V847" s="28" t="n"/>
      <c r="W847" s="29">
        <f>IF(A847="","",IFERROR(U847*V847,0))</f>
        <v/>
      </c>
      <c r="X847" s="27">
        <f>IF(A847="","",IFERROR(H847/K847,0))</f>
        <v/>
      </c>
      <c r="Y847" s="21">
        <f>IF(A847="","",IFERROR(IF(H847&lt;=0,"Rupture / à commander",IF(H847&lt;=Q847,IF(I847&gt;0,"À surveiller - commande en cours","À commander"),"OK")),"À vérifier"))</f>
        <v/>
      </c>
      <c r="Z847" s="22" t="n"/>
      <c r="AA847" s="15" t="n"/>
    </row>
    <row r="848">
      <c r="A848" s="15" t="n"/>
      <c r="B848" s="15" t="n"/>
      <c r="C848" s="15" t="n"/>
      <c r="D848" s="15" t="n"/>
      <c r="E848" s="15" t="n"/>
      <c r="F848" s="16" t="n"/>
      <c r="G848" s="16" t="n"/>
      <c r="H848" s="17">
        <f>IF(A848="","",IFERROR(MAX(0,F848-G848),0))</f>
        <v/>
      </c>
      <c r="I848" s="16" t="n"/>
      <c r="J848" s="16" t="n"/>
      <c r="K848" s="27">
        <f>IF(A848="","",IFERROR(J848/'Paramètres'!$B$6,0))</f>
        <v/>
      </c>
      <c r="L848" s="16" t="n"/>
      <c r="M848" s="17">
        <f>IF(A848="","",IFERROR(IF(L848="",'Paramètres'!$B$7,L848),0))</f>
        <v/>
      </c>
      <c r="N848" s="16" t="n"/>
      <c r="O848" s="17">
        <f>IF(A848="","",IFERROR(IF(N848="",'Paramètres'!$B$8,N848),0))</f>
        <v/>
      </c>
      <c r="P848" s="17">
        <f>IF(A848="","",IFERROR(ROUNDUP(K848*O848,0),0))</f>
        <v/>
      </c>
      <c r="Q848" s="17">
        <f>IF(A848="","",IFERROR(ROUNDUP((K848*M848)+P848,0),0))</f>
        <v/>
      </c>
      <c r="R848" s="16" t="n"/>
      <c r="S848" s="17">
        <f>IF(A848="","",IFERROR(IF(R848="",'Paramètres'!$B$9,R848),0))</f>
        <v/>
      </c>
      <c r="T848" s="17">
        <f>IF(A848="","",IFERROR(ROUNDUP(K848*(M848+S848),0),0))</f>
        <v/>
      </c>
      <c r="U848" s="17">
        <f>IF(A848="","",IFERROR(IF(H848&lt;=Q848,MAX(0,T848-H848-I848),0),0))</f>
        <v/>
      </c>
      <c r="V848" s="28" t="n"/>
      <c r="W848" s="29">
        <f>IF(A848="","",IFERROR(U848*V848,0))</f>
        <v/>
      </c>
      <c r="X848" s="27">
        <f>IF(A848="","",IFERROR(H848/K848,0))</f>
        <v/>
      </c>
      <c r="Y848" s="21">
        <f>IF(A848="","",IFERROR(IF(H848&lt;=0,"Rupture / à commander",IF(H848&lt;=Q848,IF(I848&gt;0,"À surveiller - commande en cours","À commander"),"OK")),"À vérifier"))</f>
        <v/>
      </c>
      <c r="Z848" s="22" t="n"/>
      <c r="AA848" s="15" t="n"/>
    </row>
    <row r="849">
      <c r="A849" s="15" t="n"/>
      <c r="B849" s="15" t="n"/>
      <c r="C849" s="15" t="n"/>
      <c r="D849" s="15" t="n"/>
      <c r="E849" s="15" t="n"/>
      <c r="F849" s="16" t="n"/>
      <c r="G849" s="16" t="n"/>
      <c r="H849" s="17">
        <f>IF(A849="","",IFERROR(MAX(0,F849-G849),0))</f>
        <v/>
      </c>
      <c r="I849" s="16" t="n"/>
      <c r="J849" s="16" t="n"/>
      <c r="K849" s="27">
        <f>IF(A849="","",IFERROR(J849/'Paramètres'!$B$6,0))</f>
        <v/>
      </c>
      <c r="L849" s="16" t="n"/>
      <c r="M849" s="17">
        <f>IF(A849="","",IFERROR(IF(L849="",'Paramètres'!$B$7,L849),0))</f>
        <v/>
      </c>
      <c r="N849" s="16" t="n"/>
      <c r="O849" s="17">
        <f>IF(A849="","",IFERROR(IF(N849="",'Paramètres'!$B$8,N849),0))</f>
        <v/>
      </c>
      <c r="P849" s="17">
        <f>IF(A849="","",IFERROR(ROUNDUP(K849*O849,0),0))</f>
        <v/>
      </c>
      <c r="Q849" s="17">
        <f>IF(A849="","",IFERROR(ROUNDUP((K849*M849)+P849,0),0))</f>
        <v/>
      </c>
      <c r="R849" s="16" t="n"/>
      <c r="S849" s="17">
        <f>IF(A849="","",IFERROR(IF(R849="",'Paramètres'!$B$9,R849),0))</f>
        <v/>
      </c>
      <c r="T849" s="17">
        <f>IF(A849="","",IFERROR(ROUNDUP(K849*(M849+S849),0),0))</f>
        <v/>
      </c>
      <c r="U849" s="17">
        <f>IF(A849="","",IFERROR(IF(H849&lt;=Q849,MAX(0,T849-H849-I849),0),0))</f>
        <v/>
      </c>
      <c r="V849" s="28" t="n"/>
      <c r="W849" s="29">
        <f>IF(A849="","",IFERROR(U849*V849,0))</f>
        <v/>
      </c>
      <c r="X849" s="27">
        <f>IF(A849="","",IFERROR(H849/K849,0))</f>
        <v/>
      </c>
      <c r="Y849" s="21">
        <f>IF(A849="","",IFERROR(IF(H849&lt;=0,"Rupture / à commander",IF(H849&lt;=Q849,IF(I849&gt;0,"À surveiller - commande en cours","À commander"),"OK")),"À vérifier"))</f>
        <v/>
      </c>
      <c r="Z849" s="22" t="n"/>
      <c r="AA849" s="15" t="n"/>
    </row>
    <row r="850">
      <c r="A850" s="15" t="n"/>
      <c r="B850" s="15" t="n"/>
      <c r="C850" s="15" t="n"/>
      <c r="D850" s="15" t="n"/>
      <c r="E850" s="15" t="n"/>
      <c r="F850" s="16" t="n"/>
      <c r="G850" s="16" t="n"/>
      <c r="H850" s="17">
        <f>IF(A850="","",IFERROR(MAX(0,F850-G850),0))</f>
        <v/>
      </c>
      <c r="I850" s="16" t="n"/>
      <c r="J850" s="16" t="n"/>
      <c r="K850" s="27">
        <f>IF(A850="","",IFERROR(J850/'Paramètres'!$B$6,0))</f>
        <v/>
      </c>
      <c r="L850" s="16" t="n"/>
      <c r="M850" s="17">
        <f>IF(A850="","",IFERROR(IF(L850="",'Paramètres'!$B$7,L850),0))</f>
        <v/>
      </c>
      <c r="N850" s="16" t="n"/>
      <c r="O850" s="17">
        <f>IF(A850="","",IFERROR(IF(N850="",'Paramètres'!$B$8,N850),0))</f>
        <v/>
      </c>
      <c r="P850" s="17">
        <f>IF(A850="","",IFERROR(ROUNDUP(K850*O850,0),0))</f>
        <v/>
      </c>
      <c r="Q850" s="17">
        <f>IF(A850="","",IFERROR(ROUNDUP((K850*M850)+P850,0),0))</f>
        <v/>
      </c>
      <c r="R850" s="16" t="n"/>
      <c r="S850" s="17">
        <f>IF(A850="","",IFERROR(IF(R850="",'Paramètres'!$B$9,R850),0))</f>
        <v/>
      </c>
      <c r="T850" s="17">
        <f>IF(A850="","",IFERROR(ROUNDUP(K850*(M850+S850),0),0))</f>
        <v/>
      </c>
      <c r="U850" s="17">
        <f>IF(A850="","",IFERROR(IF(H850&lt;=Q850,MAX(0,T850-H850-I850),0),0))</f>
        <v/>
      </c>
      <c r="V850" s="28" t="n"/>
      <c r="W850" s="29">
        <f>IF(A850="","",IFERROR(U850*V850,0))</f>
        <v/>
      </c>
      <c r="X850" s="27">
        <f>IF(A850="","",IFERROR(H850/K850,0))</f>
        <v/>
      </c>
      <c r="Y850" s="21">
        <f>IF(A850="","",IFERROR(IF(H850&lt;=0,"Rupture / à commander",IF(H850&lt;=Q850,IF(I850&gt;0,"À surveiller - commande en cours","À commander"),"OK")),"À vérifier"))</f>
        <v/>
      </c>
      <c r="Z850" s="22" t="n"/>
      <c r="AA850" s="15" t="n"/>
    </row>
    <row r="851">
      <c r="A851" s="15" t="n"/>
      <c r="B851" s="15" t="n"/>
      <c r="C851" s="15" t="n"/>
      <c r="D851" s="15" t="n"/>
      <c r="E851" s="15" t="n"/>
      <c r="F851" s="16" t="n"/>
      <c r="G851" s="16" t="n"/>
      <c r="H851" s="17">
        <f>IF(A851="","",IFERROR(MAX(0,F851-G851),0))</f>
        <v/>
      </c>
      <c r="I851" s="16" t="n"/>
      <c r="J851" s="16" t="n"/>
      <c r="K851" s="27">
        <f>IF(A851="","",IFERROR(J851/'Paramètres'!$B$6,0))</f>
        <v/>
      </c>
      <c r="L851" s="16" t="n"/>
      <c r="M851" s="17">
        <f>IF(A851="","",IFERROR(IF(L851="",'Paramètres'!$B$7,L851),0))</f>
        <v/>
      </c>
      <c r="N851" s="16" t="n"/>
      <c r="O851" s="17">
        <f>IF(A851="","",IFERROR(IF(N851="",'Paramètres'!$B$8,N851),0))</f>
        <v/>
      </c>
      <c r="P851" s="17">
        <f>IF(A851="","",IFERROR(ROUNDUP(K851*O851,0),0))</f>
        <v/>
      </c>
      <c r="Q851" s="17">
        <f>IF(A851="","",IFERROR(ROUNDUP((K851*M851)+P851,0),0))</f>
        <v/>
      </c>
      <c r="R851" s="16" t="n"/>
      <c r="S851" s="17">
        <f>IF(A851="","",IFERROR(IF(R851="",'Paramètres'!$B$9,R851),0))</f>
        <v/>
      </c>
      <c r="T851" s="17">
        <f>IF(A851="","",IFERROR(ROUNDUP(K851*(M851+S851),0),0))</f>
        <v/>
      </c>
      <c r="U851" s="17">
        <f>IF(A851="","",IFERROR(IF(H851&lt;=Q851,MAX(0,T851-H851-I851),0),0))</f>
        <v/>
      </c>
      <c r="V851" s="28" t="n"/>
      <c r="W851" s="29">
        <f>IF(A851="","",IFERROR(U851*V851,0))</f>
        <v/>
      </c>
      <c r="X851" s="27">
        <f>IF(A851="","",IFERROR(H851/K851,0))</f>
        <v/>
      </c>
      <c r="Y851" s="21">
        <f>IF(A851="","",IFERROR(IF(H851&lt;=0,"Rupture / à commander",IF(H851&lt;=Q851,IF(I851&gt;0,"À surveiller - commande en cours","À commander"),"OK")),"À vérifier"))</f>
        <v/>
      </c>
      <c r="Z851" s="22" t="n"/>
      <c r="AA851" s="15" t="n"/>
    </row>
    <row r="852">
      <c r="A852" s="15" t="n"/>
      <c r="B852" s="15" t="n"/>
      <c r="C852" s="15" t="n"/>
      <c r="D852" s="15" t="n"/>
      <c r="E852" s="15" t="n"/>
      <c r="F852" s="16" t="n"/>
      <c r="G852" s="16" t="n"/>
      <c r="H852" s="17">
        <f>IF(A852="","",IFERROR(MAX(0,F852-G852),0))</f>
        <v/>
      </c>
      <c r="I852" s="16" t="n"/>
      <c r="J852" s="16" t="n"/>
      <c r="K852" s="27">
        <f>IF(A852="","",IFERROR(J852/'Paramètres'!$B$6,0))</f>
        <v/>
      </c>
      <c r="L852" s="16" t="n"/>
      <c r="M852" s="17">
        <f>IF(A852="","",IFERROR(IF(L852="",'Paramètres'!$B$7,L852),0))</f>
        <v/>
      </c>
      <c r="N852" s="16" t="n"/>
      <c r="O852" s="17">
        <f>IF(A852="","",IFERROR(IF(N852="",'Paramètres'!$B$8,N852),0))</f>
        <v/>
      </c>
      <c r="P852" s="17">
        <f>IF(A852="","",IFERROR(ROUNDUP(K852*O852,0),0))</f>
        <v/>
      </c>
      <c r="Q852" s="17">
        <f>IF(A852="","",IFERROR(ROUNDUP((K852*M852)+P852,0),0))</f>
        <v/>
      </c>
      <c r="R852" s="16" t="n"/>
      <c r="S852" s="17">
        <f>IF(A852="","",IFERROR(IF(R852="",'Paramètres'!$B$9,R852),0))</f>
        <v/>
      </c>
      <c r="T852" s="17">
        <f>IF(A852="","",IFERROR(ROUNDUP(K852*(M852+S852),0),0))</f>
        <v/>
      </c>
      <c r="U852" s="17">
        <f>IF(A852="","",IFERROR(IF(H852&lt;=Q852,MAX(0,T852-H852-I852),0),0))</f>
        <v/>
      </c>
      <c r="V852" s="28" t="n"/>
      <c r="W852" s="29">
        <f>IF(A852="","",IFERROR(U852*V852,0))</f>
        <v/>
      </c>
      <c r="X852" s="27">
        <f>IF(A852="","",IFERROR(H852/K852,0))</f>
        <v/>
      </c>
      <c r="Y852" s="21">
        <f>IF(A852="","",IFERROR(IF(H852&lt;=0,"Rupture / à commander",IF(H852&lt;=Q852,IF(I852&gt;0,"À surveiller - commande en cours","À commander"),"OK")),"À vérifier"))</f>
        <v/>
      </c>
      <c r="Z852" s="22" t="n"/>
      <c r="AA852" s="15" t="n"/>
    </row>
    <row r="853">
      <c r="A853" s="15" t="n"/>
      <c r="B853" s="15" t="n"/>
      <c r="C853" s="15" t="n"/>
      <c r="D853" s="15" t="n"/>
      <c r="E853" s="15" t="n"/>
      <c r="F853" s="16" t="n"/>
      <c r="G853" s="16" t="n"/>
      <c r="H853" s="17">
        <f>IF(A853="","",IFERROR(MAX(0,F853-G853),0))</f>
        <v/>
      </c>
      <c r="I853" s="16" t="n"/>
      <c r="J853" s="16" t="n"/>
      <c r="K853" s="27">
        <f>IF(A853="","",IFERROR(J853/'Paramètres'!$B$6,0))</f>
        <v/>
      </c>
      <c r="L853" s="16" t="n"/>
      <c r="M853" s="17">
        <f>IF(A853="","",IFERROR(IF(L853="",'Paramètres'!$B$7,L853),0))</f>
        <v/>
      </c>
      <c r="N853" s="16" t="n"/>
      <c r="O853" s="17">
        <f>IF(A853="","",IFERROR(IF(N853="",'Paramètres'!$B$8,N853),0))</f>
        <v/>
      </c>
      <c r="P853" s="17">
        <f>IF(A853="","",IFERROR(ROUNDUP(K853*O853,0),0))</f>
        <v/>
      </c>
      <c r="Q853" s="17">
        <f>IF(A853="","",IFERROR(ROUNDUP((K853*M853)+P853,0),0))</f>
        <v/>
      </c>
      <c r="R853" s="16" t="n"/>
      <c r="S853" s="17">
        <f>IF(A853="","",IFERROR(IF(R853="",'Paramètres'!$B$9,R853),0))</f>
        <v/>
      </c>
      <c r="T853" s="17">
        <f>IF(A853="","",IFERROR(ROUNDUP(K853*(M853+S853),0),0))</f>
        <v/>
      </c>
      <c r="U853" s="17">
        <f>IF(A853="","",IFERROR(IF(H853&lt;=Q853,MAX(0,T853-H853-I853),0),0))</f>
        <v/>
      </c>
      <c r="V853" s="28" t="n"/>
      <c r="W853" s="29">
        <f>IF(A853="","",IFERROR(U853*V853,0))</f>
        <v/>
      </c>
      <c r="X853" s="27">
        <f>IF(A853="","",IFERROR(H853/K853,0))</f>
        <v/>
      </c>
      <c r="Y853" s="21">
        <f>IF(A853="","",IFERROR(IF(H853&lt;=0,"Rupture / à commander",IF(H853&lt;=Q853,IF(I853&gt;0,"À surveiller - commande en cours","À commander"),"OK")),"À vérifier"))</f>
        <v/>
      </c>
      <c r="Z853" s="22" t="n"/>
      <c r="AA853" s="15" t="n"/>
    </row>
    <row r="854">
      <c r="A854" s="15" t="n"/>
      <c r="B854" s="15" t="n"/>
      <c r="C854" s="15" t="n"/>
      <c r="D854" s="15" t="n"/>
      <c r="E854" s="15" t="n"/>
      <c r="F854" s="16" t="n"/>
      <c r="G854" s="16" t="n"/>
      <c r="H854" s="17">
        <f>IF(A854="","",IFERROR(MAX(0,F854-G854),0))</f>
        <v/>
      </c>
      <c r="I854" s="16" t="n"/>
      <c r="J854" s="16" t="n"/>
      <c r="K854" s="27">
        <f>IF(A854="","",IFERROR(J854/'Paramètres'!$B$6,0))</f>
        <v/>
      </c>
      <c r="L854" s="16" t="n"/>
      <c r="M854" s="17">
        <f>IF(A854="","",IFERROR(IF(L854="",'Paramètres'!$B$7,L854),0))</f>
        <v/>
      </c>
      <c r="N854" s="16" t="n"/>
      <c r="O854" s="17">
        <f>IF(A854="","",IFERROR(IF(N854="",'Paramètres'!$B$8,N854),0))</f>
        <v/>
      </c>
      <c r="P854" s="17">
        <f>IF(A854="","",IFERROR(ROUNDUP(K854*O854,0),0))</f>
        <v/>
      </c>
      <c r="Q854" s="17">
        <f>IF(A854="","",IFERROR(ROUNDUP((K854*M854)+P854,0),0))</f>
        <v/>
      </c>
      <c r="R854" s="16" t="n"/>
      <c r="S854" s="17">
        <f>IF(A854="","",IFERROR(IF(R854="",'Paramètres'!$B$9,R854),0))</f>
        <v/>
      </c>
      <c r="T854" s="17">
        <f>IF(A854="","",IFERROR(ROUNDUP(K854*(M854+S854),0),0))</f>
        <v/>
      </c>
      <c r="U854" s="17">
        <f>IF(A854="","",IFERROR(IF(H854&lt;=Q854,MAX(0,T854-H854-I854),0),0))</f>
        <v/>
      </c>
      <c r="V854" s="28" t="n"/>
      <c r="W854" s="29">
        <f>IF(A854="","",IFERROR(U854*V854,0))</f>
        <v/>
      </c>
      <c r="X854" s="27">
        <f>IF(A854="","",IFERROR(H854/K854,0))</f>
        <v/>
      </c>
      <c r="Y854" s="21">
        <f>IF(A854="","",IFERROR(IF(H854&lt;=0,"Rupture / à commander",IF(H854&lt;=Q854,IF(I854&gt;0,"À surveiller - commande en cours","À commander"),"OK")),"À vérifier"))</f>
        <v/>
      </c>
      <c r="Z854" s="22" t="n"/>
      <c r="AA854" s="15" t="n"/>
    </row>
    <row r="855">
      <c r="A855" s="15" t="n"/>
      <c r="B855" s="15" t="n"/>
      <c r="C855" s="15" t="n"/>
      <c r="D855" s="15" t="n"/>
      <c r="E855" s="15" t="n"/>
      <c r="F855" s="16" t="n"/>
      <c r="G855" s="16" t="n"/>
      <c r="H855" s="17">
        <f>IF(A855="","",IFERROR(MAX(0,F855-G855),0))</f>
        <v/>
      </c>
      <c r="I855" s="16" t="n"/>
      <c r="J855" s="16" t="n"/>
      <c r="K855" s="27">
        <f>IF(A855="","",IFERROR(J855/'Paramètres'!$B$6,0))</f>
        <v/>
      </c>
      <c r="L855" s="16" t="n"/>
      <c r="M855" s="17">
        <f>IF(A855="","",IFERROR(IF(L855="",'Paramètres'!$B$7,L855),0))</f>
        <v/>
      </c>
      <c r="N855" s="16" t="n"/>
      <c r="O855" s="17">
        <f>IF(A855="","",IFERROR(IF(N855="",'Paramètres'!$B$8,N855),0))</f>
        <v/>
      </c>
      <c r="P855" s="17">
        <f>IF(A855="","",IFERROR(ROUNDUP(K855*O855,0),0))</f>
        <v/>
      </c>
      <c r="Q855" s="17">
        <f>IF(A855="","",IFERROR(ROUNDUP((K855*M855)+P855,0),0))</f>
        <v/>
      </c>
      <c r="R855" s="16" t="n"/>
      <c r="S855" s="17">
        <f>IF(A855="","",IFERROR(IF(R855="",'Paramètres'!$B$9,R855),0))</f>
        <v/>
      </c>
      <c r="T855" s="17">
        <f>IF(A855="","",IFERROR(ROUNDUP(K855*(M855+S855),0),0))</f>
        <v/>
      </c>
      <c r="U855" s="17">
        <f>IF(A855="","",IFERROR(IF(H855&lt;=Q855,MAX(0,T855-H855-I855),0),0))</f>
        <v/>
      </c>
      <c r="V855" s="28" t="n"/>
      <c r="W855" s="29">
        <f>IF(A855="","",IFERROR(U855*V855,0))</f>
        <v/>
      </c>
      <c r="X855" s="27">
        <f>IF(A855="","",IFERROR(H855/K855,0))</f>
        <v/>
      </c>
      <c r="Y855" s="21">
        <f>IF(A855="","",IFERROR(IF(H855&lt;=0,"Rupture / à commander",IF(H855&lt;=Q855,IF(I855&gt;0,"À surveiller - commande en cours","À commander"),"OK")),"À vérifier"))</f>
        <v/>
      </c>
      <c r="Z855" s="22" t="n"/>
      <c r="AA855" s="15" t="n"/>
    </row>
    <row r="856">
      <c r="A856" s="15" t="n"/>
      <c r="B856" s="15" t="n"/>
      <c r="C856" s="15" t="n"/>
      <c r="D856" s="15" t="n"/>
      <c r="E856" s="15" t="n"/>
      <c r="F856" s="16" t="n"/>
      <c r="G856" s="16" t="n"/>
      <c r="H856" s="17">
        <f>IF(A856="","",IFERROR(MAX(0,F856-G856),0))</f>
        <v/>
      </c>
      <c r="I856" s="16" t="n"/>
      <c r="J856" s="16" t="n"/>
      <c r="K856" s="27">
        <f>IF(A856="","",IFERROR(J856/'Paramètres'!$B$6,0))</f>
        <v/>
      </c>
      <c r="L856" s="16" t="n"/>
      <c r="M856" s="17">
        <f>IF(A856="","",IFERROR(IF(L856="",'Paramètres'!$B$7,L856),0))</f>
        <v/>
      </c>
      <c r="N856" s="16" t="n"/>
      <c r="O856" s="17">
        <f>IF(A856="","",IFERROR(IF(N856="",'Paramètres'!$B$8,N856),0))</f>
        <v/>
      </c>
      <c r="P856" s="17">
        <f>IF(A856="","",IFERROR(ROUNDUP(K856*O856,0),0))</f>
        <v/>
      </c>
      <c r="Q856" s="17">
        <f>IF(A856="","",IFERROR(ROUNDUP((K856*M856)+P856,0),0))</f>
        <v/>
      </c>
      <c r="R856" s="16" t="n"/>
      <c r="S856" s="17">
        <f>IF(A856="","",IFERROR(IF(R856="",'Paramètres'!$B$9,R856),0))</f>
        <v/>
      </c>
      <c r="T856" s="17">
        <f>IF(A856="","",IFERROR(ROUNDUP(K856*(M856+S856),0),0))</f>
        <v/>
      </c>
      <c r="U856" s="17">
        <f>IF(A856="","",IFERROR(IF(H856&lt;=Q856,MAX(0,T856-H856-I856),0),0))</f>
        <v/>
      </c>
      <c r="V856" s="28" t="n"/>
      <c r="W856" s="29">
        <f>IF(A856="","",IFERROR(U856*V856,0))</f>
        <v/>
      </c>
      <c r="X856" s="27">
        <f>IF(A856="","",IFERROR(H856/K856,0))</f>
        <v/>
      </c>
      <c r="Y856" s="21">
        <f>IF(A856="","",IFERROR(IF(H856&lt;=0,"Rupture / à commander",IF(H856&lt;=Q856,IF(I856&gt;0,"À surveiller - commande en cours","À commander"),"OK")),"À vérifier"))</f>
        <v/>
      </c>
      <c r="Z856" s="22" t="n"/>
      <c r="AA856" s="15" t="n"/>
    </row>
    <row r="857">
      <c r="A857" s="15" t="n"/>
      <c r="B857" s="15" t="n"/>
      <c r="C857" s="15" t="n"/>
      <c r="D857" s="15" t="n"/>
      <c r="E857" s="15" t="n"/>
      <c r="F857" s="16" t="n"/>
      <c r="G857" s="16" t="n"/>
      <c r="H857" s="17">
        <f>IF(A857="","",IFERROR(MAX(0,F857-G857),0))</f>
        <v/>
      </c>
      <c r="I857" s="16" t="n"/>
      <c r="J857" s="16" t="n"/>
      <c r="K857" s="27">
        <f>IF(A857="","",IFERROR(J857/'Paramètres'!$B$6,0))</f>
        <v/>
      </c>
      <c r="L857" s="16" t="n"/>
      <c r="M857" s="17">
        <f>IF(A857="","",IFERROR(IF(L857="",'Paramètres'!$B$7,L857),0))</f>
        <v/>
      </c>
      <c r="N857" s="16" t="n"/>
      <c r="O857" s="17">
        <f>IF(A857="","",IFERROR(IF(N857="",'Paramètres'!$B$8,N857),0))</f>
        <v/>
      </c>
      <c r="P857" s="17">
        <f>IF(A857="","",IFERROR(ROUNDUP(K857*O857,0),0))</f>
        <v/>
      </c>
      <c r="Q857" s="17">
        <f>IF(A857="","",IFERROR(ROUNDUP((K857*M857)+P857,0),0))</f>
        <v/>
      </c>
      <c r="R857" s="16" t="n"/>
      <c r="S857" s="17">
        <f>IF(A857="","",IFERROR(IF(R857="",'Paramètres'!$B$9,R857),0))</f>
        <v/>
      </c>
      <c r="T857" s="17">
        <f>IF(A857="","",IFERROR(ROUNDUP(K857*(M857+S857),0),0))</f>
        <v/>
      </c>
      <c r="U857" s="17">
        <f>IF(A857="","",IFERROR(IF(H857&lt;=Q857,MAX(0,T857-H857-I857),0),0))</f>
        <v/>
      </c>
      <c r="V857" s="28" t="n"/>
      <c r="W857" s="29">
        <f>IF(A857="","",IFERROR(U857*V857,0))</f>
        <v/>
      </c>
      <c r="X857" s="27">
        <f>IF(A857="","",IFERROR(H857/K857,0))</f>
        <v/>
      </c>
      <c r="Y857" s="21">
        <f>IF(A857="","",IFERROR(IF(H857&lt;=0,"Rupture / à commander",IF(H857&lt;=Q857,IF(I857&gt;0,"À surveiller - commande en cours","À commander"),"OK")),"À vérifier"))</f>
        <v/>
      </c>
      <c r="Z857" s="22" t="n"/>
      <c r="AA857" s="15" t="n"/>
    </row>
    <row r="858">
      <c r="A858" s="15" t="n"/>
      <c r="B858" s="15" t="n"/>
      <c r="C858" s="15" t="n"/>
      <c r="D858" s="15" t="n"/>
      <c r="E858" s="15" t="n"/>
      <c r="F858" s="16" t="n"/>
      <c r="G858" s="16" t="n"/>
      <c r="H858" s="17">
        <f>IF(A858="","",IFERROR(MAX(0,F858-G858),0))</f>
        <v/>
      </c>
      <c r="I858" s="16" t="n"/>
      <c r="J858" s="16" t="n"/>
      <c r="K858" s="27">
        <f>IF(A858="","",IFERROR(J858/'Paramètres'!$B$6,0))</f>
        <v/>
      </c>
      <c r="L858" s="16" t="n"/>
      <c r="M858" s="17">
        <f>IF(A858="","",IFERROR(IF(L858="",'Paramètres'!$B$7,L858),0))</f>
        <v/>
      </c>
      <c r="N858" s="16" t="n"/>
      <c r="O858" s="17">
        <f>IF(A858="","",IFERROR(IF(N858="",'Paramètres'!$B$8,N858),0))</f>
        <v/>
      </c>
      <c r="P858" s="17">
        <f>IF(A858="","",IFERROR(ROUNDUP(K858*O858,0),0))</f>
        <v/>
      </c>
      <c r="Q858" s="17">
        <f>IF(A858="","",IFERROR(ROUNDUP((K858*M858)+P858,0),0))</f>
        <v/>
      </c>
      <c r="R858" s="16" t="n"/>
      <c r="S858" s="17">
        <f>IF(A858="","",IFERROR(IF(R858="",'Paramètres'!$B$9,R858),0))</f>
        <v/>
      </c>
      <c r="T858" s="17">
        <f>IF(A858="","",IFERROR(ROUNDUP(K858*(M858+S858),0),0))</f>
        <v/>
      </c>
      <c r="U858" s="17">
        <f>IF(A858="","",IFERROR(IF(H858&lt;=Q858,MAX(0,T858-H858-I858),0),0))</f>
        <v/>
      </c>
      <c r="V858" s="28" t="n"/>
      <c r="W858" s="29">
        <f>IF(A858="","",IFERROR(U858*V858,0))</f>
        <v/>
      </c>
      <c r="X858" s="27">
        <f>IF(A858="","",IFERROR(H858/K858,0))</f>
        <v/>
      </c>
      <c r="Y858" s="21">
        <f>IF(A858="","",IFERROR(IF(H858&lt;=0,"Rupture / à commander",IF(H858&lt;=Q858,IF(I858&gt;0,"À surveiller - commande en cours","À commander"),"OK")),"À vérifier"))</f>
        <v/>
      </c>
      <c r="Z858" s="22" t="n"/>
      <c r="AA858" s="15" t="n"/>
    </row>
    <row r="859">
      <c r="A859" s="15" t="n"/>
      <c r="B859" s="15" t="n"/>
      <c r="C859" s="15" t="n"/>
      <c r="D859" s="15" t="n"/>
      <c r="E859" s="15" t="n"/>
      <c r="F859" s="16" t="n"/>
      <c r="G859" s="16" t="n"/>
      <c r="H859" s="17">
        <f>IF(A859="","",IFERROR(MAX(0,F859-G859),0))</f>
        <v/>
      </c>
      <c r="I859" s="16" t="n"/>
      <c r="J859" s="16" t="n"/>
      <c r="K859" s="27">
        <f>IF(A859="","",IFERROR(J859/'Paramètres'!$B$6,0))</f>
        <v/>
      </c>
      <c r="L859" s="16" t="n"/>
      <c r="M859" s="17">
        <f>IF(A859="","",IFERROR(IF(L859="",'Paramètres'!$B$7,L859),0))</f>
        <v/>
      </c>
      <c r="N859" s="16" t="n"/>
      <c r="O859" s="17">
        <f>IF(A859="","",IFERROR(IF(N859="",'Paramètres'!$B$8,N859),0))</f>
        <v/>
      </c>
      <c r="P859" s="17">
        <f>IF(A859="","",IFERROR(ROUNDUP(K859*O859,0),0))</f>
        <v/>
      </c>
      <c r="Q859" s="17">
        <f>IF(A859="","",IFERROR(ROUNDUP((K859*M859)+P859,0),0))</f>
        <v/>
      </c>
      <c r="R859" s="16" t="n"/>
      <c r="S859" s="17">
        <f>IF(A859="","",IFERROR(IF(R859="",'Paramètres'!$B$9,R859),0))</f>
        <v/>
      </c>
      <c r="T859" s="17">
        <f>IF(A859="","",IFERROR(ROUNDUP(K859*(M859+S859),0),0))</f>
        <v/>
      </c>
      <c r="U859" s="17">
        <f>IF(A859="","",IFERROR(IF(H859&lt;=Q859,MAX(0,T859-H859-I859),0),0))</f>
        <v/>
      </c>
      <c r="V859" s="28" t="n"/>
      <c r="W859" s="29">
        <f>IF(A859="","",IFERROR(U859*V859,0))</f>
        <v/>
      </c>
      <c r="X859" s="27">
        <f>IF(A859="","",IFERROR(H859/K859,0))</f>
        <v/>
      </c>
      <c r="Y859" s="21">
        <f>IF(A859="","",IFERROR(IF(H859&lt;=0,"Rupture / à commander",IF(H859&lt;=Q859,IF(I859&gt;0,"À surveiller - commande en cours","À commander"),"OK")),"À vérifier"))</f>
        <v/>
      </c>
      <c r="Z859" s="22" t="n"/>
      <c r="AA859" s="15" t="n"/>
    </row>
    <row r="860">
      <c r="A860" s="15" t="n"/>
      <c r="B860" s="15" t="n"/>
      <c r="C860" s="15" t="n"/>
      <c r="D860" s="15" t="n"/>
      <c r="E860" s="15" t="n"/>
      <c r="F860" s="16" t="n"/>
      <c r="G860" s="16" t="n"/>
      <c r="H860" s="17">
        <f>IF(A860="","",IFERROR(MAX(0,F860-G860),0))</f>
        <v/>
      </c>
      <c r="I860" s="16" t="n"/>
      <c r="J860" s="16" t="n"/>
      <c r="K860" s="27">
        <f>IF(A860="","",IFERROR(J860/'Paramètres'!$B$6,0))</f>
        <v/>
      </c>
      <c r="L860" s="16" t="n"/>
      <c r="M860" s="17">
        <f>IF(A860="","",IFERROR(IF(L860="",'Paramètres'!$B$7,L860),0))</f>
        <v/>
      </c>
      <c r="N860" s="16" t="n"/>
      <c r="O860" s="17">
        <f>IF(A860="","",IFERROR(IF(N860="",'Paramètres'!$B$8,N860),0))</f>
        <v/>
      </c>
      <c r="P860" s="17">
        <f>IF(A860="","",IFERROR(ROUNDUP(K860*O860,0),0))</f>
        <v/>
      </c>
      <c r="Q860" s="17">
        <f>IF(A860="","",IFERROR(ROUNDUP((K860*M860)+P860,0),0))</f>
        <v/>
      </c>
      <c r="R860" s="16" t="n"/>
      <c r="S860" s="17">
        <f>IF(A860="","",IFERROR(IF(R860="",'Paramètres'!$B$9,R860),0))</f>
        <v/>
      </c>
      <c r="T860" s="17">
        <f>IF(A860="","",IFERROR(ROUNDUP(K860*(M860+S860),0),0))</f>
        <v/>
      </c>
      <c r="U860" s="17">
        <f>IF(A860="","",IFERROR(IF(H860&lt;=Q860,MAX(0,T860-H860-I860),0),0))</f>
        <v/>
      </c>
      <c r="V860" s="28" t="n"/>
      <c r="W860" s="29">
        <f>IF(A860="","",IFERROR(U860*V860,0))</f>
        <v/>
      </c>
      <c r="X860" s="27">
        <f>IF(A860="","",IFERROR(H860/K860,0))</f>
        <v/>
      </c>
      <c r="Y860" s="21">
        <f>IF(A860="","",IFERROR(IF(H860&lt;=0,"Rupture / à commander",IF(H860&lt;=Q860,IF(I860&gt;0,"À surveiller - commande en cours","À commander"),"OK")),"À vérifier"))</f>
        <v/>
      </c>
      <c r="Z860" s="22" t="n"/>
      <c r="AA860" s="15" t="n"/>
    </row>
    <row r="861">
      <c r="A861" s="15" t="n"/>
      <c r="B861" s="15" t="n"/>
      <c r="C861" s="15" t="n"/>
      <c r="D861" s="15" t="n"/>
      <c r="E861" s="15" t="n"/>
      <c r="F861" s="16" t="n"/>
      <c r="G861" s="16" t="n"/>
      <c r="H861" s="17">
        <f>IF(A861="","",IFERROR(MAX(0,F861-G861),0))</f>
        <v/>
      </c>
      <c r="I861" s="16" t="n"/>
      <c r="J861" s="16" t="n"/>
      <c r="K861" s="27">
        <f>IF(A861="","",IFERROR(J861/'Paramètres'!$B$6,0))</f>
        <v/>
      </c>
      <c r="L861" s="16" t="n"/>
      <c r="M861" s="17">
        <f>IF(A861="","",IFERROR(IF(L861="",'Paramètres'!$B$7,L861),0))</f>
        <v/>
      </c>
      <c r="N861" s="16" t="n"/>
      <c r="O861" s="17">
        <f>IF(A861="","",IFERROR(IF(N861="",'Paramètres'!$B$8,N861),0))</f>
        <v/>
      </c>
      <c r="P861" s="17">
        <f>IF(A861="","",IFERROR(ROUNDUP(K861*O861,0),0))</f>
        <v/>
      </c>
      <c r="Q861" s="17">
        <f>IF(A861="","",IFERROR(ROUNDUP((K861*M861)+P861,0),0))</f>
        <v/>
      </c>
      <c r="R861" s="16" t="n"/>
      <c r="S861" s="17">
        <f>IF(A861="","",IFERROR(IF(R861="",'Paramètres'!$B$9,R861),0))</f>
        <v/>
      </c>
      <c r="T861" s="17">
        <f>IF(A861="","",IFERROR(ROUNDUP(K861*(M861+S861),0),0))</f>
        <v/>
      </c>
      <c r="U861" s="17">
        <f>IF(A861="","",IFERROR(IF(H861&lt;=Q861,MAX(0,T861-H861-I861),0),0))</f>
        <v/>
      </c>
      <c r="V861" s="28" t="n"/>
      <c r="W861" s="29">
        <f>IF(A861="","",IFERROR(U861*V861,0))</f>
        <v/>
      </c>
      <c r="X861" s="27">
        <f>IF(A861="","",IFERROR(H861/K861,0))</f>
        <v/>
      </c>
      <c r="Y861" s="21">
        <f>IF(A861="","",IFERROR(IF(H861&lt;=0,"Rupture / à commander",IF(H861&lt;=Q861,IF(I861&gt;0,"À surveiller - commande en cours","À commander"),"OK")),"À vérifier"))</f>
        <v/>
      </c>
      <c r="Z861" s="22" t="n"/>
      <c r="AA861" s="15" t="n"/>
    </row>
    <row r="862">
      <c r="A862" s="15" t="n"/>
      <c r="B862" s="15" t="n"/>
      <c r="C862" s="15" t="n"/>
      <c r="D862" s="15" t="n"/>
      <c r="E862" s="15" t="n"/>
      <c r="F862" s="16" t="n"/>
      <c r="G862" s="16" t="n"/>
      <c r="H862" s="17">
        <f>IF(A862="","",IFERROR(MAX(0,F862-G862),0))</f>
        <v/>
      </c>
      <c r="I862" s="16" t="n"/>
      <c r="J862" s="16" t="n"/>
      <c r="K862" s="27">
        <f>IF(A862="","",IFERROR(J862/'Paramètres'!$B$6,0))</f>
        <v/>
      </c>
      <c r="L862" s="16" t="n"/>
      <c r="M862" s="17">
        <f>IF(A862="","",IFERROR(IF(L862="",'Paramètres'!$B$7,L862),0))</f>
        <v/>
      </c>
      <c r="N862" s="16" t="n"/>
      <c r="O862" s="17">
        <f>IF(A862="","",IFERROR(IF(N862="",'Paramètres'!$B$8,N862),0))</f>
        <v/>
      </c>
      <c r="P862" s="17">
        <f>IF(A862="","",IFERROR(ROUNDUP(K862*O862,0),0))</f>
        <v/>
      </c>
      <c r="Q862" s="17">
        <f>IF(A862="","",IFERROR(ROUNDUP((K862*M862)+P862,0),0))</f>
        <v/>
      </c>
      <c r="R862" s="16" t="n"/>
      <c r="S862" s="17">
        <f>IF(A862="","",IFERROR(IF(R862="",'Paramètres'!$B$9,R862),0))</f>
        <v/>
      </c>
      <c r="T862" s="17">
        <f>IF(A862="","",IFERROR(ROUNDUP(K862*(M862+S862),0),0))</f>
        <v/>
      </c>
      <c r="U862" s="17">
        <f>IF(A862="","",IFERROR(IF(H862&lt;=Q862,MAX(0,T862-H862-I862),0),0))</f>
        <v/>
      </c>
      <c r="V862" s="28" t="n"/>
      <c r="W862" s="29">
        <f>IF(A862="","",IFERROR(U862*V862,0))</f>
        <v/>
      </c>
      <c r="X862" s="27">
        <f>IF(A862="","",IFERROR(H862/K862,0))</f>
        <v/>
      </c>
      <c r="Y862" s="21">
        <f>IF(A862="","",IFERROR(IF(H862&lt;=0,"Rupture / à commander",IF(H862&lt;=Q862,IF(I862&gt;0,"À surveiller - commande en cours","À commander"),"OK")),"À vérifier"))</f>
        <v/>
      </c>
      <c r="Z862" s="22" t="n"/>
      <c r="AA862" s="15" t="n"/>
    </row>
    <row r="863">
      <c r="A863" s="15" t="n"/>
      <c r="B863" s="15" t="n"/>
      <c r="C863" s="15" t="n"/>
      <c r="D863" s="15" t="n"/>
      <c r="E863" s="15" t="n"/>
      <c r="F863" s="16" t="n"/>
      <c r="G863" s="16" t="n"/>
      <c r="H863" s="17">
        <f>IF(A863="","",IFERROR(MAX(0,F863-G863),0))</f>
        <v/>
      </c>
      <c r="I863" s="16" t="n"/>
      <c r="J863" s="16" t="n"/>
      <c r="K863" s="27">
        <f>IF(A863="","",IFERROR(J863/'Paramètres'!$B$6,0))</f>
        <v/>
      </c>
      <c r="L863" s="16" t="n"/>
      <c r="M863" s="17">
        <f>IF(A863="","",IFERROR(IF(L863="",'Paramètres'!$B$7,L863),0))</f>
        <v/>
      </c>
      <c r="N863" s="16" t="n"/>
      <c r="O863" s="17">
        <f>IF(A863="","",IFERROR(IF(N863="",'Paramètres'!$B$8,N863),0))</f>
        <v/>
      </c>
      <c r="P863" s="17">
        <f>IF(A863="","",IFERROR(ROUNDUP(K863*O863,0),0))</f>
        <v/>
      </c>
      <c r="Q863" s="17">
        <f>IF(A863="","",IFERROR(ROUNDUP((K863*M863)+P863,0),0))</f>
        <v/>
      </c>
      <c r="R863" s="16" t="n"/>
      <c r="S863" s="17">
        <f>IF(A863="","",IFERROR(IF(R863="",'Paramètres'!$B$9,R863),0))</f>
        <v/>
      </c>
      <c r="T863" s="17">
        <f>IF(A863="","",IFERROR(ROUNDUP(K863*(M863+S863),0),0))</f>
        <v/>
      </c>
      <c r="U863" s="17">
        <f>IF(A863="","",IFERROR(IF(H863&lt;=Q863,MAX(0,T863-H863-I863),0),0))</f>
        <v/>
      </c>
      <c r="V863" s="28" t="n"/>
      <c r="W863" s="29">
        <f>IF(A863="","",IFERROR(U863*V863,0))</f>
        <v/>
      </c>
      <c r="X863" s="27">
        <f>IF(A863="","",IFERROR(H863/K863,0))</f>
        <v/>
      </c>
      <c r="Y863" s="21">
        <f>IF(A863="","",IFERROR(IF(H863&lt;=0,"Rupture / à commander",IF(H863&lt;=Q863,IF(I863&gt;0,"À surveiller - commande en cours","À commander"),"OK")),"À vérifier"))</f>
        <v/>
      </c>
      <c r="Z863" s="22" t="n"/>
      <c r="AA863" s="15" t="n"/>
    </row>
    <row r="864">
      <c r="A864" s="15" t="n"/>
      <c r="B864" s="15" t="n"/>
      <c r="C864" s="15" t="n"/>
      <c r="D864" s="15" t="n"/>
      <c r="E864" s="15" t="n"/>
      <c r="F864" s="16" t="n"/>
      <c r="G864" s="16" t="n"/>
      <c r="H864" s="17">
        <f>IF(A864="","",IFERROR(MAX(0,F864-G864),0))</f>
        <v/>
      </c>
      <c r="I864" s="16" t="n"/>
      <c r="J864" s="16" t="n"/>
      <c r="K864" s="27">
        <f>IF(A864="","",IFERROR(J864/'Paramètres'!$B$6,0))</f>
        <v/>
      </c>
      <c r="L864" s="16" t="n"/>
      <c r="M864" s="17">
        <f>IF(A864="","",IFERROR(IF(L864="",'Paramètres'!$B$7,L864),0))</f>
        <v/>
      </c>
      <c r="N864" s="16" t="n"/>
      <c r="O864" s="17">
        <f>IF(A864="","",IFERROR(IF(N864="",'Paramètres'!$B$8,N864),0))</f>
        <v/>
      </c>
      <c r="P864" s="17">
        <f>IF(A864="","",IFERROR(ROUNDUP(K864*O864,0),0))</f>
        <v/>
      </c>
      <c r="Q864" s="17">
        <f>IF(A864="","",IFERROR(ROUNDUP((K864*M864)+P864,0),0))</f>
        <v/>
      </c>
      <c r="R864" s="16" t="n"/>
      <c r="S864" s="17">
        <f>IF(A864="","",IFERROR(IF(R864="",'Paramètres'!$B$9,R864),0))</f>
        <v/>
      </c>
      <c r="T864" s="17">
        <f>IF(A864="","",IFERROR(ROUNDUP(K864*(M864+S864),0),0))</f>
        <v/>
      </c>
      <c r="U864" s="17">
        <f>IF(A864="","",IFERROR(IF(H864&lt;=Q864,MAX(0,T864-H864-I864),0),0))</f>
        <v/>
      </c>
      <c r="V864" s="28" t="n"/>
      <c r="W864" s="29">
        <f>IF(A864="","",IFERROR(U864*V864,0))</f>
        <v/>
      </c>
      <c r="X864" s="27">
        <f>IF(A864="","",IFERROR(H864/K864,0))</f>
        <v/>
      </c>
      <c r="Y864" s="21">
        <f>IF(A864="","",IFERROR(IF(H864&lt;=0,"Rupture / à commander",IF(H864&lt;=Q864,IF(I864&gt;0,"À surveiller - commande en cours","À commander"),"OK")),"À vérifier"))</f>
        <v/>
      </c>
      <c r="Z864" s="22" t="n"/>
      <c r="AA864" s="15" t="n"/>
    </row>
    <row r="865">
      <c r="A865" s="15" t="n"/>
      <c r="B865" s="15" t="n"/>
      <c r="C865" s="15" t="n"/>
      <c r="D865" s="15" t="n"/>
      <c r="E865" s="15" t="n"/>
      <c r="F865" s="16" t="n"/>
      <c r="G865" s="16" t="n"/>
      <c r="H865" s="17">
        <f>IF(A865="","",IFERROR(MAX(0,F865-G865),0))</f>
        <v/>
      </c>
      <c r="I865" s="16" t="n"/>
      <c r="J865" s="16" t="n"/>
      <c r="K865" s="27">
        <f>IF(A865="","",IFERROR(J865/'Paramètres'!$B$6,0))</f>
        <v/>
      </c>
      <c r="L865" s="16" t="n"/>
      <c r="M865" s="17">
        <f>IF(A865="","",IFERROR(IF(L865="",'Paramètres'!$B$7,L865),0))</f>
        <v/>
      </c>
      <c r="N865" s="16" t="n"/>
      <c r="O865" s="17">
        <f>IF(A865="","",IFERROR(IF(N865="",'Paramètres'!$B$8,N865),0))</f>
        <v/>
      </c>
      <c r="P865" s="17">
        <f>IF(A865="","",IFERROR(ROUNDUP(K865*O865,0),0))</f>
        <v/>
      </c>
      <c r="Q865" s="17">
        <f>IF(A865="","",IFERROR(ROUNDUP((K865*M865)+P865,0),0))</f>
        <v/>
      </c>
      <c r="R865" s="16" t="n"/>
      <c r="S865" s="17">
        <f>IF(A865="","",IFERROR(IF(R865="",'Paramètres'!$B$9,R865),0))</f>
        <v/>
      </c>
      <c r="T865" s="17">
        <f>IF(A865="","",IFERROR(ROUNDUP(K865*(M865+S865),0),0))</f>
        <v/>
      </c>
      <c r="U865" s="17">
        <f>IF(A865="","",IFERROR(IF(H865&lt;=Q865,MAX(0,T865-H865-I865),0),0))</f>
        <v/>
      </c>
      <c r="V865" s="28" t="n"/>
      <c r="W865" s="29">
        <f>IF(A865="","",IFERROR(U865*V865,0))</f>
        <v/>
      </c>
      <c r="X865" s="27">
        <f>IF(A865="","",IFERROR(H865/K865,0))</f>
        <v/>
      </c>
      <c r="Y865" s="21">
        <f>IF(A865="","",IFERROR(IF(H865&lt;=0,"Rupture / à commander",IF(H865&lt;=Q865,IF(I865&gt;0,"À surveiller - commande en cours","À commander"),"OK")),"À vérifier"))</f>
        <v/>
      </c>
      <c r="Z865" s="22" t="n"/>
      <c r="AA865" s="15" t="n"/>
    </row>
    <row r="866">
      <c r="A866" s="15" t="n"/>
      <c r="B866" s="15" t="n"/>
      <c r="C866" s="15" t="n"/>
      <c r="D866" s="15" t="n"/>
      <c r="E866" s="15" t="n"/>
      <c r="F866" s="16" t="n"/>
      <c r="G866" s="16" t="n"/>
      <c r="H866" s="17">
        <f>IF(A866="","",IFERROR(MAX(0,F866-G866),0))</f>
        <v/>
      </c>
      <c r="I866" s="16" t="n"/>
      <c r="J866" s="16" t="n"/>
      <c r="K866" s="27">
        <f>IF(A866="","",IFERROR(J866/'Paramètres'!$B$6,0))</f>
        <v/>
      </c>
      <c r="L866" s="16" t="n"/>
      <c r="M866" s="17">
        <f>IF(A866="","",IFERROR(IF(L866="",'Paramètres'!$B$7,L866),0))</f>
        <v/>
      </c>
      <c r="N866" s="16" t="n"/>
      <c r="O866" s="17">
        <f>IF(A866="","",IFERROR(IF(N866="",'Paramètres'!$B$8,N866),0))</f>
        <v/>
      </c>
      <c r="P866" s="17">
        <f>IF(A866="","",IFERROR(ROUNDUP(K866*O866,0),0))</f>
        <v/>
      </c>
      <c r="Q866" s="17">
        <f>IF(A866="","",IFERROR(ROUNDUP((K866*M866)+P866,0),0))</f>
        <v/>
      </c>
      <c r="R866" s="16" t="n"/>
      <c r="S866" s="17">
        <f>IF(A866="","",IFERROR(IF(R866="",'Paramètres'!$B$9,R866),0))</f>
        <v/>
      </c>
      <c r="T866" s="17">
        <f>IF(A866="","",IFERROR(ROUNDUP(K866*(M866+S866),0),0))</f>
        <v/>
      </c>
      <c r="U866" s="17">
        <f>IF(A866="","",IFERROR(IF(H866&lt;=Q866,MAX(0,T866-H866-I866),0),0))</f>
        <v/>
      </c>
      <c r="V866" s="28" t="n"/>
      <c r="W866" s="29">
        <f>IF(A866="","",IFERROR(U866*V866,0))</f>
        <v/>
      </c>
      <c r="X866" s="27">
        <f>IF(A866="","",IFERROR(H866/K866,0))</f>
        <v/>
      </c>
      <c r="Y866" s="21">
        <f>IF(A866="","",IFERROR(IF(H866&lt;=0,"Rupture / à commander",IF(H866&lt;=Q866,IF(I866&gt;0,"À surveiller - commande en cours","À commander"),"OK")),"À vérifier"))</f>
        <v/>
      </c>
      <c r="Z866" s="22" t="n"/>
      <c r="AA866" s="15" t="n"/>
    </row>
    <row r="867">
      <c r="A867" s="15" t="n"/>
      <c r="B867" s="15" t="n"/>
      <c r="C867" s="15" t="n"/>
      <c r="D867" s="15" t="n"/>
      <c r="E867" s="15" t="n"/>
      <c r="F867" s="16" t="n"/>
      <c r="G867" s="16" t="n"/>
      <c r="H867" s="17">
        <f>IF(A867="","",IFERROR(MAX(0,F867-G867),0))</f>
        <v/>
      </c>
      <c r="I867" s="16" t="n"/>
      <c r="J867" s="16" t="n"/>
      <c r="K867" s="27">
        <f>IF(A867="","",IFERROR(J867/'Paramètres'!$B$6,0))</f>
        <v/>
      </c>
      <c r="L867" s="16" t="n"/>
      <c r="M867" s="17">
        <f>IF(A867="","",IFERROR(IF(L867="",'Paramètres'!$B$7,L867),0))</f>
        <v/>
      </c>
      <c r="N867" s="16" t="n"/>
      <c r="O867" s="17">
        <f>IF(A867="","",IFERROR(IF(N867="",'Paramètres'!$B$8,N867),0))</f>
        <v/>
      </c>
      <c r="P867" s="17">
        <f>IF(A867="","",IFERROR(ROUNDUP(K867*O867,0),0))</f>
        <v/>
      </c>
      <c r="Q867" s="17">
        <f>IF(A867="","",IFERROR(ROUNDUP((K867*M867)+P867,0),0))</f>
        <v/>
      </c>
      <c r="R867" s="16" t="n"/>
      <c r="S867" s="17">
        <f>IF(A867="","",IFERROR(IF(R867="",'Paramètres'!$B$9,R867),0))</f>
        <v/>
      </c>
      <c r="T867" s="17">
        <f>IF(A867="","",IFERROR(ROUNDUP(K867*(M867+S867),0),0))</f>
        <v/>
      </c>
      <c r="U867" s="17">
        <f>IF(A867="","",IFERROR(IF(H867&lt;=Q867,MAX(0,T867-H867-I867),0),0))</f>
        <v/>
      </c>
      <c r="V867" s="28" t="n"/>
      <c r="W867" s="29">
        <f>IF(A867="","",IFERROR(U867*V867,0))</f>
        <v/>
      </c>
      <c r="X867" s="27">
        <f>IF(A867="","",IFERROR(H867/K867,0))</f>
        <v/>
      </c>
      <c r="Y867" s="21">
        <f>IF(A867="","",IFERROR(IF(H867&lt;=0,"Rupture / à commander",IF(H867&lt;=Q867,IF(I867&gt;0,"À surveiller - commande en cours","À commander"),"OK")),"À vérifier"))</f>
        <v/>
      </c>
      <c r="Z867" s="22" t="n"/>
      <c r="AA867" s="15" t="n"/>
    </row>
    <row r="868">
      <c r="A868" s="15" t="n"/>
      <c r="B868" s="15" t="n"/>
      <c r="C868" s="15" t="n"/>
      <c r="D868" s="15" t="n"/>
      <c r="E868" s="15" t="n"/>
      <c r="F868" s="16" t="n"/>
      <c r="G868" s="16" t="n"/>
      <c r="H868" s="17">
        <f>IF(A868="","",IFERROR(MAX(0,F868-G868),0))</f>
        <v/>
      </c>
      <c r="I868" s="16" t="n"/>
      <c r="J868" s="16" t="n"/>
      <c r="K868" s="27">
        <f>IF(A868="","",IFERROR(J868/'Paramètres'!$B$6,0))</f>
        <v/>
      </c>
      <c r="L868" s="16" t="n"/>
      <c r="M868" s="17">
        <f>IF(A868="","",IFERROR(IF(L868="",'Paramètres'!$B$7,L868),0))</f>
        <v/>
      </c>
      <c r="N868" s="16" t="n"/>
      <c r="O868" s="17">
        <f>IF(A868="","",IFERROR(IF(N868="",'Paramètres'!$B$8,N868),0))</f>
        <v/>
      </c>
      <c r="P868" s="17">
        <f>IF(A868="","",IFERROR(ROUNDUP(K868*O868,0),0))</f>
        <v/>
      </c>
      <c r="Q868" s="17">
        <f>IF(A868="","",IFERROR(ROUNDUP((K868*M868)+P868,0),0))</f>
        <v/>
      </c>
      <c r="R868" s="16" t="n"/>
      <c r="S868" s="17">
        <f>IF(A868="","",IFERROR(IF(R868="",'Paramètres'!$B$9,R868),0))</f>
        <v/>
      </c>
      <c r="T868" s="17">
        <f>IF(A868="","",IFERROR(ROUNDUP(K868*(M868+S868),0),0))</f>
        <v/>
      </c>
      <c r="U868" s="17">
        <f>IF(A868="","",IFERROR(IF(H868&lt;=Q868,MAX(0,T868-H868-I868),0),0))</f>
        <v/>
      </c>
      <c r="V868" s="28" t="n"/>
      <c r="W868" s="29">
        <f>IF(A868="","",IFERROR(U868*V868,0))</f>
        <v/>
      </c>
      <c r="X868" s="27">
        <f>IF(A868="","",IFERROR(H868/K868,0))</f>
        <v/>
      </c>
      <c r="Y868" s="21">
        <f>IF(A868="","",IFERROR(IF(H868&lt;=0,"Rupture / à commander",IF(H868&lt;=Q868,IF(I868&gt;0,"À surveiller - commande en cours","À commander"),"OK")),"À vérifier"))</f>
        <v/>
      </c>
      <c r="Z868" s="22" t="n"/>
      <c r="AA868" s="15" t="n"/>
    </row>
    <row r="869">
      <c r="A869" s="15" t="n"/>
      <c r="B869" s="15" t="n"/>
      <c r="C869" s="15" t="n"/>
      <c r="D869" s="15" t="n"/>
      <c r="E869" s="15" t="n"/>
      <c r="F869" s="16" t="n"/>
      <c r="G869" s="16" t="n"/>
      <c r="H869" s="17">
        <f>IF(A869="","",IFERROR(MAX(0,F869-G869),0))</f>
        <v/>
      </c>
      <c r="I869" s="16" t="n"/>
      <c r="J869" s="16" t="n"/>
      <c r="K869" s="27">
        <f>IF(A869="","",IFERROR(J869/'Paramètres'!$B$6,0))</f>
        <v/>
      </c>
      <c r="L869" s="16" t="n"/>
      <c r="M869" s="17">
        <f>IF(A869="","",IFERROR(IF(L869="",'Paramètres'!$B$7,L869),0))</f>
        <v/>
      </c>
      <c r="N869" s="16" t="n"/>
      <c r="O869" s="17">
        <f>IF(A869="","",IFERROR(IF(N869="",'Paramètres'!$B$8,N869),0))</f>
        <v/>
      </c>
      <c r="P869" s="17">
        <f>IF(A869="","",IFERROR(ROUNDUP(K869*O869,0),0))</f>
        <v/>
      </c>
      <c r="Q869" s="17">
        <f>IF(A869="","",IFERROR(ROUNDUP((K869*M869)+P869,0),0))</f>
        <v/>
      </c>
      <c r="R869" s="16" t="n"/>
      <c r="S869" s="17">
        <f>IF(A869="","",IFERROR(IF(R869="",'Paramètres'!$B$9,R869),0))</f>
        <v/>
      </c>
      <c r="T869" s="17">
        <f>IF(A869="","",IFERROR(ROUNDUP(K869*(M869+S869),0),0))</f>
        <v/>
      </c>
      <c r="U869" s="17">
        <f>IF(A869="","",IFERROR(IF(H869&lt;=Q869,MAX(0,T869-H869-I869),0),0))</f>
        <v/>
      </c>
      <c r="V869" s="28" t="n"/>
      <c r="W869" s="29">
        <f>IF(A869="","",IFERROR(U869*V869,0))</f>
        <v/>
      </c>
      <c r="X869" s="27">
        <f>IF(A869="","",IFERROR(H869/K869,0))</f>
        <v/>
      </c>
      <c r="Y869" s="21">
        <f>IF(A869="","",IFERROR(IF(H869&lt;=0,"Rupture / à commander",IF(H869&lt;=Q869,IF(I869&gt;0,"À surveiller - commande en cours","À commander"),"OK")),"À vérifier"))</f>
        <v/>
      </c>
      <c r="Z869" s="22" t="n"/>
      <c r="AA869" s="15" t="n"/>
    </row>
    <row r="870">
      <c r="A870" s="15" t="n"/>
      <c r="B870" s="15" t="n"/>
      <c r="C870" s="15" t="n"/>
      <c r="D870" s="15" t="n"/>
      <c r="E870" s="15" t="n"/>
      <c r="F870" s="16" t="n"/>
      <c r="G870" s="16" t="n"/>
      <c r="H870" s="17">
        <f>IF(A870="","",IFERROR(MAX(0,F870-G870),0))</f>
        <v/>
      </c>
      <c r="I870" s="16" t="n"/>
      <c r="J870" s="16" t="n"/>
      <c r="K870" s="27">
        <f>IF(A870="","",IFERROR(J870/'Paramètres'!$B$6,0))</f>
        <v/>
      </c>
      <c r="L870" s="16" t="n"/>
      <c r="M870" s="17">
        <f>IF(A870="","",IFERROR(IF(L870="",'Paramètres'!$B$7,L870),0))</f>
        <v/>
      </c>
      <c r="N870" s="16" t="n"/>
      <c r="O870" s="17">
        <f>IF(A870="","",IFERROR(IF(N870="",'Paramètres'!$B$8,N870),0))</f>
        <v/>
      </c>
      <c r="P870" s="17">
        <f>IF(A870="","",IFERROR(ROUNDUP(K870*O870,0),0))</f>
        <v/>
      </c>
      <c r="Q870" s="17">
        <f>IF(A870="","",IFERROR(ROUNDUP((K870*M870)+P870,0),0))</f>
        <v/>
      </c>
      <c r="R870" s="16" t="n"/>
      <c r="S870" s="17">
        <f>IF(A870="","",IFERROR(IF(R870="",'Paramètres'!$B$9,R870),0))</f>
        <v/>
      </c>
      <c r="T870" s="17">
        <f>IF(A870="","",IFERROR(ROUNDUP(K870*(M870+S870),0),0))</f>
        <v/>
      </c>
      <c r="U870" s="17">
        <f>IF(A870="","",IFERROR(IF(H870&lt;=Q870,MAX(0,T870-H870-I870),0),0))</f>
        <v/>
      </c>
      <c r="V870" s="28" t="n"/>
      <c r="W870" s="29">
        <f>IF(A870="","",IFERROR(U870*V870,0))</f>
        <v/>
      </c>
      <c r="X870" s="27">
        <f>IF(A870="","",IFERROR(H870/K870,0))</f>
        <v/>
      </c>
      <c r="Y870" s="21">
        <f>IF(A870="","",IFERROR(IF(H870&lt;=0,"Rupture / à commander",IF(H870&lt;=Q870,IF(I870&gt;0,"À surveiller - commande en cours","À commander"),"OK")),"À vérifier"))</f>
        <v/>
      </c>
      <c r="Z870" s="22" t="n"/>
      <c r="AA870" s="15" t="n"/>
    </row>
    <row r="871">
      <c r="A871" s="15" t="n"/>
      <c r="B871" s="15" t="n"/>
      <c r="C871" s="15" t="n"/>
      <c r="D871" s="15" t="n"/>
      <c r="E871" s="15" t="n"/>
      <c r="F871" s="16" t="n"/>
      <c r="G871" s="16" t="n"/>
      <c r="H871" s="17">
        <f>IF(A871="","",IFERROR(MAX(0,F871-G871),0))</f>
        <v/>
      </c>
      <c r="I871" s="16" t="n"/>
      <c r="J871" s="16" t="n"/>
      <c r="K871" s="27">
        <f>IF(A871="","",IFERROR(J871/'Paramètres'!$B$6,0))</f>
        <v/>
      </c>
      <c r="L871" s="16" t="n"/>
      <c r="M871" s="17">
        <f>IF(A871="","",IFERROR(IF(L871="",'Paramètres'!$B$7,L871),0))</f>
        <v/>
      </c>
      <c r="N871" s="16" t="n"/>
      <c r="O871" s="17">
        <f>IF(A871="","",IFERROR(IF(N871="",'Paramètres'!$B$8,N871),0))</f>
        <v/>
      </c>
      <c r="P871" s="17">
        <f>IF(A871="","",IFERROR(ROUNDUP(K871*O871,0),0))</f>
        <v/>
      </c>
      <c r="Q871" s="17">
        <f>IF(A871="","",IFERROR(ROUNDUP((K871*M871)+P871,0),0))</f>
        <v/>
      </c>
      <c r="R871" s="16" t="n"/>
      <c r="S871" s="17">
        <f>IF(A871="","",IFERROR(IF(R871="",'Paramètres'!$B$9,R871),0))</f>
        <v/>
      </c>
      <c r="T871" s="17">
        <f>IF(A871="","",IFERROR(ROUNDUP(K871*(M871+S871),0),0))</f>
        <v/>
      </c>
      <c r="U871" s="17">
        <f>IF(A871="","",IFERROR(IF(H871&lt;=Q871,MAX(0,T871-H871-I871),0),0))</f>
        <v/>
      </c>
      <c r="V871" s="28" t="n"/>
      <c r="W871" s="29">
        <f>IF(A871="","",IFERROR(U871*V871,0))</f>
        <v/>
      </c>
      <c r="X871" s="27">
        <f>IF(A871="","",IFERROR(H871/K871,0))</f>
        <v/>
      </c>
      <c r="Y871" s="21">
        <f>IF(A871="","",IFERROR(IF(H871&lt;=0,"Rupture / à commander",IF(H871&lt;=Q871,IF(I871&gt;0,"À surveiller - commande en cours","À commander"),"OK")),"À vérifier"))</f>
        <v/>
      </c>
      <c r="Z871" s="22" t="n"/>
      <c r="AA871" s="15" t="n"/>
    </row>
    <row r="872">
      <c r="A872" s="15" t="n"/>
      <c r="B872" s="15" t="n"/>
      <c r="C872" s="15" t="n"/>
      <c r="D872" s="15" t="n"/>
      <c r="E872" s="15" t="n"/>
      <c r="F872" s="16" t="n"/>
      <c r="G872" s="16" t="n"/>
      <c r="H872" s="17">
        <f>IF(A872="","",IFERROR(MAX(0,F872-G872),0))</f>
        <v/>
      </c>
      <c r="I872" s="16" t="n"/>
      <c r="J872" s="16" t="n"/>
      <c r="K872" s="27">
        <f>IF(A872="","",IFERROR(J872/'Paramètres'!$B$6,0))</f>
        <v/>
      </c>
      <c r="L872" s="16" t="n"/>
      <c r="M872" s="17">
        <f>IF(A872="","",IFERROR(IF(L872="",'Paramètres'!$B$7,L872),0))</f>
        <v/>
      </c>
      <c r="N872" s="16" t="n"/>
      <c r="O872" s="17">
        <f>IF(A872="","",IFERROR(IF(N872="",'Paramètres'!$B$8,N872),0))</f>
        <v/>
      </c>
      <c r="P872" s="17">
        <f>IF(A872="","",IFERROR(ROUNDUP(K872*O872,0),0))</f>
        <v/>
      </c>
      <c r="Q872" s="17">
        <f>IF(A872="","",IFERROR(ROUNDUP((K872*M872)+P872,0),0))</f>
        <v/>
      </c>
      <c r="R872" s="16" t="n"/>
      <c r="S872" s="17">
        <f>IF(A872="","",IFERROR(IF(R872="",'Paramètres'!$B$9,R872),0))</f>
        <v/>
      </c>
      <c r="T872" s="17">
        <f>IF(A872="","",IFERROR(ROUNDUP(K872*(M872+S872),0),0))</f>
        <v/>
      </c>
      <c r="U872" s="17">
        <f>IF(A872="","",IFERROR(IF(H872&lt;=Q872,MAX(0,T872-H872-I872),0),0))</f>
        <v/>
      </c>
      <c r="V872" s="28" t="n"/>
      <c r="W872" s="29">
        <f>IF(A872="","",IFERROR(U872*V872,0))</f>
        <v/>
      </c>
      <c r="X872" s="27">
        <f>IF(A872="","",IFERROR(H872/K872,0))</f>
        <v/>
      </c>
      <c r="Y872" s="21">
        <f>IF(A872="","",IFERROR(IF(H872&lt;=0,"Rupture / à commander",IF(H872&lt;=Q872,IF(I872&gt;0,"À surveiller - commande en cours","À commander"),"OK")),"À vérifier"))</f>
        <v/>
      </c>
      <c r="Z872" s="22" t="n"/>
      <c r="AA872" s="15" t="n"/>
    </row>
    <row r="873">
      <c r="A873" s="15" t="n"/>
      <c r="B873" s="15" t="n"/>
      <c r="C873" s="15" t="n"/>
      <c r="D873" s="15" t="n"/>
      <c r="E873" s="15" t="n"/>
      <c r="F873" s="16" t="n"/>
      <c r="G873" s="16" t="n"/>
      <c r="H873" s="17">
        <f>IF(A873="","",IFERROR(MAX(0,F873-G873),0))</f>
        <v/>
      </c>
      <c r="I873" s="16" t="n"/>
      <c r="J873" s="16" t="n"/>
      <c r="K873" s="27">
        <f>IF(A873="","",IFERROR(J873/'Paramètres'!$B$6,0))</f>
        <v/>
      </c>
      <c r="L873" s="16" t="n"/>
      <c r="M873" s="17">
        <f>IF(A873="","",IFERROR(IF(L873="",'Paramètres'!$B$7,L873),0))</f>
        <v/>
      </c>
      <c r="N873" s="16" t="n"/>
      <c r="O873" s="17">
        <f>IF(A873="","",IFERROR(IF(N873="",'Paramètres'!$B$8,N873),0))</f>
        <v/>
      </c>
      <c r="P873" s="17">
        <f>IF(A873="","",IFERROR(ROUNDUP(K873*O873,0),0))</f>
        <v/>
      </c>
      <c r="Q873" s="17">
        <f>IF(A873="","",IFERROR(ROUNDUP((K873*M873)+P873,0),0))</f>
        <v/>
      </c>
      <c r="R873" s="16" t="n"/>
      <c r="S873" s="17">
        <f>IF(A873="","",IFERROR(IF(R873="",'Paramètres'!$B$9,R873),0))</f>
        <v/>
      </c>
      <c r="T873" s="17">
        <f>IF(A873="","",IFERROR(ROUNDUP(K873*(M873+S873),0),0))</f>
        <v/>
      </c>
      <c r="U873" s="17">
        <f>IF(A873="","",IFERROR(IF(H873&lt;=Q873,MAX(0,T873-H873-I873),0),0))</f>
        <v/>
      </c>
      <c r="V873" s="28" t="n"/>
      <c r="W873" s="29">
        <f>IF(A873="","",IFERROR(U873*V873,0))</f>
        <v/>
      </c>
      <c r="X873" s="27">
        <f>IF(A873="","",IFERROR(H873/K873,0))</f>
        <v/>
      </c>
      <c r="Y873" s="21">
        <f>IF(A873="","",IFERROR(IF(H873&lt;=0,"Rupture / à commander",IF(H873&lt;=Q873,IF(I873&gt;0,"À surveiller - commande en cours","À commander"),"OK")),"À vérifier"))</f>
        <v/>
      </c>
      <c r="Z873" s="22" t="n"/>
      <c r="AA873" s="15" t="n"/>
    </row>
    <row r="874">
      <c r="A874" s="15" t="n"/>
      <c r="B874" s="15" t="n"/>
      <c r="C874" s="15" t="n"/>
      <c r="D874" s="15" t="n"/>
      <c r="E874" s="15" t="n"/>
      <c r="F874" s="16" t="n"/>
      <c r="G874" s="16" t="n"/>
      <c r="H874" s="17">
        <f>IF(A874="","",IFERROR(MAX(0,F874-G874),0))</f>
        <v/>
      </c>
      <c r="I874" s="16" t="n"/>
      <c r="J874" s="16" t="n"/>
      <c r="K874" s="27">
        <f>IF(A874="","",IFERROR(J874/'Paramètres'!$B$6,0))</f>
        <v/>
      </c>
      <c r="L874" s="16" t="n"/>
      <c r="M874" s="17">
        <f>IF(A874="","",IFERROR(IF(L874="",'Paramètres'!$B$7,L874),0))</f>
        <v/>
      </c>
      <c r="N874" s="16" t="n"/>
      <c r="O874" s="17">
        <f>IF(A874="","",IFERROR(IF(N874="",'Paramètres'!$B$8,N874),0))</f>
        <v/>
      </c>
      <c r="P874" s="17">
        <f>IF(A874="","",IFERROR(ROUNDUP(K874*O874,0),0))</f>
        <v/>
      </c>
      <c r="Q874" s="17">
        <f>IF(A874="","",IFERROR(ROUNDUP((K874*M874)+P874,0),0))</f>
        <v/>
      </c>
      <c r="R874" s="16" t="n"/>
      <c r="S874" s="17">
        <f>IF(A874="","",IFERROR(IF(R874="",'Paramètres'!$B$9,R874),0))</f>
        <v/>
      </c>
      <c r="T874" s="17">
        <f>IF(A874="","",IFERROR(ROUNDUP(K874*(M874+S874),0),0))</f>
        <v/>
      </c>
      <c r="U874" s="17">
        <f>IF(A874="","",IFERROR(IF(H874&lt;=Q874,MAX(0,T874-H874-I874),0),0))</f>
        <v/>
      </c>
      <c r="V874" s="28" t="n"/>
      <c r="W874" s="29">
        <f>IF(A874="","",IFERROR(U874*V874,0))</f>
        <v/>
      </c>
      <c r="X874" s="27">
        <f>IF(A874="","",IFERROR(H874/K874,0))</f>
        <v/>
      </c>
      <c r="Y874" s="21">
        <f>IF(A874="","",IFERROR(IF(H874&lt;=0,"Rupture / à commander",IF(H874&lt;=Q874,IF(I874&gt;0,"À surveiller - commande en cours","À commander"),"OK")),"À vérifier"))</f>
        <v/>
      </c>
      <c r="Z874" s="22" t="n"/>
      <c r="AA874" s="15" t="n"/>
    </row>
    <row r="875">
      <c r="A875" s="15" t="n"/>
      <c r="B875" s="15" t="n"/>
      <c r="C875" s="15" t="n"/>
      <c r="D875" s="15" t="n"/>
      <c r="E875" s="15" t="n"/>
      <c r="F875" s="16" t="n"/>
      <c r="G875" s="16" t="n"/>
      <c r="H875" s="17">
        <f>IF(A875="","",IFERROR(MAX(0,F875-G875),0))</f>
        <v/>
      </c>
      <c r="I875" s="16" t="n"/>
      <c r="J875" s="16" t="n"/>
      <c r="K875" s="27">
        <f>IF(A875="","",IFERROR(J875/'Paramètres'!$B$6,0))</f>
        <v/>
      </c>
      <c r="L875" s="16" t="n"/>
      <c r="M875" s="17">
        <f>IF(A875="","",IFERROR(IF(L875="",'Paramètres'!$B$7,L875),0))</f>
        <v/>
      </c>
      <c r="N875" s="16" t="n"/>
      <c r="O875" s="17">
        <f>IF(A875="","",IFERROR(IF(N875="",'Paramètres'!$B$8,N875),0))</f>
        <v/>
      </c>
      <c r="P875" s="17">
        <f>IF(A875="","",IFERROR(ROUNDUP(K875*O875,0),0))</f>
        <v/>
      </c>
      <c r="Q875" s="17">
        <f>IF(A875="","",IFERROR(ROUNDUP((K875*M875)+P875,0),0))</f>
        <v/>
      </c>
      <c r="R875" s="16" t="n"/>
      <c r="S875" s="17">
        <f>IF(A875="","",IFERROR(IF(R875="",'Paramètres'!$B$9,R875),0))</f>
        <v/>
      </c>
      <c r="T875" s="17">
        <f>IF(A875="","",IFERROR(ROUNDUP(K875*(M875+S875),0),0))</f>
        <v/>
      </c>
      <c r="U875" s="17">
        <f>IF(A875="","",IFERROR(IF(H875&lt;=Q875,MAX(0,T875-H875-I875),0),0))</f>
        <v/>
      </c>
      <c r="V875" s="28" t="n"/>
      <c r="W875" s="29">
        <f>IF(A875="","",IFERROR(U875*V875,0))</f>
        <v/>
      </c>
      <c r="X875" s="27">
        <f>IF(A875="","",IFERROR(H875/K875,0))</f>
        <v/>
      </c>
      <c r="Y875" s="21">
        <f>IF(A875="","",IFERROR(IF(H875&lt;=0,"Rupture / à commander",IF(H875&lt;=Q875,IF(I875&gt;0,"À surveiller - commande en cours","À commander"),"OK")),"À vérifier"))</f>
        <v/>
      </c>
      <c r="Z875" s="22" t="n"/>
      <c r="AA875" s="15" t="n"/>
    </row>
    <row r="876">
      <c r="A876" s="15" t="n"/>
      <c r="B876" s="15" t="n"/>
      <c r="C876" s="15" t="n"/>
      <c r="D876" s="15" t="n"/>
      <c r="E876" s="15" t="n"/>
      <c r="F876" s="16" t="n"/>
      <c r="G876" s="16" t="n"/>
      <c r="H876" s="17">
        <f>IF(A876="","",IFERROR(MAX(0,F876-G876),0))</f>
        <v/>
      </c>
      <c r="I876" s="16" t="n"/>
      <c r="J876" s="16" t="n"/>
      <c r="K876" s="27">
        <f>IF(A876="","",IFERROR(J876/'Paramètres'!$B$6,0))</f>
        <v/>
      </c>
      <c r="L876" s="16" t="n"/>
      <c r="M876" s="17">
        <f>IF(A876="","",IFERROR(IF(L876="",'Paramètres'!$B$7,L876),0))</f>
        <v/>
      </c>
      <c r="N876" s="16" t="n"/>
      <c r="O876" s="17">
        <f>IF(A876="","",IFERROR(IF(N876="",'Paramètres'!$B$8,N876),0))</f>
        <v/>
      </c>
      <c r="P876" s="17">
        <f>IF(A876="","",IFERROR(ROUNDUP(K876*O876,0),0))</f>
        <v/>
      </c>
      <c r="Q876" s="17">
        <f>IF(A876="","",IFERROR(ROUNDUP((K876*M876)+P876,0),0))</f>
        <v/>
      </c>
      <c r="R876" s="16" t="n"/>
      <c r="S876" s="17">
        <f>IF(A876="","",IFERROR(IF(R876="",'Paramètres'!$B$9,R876),0))</f>
        <v/>
      </c>
      <c r="T876" s="17">
        <f>IF(A876="","",IFERROR(ROUNDUP(K876*(M876+S876),0),0))</f>
        <v/>
      </c>
      <c r="U876" s="17">
        <f>IF(A876="","",IFERROR(IF(H876&lt;=Q876,MAX(0,T876-H876-I876),0),0))</f>
        <v/>
      </c>
      <c r="V876" s="28" t="n"/>
      <c r="W876" s="29">
        <f>IF(A876="","",IFERROR(U876*V876,0))</f>
        <v/>
      </c>
      <c r="X876" s="27">
        <f>IF(A876="","",IFERROR(H876/K876,0))</f>
        <v/>
      </c>
      <c r="Y876" s="21">
        <f>IF(A876="","",IFERROR(IF(H876&lt;=0,"Rupture / à commander",IF(H876&lt;=Q876,IF(I876&gt;0,"À surveiller - commande en cours","À commander"),"OK")),"À vérifier"))</f>
        <v/>
      </c>
      <c r="Z876" s="22" t="n"/>
      <c r="AA876" s="15" t="n"/>
    </row>
    <row r="877">
      <c r="A877" s="15" t="n"/>
      <c r="B877" s="15" t="n"/>
      <c r="C877" s="15" t="n"/>
      <c r="D877" s="15" t="n"/>
      <c r="E877" s="15" t="n"/>
      <c r="F877" s="16" t="n"/>
      <c r="G877" s="16" t="n"/>
      <c r="H877" s="17">
        <f>IF(A877="","",IFERROR(MAX(0,F877-G877),0))</f>
        <v/>
      </c>
      <c r="I877" s="16" t="n"/>
      <c r="J877" s="16" t="n"/>
      <c r="K877" s="27">
        <f>IF(A877="","",IFERROR(J877/'Paramètres'!$B$6,0))</f>
        <v/>
      </c>
      <c r="L877" s="16" t="n"/>
      <c r="M877" s="17">
        <f>IF(A877="","",IFERROR(IF(L877="",'Paramètres'!$B$7,L877),0))</f>
        <v/>
      </c>
      <c r="N877" s="16" t="n"/>
      <c r="O877" s="17">
        <f>IF(A877="","",IFERROR(IF(N877="",'Paramètres'!$B$8,N877),0))</f>
        <v/>
      </c>
      <c r="P877" s="17">
        <f>IF(A877="","",IFERROR(ROUNDUP(K877*O877,0),0))</f>
        <v/>
      </c>
      <c r="Q877" s="17">
        <f>IF(A877="","",IFERROR(ROUNDUP((K877*M877)+P877,0),0))</f>
        <v/>
      </c>
      <c r="R877" s="16" t="n"/>
      <c r="S877" s="17">
        <f>IF(A877="","",IFERROR(IF(R877="",'Paramètres'!$B$9,R877),0))</f>
        <v/>
      </c>
      <c r="T877" s="17">
        <f>IF(A877="","",IFERROR(ROUNDUP(K877*(M877+S877),0),0))</f>
        <v/>
      </c>
      <c r="U877" s="17">
        <f>IF(A877="","",IFERROR(IF(H877&lt;=Q877,MAX(0,T877-H877-I877),0),0))</f>
        <v/>
      </c>
      <c r="V877" s="28" t="n"/>
      <c r="W877" s="29">
        <f>IF(A877="","",IFERROR(U877*V877,0))</f>
        <v/>
      </c>
      <c r="X877" s="27">
        <f>IF(A877="","",IFERROR(H877/K877,0))</f>
        <v/>
      </c>
      <c r="Y877" s="21">
        <f>IF(A877="","",IFERROR(IF(H877&lt;=0,"Rupture / à commander",IF(H877&lt;=Q877,IF(I877&gt;0,"À surveiller - commande en cours","À commander"),"OK")),"À vérifier"))</f>
        <v/>
      </c>
      <c r="Z877" s="22" t="n"/>
      <c r="AA877" s="15" t="n"/>
    </row>
    <row r="878">
      <c r="A878" s="15" t="n"/>
      <c r="B878" s="15" t="n"/>
      <c r="C878" s="15" t="n"/>
      <c r="D878" s="15" t="n"/>
      <c r="E878" s="15" t="n"/>
      <c r="F878" s="16" t="n"/>
      <c r="G878" s="16" t="n"/>
      <c r="H878" s="17">
        <f>IF(A878="","",IFERROR(MAX(0,F878-G878),0))</f>
        <v/>
      </c>
      <c r="I878" s="16" t="n"/>
      <c r="J878" s="16" t="n"/>
      <c r="K878" s="27">
        <f>IF(A878="","",IFERROR(J878/'Paramètres'!$B$6,0))</f>
        <v/>
      </c>
      <c r="L878" s="16" t="n"/>
      <c r="M878" s="17">
        <f>IF(A878="","",IFERROR(IF(L878="",'Paramètres'!$B$7,L878),0))</f>
        <v/>
      </c>
      <c r="N878" s="16" t="n"/>
      <c r="O878" s="17">
        <f>IF(A878="","",IFERROR(IF(N878="",'Paramètres'!$B$8,N878),0))</f>
        <v/>
      </c>
      <c r="P878" s="17">
        <f>IF(A878="","",IFERROR(ROUNDUP(K878*O878,0),0))</f>
        <v/>
      </c>
      <c r="Q878" s="17">
        <f>IF(A878="","",IFERROR(ROUNDUP((K878*M878)+P878,0),0))</f>
        <v/>
      </c>
      <c r="R878" s="16" t="n"/>
      <c r="S878" s="17">
        <f>IF(A878="","",IFERROR(IF(R878="",'Paramètres'!$B$9,R878),0))</f>
        <v/>
      </c>
      <c r="T878" s="17">
        <f>IF(A878="","",IFERROR(ROUNDUP(K878*(M878+S878),0),0))</f>
        <v/>
      </c>
      <c r="U878" s="17">
        <f>IF(A878="","",IFERROR(IF(H878&lt;=Q878,MAX(0,T878-H878-I878),0),0))</f>
        <v/>
      </c>
      <c r="V878" s="28" t="n"/>
      <c r="W878" s="29">
        <f>IF(A878="","",IFERROR(U878*V878,0))</f>
        <v/>
      </c>
      <c r="X878" s="27">
        <f>IF(A878="","",IFERROR(H878/K878,0))</f>
        <v/>
      </c>
      <c r="Y878" s="21">
        <f>IF(A878="","",IFERROR(IF(H878&lt;=0,"Rupture / à commander",IF(H878&lt;=Q878,IF(I878&gt;0,"À surveiller - commande en cours","À commander"),"OK")),"À vérifier"))</f>
        <v/>
      </c>
      <c r="Z878" s="22" t="n"/>
      <c r="AA878" s="15" t="n"/>
    </row>
    <row r="879">
      <c r="A879" s="15" t="n"/>
      <c r="B879" s="15" t="n"/>
      <c r="C879" s="15" t="n"/>
      <c r="D879" s="15" t="n"/>
      <c r="E879" s="15" t="n"/>
      <c r="F879" s="16" t="n"/>
      <c r="G879" s="16" t="n"/>
      <c r="H879" s="17">
        <f>IF(A879="","",IFERROR(MAX(0,F879-G879),0))</f>
        <v/>
      </c>
      <c r="I879" s="16" t="n"/>
      <c r="J879" s="16" t="n"/>
      <c r="K879" s="27">
        <f>IF(A879="","",IFERROR(J879/'Paramètres'!$B$6,0))</f>
        <v/>
      </c>
      <c r="L879" s="16" t="n"/>
      <c r="M879" s="17">
        <f>IF(A879="","",IFERROR(IF(L879="",'Paramètres'!$B$7,L879),0))</f>
        <v/>
      </c>
      <c r="N879" s="16" t="n"/>
      <c r="O879" s="17">
        <f>IF(A879="","",IFERROR(IF(N879="",'Paramètres'!$B$8,N879),0))</f>
        <v/>
      </c>
      <c r="P879" s="17">
        <f>IF(A879="","",IFERROR(ROUNDUP(K879*O879,0),0))</f>
        <v/>
      </c>
      <c r="Q879" s="17">
        <f>IF(A879="","",IFERROR(ROUNDUP((K879*M879)+P879,0),0))</f>
        <v/>
      </c>
      <c r="R879" s="16" t="n"/>
      <c r="S879" s="17">
        <f>IF(A879="","",IFERROR(IF(R879="",'Paramètres'!$B$9,R879),0))</f>
        <v/>
      </c>
      <c r="T879" s="17">
        <f>IF(A879="","",IFERROR(ROUNDUP(K879*(M879+S879),0),0))</f>
        <v/>
      </c>
      <c r="U879" s="17">
        <f>IF(A879="","",IFERROR(IF(H879&lt;=Q879,MAX(0,T879-H879-I879),0),0))</f>
        <v/>
      </c>
      <c r="V879" s="28" t="n"/>
      <c r="W879" s="29">
        <f>IF(A879="","",IFERROR(U879*V879,0))</f>
        <v/>
      </c>
      <c r="X879" s="27">
        <f>IF(A879="","",IFERROR(H879/K879,0))</f>
        <v/>
      </c>
      <c r="Y879" s="21">
        <f>IF(A879="","",IFERROR(IF(H879&lt;=0,"Rupture / à commander",IF(H879&lt;=Q879,IF(I879&gt;0,"À surveiller - commande en cours","À commander"),"OK")),"À vérifier"))</f>
        <v/>
      </c>
      <c r="Z879" s="22" t="n"/>
      <c r="AA879" s="15" t="n"/>
    </row>
    <row r="880">
      <c r="A880" s="15" t="n"/>
      <c r="B880" s="15" t="n"/>
      <c r="C880" s="15" t="n"/>
      <c r="D880" s="15" t="n"/>
      <c r="E880" s="15" t="n"/>
      <c r="F880" s="16" t="n"/>
      <c r="G880" s="16" t="n"/>
      <c r="H880" s="17">
        <f>IF(A880="","",IFERROR(MAX(0,F880-G880),0))</f>
        <v/>
      </c>
      <c r="I880" s="16" t="n"/>
      <c r="J880" s="16" t="n"/>
      <c r="K880" s="27">
        <f>IF(A880="","",IFERROR(J880/'Paramètres'!$B$6,0))</f>
        <v/>
      </c>
      <c r="L880" s="16" t="n"/>
      <c r="M880" s="17">
        <f>IF(A880="","",IFERROR(IF(L880="",'Paramètres'!$B$7,L880),0))</f>
        <v/>
      </c>
      <c r="N880" s="16" t="n"/>
      <c r="O880" s="17">
        <f>IF(A880="","",IFERROR(IF(N880="",'Paramètres'!$B$8,N880),0))</f>
        <v/>
      </c>
      <c r="P880" s="17">
        <f>IF(A880="","",IFERROR(ROUNDUP(K880*O880,0),0))</f>
        <v/>
      </c>
      <c r="Q880" s="17">
        <f>IF(A880="","",IFERROR(ROUNDUP((K880*M880)+P880,0),0))</f>
        <v/>
      </c>
      <c r="R880" s="16" t="n"/>
      <c r="S880" s="17">
        <f>IF(A880="","",IFERROR(IF(R880="",'Paramètres'!$B$9,R880),0))</f>
        <v/>
      </c>
      <c r="T880" s="17">
        <f>IF(A880="","",IFERROR(ROUNDUP(K880*(M880+S880),0),0))</f>
        <v/>
      </c>
      <c r="U880" s="17">
        <f>IF(A880="","",IFERROR(IF(H880&lt;=Q880,MAX(0,T880-H880-I880),0),0))</f>
        <v/>
      </c>
      <c r="V880" s="28" t="n"/>
      <c r="W880" s="29">
        <f>IF(A880="","",IFERROR(U880*V880,0))</f>
        <v/>
      </c>
      <c r="X880" s="27">
        <f>IF(A880="","",IFERROR(H880/K880,0))</f>
        <v/>
      </c>
      <c r="Y880" s="21">
        <f>IF(A880="","",IFERROR(IF(H880&lt;=0,"Rupture / à commander",IF(H880&lt;=Q880,IF(I880&gt;0,"À surveiller - commande en cours","À commander"),"OK")),"À vérifier"))</f>
        <v/>
      </c>
      <c r="Z880" s="22" t="n"/>
      <c r="AA880" s="15" t="n"/>
    </row>
    <row r="881">
      <c r="A881" s="15" t="n"/>
      <c r="B881" s="15" t="n"/>
      <c r="C881" s="15" t="n"/>
      <c r="D881" s="15" t="n"/>
      <c r="E881" s="15" t="n"/>
      <c r="F881" s="16" t="n"/>
      <c r="G881" s="16" t="n"/>
      <c r="H881" s="17">
        <f>IF(A881="","",IFERROR(MAX(0,F881-G881),0))</f>
        <v/>
      </c>
      <c r="I881" s="16" t="n"/>
      <c r="J881" s="16" t="n"/>
      <c r="K881" s="27">
        <f>IF(A881="","",IFERROR(J881/'Paramètres'!$B$6,0))</f>
        <v/>
      </c>
      <c r="L881" s="16" t="n"/>
      <c r="M881" s="17">
        <f>IF(A881="","",IFERROR(IF(L881="",'Paramètres'!$B$7,L881),0))</f>
        <v/>
      </c>
      <c r="N881" s="16" t="n"/>
      <c r="O881" s="17">
        <f>IF(A881="","",IFERROR(IF(N881="",'Paramètres'!$B$8,N881),0))</f>
        <v/>
      </c>
      <c r="P881" s="17">
        <f>IF(A881="","",IFERROR(ROUNDUP(K881*O881,0),0))</f>
        <v/>
      </c>
      <c r="Q881" s="17">
        <f>IF(A881="","",IFERROR(ROUNDUP((K881*M881)+P881,0),0))</f>
        <v/>
      </c>
      <c r="R881" s="16" t="n"/>
      <c r="S881" s="17">
        <f>IF(A881="","",IFERROR(IF(R881="",'Paramètres'!$B$9,R881),0))</f>
        <v/>
      </c>
      <c r="T881" s="17">
        <f>IF(A881="","",IFERROR(ROUNDUP(K881*(M881+S881),0),0))</f>
        <v/>
      </c>
      <c r="U881" s="17">
        <f>IF(A881="","",IFERROR(IF(H881&lt;=Q881,MAX(0,T881-H881-I881),0),0))</f>
        <v/>
      </c>
      <c r="V881" s="28" t="n"/>
      <c r="W881" s="29">
        <f>IF(A881="","",IFERROR(U881*V881,0))</f>
        <v/>
      </c>
      <c r="X881" s="27">
        <f>IF(A881="","",IFERROR(H881/K881,0))</f>
        <v/>
      </c>
      <c r="Y881" s="21">
        <f>IF(A881="","",IFERROR(IF(H881&lt;=0,"Rupture / à commander",IF(H881&lt;=Q881,IF(I881&gt;0,"À surveiller - commande en cours","À commander"),"OK")),"À vérifier"))</f>
        <v/>
      </c>
      <c r="Z881" s="22" t="n"/>
      <c r="AA881" s="15" t="n"/>
    </row>
    <row r="882">
      <c r="A882" s="15" t="n"/>
      <c r="B882" s="15" t="n"/>
      <c r="C882" s="15" t="n"/>
      <c r="D882" s="15" t="n"/>
      <c r="E882" s="15" t="n"/>
      <c r="F882" s="16" t="n"/>
      <c r="G882" s="16" t="n"/>
      <c r="H882" s="17">
        <f>IF(A882="","",IFERROR(MAX(0,F882-G882),0))</f>
        <v/>
      </c>
      <c r="I882" s="16" t="n"/>
      <c r="J882" s="16" t="n"/>
      <c r="K882" s="27">
        <f>IF(A882="","",IFERROR(J882/'Paramètres'!$B$6,0))</f>
        <v/>
      </c>
      <c r="L882" s="16" t="n"/>
      <c r="M882" s="17">
        <f>IF(A882="","",IFERROR(IF(L882="",'Paramètres'!$B$7,L882),0))</f>
        <v/>
      </c>
      <c r="N882" s="16" t="n"/>
      <c r="O882" s="17">
        <f>IF(A882="","",IFERROR(IF(N882="",'Paramètres'!$B$8,N882),0))</f>
        <v/>
      </c>
      <c r="P882" s="17">
        <f>IF(A882="","",IFERROR(ROUNDUP(K882*O882,0),0))</f>
        <v/>
      </c>
      <c r="Q882" s="17">
        <f>IF(A882="","",IFERROR(ROUNDUP((K882*M882)+P882,0),0))</f>
        <v/>
      </c>
      <c r="R882" s="16" t="n"/>
      <c r="S882" s="17">
        <f>IF(A882="","",IFERROR(IF(R882="",'Paramètres'!$B$9,R882),0))</f>
        <v/>
      </c>
      <c r="T882" s="17">
        <f>IF(A882="","",IFERROR(ROUNDUP(K882*(M882+S882),0),0))</f>
        <v/>
      </c>
      <c r="U882" s="17">
        <f>IF(A882="","",IFERROR(IF(H882&lt;=Q882,MAX(0,T882-H882-I882),0),0))</f>
        <v/>
      </c>
      <c r="V882" s="28" t="n"/>
      <c r="W882" s="29">
        <f>IF(A882="","",IFERROR(U882*V882,0))</f>
        <v/>
      </c>
      <c r="X882" s="27">
        <f>IF(A882="","",IFERROR(H882/K882,0))</f>
        <v/>
      </c>
      <c r="Y882" s="21">
        <f>IF(A882="","",IFERROR(IF(H882&lt;=0,"Rupture / à commander",IF(H882&lt;=Q882,IF(I882&gt;0,"À surveiller - commande en cours","À commander"),"OK")),"À vérifier"))</f>
        <v/>
      </c>
      <c r="Z882" s="22" t="n"/>
      <c r="AA882" s="15" t="n"/>
    </row>
    <row r="883">
      <c r="A883" s="15" t="n"/>
      <c r="B883" s="15" t="n"/>
      <c r="C883" s="15" t="n"/>
      <c r="D883" s="15" t="n"/>
      <c r="E883" s="15" t="n"/>
      <c r="F883" s="16" t="n"/>
      <c r="G883" s="16" t="n"/>
      <c r="H883" s="17">
        <f>IF(A883="","",IFERROR(MAX(0,F883-G883),0))</f>
        <v/>
      </c>
      <c r="I883" s="16" t="n"/>
      <c r="J883" s="16" t="n"/>
      <c r="K883" s="27">
        <f>IF(A883="","",IFERROR(J883/'Paramètres'!$B$6,0))</f>
        <v/>
      </c>
      <c r="L883" s="16" t="n"/>
      <c r="M883" s="17">
        <f>IF(A883="","",IFERROR(IF(L883="",'Paramètres'!$B$7,L883),0))</f>
        <v/>
      </c>
      <c r="N883" s="16" t="n"/>
      <c r="O883" s="17">
        <f>IF(A883="","",IFERROR(IF(N883="",'Paramètres'!$B$8,N883),0))</f>
        <v/>
      </c>
      <c r="P883" s="17">
        <f>IF(A883="","",IFERROR(ROUNDUP(K883*O883,0),0))</f>
        <v/>
      </c>
      <c r="Q883" s="17">
        <f>IF(A883="","",IFERROR(ROUNDUP((K883*M883)+P883,0),0))</f>
        <v/>
      </c>
      <c r="R883" s="16" t="n"/>
      <c r="S883" s="17">
        <f>IF(A883="","",IFERROR(IF(R883="",'Paramètres'!$B$9,R883),0))</f>
        <v/>
      </c>
      <c r="T883" s="17">
        <f>IF(A883="","",IFERROR(ROUNDUP(K883*(M883+S883),0),0))</f>
        <v/>
      </c>
      <c r="U883" s="17">
        <f>IF(A883="","",IFERROR(IF(H883&lt;=Q883,MAX(0,T883-H883-I883),0),0))</f>
        <v/>
      </c>
      <c r="V883" s="28" t="n"/>
      <c r="W883" s="29">
        <f>IF(A883="","",IFERROR(U883*V883,0))</f>
        <v/>
      </c>
      <c r="X883" s="27">
        <f>IF(A883="","",IFERROR(H883/K883,0))</f>
        <v/>
      </c>
      <c r="Y883" s="21">
        <f>IF(A883="","",IFERROR(IF(H883&lt;=0,"Rupture / à commander",IF(H883&lt;=Q883,IF(I883&gt;0,"À surveiller - commande en cours","À commander"),"OK")),"À vérifier"))</f>
        <v/>
      </c>
      <c r="Z883" s="22" t="n"/>
      <c r="AA883" s="15" t="n"/>
    </row>
    <row r="884">
      <c r="A884" s="15" t="n"/>
      <c r="B884" s="15" t="n"/>
      <c r="C884" s="15" t="n"/>
      <c r="D884" s="15" t="n"/>
      <c r="E884" s="15" t="n"/>
      <c r="F884" s="16" t="n"/>
      <c r="G884" s="16" t="n"/>
      <c r="H884" s="17">
        <f>IF(A884="","",IFERROR(MAX(0,F884-G884),0))</f>
        <v/>
      </c>
      <c r="I884" s="16" t="n"/>
      <c r="J884" s="16" t="n"/>
      <c r="K884" s="27">
        <f>IF(A884="","",IFERROR(J884/'Paramètres'!$B$6,0))</f>
        <v/>
      </c>
      <c r="L884" s="16" t="n"/>
      <c r="M884" s="17">
        <f>IF(A884="","",IFERROR(IF(L884="",'Paramètres'!$B$7,L884),0))</f>
        <v/>
      </c>
      <c r="N884" s="16" t="n"/>
      <c r="O884" s="17">
        <f>IF(A884="","",IFERROR(IF(N884="",'Paramètres'!$B$8,N884),0))</f>
        <v/>
      </c>
      <c r="P884" s="17">
        <f>IF(A884="","",IFERROR(ROUNDUP(K884*O884,0),0))</f>
        <v/>
      </c>
      <c r="Q884" s="17">
        <f>IF(A884="","",IFERROR(ROUNDUP((K884*M884)+P884,0),0))</f>
        <v/>
      </c>
      <c r="R884" s="16" t="n"/>
      <c r="S884" s="17">
        <f>IF(A884="","",IFERROR(IF(R884="",'Paramètres'!$B$9,R884),0))</f>
        <v/>
      </c>
      <c r="T884" s="17">
        <f>IF(A884="","",IFERROR(ROUNDUP(K884*(M884+S884),0),0))</f>
        <v/>
      </c>
      <c r="U884" s="17">
        <f>IF(A884="","",IFERROR(IF(H884&lt;=Q884,MAX(0,T884-H884-I884),0),0))</f>
        <v/>
      </c>
      <c r="V884" s="28" t="n"/>
      <c r="W884" s="29">
        <f>IF(A884="","",IFERROR(U884*V884,0))</f>
        <v/>
      </c>
      <c r="X884" s="27">
        <f>IF(A884="","",IFERROR(H884/K884,0))</f>
        <v/>
      </c>
      <c r="Y884" s="21">
        <f>IF(A884="","",IFERROR(IF(H884&lt;=0,"Rupture / à commander",IF(H884&lt;=Q884,IF(I884&gt;0,"À surveiller - commande en cours","À commander"),"OK")),"À vérifier"))</f>
        <v/>
      </c>
      <c r="Z884" s="22" t="n"/>
      <c r="AA884" s="15" t="n"/>
    </row>
    <row r="885">
      <c r="A885" s="15" t="n"/>
      <c r="B885" s="15" t="n"/>
      <c r="C885" s="15" t="n"/>
      <c r="D885" s="15" t="n"/>
      <c r="E885" s="15" t="n"/>
      <c r="F885" s="16" t="n"/>
      <c r="G885" s="16" t="n"/>
      <c r="H885" s="17">
        <f>IF(A885="","",IFERROR(MAX(0,F885-G885),0))</f>
        <v/>
      </c>
      <c r="I885" s="16" t="n"/>
      <c r="J885" s="16" t="n"/>
      <c r="K885" s="27">
        <f>IF(A885="","",IFERROR(J885/'Paramètres'!$B$6,0))</f>
        <v/>
      </c>
      <c r="L885" s="16" t="n"/>
      <c r="M885" s="17">
        <f>IF(A885="","",IFERROR(IF(L885="",'Paramètres'!$B$7,L885),0))</f>
        <v/>
      </c>
      <c r="N885" s="16" t="n"/>
      <c r="O885" s="17">
        <f>IF(A885="","",IFERROR(IF(N885="",'Paramètres'!$B$8,N885),0))</f>
        <v/>
      </c>
      <c r="P885" s="17">
        <f>IF(A885="","",IFERROR(ROUNDUP(K885*O885,0),0))</f>
        <v/>
      </c>
      <c r="Q885" s="17">
        <f>IF(A885="","",IFERROR(ROUNDUP((K885*M885)+P885,0),0))</f>
        <v/>
      </c>
      <c r="R885" s="16" t="n"/>
      <c r="S885" s="17">
        <f>IF(A885="","",IFERROR(IF(R885="",'Paramètres'!$B$9,R885),0))</f>
        <v/>
      </c>
      <c r="T885" s="17">
        <f>IF(A885="","",IFERROR(ROUNDUP(K885*(M885+S885),0),0))</f>
        <v/>
      </c>
      <c r="U885" s="17">
        <f>IF(A885="","",IFERROR(IF(H885&lt;=Q885,MAX(0,T885-H885-I885),0),0))</f>
        <v/>
      </c>
      <c r="V885" s="28" t="n"/>
      <c r="W885" s="29">
        <f>IF(A885="","",IFERROR(U885*V885,0))</f>
        <v/>
      </c>
      <c r="X885" s="27">
        <f>IF(A885="","",IFERROR(H885/K885,0))</f>
        <v/>
      </c>
      <c r="Y885" s="21">
        <f>IF(A885="","",IFERROR(IF(H885&lt;=0,"Rupture / à commander",IF(H885&lt;=Q885,IF(I885&gt;0,"À surveiller - commande en cours","À commander"),"OK")),"À vérifier"))</f>
        <v/>
      </c>
      <c r="Z885" s="22" t="n"/>
      <c r="AA885" s="15" t="n"/>
    </row>
    <row r="886">
      <c r="A886" s="15" t="n"/>
      <c r="B886" s="15" t="n"/>
      <c r="C886" s="15" t="n"/>
      <c r="D886" s="15" t="n"/>
      <c r="E886" s="15" t="n"/>
      <c r="F886" s="16" t="n"/>
      <c r="G886" s="16" t="n"/>
      <c r="H886" s="17">
        <f>IF(A886="","",IFERROR(MAX(0,F886-G886),0))</f>
        <v/>
      </c>
      <c r="I886" s="16" t="n"/>
      <c r="J886" s="16" t="n"/>
      <c r="K886" s="27">
        <f>IF(A886="","",IFERROR(J886/'Paramètres'!$B$6,0))</f>
        <v/>
      </c>
      <c r="L886" s="16" t="n"/>
      <c r="M886" s="17">
        <f>IF(A886="","",IFERROR(IF(L886="",'Paramètres'!$B$7,L886),0))</f>
        <v/>
      </c>
      <c r="N886" s="16" t="n"/>
      <c r="O886" s="17">
        <f>IF(A886="","",IFERROR(IF(N886="",'Paramètres'!$B$8,N886),0))</f>
        <v/>
      </c>
      <c r="P886" s="17">
        <f>IF(A886="","",IFERROR(ROUNDUP(K886*O886,0),0))</f>
        <v/>
      </c>
      <c r="Q886" s="17">
        <f>IF(A886="","",IFERROR(ROUNDUP((K886*M886)+P886,0),0))</f>
        <v/>
      </c>
      <c r="R886" s="16" t="n"/>
      <c r="S886" s="17">
        <f>IF(A886="","",IFERROR(IF(R886="",'Paramètres'!$B$9,R886),0))</f>
        <v/>
      </c>
      <c r="T886" s="17">
        <f>IF(A886="","",IFERROR(ROUNDUP(K886*(M886+S886),0),0))</f>
        <v/>
      </c>
      <c r="U886" s="17">
        <f>IF(A886="","",IFERROR(IF(H886&lt;=Q886,MAX(0,T886-H886-I886),0),0))</f>
        <v/>
      </c>
      <c r="V886" s="28" t="n"/>
      <c r="W886" s="29">
        <f>IF(A886="","",IFERROR(U886*V886,0))</f>
        <v/>
      </c>
      <c r="X886" s="27">
        <f>IF(A886="","",IFERROR(H886/K886,0))</f>
        <v/>
      </c>
      <c r="Y886" s="21">
        <f>IF(A886="","",IFERROR(IF(H886&lt;=0,"Rupture / à commander",IF(H886&lt;=Q886,IF(I886&gt;0,"À surveiller - commande en cours","À commander"),"OK")),"À vérifier"))</f>
        <v/>
      </c>
      <c r="Z886" s="22" t="n"/>
      <c r="AA886" s="15" t="n"/>
    </row>
    <row r="887">
      <c r="A887" s="15" t="n"/>
      <c r="B887" s="15" t="n"/>
      <c r="C887" s="15" t="n"/>
      <c r="D887" s="15" t="n"/>
      <c r="E887" s="15" t="n"/>
      <c r="F887" s="16" t="n"/>
      <c r="G887" s="16" t="n"/>
      <c r="H887" s="17">
        <f>IF(A887="","",IFERROR(MAX(0,F887-G887),0))</f>
        <v/>
      </c>
      <c r="I887" s="16" t="n"/>
      <c r="J887" s="16" t="n"/>
      <c r="K887" s="27">
        <f>IF(A887="","",IFERROR(J887/'Paramètres'!$B$6,0))</f>
        <v/>
      </c>
      <c r="L887" s="16" t="n"/>
      <c r="M887" s="17">
        <f>IF(A887="","",IFERROR(IF(L887="",'Paramètres'!$B$7,L887),0))</f>
        <v/>
      </c>
      <c r="N887" s="16" t="n"/>
      <c r="O887" s="17">
        <f>IF(A887="","",IFERROR(IF(N887="",'Paramètres'!$B$8,N887),0))</f>
        <v/>
      </c>
      <c r="P887" s="17">
        <f>IF(A887="","",IFERROR(ROUNDUP(K887*O887,0),0))</f>
        <v/>
      </c>
      <c r="Q887" s="17">
        <f>IF(A887="","",IFERROR(ROUNDUP((K887*M887)+P887,0),0))</f>
        <v/>
      </c>
      <c r="R887" s="16" t="n"/>
      <c r="S887" s="17">
        <f>IF(A887="","",IFERROR(IF(R887="",'Paramètres'!$B$9,R887),0))</f>
        <v/>
      </c>
      <c r="T887" s="17">
        <f>IF(A887="","",IFERROR(ROUNDUP(K887*(M887+S887),0),0))</f>
        <v/>
      </c>
      <c r="U887" s="17">
        <f>IF(A887="","",IFERROR(IF(H887&lt;=Q887,MAX(0,T887-H887-I887),0),0))</f>
        <v/>
      </c>
      <c r="V887" s="28" t="n"/>
      <c r="W887" s="29">
        <f>IF(A887="","",IFERROR(U887*V887,0))</f>
        <v/>
      </c>
      <c r="X887" s="27">
        <f>IF(A887="","",IFERROR(H887/K887,0))</f>
        <v/>
      </c>
      <c r="Y887" s="21">
        <f>IF(A887="","",IFERROR(IF(H887&lt;=0,"Rupture / à commander",IF(H887&lt;=Q887,IF(I887&gt;0,"À surveiller - commande en cours","À commander"),"OK")),"À vérifier"))</f>
        <v/>
      </c>
      <c r="Z887" s="22" t="n"/>
      <c r="AA887" s="15" t="n"/>
    </row>
    <row r="888">
      <c r="A888" s="15" t="n"/>
      <c r="B888" s="15" t="n"/>
      <c r="C888" s="15" t="n"/>
      <c r="D888" s="15" t="n"/>
      <c r="E888" s="15" t="n"/>
      <c r="F888" s="16" t="n"/>
      <c r="G888" s="16" t="n"/>
      <c r="H888" s="17">
        <f>IF(A888="","",IFERROR(MAX(0,F888-G888),0))</f>
        <v/>
      </c>
      <c r="I888" s="16" t="n"/>
      <c r="J888" s="16" t="n"/>
      <c r="K888" s="27">
        <f>IF(A888="","",IFERROR(J888/'Paramètres'!$B$6,0))</f>
        <v/>
      </c>
      <c r="L888" s="16" t="n"/>
      <c r="M888" s="17">
        <f>IF(A888="","",IFERROR(IF(L888="",'Paramètres'!$B$7,L888),0))</f>
        <v/>
      </c>
      <c r="N888" s="16" t="n"/>
      <c r="O888" s="17">
        <f>IF(A888="","",IFERROR(IF(N888="",'Paramètres'!$B$8,N888),0))</f>
        <v/>
      </c>
      <c r="P888" s="17">
        <f>IF(A888="","",IFERROR(ROUNDUP(K888*O888,0),0))</f>
        <v/>
      </c>
      <c r="Q888" s="17">
        <f>IF(A888="","",IFERROR(ROUNDUP((K888*M888)+P888,0),0))</f>
        <v/>
      </c>
      <c r="R888" s="16" t="n"/>
      <c r="S888" s="17">
        <f>IF(A888="","",IFERROR(IF(R888="",'Paramètres'!$B$9,R888),0))</f>
        <v/>
      </c>
      <c r="T888" s="17">
        <f>IF(A888="","",IFERROR(ROUNDUP(K888*(M888+S888),0),0))</f>
        <v/>
      </c>
      <c r="U888" s="17">
        <f>IF(A888="","",IFERROR(IF(H888&lt;=Q888,MAX(0,T888-H888-I888),0),0))</f>
        <v/>
      </c>
      <c r="V888" s="28" t="n"/>
      <c r="W888" s="29">
        <f>IF(A888="","",IFERROR(U888*V888,0))</f>
        <v/>
      </c>
      <c r="X888" s="27">
        <f>IF(A888="","",IFERROR(H888/K888,0))</f>
        <v/>
      </c>
      <c r="Y888" s="21">
        <f>IF(A888="","",IFERROR(IF(H888&lt;=0,"Rupture / à commander",IF(H888&lt;=Q888,IF(I888&gt;0,"À surveiller - commande en cours","À commander"),"OK")),"À vérifier"))</f>
        <v/>
      </c>
      <c r="Z888" s="22" t="n"/>
      <c r="AA888" s="15" t="n"/>
    </row>
    <row r="889">
      <c r="A889" s="15" t="n"/>
      <c r="B889" s="15" t="n"/>
      <c r="C889" s="15" t="n"/>
      <c r="D889" s="15" t="n"/>
      <c r="E889" s="15" t="n"/>
      <c r="F889" s="16" t="n"/>
      <c r="G889" s="16" t="n"/>
      <c r="H889" s="17">
        <f>IF(A889="","",IFERROR(MAX(0,F889-G889),0))</f>
        <v/>
      </c>
      <c r="I889" s="16" t="n"/>
      <c r="J889" s="16" t="n"/>
      <c r="K889" s="27">
        <f>IF(A889="","",IFERROR(J889/'Paramètres'!$B$6,0))</f>
        <v/>
      </c>
      <c r="L889" s="16" t="n"/>
      <c r="M889" s="17">
        <f>IF(A889="","",IFERROR(IF(L889="",'Paramètres'!$B$7,L889),0))</f>
        <v/>
      </c>
      <c r="N889" s="16" t="n"/>
      <c r="O889" s="17">
        <f>IF(A889="","",IFERROR(IF(N889="",'Paramètres'!$B$8,N889),0))</f>
        <v/>
      </c>
      <c r="P889" s="17">
        <f>IF(A889="","",IFERROR(ROUNDUP(K889*O889,0),0))</f>
        <v/>
      </c>
      <c r="Q889" s="17">
        <f>IF(A889="","",IFERROR(ROUNDUP((K889*M889)+P889,0),0))</f>
        <v/>
      </c>
      <c r="R889" s="16" t="n"/>
      <c r="S889" s="17">
        <f>IF(A889="","",IFERROR(IF(R889="",'Paramètres'!$B$9,R889),0))</f>
        <v/>
      </c>
      <c r="T889" s="17">
        <f>IF(A889="","",IFERROR(ROUNDUP(K889*(M889+S889),0),0))</f>
        <v/>
      </c>
      <c r="U889" s="17">
        <f>IF(A889="","",IFERROR(IF(H889&lt;=Q889,MAX(0,T889-H889-I889),0),0))</f>
        <v/>
      </c>
      <c r="V889" s="28" t="n"/>
      <c r="W889" s="29">
        <f>IF(A889="","",IFERROR(U889*V889,0))</f>
        <v/>
      </c>
      <c r="X889" s="27">
        <f>IF(A889="","",IFERROR(H889/K889,0))</f>
        <v/>
      </c>
      <c r="Y889" s="21">
        <f>IF(A889="","",IFERROR(IF(H889&lt;=0,"Rupture / à commander",IF(H889&lt;=Q889,IF(I889&gt;0,"À surveiller - commande en cours","À commander"),"OK")),"À vérifier"))</f>
        <v/>
      </c>
      <c r="Z889" s="22" t="n"/>
      <c r="AA889" s="15" t="n"/>
    </row>
    <row r="890">
      <c r="A890" s="15" t="n"/>
      <c r="B890" s="15" t="n"/>
      <c r="C890" s="15" t="n"/>
      <c r="D890" s="15" t="n"/>
      <c r="E890" s="15" t="n"/>
      <c r="F890" s="16" t="n"/>
      <c r="G890" s="16" t="n"/>
      <c r="H890" s="17">
        <f>IF(A890="","",IFERROR(MAX(0,F890-G890),0))</f>
        <v/>
      </c>
      <c r="I890" s="16" t="n"/>
      <c r="J890" s="16" t="n"/>
      <c r="K890" s="27">
        <f>IF(A890="","",IFERROR(J890/'Paramètres'!$B$6,0))</f>
        <v/>
      </c>
      <c r="L890" s="16" t="n"/>
      <c r="M890" s="17">
        <f>IF(A890="","",IFERROR(IF(L890="",'Paramètres'!$B$7,L890),0))</f>
        <v/>
      </c>
      <c r="N890" s="16" t="n"/>
      <c r="O890" s="17">
        <f>IF(A890="","",IFERROR(IF(N890="",'Paramètres'!$B$8,N890),0))</f>
        <v/>
      </c>
      <c r="P890" s="17">
        <f>IF(A890="","",IFERROR(ROUNDUP(K890*O890,0),0))</f>
        <v/>
      </c>
      <c r="Q890" s="17">
        <f>IF(A890="","",IFERROR(ROUNDUP((K890*M890)+P890,0),0))</f>
        <v/>
      </c>
      <c r="R890" s="16" t="n"/>
      <c r="S890" s="17">
        <f>IF(A890="","",IFERROR(IF(R890="",'Paramètres'!$B$9,R890),0))</f>
        <v/>
      </c>
      <c r="T890" s="17">
        <f>IF(A890="","",IFERROR(ROUNDUP(K890*(M890+S890),0),0))</f>
        <v/>
      </c>
      <c r="U890" s="17">
        <f>IF(A890="","",IFERROR(IF(H890&lt;=Q890,MAX(0,T890-H890-I890),0),0))</f>
        <v/>
      </c>
      <c r="V890" s="28" t="n"/>
      <c r="W890" s="29">
        <f>IF(A890="","",IFERROR(U890*V890,0))</f>
        <v/>
      </c>
      <c r="X890" s="27">
        <f>IF(A890="","",IFERROR(H890/K890,0))</f>
        <v/>
      </c>
      <c r="Y890" s="21">
        <f>IF(A890="","",IFERROR(IF(H890&lt;=0,"Rupture / à commander",IF(H890&lt;=Q890,IF(I890&gt;0,"À surveiller - commande en cours","À commander"),"OK")),"À vérifier"))</f>
        <v/>
      </c>
      <c r="Z890" s="22" t="n"/>
      <c r="AA890" s="15" t="n"/>
    </row>
    <row r="891">
      <c r="A891" s="15" t="n"/>
      <c r="B891" s="15" t="n"/>
      <c r="C891" s="15" t="n"/>
      <c r="D891" s="15" t="n"/>
      <c r="E891" s="15" t="n"/>
      <c r="F891" s="16" t="n"/>
      <c r="G891" s="16" t="n"/>
      <c r="H891" s="17">
        <f>IF(A891="","",IFERROR(MAX(0,F891-G891),0))</f>
        <v/>
      </c>
      <c r="I891" s="16" t="n"/>
      <c r="J891" s="16" t="n"/>
      <c r="K891" s="27">
        <f>IF(A891="","",IFERROR(J891/'Paramètres'!$B$6,0))</f>
        <v/>
      </c>
      <c r="L891" s="16" t="n"/>
      <c r="M891" s="17">
        <f>IF(A891="","",IFERROR(IF(L891="",'Paramètres'!$B$7,L891),0))</f>
        <v/>
      </c>
      <c r="N891" s="16" t="n"/>
      <c r="O891" s="17">
        <f>IF(A891="","",IFERROR(IF(N891="",'Paramètres'!$B$8,N891),0))</f>
        <v/>
      </c>
      <c r="P891" s="17">
        <f>IF(A891="","",IFERROR(ROUNDUP(K891*O891,0),0))</f>
        <v/>
      </c>
      <c r="Q891" s="17">
        <f>IF(A891="","",IFERROR(ROUNDUP((K891*M891)+P891,0),0))</f>
        <v/>
      </c>
      <c r="R891" s="16" t="n"/>
      <c r="S891" s="17">
        <f>IF(A891="","",IFERROR(IF(R891="",'Paramètres'!$B$9,R891),0))</f>
        <v/>
      </c>
      <c r="T891" s="17">
        <f>IF(A891="","",IFERROR(ROUNDUP(K891*(M891+S891),0),0))</f>
        <v/>
      </c>
      <c r="U891" s="17">
        <f>IF(A891="","",IFERROR(IF(H891&lt;=Q891,MAX(0,T891-H891-I891),0),0))</f>
        <v/>
      </c>
      <c r="V891" s="28" t="n"/>
      <c r="W891" s="29">
        <f>IF(A891="","",IFERROR(U891*V891,0))</f>
        <v/>
      </c>
      <c r="X891" s="27">
        <f>IF(A891="","",IFERROR(H891/K891,0))</f>
        <v/>
      </c>
      <c r="Y891" s="21">
        <f>IF(A891="","",IFERROR(IF(H891&lt;=0,"Rupture / à commander",IF(H891&lt;=Q891,IF(I891&gt;0,"À surveiller - commande en cours","À commander"),"OK")),"À vérifier"))</f>
        <v/>
      </c>
      <c r="Z891" s="22" t="n"/>
      <c r="AA891" s="15" t="n"/>
    </row>
    <row r="892">
      <c r="A892" s="15" t="n"/>
      <c r="B892" s="15" t="n"/>
      <c r="C892" s="15" t="n"/>
      <c r="D892" s="15" t="n"/>
      <c r="E892" s="15" t="n"/>
      <c r="F892" s="16" t="n"/>
      <c r="G892" s="16" t="n"/>
      <c r="H892" s="17">
        <f>IF(A892="","",IFERROR(MAX(0,F892-G892),0))</f>
        <v/>
      </c>
      <c r="I892" s="16" t="n"/>
      <c r="J892" s="16" t="n"/>
      <c r="K892" s="27">
        <f>IF(A892="","",IFERROR(J892/'Paramètres'!$B$6,0))</f>
        <v/>
      </c>
      <c r="L892" s="16" t="n"/>
      <c r="M892" s="17">
        <f>IF(A892="","",IFERROR(IF(L892="",'Paramètres'!$B$7,L892),0))</f>
        <v/>
      </c>
      <c r="N892" s="16" t="n"/>
      <c r="O892" s="17">
        <f>IF(A892="","",IFERROR(IF(N892="",'Paramètres'!$B$8,N892),0))</f>
        <v/>
      </c>
      <c r="P892" s="17">
        <f>IF(A892="","",IFERROR(ROUNDUP(K892*O892,0),0))</f>
        <v/>
      </c>
      <c r="Q892" s="17">
        <f>IF(A892="","",IFERROR(ROUNDUP((K892*M892)+P892,0),0))</f>
        <v/>
      </c>
      <c r="R892" s="16" t="n"/>
      <c r="S892" s="17">
        <f>IF(A892="","",IFERROR(IF(R892="",'Paramètres'!$B$9,R892),0))</f>
        <v/>
      </c>
      <c r="T892" s="17">
        <f>IF(A892="","",IFERROR(ROUNDUP(K892*(M892+S892),0),0))</f>
        <v/>
      </c>
      <c r="U892" s="17">
        <f>IF(A892="","",IFERROR(IF(H892&lt;=Q892,MAX(0,T892-H892-I892),0),0))</f>
        <v/>
      </c>
      <c r="V892" s="28" t="n"/>
      <c r="W892" s="29">
        <f>IF(A892="","",IFERROR(U892*V892,0))</f>
        <v/>
      </c>
      <c r="X892" s="27">
        <f>IF(A892="","",IFERROR(H892/K892,0))</f>
        <v/>
      </c>
      <c r="Y892" s="21">
        <f>IF(A892="","",IFERROR(IF(H892&lt;=0,"Rupture / à commander",IF(H892&lt;=Q892,IF(I892&gt;0,"À surveiller - commande en cours","À commander"),"OK")),"À vérifier"))</f>
        <v/>
      </c>
      <c r="Z892" s="22" t="n"/>
      <c r="AA892" s="15" t="n"/>
    </row>
    <row r="893">
      <c r="A893" s="15" t="n"/>
      <c r="B893" s="15" t="n"/>
      <c r="C893" s="15" t="n"/>
      <c r="D893" s="15" t="n"/>
      <c r="E893" s="15" t="n"/>
      <c r="F893" s="16" t="n"/>
      <c r="G893" s="16" t="n"/>
      <c r="H893" s="17">
        <f>IF(A893="","",IFERROR(MAX(0,F893-G893),0))</f>
        <v/>
      </c>
      <c r="I893" s="16" t="n"/>
      <c r="J893" s="16" t="n"/>
      <c r="K893" s="27">
        <f>IF(A893="","",IFERROR(J893/'Paramètres'!$B$6,0))</f>
        <v/>
      </c>
      <c r="L893" s="16" t="n"/>
      <c r="M893" s="17">
        <f>IF(A893="","",IFERROR(IF(L893="",'Paramètres'!$B$7,L893),0))</f>
        <v/>
      </c>
      <c r="N893" s="16" t="n"/>
      <c r="O893" s="17">
        <f>IF(A893="","",IFERROR(IF(N893="",'Paramètres'!$B$8,N893),0))</f>
        <v/>
      </c>
      <c r="P893" s="17">
        <f>IF(A893="","",IFERROR(ROUNDUP(K893*O893,0),0))</f>
        <v/>
      </c>
      <c r="Q893" s="17">
        <f>IF(A893="","",IFERROR(ROUNDUP((K893*M893)+P893,0),0))</f>
        <v/>
      </c>
      <c r="R893" s="16" t="n"/>
      <c r="S893" s="17">
        <f>IF(A893="","",IFERROR(IF(R893="",'Paramètres'!$B$9,R893),0))</f>
        <v/>
      </c>
      <c r="T893" s="17">
        <f>IF(A893="","",IFERROR(ROUNDUP(K893*(M893+S893),0),0))</f>
        <v/>
      </c>
      <c r="U893" s="17">
        <f>IF(A893="","",IFERROR(IF(H893&lt;=Q893,MAX(0,T893-H893-I893),0),0))</f>
        <v/>
      </c>
      <c r="V893" s="28" t="n"/>
      <c r="W893" s="29">
        <f>IF(A893="","",IFERROR(U893*V893,0))</f>
        <v/>
      </c>
      <c r="X893" s="27">
        <f>IF(A893="","",IFERROR(H893/K893,0))</f>
        <v/>
      </c>
      <c r="Y893" s="21">
        <f>IF(A893="","",IFERROR(IF(H893&lt;=0,"Rupture / à commander",IF(H893&lt;=Q893,IF(I893&gt;0,"À surveiller - commande en cours","À commander"),"OK")),"À vérifier"))</f>
        <v/>
      </c>
      <c r="Z893" s="22" t="n"/>
      <c r="AA893" s="15" t="n"/>
    </row>
    <row r="894">
      <c r="A894" s="15" t="n"/>
      <c r="B894" s="15" t="n"/>
      <c r="C894" s="15" t="n"/>
      <c r="D894" s="15" t="n"/>
      <c r="E894" s="15" t="n"/>
      <c r="F894" s="16" t="n"/>
      <c r="G894" s="16" t="n"/>
      <c r="H894" s="17">
        <f>IF(A894="","",IFERROR(MAX(0,F894-G894),0))</f>
        <v/>
      </c>
      <c r="I894" s="16" t="n"/>
      <c r="J894" s="16" t="n"/>
      <c r="K894" s="27">
        <f>IF(A894="","",IFERROR(J894/'Paramètres'!$B$6,0))</f>
        <v/>
      </c>
      <c r="L894" s="16" t="n"/>
      <c r="M894" s="17">
        <f>IF(A894="","",IFERROR(IF(L894="",'Paramètres'!$B$7,L894),0))</f>
        <v/>
      </c>
      <c r="N894" s="16" t="n"/>
      <c r="O894" s="17">
        <f>IF(A894="","",IFERROR(IF(N894="",'Paramètres'!$B$8,N894),0))</f>
        <v/>
      </c>
      <c r="P894" s="17">
        <f>IF(A894="","",IFERROR(ROUNDUP(K894*O894,0),0))</f>
        <v/>
      </c>
      <c r="Q894" s="17">
        <f>IF(A894="","",IFERROR(ROUNDUP((K894*M894)+P894,0),0))</f>
        <v/>
      </c>
      <c r="R894" s="16" t="n"/>
      <c r="S894" s="17">
        <f>IF(A894="","",IFERROR(IF(R894="",'Paramètres'!$B$9,R894),0))</f>
        <v/>
      </c>
      <c r="T894" s="17">
        <f>IF(A894="","",IFERROR(ROUNDUP(K894*(M894+S894),0),0))</f>
        <v/>
      </c>
      <c r="U894" s="17">
        <f>IF(A894="","",IFERROR(IF(H894&lt;=Q894,MAX(0,T894-H894-I894),0),0))</f>
        <v/>
      </c>
      <c r="V894" s="28" t="n"/>
      <c r="W894" s="29">
        <f>IF(A894="","",IFERROR(U894*V894,0))</f>
        <v/>
      </c>
      <c r="X894" s="27">
        <f>IF(A894="","",IFERROR(H894/K894,0))</f>
        <v/>
      </c>
      <c r="Y894" s="21">
        <f>IF(A894="","",IFERROR(IF(H894&lt;=0,"Rupture / à commander",IF(H894&lt;=Q894,IF(I894&gt;0,"À surveiller - commande en cours","À commander"),"OK")),"À vérifier"))</f>
        <v/>
      </c>
      <c r="Z894" s="22" t="n"/>
      <c r="AA894" s="15" t="n"/>
    </row>
    <row r="895">
      <c r="A895" s="15" t="n"/>
      <c r="B895" s="15" t="n"/>
      <c r="C895" s="15" t="n"/>
      <c r="D895" s="15" t="n"/>
      <c r="E895" s="15" t="n"/>
      <c r="F895" s="16" t="n"/>
      <c r="G895" s="16" t="n"/>
      <c r="H895" s="17">
        <f>IF(A895="","",IFERROR(MAX(0,F895-G895),0))</f>
        <v/>
      </c>
      <c r="I895" s="16" t="n"/>
      <c r="J895" s="16" t="n"/>
      <c r="K895" s="27">
        <f>IF(A895="","",IFERROR(J895/'Paramètres'!$B$6,0))</f>
        <v/>
      </c>
      <c r="L895" s="16" t="n"/>
      <c r="M895" s="17">
        <f>IF(A895="","",IFERROR(IF(L895="",'Paramètres'!$B$7,L895),0))</f>
        <v/>
      </c>
      <c r="N895" s="16" t="n"/>
      <c r="O895" s="17">
        <f>IF(A895="","",IFERROR(IF(N895="",'Paramètres'!$B$8,N895),0))</f>
        <v/>
      </c>
      <c r="P895" s="17">
        <f>IF(A895="","",IFERROR(ROUNDUP(K895*O895,0),0))</f>
        <v/>
      </c>
      <c r="Q895" s="17">
        <f>IF(A895="","",IFERROR(ROUNDUP((K895*M895)+P895,0),0))</f>
        <v/>
      </c>
      <c r="R895" s="16" t="n"/>
      <c r="S895" s="17">
        <f>IF(A895="","",IFERROR(IF(R895="",'Paramètres'!$B$9,R895),0))</f>
        <v/>
      </c>
      <c r="T895" s="17">
        <f>IF(A895="","",IFERROR(ROUNDUP(K895*(M895+S895),0),0))</f>
        <v/>
      </c>
      <c r="U895" s="17">
        <f>IF(A895="","",IFERROR(IF(H895&lt;=Q895,MAX(0,T895-H895-I895),0),0))</f>
        <v/>
      </c>
      <c r="V895" s="28" t="n"/>
      <c r="W895" s="29">
        <f>IF(A895="","",IFERROR(U895*V895,0))</f>
        <v/>
      </c>
      <c r="X895" s="27">
        <f>IF(A895="","",IFERROR(H895/K895,0))</f>
        <v/>
      </c>
      <c r="Y895" s="21">
        <f>IF(A895="","",IFERROR(IF(H895&lt;=0,"Rupture / à commander",IF(H895&lt;=Q895,IF(I895&gt;0,"À surveiller - commande en cours","À commander"),"OK")),"À vérifier"))</f>
        <v/>
      </c>
      <c r="Z895" s="22" t="n"/>
      <c r="AA895" s="15" t="n"/>
    </row>
    <row r="896">
      <c r="A896" s="15" t="n"/>
      <c r="B896" s="15" t="n"/>
      <c r="C896" s="15" t="n"/>
      <c r="D896" s="15" t="n"/>
      <c r="E896" s="15" t="n"/>
      <c r="F896" s="16" t="n"/>
      <c r="G896" s="16" t="n"/>
      <c r="H896" s="17">
        <f>IF(A896="","",IFERROR(MAX(0,F896-G896),0))</f>
        <v/>
      </c>
      <c r="I896" s="16" t="n"/>
      <c r="J896" s="16" t="n"/>
      <c r="K896" s="27">
        <f>IF(A896="","",IFERROR(J896/'Paramètres'!$B$6,0))</f>
        <v/>
      </c>
      <c r="L896" s="16" t="n"/>
      <c r="M896" s="17">
        <f>IF(A896="","",IFERROR(IF(L896="",'Paramètres'!$B$7,L896),0))</f>
        <v/>
      </c>
      <c r="N896" s="16" t="n"/>
      <c r="O896" s="17">
        <f>IF(A896="","",IFERROR(IF(N896="",'Paramètres'!$B$8,N896),0))</f>
        <v/>
      </c>
      <c r="P896" s="17">
        <f>IF(A896="","",IFERROR(ROUNDUP(K896*O896,0),0))</f>
        <v/>
      </c>
      <c r="Q896" s="17">
        <f>IF(A896="","",IFERROR(ROUNDUP((K896*M896)+P896,0),0))</f>
        <v/>
      </c>
      <c r="R896" s="16" t="n"/>
      <c r="S896" s="17">
        <f>IF(A896="","",IFERROR(IF(R896="",'Paramètres'!$B$9,R896),0))</f>
        <v/>
      </c>
      <c r="T896" s="17">
        <f>IF(A896="","",IFERROR(ROUNDUP(K896*(M896+S896),0),0))</f>
        <v/>
      </c>
      <c r="U896" s="17">
        <f>IF(A896="","",IFERROR(IF(H896&lt;=Q896,MAX(0,T896-H896-I896),0),0))</f>
        <v/>
      </c>
      <c r="V896" s="28" t="n"/>
      <c r="W896" s="29">
        <f>IF(A896="","",IFERROR(U896*V896,0))</f>
        <v/>
      </c>
      <c r="X896" s="27">
        <f>IF(A896="","",IFERROR(H896/K896,0))</f>
        <v/>
      </c>
      <c r="Y896" s="21">
        <f>IF(A896="","",IFERROR(IF(H896&lt;=0,"Rupture / à commander",IF(H896&lt;=Q896,IF(I896&gt;0,"À surveiller - commande en cours","À commander"),"OK")),"À vérifier"))</f>
        <v/>
      </c>
      <c r="Z896" s="22" t="n"/>
      <c r="AA896" s="15" t="n"/>
    </row>
    <row r="897">
      <c r="A897" s="15" t="n"/>
      <c r="B897" s="15" t="n"/>
      <c r="C897" s="15" t="n"/>
      <c r="D897" s="15" t="n"/>
      <c r="E897" s="15" t="n"/>
      <c r="F897" s="16" t="n"/>
      <c r="G897" s="16" t="n"/>
      <c r="H897" s="17">
        <f>IF(A897="","",IFERROR(MAX(0,F897-G897),0))</f>
        <v/>
      </c>
      <c r="I897" s="16" t="n"/>
      <c r="J897" s="16" t="n"/>
      <c r="K897" s="27">
        <f>IF(A897="","",IFERROR(J897/'Paramètres'!$B$6,0))</f>
        <v/>
      </c>
      <c r="L897" s="16" t="n"/>
      <c r="M897" s="17">
        <f>IF(A897="","",IFERROR(IF(L897="",'Paramètres'!$B$7,L897),0))</f>
        <v/>
      </c>
      <c r="N897" s="16" t="n"/>
      <c r="O897" s="17">
        <f>IF(A897="","",IFERROR(IF(N897="",'Paramètres'!$B$8,N897),0))</f>
        <v/>
      </c>
      <c r="P897" s="17">
        <f>IF(A897="","",IFERROR(ROUNDUP(K897*O897,0),0))</f>
        <v/>
      </c>
      <c r="Q897" s="17">
        <f>IF(A897="","",IFERROR(ROUNDUP((K897*M897)+P897,0),0))</f>
        <v/>
      </c>
      <c r="R897" s="16" t="n"/>
      <c r="S897" s="17">
        <f>IF(A897="","",IFERROR(IF(R897="",'Paramètres'!$B$9,R897),0))</f>
        <v/>
      </c>
      <c r="T897" s="17">
        <f>IF(A897="","",IFERROR(ROUNDUP(K897*(M897+S897),0),0))</f>
        <v/>
      </c>
      <c r="U897" s="17">
        <f>IF(A897="","",IFERROR(IF(H897&lt;=Q897,MAX(0,T897-H897-I897),0),0))</f>
        <v/>
      </c>
      <c r="V897" s="28" t="n"/>
      <c r="W897" s="29">
        <f>IF(A897="","",IFERROR(U897*V897,0))</f>
        <v/>
      </c>
      <c r="X897" s="27">
        <f>IF(A897="","",IFERROR(H897/K897,0))</f>
        <v/>
      </c>
      <c r="Y897" s="21">
        <f>IF(A897="","",IFERROR(IF(H897&lt;=0,"Rupture / à commander",IF(H897&lt;=Q897,IF(I897&gt;0,"À surveiller - commande en cours","À commander"),"OK")),"À vérifier"))</f>
        <v/>
      </c>
      <c r="Z897" s="22" t="n"/>
      <c r="AA897" s="15" t="n"/>
    </row>
    <row r="898">
      <c r="A898" s="15" t="n"/>
      <c r="B898" s="15" t="n"/>
      <c r="C898" s="15" t="n"/>
      <c r="D898" s="15" t="n"/>
      <c r="E898" s="15" t="n"/>
      <c r="F898" s="16" t="n"/>
      <c r="G898" s="16" t="n"/>
      <c r="H898" s="17">
        <f>IF(A898="","",IFERROR(MAX(0,F898-G898),0))</f>
        <v/>
      </c>
      <c r="I898" s="16" t="n"/>
      <c r="J898" s="16" t="n"/>
      <c r="K898" s="27">
        <f>IF(A898="","",IFERROR(J898/'Paramètres'!$B$6,0))</f>
        <v/>
      </c>
      <c r="L898" s="16" t="n"/>
      <c r="M898" s="17">
        <f>IF(A898="","",IFERROR(IF(L898="",'Paramètres'!$B$7,L898),0))</f>
        <v/>
      </c>
      <c r="N898" s="16" t="n"/>
      <c r="O898" s="17">
        <f>IF(A898="","",IFERROR(IF(N898="",'Paramètres'!$B$8,N898),0))</f>
        <v/>
      </c>
      <c r="P898" s="17">
        <f>IF(A898="","",IFERROR(ROUNDUP(K898*O898,0),0))</f>
        <v/>
      </c>
      <c r="Q898" s="17">
        <f>IF(A898="","",IFERROR(ROUNDUP((K898*M898)+P898,0),0))</f>
        <v/>
      </c>
      <c r="R898" s="16" t="n"/>
      <c r="S898" s="17">
        <f>IF(A898="","",IFERROR(IF(R898="",'Paramètres'!$B$9,R898),0))</f>
        <v/>
      </c>
      <c r="T898" s="17">
        <f>IF(A898="","",IFERROR(ROUNDUP(K898*(M898+S898),0),0))</f>
        <v/>
      </c>
      <c r="U898" s="17">
        <f>IF(A898="","",IFERROR(IF(H898&lt;=Q898,MAX(0,T898-H898-I898),0),0))</f>
        <v/>
      </c>
      <c r="V898" s="28" t="n"/>
      <c r="W898" s="29">
        <f>IF(A898="","",IFERROR(U898*V898,0))</f>
        <v/>
      </c>
      <c r="X898" s="27">
        <f>IF(A898="","",IFERROR(H898/K898,0))</f>
        <v/>
      </c>
      <c r="Y898" s="21">
        <f>IF(A898="","",IFERROR(IF(H898&lt;=0,"Rupture / à commander",IF(H898&lt;=Q898,IF(I898&gt;0,"À surveiller - commande en cours","À commander"),"OK")),"À vérifier"))</f>
        <v/>
      </c>
      <c r="Z898" s="22" t="n"/>
      <c r="AA898" s="15" t="n"/>
    </row>
    <row r="899">
      <c r="A899" s="15" t="n"/>
      <c r="B899" s="15" t="n"/>
      <c r="C899" s="15" t="n"/>
      <c r="D899" s="15" t="n"/>
      <c r="E899" s="15" t="n"/>
      <c r="F899" s="16" t="n"/>
      <c r="G899" s="16" t="n"/>
      <c r="H899" s="17">
        <f>IF(A899="","",IFERROR(MAX(0,F899-G899),0))</f>
        <v/>
      </c>
      <c r="I899" s="16" t="n"/>
      <c r="J899" s="16" t="n"/>
      <c r="K899" s="27">
        <f>IF(A899="","",IFERROR(J899/'Paramètres'!$B$6,0))</f>
        <v/>
      </c>
      <c r="L899" s="16" t="n"/>
      <c r="M899" s="17">
        <f>IF(A899="","",IFERROR(IF(L899="",'Paramètres'!$B$7,L899),0))</f>
        <v/>
      </c>
      <c r="N899" s="16" t="n"/>
      <c r="O899" s="17">
        <f>IF(A899="","",IFERROR(IF(N899="",'Paramètres'!$B$8,N899),0))</f>
        <v/>
      </c>
      <c r="P899" s="17">
        <f>IF(A899="","",IFERROR(ROUNDUP(K899*O899,0),0))</f>
        <v/>
      </c>
      <c r="Q899" s="17">
        <f>IF(A899="","",IFERROR(ROUNDUP((K899*M899)+P899,0),0))</f>
        <v/>
      </c>
      <c r="R899" s="16" t="n"/>
      <c r="S899" s="17">
        <f>IF(A899="","",IFERROR(IF(R899="",'Paramètres'!$B$9,R899),0))</f>
        <v/>
      </c>
      <c r="T899" s="17">
        <f>IF(A899="","",IFERROR(ROUNDUP(K899*(M899+S899),0),0))</f>
        <v/>
      </c>
      <c r="U899" s="17">
        <f>IF(A899="","",IFERROR(IF(H899&lt;=Q899,MAX(0,T899-H899-I899),0),0))</f>
        <v/>
      </c>
      <c r="V899" s="28" t="n"/>
      <c r="W899" s="29">
        <f>IF(A899="","",IFERROR(U899*V899,0))</f>
        <v/>
      </c>
      <c r="X899" s="27">
        <f>IF(A899="","",IFERROR(H899/K899,0))</f>
        <v/>
      </c>
      <c r="Y899" s="21">
        <f>IF(A899="","",IFERROR(IF(H899&lt;=0,"Rupture / à commander",IF(H899&lt;=Q899,IF(I899&gt;0,"À surveiller - commande en cours","À commander"),"OK")),"À vérifier"))</f>
        <v/>
      </c>
      <c r="Z899" s="22" t="n"/>
      <c r="AA899" s="15" t="n"/>
    </row>
    <row r="900">
      <c r="A900" s="15" t="n"/>
      <c r="B900" s="15" t="n"/>
      <c r="C900" s="15" t="n"/>
      <c r="D900" s="15" t="n"/>
      <c r="E900" s="15" t="n"/>
      <c r="F900" s="16" t="n"/>
      <c r="G900" s="16" t="n"/>
      <c r="H900" s="17">
        <f>IF(A900="","",IFERROR(MAX(0,F900-G900),0))</f>
        <v/>
      </c>
      <c r="I900" s="16" t="n"/>
      <c r="J900" s="16" t="n"/>
      <c r="K900" s="27">
        <f>IF(A900="","",IFERROR(J900/'Paramètres'!$B$6,0))</f>
        <v/>
      </c>
      <c r="L900" s="16" t="n"/>
      <c r="M900" s="17">
        <f>IF(A900="","",IFERROR(IF(L900="",'Paramètres'!$B$7,L900),0))</f>
        <v/>
      </c>
      <c r="N900" s="16" t="n"/>
      <c r="O900" s="17">
        <f>IF(A900="","",IFERROR(IF(N900="",'Paramètres'!$B$8,N900),0))</f>
        <v/>
      </c>
      <c r="P900" s="17">
        <f>IF(A900="","",IFERROR(ROUNDUP(K900*O900,0),0))</f>
        <v/>
      </c>
      <c r="Q900" s="17">
        <f>IF(A900="","",IFERROR(ROUNDUP((K900*M900)+P900,0),0))</f>
        <v/>
      </c>
      <c r="R900" s="16" t="n"/>
      <c r="S900" s="17">
        <f>IF(A900="","",IFERROR(IF(R900="",'Paramètres'!$B$9,R900),0))</f>
        <v/>
      </c>
      <c r="T900" s="17">
        <f>IF(A900="","",IFERROR(ROUNDUP(K900*(M900+S900),0),0))</f>
        <v/>
      </c>
      <c r="U900" s="17">
        <f>IF(A900="","",IFERROR(IF(H900&lt;=Q900,MAX(0,T900-H900-I900),0),0))</f>
        <v/>
      </c>
      <c r="V900" s="28" t="n"/>
      <c r="W900" s="29">
        <f>IF(A900="","",IFERROR(U900*V900,0))</f>
        <v/>
      </c>
      <c r="X900" s="27">
        <f>IF(A900="","",IFERROR(H900/K900,0))</f>
        <v/>
      </c>
      <c r="Y900" s="21">
        <f>IF(A900="","",IFERROR(IF(H900&lt;=0,"Rupture / à commander",IF(H900&lt;=Q900,IF(I900&gt;0,"À surveiller - commande en cours","À commander"),"OK")),"À vérifier"))</f>
        <v/>
      </c>
      <c r="Z900" s="22" t="n"/>
      <c r="AA900" s="15" t="n"/>
    </row>
    <row r="901">
      <c r="A901" s="15" t="n"/>
      <c r="B901" s="15" t="n"/>
      <c r="C901" s="15" t="n"/>
      <c r="D901" s="15" t="n"/>
      <c r="E901" s="15" t="n"/>
      <c r="F901" s="16" t="n"/>
      <c r="G901" s="16" t="n"/>
      <c r="H901" s="17">
        <f>IF(A901="","",IFERROR(MAX(0,F901-G901),0))</f>
        <v/>
      </c>
      <c r="I901" s="16" t="n"/>
      <c r="J901" s="16" t="n"/>
      <c r="K901" s="27">
        <f>IF(A901="","",IFERROR(J901/'Paramètres'!$B$6,0))</f>
        <v/>
      </c>
      <c r="L901" s="16" t="n"/>
      <c r="M901" s="17">
        <f>IF(A901="","",IFERROR(IF(L901="",'Paramètres'!$B$7,L901),0))</f>
        <v/>
      </c>
      <c r="N901" s="16" t="n"/>
      <c r="O901" s="17">
        <f>IF(A901="","",IFERROR(IF(N901="",'Paramètres'!$B$8,N901),0))</f>
        <v/>
      </c>
      <c r="P901" s="17">
        <f>IF(A901="","",IFERROR(ROUNDUP(K901*O901,0),0))</f>
        <v/>
      </c>
      <c r="Q901" s="17">
        <f>IF(A901="","",IFERROR(ROUNDUP((K901*M901)+P901,0),0))</f>
        <v/>
      </c>
      <c r="R901" s="16" t="n"/>
      <c r="S901" s="17">
        <f>IF(A901="","",IFERROR(IF(R901="",'Paramètres'!$B$9,R901),0))</f>
        <v/>
      </c>
      <c r="T901" s="17">
        <f>IF(A901="","",IFERROR(ROUNDUP(K901*(M901+S901),0),0))</f>
        <v/>
      </c>
      <c r="U901" s="17">
        <f>IF(A901="","",IFERROR(IF(H901&lt;=Q901,MAX(0,T901-H901-I901),0),0))</f>
        <v/>
      </c>
      <c r="V901" s="28" t="n"/>
      <c r="W901" s="29">
        <f>IF(A901="","",IFERROR(U901*V901,0))</f>
        <v/>
      </c>
      <c r="X901" s="27">
        <f>IF(A901="","",IFERROR(H901/K901,0))</f>
        <v/>
      </c>
      <c r="Y901" s="21">
        <f>IF(A901="","",IFERROR(IF(H901&lt;=0,"Rupture / à commander",IF(H901&lt;=Q901,IF(I901&gt;0,"À surveiller - commande en cours","À commander"),"OK")),"À vérifier"))</f>
        <v/>
      </c>
      <c r="Z901" s="22" t="n"/>
      <c r="AA901" s="15" t="n"/>
    </row>
    <row r="902">
      <c r="A902" s="15" t="n"/>
      <c r="B902" s="15" t="n"/>
      <c r="C902" s="15" t="n"/>
      <c r="D902" s="15" t="n"/>
      <c r="E902" s="15" t="n"/>
      <c r="F902" s="16" t="n"/>
      <c r="G902" s="16" t="n"/>
      <c r="H902" s="17">
        <f>IF(A902="","",IFERROR(MAX(0,F902-G902),0))</f>
        <v/>
      </c>
      <c r="I902" s="16" t="n"/>
      <c r="J902" s="16" t="n"/>
      <c r="K902" s="27">
        <f>IF(A902="","",IFERROR(J902/'Paramètres'!$B$6,0))</f>
        <v/>
      </c>
      <c r="L902" s="16" t="n"/>
      <c r="M902" s="17">
        <f>IF(A902="","",IFERROR(IF(L902="",'Paramètres'!$B$7,L902),0))</f>
        <v/>
      </c>
      <c r="N902" s="16" t="n"/>
      <c r="O902" s="17">
        <f>IF(A902="","",IFERROR(IF(N902="",'Paramètres'!$B$8,N902),0))</f>
        <v/>
      </c>
      <c r="P902" s="17">
        <f>IF(A902="","",IFERROR(ROUNDUP(K902*O902,0),0))</f>
        <v/>
      </c>
      <c r="Q902" s="17">
        <f>IF(A902="","",IFERROR(ROUNDUP((K902*M902)+P902,0),0))</f>
        <v/>
      </c>
      <c r="R902" s="16" t="n"/>
      <c r="S902" s="17">
        <f>IF(A902="","",IFERROR(IF(R902="",'Paramètres'!$B$9,R902),0))</f>
        <v/>
      </c>
      <c r="T902" s="17">
        <f>IF(A902="","",IFERROR(ROUNDUP(K902*(M902+S902),0),0))</f>
        <v/>
      </c>
      <c r="U902" s="17">
        <f>IF(A902="","",IFERROR(IF(H902&lt;=Q902,MAX(0,T902-H902-I902),0),0))</f>
        <v/>
      </c>
      <c r="V902" s="28" t="n"/>
      <c r="W902" s="29">
        <f>IF(A902="","",IFERROR(U902*V902,0))</f>
        <v/>
      </c>
      <c r="X902" s="27">
        <f>IF(A902="","",IFERROR(H902/K902,0))</f>
        <v/>
      </c>
      <c r="Y902" s="21">
        <f>IF(A902="","",IFERROR(IF(H902&lt;=0,"Rupture / à commander",IF(H902&lt;=Q902,IF(I902&gt;0,"À surveiller - commande en cours","À commander"),"OK")),"À vérifier"))</f>
        <v/>
      </c>
      <c r="Z902" s="22" t="n"/>
      <c r="AA902" s="15" t="n"/>
    </row>
    <row r="903">
      <c r="A903" s="15" t="n"/>
      <c r="B903" s="15" t="n"/>
      <c r="C903" s="15" t="n"/>
      <c r="D903" s="15" t="n"/>
      <c r="E903" s="15" t="n"/>
      <c r="F903" s="16" t="n"/>
      <c r="G903" s="16" t="n"/>
      <c r="H903" s="17">
        <f>IF(A903="","",IFERROR(MAX(0,F903-G903),0))</f>
        <v/>
      </c>
      <c r="I903" s="16" t="n"/>
      <c r="J903" s="16" t="n"/>
      <c r="K903" s="27">
        <f>IF(A903="","",IFERROR(J903/'Paramètres'!$B$6,0))</f>
        <v/>
      </c>
      <c r="L903" s="16" t="n"/>
      <c r="M903" s="17">
        <f>IF(A903="","",IFERROR(IF(L903="",'Paramètres'!$B$7,L903),0))</f>
        <v/>
      </c>
      <c r="N903" s="16" t="n"/>
      <c r="O903" s="17">
        <f>IF(A903="","",IFERROR(IF(N903="",'Paramètres'!$B$8,N903),0))</f>
        <v/>
      </c>
      <c r="P903" s="17">
        <f>IF(A903="","",IFERROR(ROUNDUP(K903*O903,0),0))</f>
        <v/>
      </c>
      <c r="Q903" s="17">
        <f>IF(A903="","",IFERROR(ROUNDUP((K903*M903)+P903,0),0))</f>
        <v/>
      </c>
      <c r="R903" s="16" t="n"/>
      <c r="S903" s="17">
        <f>IF(A903="","",IFERROR(IF(R903="",'Paramètres'!$B$9,R903),0))</f>
        <v/>
      </c>
      <c r="T903" s="17">
        <f>IF(A903="","",IFERROR(ROUNDUP(K903*(M903+S903),0),0))</f>
        <v/>
      </c>
      <c r="U903" s="17">
        <f>IF(A903="","",IFERROR(IF(H903&lt;=Q903,MAX(0,T903-H903-I903),0),0))</f>
        <v/>
      </c>
      <c r="V903" s="28" t="n"/>
      <c r="W903" s="29">
        <f>IF(A903="","",IFERROR(U903*V903,0))</f>
        <v/>
      </c>
      <c r="X903" s="27">
        <f>IF(A903="","",IFERROR(H903/K903,0))</f>
        <v/>
      </c>
      <c r="Y903" s="21">
        <f>IF(A903="","",IFERROR(IF(H903&lt;=0,"Rupture / à commander",IF(H903&lt;=Q903,IF(I903&gt;0,"À surveiller - commande en cours","À commander"),"OK")),"À vérifier"))</f>
        <v/>
      </c>
      <c r="Z903" s="22" t="n"/>
      <c r="AA903" s="15" t="n"/>
    </row>
    <row r="904">
      <c r="A904" s="15" t="n"/>
      <c r="B904" s="15" t="n"/>
      <c r="C904" s="15" t="n"/>
      <c r="D904" s="15" t="n"/>
      <c r="E904" s="15" t="n"/>
      <c r="F904" s="16" t="n"/>
      <c r="G904" s="16" t="n"/>
      <c r="H904" s="17">
        <f>IF(A904="","",IFERROR(MAX(0,F904-G904),0))</f>
        <v/>
      </c>
      <c r="I904" s="16" t="n"/>
      <c r="J904" s="16" t="n"/>
      <c r="K904" s="27">
        <f>IF(A904="","",IFERROR(J904/'Paramètres'!$B$6,0))</f>
        <v/>
      </c>
      <c r="L904" s="16" t="n"/>
      <c r="M904" s="17">
        <f>IF(A904="","",IFERROR(IF(L904="",'Paramètres'!$B$7,L904),0))</f>
        <v/>
      </c>
      <c r="N904" s="16" t="n"/>
      <c r="O904" s="17">
        <f>IF(A904="","",IFERROR(IF(N904="",'Paramètres'!$B$8,N904),0))</f>
        <v/>
      </c>
      <c r="P904" s="17">
        <f>IF(A904="","",IFERROR(ROUNDUP(K904*O904,0),0))</f>
        <v/>
      </c>
      <c r="Q904" s="17">
        <f>IF(A904="","",IFERROR(ROUNDUP((K904*M904)+P904,0),0))</f>
        <v/>
      </c>
      <c r="R904" s="16" t="n"/>
      <c r="S904" s="17">
        <f>IF(A904="","",IFERROR(IF(R904="",'Paramètres'!$B$9,R904),0))</f>
        <v/>
      </c>
      <c r="T904" s="17">
        <f>IF(A904="","",IFERROR(ROUNDUP(K904*(M904+S904),0),0))</f>
        <v/>
      </c>
      <c r="U904" s="17">
        <f>IF(A904="","",IFERROR(IF(H904&lt;=Q904,MAX(0,T904-H904-I904),0),0))</f>
        <v/>
      </c>
      <c r="V904" s="28" t="n"/>
      <c r="W904" s="29">
        <f>IF(A904="","",IFERROR(U904*V904,0))</f>
        <v/>
      </c>
      <c r="X904" s="27">
        <f>IF(A904="","",IFERROR(H904/K904,0))</f>
        <v/>
      </c>
      <c r="Y904" s="21">
        <f>IF(A904="","",IFERROR(IF(H904&lt;=0,"Rupture / à commander",IF(H904&lt;=Q904,IF(I904&gt;0,"À surveiller - commande en cours","À commander"),"OK")),"À vérifier"))</f>
        <v/>
      </c>
      <c r="Z904" s="22" t="n"/>
      <c r="AA904" s="15" t="n"/>
    </row>
    <row r="905">
      <c r="A905" s="15" t="n"/>
      <c r="B905" s="15" t="n"/>
      <c r="C905" s="15" t="n"/>
      <c r="D905" s="15" t="n"/>
      <c r="E905" s="15" t="n"/>
      <c r="F905" s="16" t="n"/>
      <c r="G905" s="16" t="n"/>
      <c r="H905" s="17">
        <f>IF(A905="","",IFERROR(MAX(0,F905-G905),0))</f>
        <v/>
      </c>
      <c r="I905" s="16" t="n"/>
      <c r="J905" s="16" t="n"/>
      <c r="K905" s="27">
        <f>IF(A905="","",IFERROR(J905/'Paramètres'!$B$6,0))</f>
        <v/>
      </c>
      <c r="L905" s="16" t="n"/>
      <c r="M905" s="17">
        <f>IF(A905="","",IFERROR(IF(L905="",'Paramètres'!$B$7,L905),0))</f>
        <v/>
      </c>
      <c r="N905" s="16" t="n"/>
      <c r="O905" s="17">
        <f>IF(A905="","",IFERROR(IF(N905="",'Paramètres'!$B$8,N905),0))</f>
        <v/>
      </c>
      <c r="P905" s="17">
        <f>IF(A905="","",IFERROR(ROUNDUP(K905*O905,0),0))</f>
        <v/>
      </c>
      <c r="Q905" s="17">
        <f>IF(A905="","",IFERROR(ROUNDUP((K905*M905)+P905,0),0))</f>
        <v/>
      </c>
      <c r="R905" s="16" t="n"/>
      <c r="S905" s="17">
        <f>IF(A905="","",IFERROR(IF(R905="",'Paramètres'!$B$9,R905),0))</f>
        <v/>
      </c>
      <c r="T905" s="17">
        <f>IF(A905="","",IFERROR(ROUNDUP(K905*(M905+S905),0),0))</f>
        <v/>
      </c>
      <c r="U905" s="17">
        <f>IF(A905="","",IFERROR(IF(H905&lt;=Q905,MAX(0,T905-H905-I905),0),0))</f>
        <v/>
      </c>
      <c r="V905" s="28" t="n"/>
      <c r="W905" s="29">
        <f>IF(A905="","",IFERROR(U905*V905,0))</f>
        <v/>
      </c>
      <c r="X905" s="27">
        <f>IF(A905="","",IFERROR(H905/K905,0))</f>
        <v/>
      </c>
      <c r="Y905" s="21">
        <f>IF(A905="","",IFERROR(IF(H905&lt;=0,"Rupture / à commander",IF(H905&lt;=Q905,IF(I905&gt;0,"À surveiller - commande en cours","À commander"),"OK")),"À vérifier"))</f>
        <v/>
      </c>
      <c r="Z905" s="22" t="n"/>
      <c r="AA905" s="15" t="n"/>
    </row>
    <row r="906">
      <c r="A906" s="15" t="n"/>
      <c r="B906" s="15" t="n"/>
      <c r="C906" s="15" t="n"/>
      <c r="D906" s="15" t="n"/>
      <c r="E906" s="15" t="n"/>
      <c r="F906" s="16" t="n"/>
      <c r="G906" s="16" t="n"/>
      <c r="H906" s="17">
        <f>IF(A906="","",IFERROR(MAX(0,F906-G906),0))</f>
        <v/>
      </c>
      <c r="I906" s="16" t="n"/>
      <c r="J906" s="16" t="n"/>
      <c r="K906" s="27">
        <f>IF(A906="","",IFERROR(J906/'Paramètres'!$B$6,0))</f>
        <v/>
      </c>
      <c r="L906" s="16" t="n"/>
      <c r="M906" s="17">
        <f>IF(A906="","",IFERROR(IF(L906="",'Paramètres'!$B$7,L906),0))</f>
        <v/>
      </c>
      <c r="N906" s="16" t="n"/>
      <c r="O906" s="17">
        <f>IF(A906="","",IFERROR(IF(N906="",'Paramètres'!$B$8,N906),0))</f>
        <v/>
      </c>
      <c r="P906" s="17">
        <f>IF(A906="","",IFERROR(ROUNDUP(K906*O906,0),0))</f>
        <v/>
      </c>
      <c r="Q906" s="17">
        <f>IF(A906="","",IFERROR(ROUNDUP((K906*M906)+P906,0),0))</f>
        <v/>
      </c>
      <c r="R906" s="16" t="n"/>
      <c r="S906" s="17">
        <f>IF(A906="","",IFERROR(IF(R906="",'Paramètres'!$B$9,R906),0))</f>
        <v/>
      </c>
      <c r="T906" s="17">
        <f>IF(A906="","",IFERROR(ROUNDUP(K906*(M906+S906),0),0))</f>
        <v/>
      </c>
      <c r="U906" s="17">
        <f>IF(A906="","",IFERROR(IF(H906&lt;=Q906,MAX(0,T906-H906-I906),0),0))</f>
        <v/>
      </c>
      <c r="V906" s="28" t="n"/>
      <c r="W906" s="29">
        <f>IF(A906="","",IFERROR(U906*V906,0))</f>
        <v/>
      </c>
      <c r="X906" s="27">
        <f>IF(A906="","",IFERROR(H906/K906,0))</f>
        <v/>
      </c>
      <c r="Y906" s="21">
        <f>IF(A906="","",IFERROR(IF(H906&lt;=0,"Rupture / à commander",IF(H906&lt;=Q906,IF(I906&gt;0,"À surveiller - commande en cours","À commander"),"OK")),"À vérifier"))</f>
        <v/>
      </c>
      <c r="Z906" s="22" t="n"/>
      <c r="AA906" s="15" t="n"/>
    </row>
    <row r="907">
      <c r="A907" s="15" t="n"/>
      <c r="B907" s="15" t="n"/>
      <c r="C907" s="15" t="n"/>
      <c r="D907" s="15" t="n"/>
      <c r="E907" s="15" t="n"/>
      <c r="F907" s="16" t="n"/>
      <c r="G907" s="16" t="n"/>
      <c r="H907" s="17">
        <f>IF(A907="","",IFERROR(MAX(0,F907-G907),0))</f>
        <v/>
      </c>
      <c r="I907" s="16" t="n"/>
      <c r="J907" s="16" t="n"/>
      <c r="K907" s="27">
        <f>IF(A907="","",IFERROR(J907/'Paramètres'!$B$6,0))</f>
        <v/>
      </c>
      <c r="L907" s="16" t="n"/>
      <c r="M907" s="17">
        <f>IF(A907="","",IFERROR(IF(L907="",'Paramètres'!$B$7,L907),0))</f>
        <v/>
      </c>
      <c r="N907" s="16" t="n"/>
      <c r="O907" s="17">
        <f>IF(A907="","",IFERROR(IF(N907="",'Paramètres'!$B$8,N907),0))</f>
        <v/>
      </c>
      <c r="P907" s="17">
        <f>IF(A907="","",IFERROR(ROUNDUP(K907*O907,0),0))</f>
        <v/>
      </c>
      <c r="Q907" s="17">
        <f>IF(A907="","",IFERROR(ROUNDUP((K907*M907)+P907,0),0))</f>
        <v/>
      </c>
      <c r="R907" s="16" t="n"/>
      <c r="S907" s="17">
        <f>IF(A907="","",IFERROR(IF(R907="",'Paramètres'!$B$9,R907),0))</f>
        <v/>
      </c>
      <c r="T907" s="17">
        <f>IF(A907="","",IFERROR(ROUNDUP(K907*(M907+S907),0),0))</f>
        <v/>
      </c>
      <c r="U907" s="17">
        <f>IF(A907="","",IFERROR(IF(H907&lt;=Q907,MAX(0,T907-H907-I907),0),0))</f>
        <v/>
      </c>
      <c r="V907" s="28" t="n"/>
      <c r="W907" s="29">
        <f>IF(A907="","",IFERROR(U907*V907,0))</f>
        <v/>
      </c>
      <c r="X907" s="27">
        <f>IF(A907="","",IFERROR(H907/K907,0))</f>
        <v/>
      </c>
      <c r="Y907" s="21">
        <f>IF(A907="","",IFERROR(IF(H907&lt;=0,"Rupture / à commander",IF(H907&lt;=Q907,IF(I907&gt;0,"À surveiller - commande en cours","À commander"),"OK")),"À vérifier"))</f>
        <v/>
      </c>
      <c r="Z907" s="22" t="n"/>
      <c r="AA907" s="15" t="n"/>
    </row>
    <row r="908">
      <c r="A908" s="15" t="n"/>
      <c r="B908" s="15" t="n"/>
      <c r="C908" s="15" t="n"/>
      <c r="D908" s="15" t="n"/>
      <c r="E908" s="15" t="n"/>
      <c r="F908" s="16" t="n"/>
      <c r="G908" s="16" t="n"/>
      <c r="H908" s="17">
        <f>IF(A908="","",IFERROR(MAX(0,F908-G908),0))</f>
        <v/>
      </c>
      <c r="I908" s="16" t="n"/>
      <c r="J908" s="16" t="n"/>
      <c r="K908" s="27">
        <f>IF(A908="","",IFERROR(J908/'Paramètres'!$B$6,0))</f>
        <v/>
      </c>
      <c r="L908" s="16" t="n"/>
      <c r="M908" s="17">
        <f>IF(A908="","",IFERROR(IF(L908="",'Paramètres'!$B$7,L908),0))</f>
        <v/>
      </c>
      <c r="N908" s="16" t="n"/>
      <c r="O908" s="17">
        <f>IF(A908="","",IFERROR(IF(N908="",'Paramètres'!$B$8,N908),0))</f>
        <v/>
      </c>
      <c r="P908" s="17">
        <f>IF(A908="","",IFERROR(ROUNDUP(K908*O908,0),0))</f>
        <v/>
      </c>
      <c r="Q908" s="17">
        <f>IF(A908="","",IFERROR(ROUNDUP((K908*M908)+P908,0),0))</f>
        <v/>
      </c>
      <c r="R908" s="16" t="n"/>
      <c r="S908" s="17">
        <f>IF(A908="","",IFERROR(IF(R908="",'Paramètres'!$B$9,R908),0))</f>
        <v/>
      </c>
      <c r="T908" s="17">
        <f>IF(A908="","",IFERROR(ROUNDUP(K908*(M908+S908),0),0))</f>
        <v/>
      </c>
      <c r="U908" s="17">
        <f>IF(A908="","",IFERROR(IF(H908&lt;=Q908,MAX(0,T908-H908-I908),0),0))</f>
        <v/>
      </c>
      <c r="V908" s="28" t="n"/>
      <c r="W908" s="29">
        <f>IF(A908="","",IFERROR(U908*V908,0))</f>
        <v/>
      </c>
      <c r="X908" s="27">
        <f>IF(A908="","",IFERROR(H908/K908,0))</f>
        <v/>
      </c>
      <c r="Y908" s="21">
        <f>IF(A908="","",IFERROR(IF(H908&lt;=0,"Rupture / à commander",IF(H908&lt;=Q908,IF(I908&gt;0,"À surveiller - commande en cours","À commander"),"OK")),"À vérifier"))</f>
        <v/>
      </c>
      <c r="Z908" s="22" t="n"/>
      <c r="AA908" s="15" t="n"/>
    </row>
    <row r="909">
      <c r="A909" s="15" t="n"/>
      <c r="B909" s="15" t="n"/>
      <c r="C909" s="15" t="n"/>
      <c r="D909" s="15" t="n"/>
      <c r="E909" s="15" t="n"/>
      <c r="F909" s="16" t="n"/>
      <c r="G909" s="16" t="n"/>
      <c r="H909" s="17">
        <f>IF(A909="","",IFERROR(MAX(0,F909-G909),0))</f>
        <v/>
      </c>
      <c r="I909" s="16" t="n"/>
      <c r="J909" s="16" t="n"/>
      <c r="K909" s="27">
        <f>IF(A909="","",IFERROR(J909/'Paramètres'!$B$6,0))</f>
        <v/>
      </c>
      <c r="L909" s="16" t="n"/>
      <c r="M909" s="17">
        <f>IF(A909="","",IFERROR(IF(L909="",'Paramètres'!$B$7,L909),0))</f>
        <v/>
      </c>
      <c r="N909" s="16" t="n"/>
      <c r="O909" s="17">
        <f>IF(A909="","",IFERROR(IF(N909="",'Paramètres'!$B$8,N909),0))</f>
        <v/>
      </c>
      <c r="P909" s="17">
        <f>IF(A909="","",IFERROR(ROUNDUP(K909*O909,0),0))</f>
        <v/>
      </c>
      <c r="Q909" s="17">
        <f>IF(A909="","",IFERROR(ROUNDUP((K909*M909)+P909,0),0))</f>
        <v/>
      </c>
      <c r="R909" s="16" t="n"/>
      <c r="S909" s="17">
        <f>IF(A909="","",IFERROR(IF(R909="",'Paramètres'!$B$9,R909),0))</f>
        <v/>
      </c>
      <c r="T909" s="17">
        <f>IF(A909="","",IFERROR(ROUNDUP(K909*(M909+S909),0),0))</f>
        <v/>
      </c>
      <c r="U909" s="17">
        <f>IF(A909="","",IFERROR(IF(H909&lt;=Q909,MAX(0,T909-H909-I909),0),0))</f>
        <v/>
      </c>
      <c r="V909" s="28" t="n"/>
      <c r="W909" s="29">
        <f>IF(A909="","",IFERROR(U909*V909,0))</f>
        <v/>
      </c>
      <c r="X909" s="27">
        <f>IF(A909="","",IFERROR(H909/K909,0))</f>
        <v/>
      </c>
      <c r="Y909" s="21">
        <f>IF(A909="","",IFERROR(IF(H909&lt;=0,"Rupture / à commander",IF(H909&lt;=Q909,IF(I909&gt;0,"À surveiller - commande en cours","À commander"),"OK")),"À vérifier"))</f>
        <v/>
      </c>
      <c r="Z909" s="22" t="n"/>
      <c r="AA909" s="15" t="n"/>
    </row>
    <row r="910">
      <c r="A910" s="15" t="n"/>
      <c r="B910" s="15" t="n"/>
      <c r="C910" s="15" t="n"/>
      <c r="D910" s="15" t="n"/>
      <c r="E910" s="15" t="n"/>
      <c r="F910" s="16" t="n"/>
      <c r="G910" s="16" t="n"/>
      <c r="H910" s="17">
        <f>IF(A910="","",IFERROR(MAX(0,F910-G910),0))</f>
        <v/>
      </c>
      <c r="I910" s="16" t="n"/>
      <c r="J910" s="16" t="n"/>
      <c r="K910" s="27">
        <f>IF(A910="","",IFERROR(J910/'Paramètres'!$B$6,0))</f>
        <v/>
      </c>
      <c r="L910" s="16" t="n"/>
      <c r="M910" s="17">
        <f>IF(A910="","",IFERROR(IF(L910="",'Paramètres'!$B$7,L910),0))</f>
        <v/>
      </c>
      <c r="N910" s="16" t="n"/>
      <c r="O910" s="17">
        <f>IF(A910="","",IFERROR(IF(N910="",'Paramètres'!$B$8,N910),0))</f>
        <v/>
      </c>
      <c r="P910" s="17">
        <f>IF(A910="","",IFERROR(ROUNDUP(K910*O910,0),0))</f>
        <v/>
      </c>
      <c r="Q910" s="17">
        <f>IF(A910="","",IFERROR(ROUNDUP((K910*M910)+P910,0),0))</f>
        <v/>
      </c>
      <c r="R910" s="16" t="n"/>
      <c r="S910" s="17">
        <f>IF(A910="","",IFERROR(IF(R910="",'Paramètres'!$B$9,R910),0))</f>
        <v/>
      </c>
      <c r="T910" s="17">
        <f>IF(A910="","",IFERROR(ROUNDUP(K910*(M910+S910),0),0))</f>
        <v/>
      </c>
      <c r="U910" s="17">
        <f>IF(A910="","",IFERROR(IF(H910&lt;=Q910,MAX(0,T910-H910-I910),0),0))</f>
        <v/>
      </c>
      <c r="V910" s="28" t="n"/>
      <c r="W910" s="29">
        <f>IF(A910="","",IFERROR(U910*V910,0))</f>
        <v/>
      </c>
      <c r="X910" s="27">
        <f>IF(A910="","",IFERROR(H910/K910,0))</f>
        <v/>
      </c>
      <c r="Y910" s="21">
        <f>IF(A910="","",IFERROR(IF(H910&lt;=0,"Rupture / à commander",IF(H910&lt;=Q910,IF(I910&gt;0,"À surveiller - commande en cours","À commander"),"OK")),"À vérifier"))</f>
        <v/>
      </c>
      <c r="Z910" s="22" t="n"/>
      <c r="AA910" s="15" t="n"/>
    </row>
    <row r="911">
      <c r="A911" s="15" t="n"/>
      <c r="B911" s="15" t="n"/>
      <c r="C911" s="15" t="n"/>
      <c r="D911" s="15" t="n"/>
      <c r="E911" s="15" t="n"/>
      <c r="F911" s="16" t="n"/>
      <c r="G911" s="16" t="n"/>
      <c r="H911" s="17">
        <f>IF(A911="","",IFERROR(MAX(0,F911-G911),0))</f>
        <v/>
      </c>
      <c r="I911" s="16" t="n"/>
      <c r="J911" s="16" t="n"/>
      <c r="K911" s="27">
        <f>IF(A911="","",IFERROR(J911/'Paramètres'!$B$6,0))</f>
        <v/>
      </c>
      <c r="L911" s="16" t="n"/>
      <c r="M911" s="17">
        <f>IF(A911="","",IFERROR(IF(L911="",'Paramètres'!$B$7,L911),0))</f>
        <v/>
      </c>
      <c r="N911" s="16" t="n"/>
      <c r="O911" s="17">
        <f>IF(A911="","",IFERROR(IF(N911="",'Paramètres'!$B$8,N911),0))</f>
        <v/>
      </c>
      <c r="P911" s="17">
        <f>IF(A911="","",IFERROR(ROUNDUP(K911*O911,0),0))</f>
        <v/>
      </c>
      <c r="Q911" s="17">
        <f>IF(A911="","",IFERROR(ROUNDUP((K911*M911)+P911,0),0))</f>
        <v/>
      </c>
      <c r="R911" s="16" t="n"/>
      <c r="S911" s="17">
        <f>IF(A911="","",IFERROR(IF(R911="",'Paramètres'!$B$9,R911),0))</f>
        <v/>
      </c>
      <c r="T911" s="17">
        <f>IF(A911="","",IFERROR(ROUNDUP(K911*(M911+S911),0),0))</f>
        <v/>
      </c>
      <c r="U911" s="17">
        <f>IF(A911="","",IFERROR(IF(H911&lt;=Q911,MAX(0,T911-H911-I911),0),0))</f>
        <v/>
      </c>
      <c r="V911" s="28" t="n"/>
      <c r="W911" s="29">
        <f>IF(A911="","",IFERROR(U911*V911,0))</f>
        <v/>
      </c>
      <c r="X911" s="27">
        <f>IF(A911="","",IFERROR(H911/K911,0))</f>
        <v/>
      </c>
      <c r="Y911" s="21">
        <f>IF(A911="","",IFERROR(IF(H911&lt;=0,"Rupture / à commander",IF(H911&lt;=Q911,IF(I911&gt;0,"À surveiller - commande en cours","À commander"),"OK")),"À vérifier"))</f>
        <v/>
      </c>
      <c r="Z911" s="22" t="n"/>
      <c r="AA911" s="15" t="n"/>
    </row>
    <row r="912">
      <c r="A912" s="15" t="n"/>
      <c r="B912" s="15" t="n"/>
      <c r="C912" s="15" t="n"/>
      <c r="D912" s="15" t="n"/>
      <c r="E912" s="15" t="n"/>
      <c r="F912" s="16" t="n"/>
      <c r="G912" s="16" t="n"/>
      <c r="H912" s="17">
        <f>IF(A912="","",IFERROR(MAX(0,F912-G912),0))</f>
        <v/>
      </c>
      <c r="I912" s="16" t="n"/>
      <c r="J912" s="16" t="n"/>
      <c r="K912" s="27">
        <f>IF(A912="","",IFERROR(J912/'Paramètres'!$B$6,0))</f>
        <v/>
      </c>
      <c r="L912" s="16" t="n"/>
      <c r="M912" s="17">
        <f>IF(A912="","",IFERROR(IF(L912="",'Paramètres'!$B$7,L912),0))</f>
        <v/>
      </c>
      <c r="N912" s="16" t="n"/>
      <c r="O912" s="17">
        <f>IF(A912="","",IFERROR(IF(N912="",'Paramètres'!$B$8,N912),0))</f>
        <v/>
      </c>
      <c r="P912" s="17">
        <f>IF(A912="","",IFERROR(ROUNDUP(K912*O912,0),0))</f>
        <v/>
      </c>
      <c r="Q912" s="17">
        <f>IF(A912="","",IFERROR(ROUNDUP((K912*M912)+P912,0),0))</f>
        <v/>
      </c>
      <c r="R912" s="16" t="n"/>
      <c r="S912" s="17">
        <f>IF(A912="","",IFERROR(IF(R912="",'Paramètres'!$B$9,R912),0))</f>
        <v/>
      </c>
      <c r="T912" s="17">
        <f>IF(A912="","",IFERROR(ROUNDUP(K912*(M912+S912),0),0))</f>
        <v/>
      </c>
      <c r="U912" s="17">
        <f>IF(A912="","",IFERROR(IF(H912&lt;=Q912,MAX(0,T912-H912-I912),0),0))</f>
        <v/>
      </c>
      <c r="V912" s="28" t="n"/>
      <c r="W912" s="29">
        <f>IF(A912="","",IFERROR(U912*V912,0))</f>
        <v/>
      </c>
      <c r="X912" s="27">
        <f>IF(A912="","",IFERROR(H912/K912,0))</f>
        <v/>
      </c>
      <c r="Y912" s="21">
        <f>IF(A912="","",IFERROR(IF(H912&lt;=0,"Rupture / à commander",IF(H912&lt;=Q912,IF(I912&gt;0,"À surveiller - commande en cours","À commander"),"OK")),"À vérifier"))</f>
        <v/>
      </c>
      <c r="Z912" s="22" t="n"/>
      <c r="AA912" s="15" t="n"/>
    </row>
    <row r="913">
      <c r="A913" s="15" t="n"/>
      <c r="B913" s="15" t="n"/>
      <c r="C913" s="15" t="n"/>
      <c r="D913" s="15" t="n"/>
      <c r="E913" s="15" t="n"/>
      <c r="F913" s="16" t="n"/>
      <c r="G913" s="16" t="n"/>
      <c r="H913" s="17">
        <f>IF(A913="","",IFERROR(MAX(0,F913-G913),0))</f>
        <v/>
      </c>
      <c r="I913" s="16" t="n"/>
      <c r="J913" s="16" t="n"/>
      <c r="K913" s="27">
        <f>IF(A913="","",IFERROR(J913/'Paramètres'!$B$6,0))</f>
        <v/>
      </c>
      <c r="L913" s="16" t="n"/>
      <c r="M913" s="17">
        <f>IF(A913="","",IFERROR(IF(L913="",'Paramètres'!$B$7,L913),0))</f>
        <v/>
      </c>
      <c r="N913" s="16" t="n"/>
      <c r="O913" s="17">
        <f>IF(A913="","",IFERROR(IF(N913="",'Paramètres'!$B$8,N913),0))</f>
        <v/>
      </c>
      <c r="P913" s="17">
        <f>IF(A913="","",IFERROR(ROUNDUP(K913*O913,0),0))</f>
        <v/>
      </c>
      <c r="Q913" s="17">
        <f>IF(A913="","",IFERROR(ROUNDUP((K913*M913)+P913,0),0))</f>
        <v/>
      </c>
      <c r="R913" s="16" t="n"/>
      <c r="S913" s="17">
        <f>IF(A913="","",IFERROR(IF(R913="",'Paramètres'!$B$9,R913),0))</f>
        <v/>
      </c>
      <c r="T913" s="17">
        <f>IF(A913="","",IFERROR(ROUNDUP(K913*(M913+S913),0),0))</f>
        <v/>
      </c>
      <c r="U913" s="17">
        <f>IF(A913="","",IFERROR(IF(H913&lt;=Q913,MAX(0,T913-H913-I913),0),0))</f>
        <v/>
      </c>
      <c r="V913" s="28" t="n"/>
      <c r="W913" s="29">
        <f>IF(A913="","",IFERROR(U913*V913,0))</f>
        <v/>
      </c>
      <c r="X913" s="27">
        <f>IF(A913="","",IFERROR(H913/K913,0))</f>
        <v/>
      </c>
      <c r="Y913" s="21">
        <f>IF(A913="","",IFERROR(IF(H913&lt;=0,"Rupture / à commander",IF(H913&lt;=Q913,IF(I913&gt;0,"À surveiller - commande en cours","À commander"),"OK")),"À vérifier"))</f>
        <v/>
      </c>
      <c r="Z913" s="22" t="n"/>
      <c r="AA913" s="15" t="n"/>
    </row>
    <row r="914">
      <c r="A914" s="15" t="n"/>
      <c r="B914" s="15" t="n"/>
      <c r="C914" s="15" t="n"/>
      <c r="D914" s="15" t="n"/>
      <c r="E914" s="15" t="n"/>
      <c r="F914" s="16" t="n"/>
      <c r="G914" s="16" t="n"/>
      <c r="H914" s="17">
        <f>IF(A914="","",IFERROR(MAX(0,F914-G914),0))</f>
        <v/>
      </c>
      <c r="I914" s="16" t="n"/>
      <c r="J914" s="16" t="n"/>
      <c r="K914" s="27">
        <f>IF(A914="","",IFERROR(J914/'Paramètres'!$B$6,0))</f>
        <v/>
      </c>
      <c r="L914" s="16" t="n"/>
      <c r="M914" s="17">
        <f>IF(A914="","",IFERROR(IF(L914="",'Paramètres'!$B$7,L914),0))</f>
        <v/>
      </c>
      <c r="N914" s="16" t="n"/>
      <c r="O914" s="17">
        <f>IF(A914="","",IFERROR(IF(N914="",'Paramètres'!$B$8,N914),0))</f>
        <v/>
      </c>
      <c r="P914" s="17">
        <f>IF(A914="","",IFERROR(ROUNDUP(K914*O914,0),0))</f>
        <v/>
      </c>
      <c r="Q914" s="17">
        <f>IF(A914="","",IFERROR(ROUNDUP((K914*M914)+P914,0),0))</f>
        <v/>
      </c>
      <c r="R914" s="16" t="n"/>
      <c r="S914" s="17">
        <f>IF(A914="","",IFERROR(IF(R914="",'Paramètres'!$B$9,R914),0))</f>
        <v/>
      </c>
      <c r="T914" s="17">
        <f>IF(A914="","",IFERROR(ROUNDUP(K914*(M914+S914),0),0))</f>
        <v/>
      </c>
      <c r="U914" s="17">
        <f>IF(A914="","",IFERROR(IF(H914&lt;=Q914,MAX(0,T914-H914-I914),0),0))</f>
        <v/>
      </c>
      <c r="V914" s="28" t="n"/>
      <c r="W914" s="29">
        <f>IF(A914="","",IFERROR(U914*V914,0))</f>
        <v/>
      </c>
      <c r="X914" s="27">
        <f>IF(A914="","",IFERROR(H914/K914,0))</f>
        <v/>
      </c>
      <c r="Y914" s="21">
        <f>IF(A914="","",IFERROR(IF(H914&lt;=0,"Rupture / à commander",IF(H914&lt;=Q914,IF(I914&gt;0,"À surveiller - commande en cours","À commander"),"OK")),"À vérifier"))</f>
        <v/>
      </c>
      <c r="Z914" s="22" t="n"/>
      <c r="AA914" s="15" t="n"/>
    </row>
    <row r="915">
      <c r="A915" s="15" t="n"/>
      <c r="B915" s="15" t="n"/>
      <c r="C915" s="15" t="n"/>
      <c r="D915" s="15" t="n"/>
      <c r="E915" s="15" t="n"/>
      <c r="F915" s="16" t="n"/>
      <c r="G915" s="16" t="n"/>
      <c r="H915" s="17">
        <f>IF(A915="","",IFERROR(MAX(0,F915-G915),0))</f>
        <v/>
      </c>
      <c r="I915" s="16" t="n"/>
      <c r="J915" s="16" t="n"/>
      <c r="K915" s="27">
        <f>IF(A915="","",IFERROR(J915/'Paramètres'!$B$6,0))</f>
        <v/>
      </c>
      <c r="L915" s="16" t="n"/>
      <c r="M915" s="17">
        <f>IF(A915="","",IFERROR(IF(L915="",'Paramètres'!$B$7,L915),0))</f>
        <v/>
      </c>
      <c r="N915" s="16" t="n"/>
      <c r="O915" s="17">
        <f>IF(A915="","",IFERROR(IF(N915="",'Paramètres'!$B$8,N915),0))</f>
        <v/>
      </c>
      <c r="P915" s="17">
        <f>IF(A915="","",IFERROR(ROUNDUP(K915*O915,0),0))</f>
        <v/>
      </c>
      <c r="Q915" s="17">
        <f>IF(A915="","",IFERROR(ROUNDUP((K915*M915)+P915,0),0))</f>
        <v/>
      </c>
      <c r="R915" s="16" t="n"/>
      <c r="S915" s="17">
        <f>IF(A915="","",IFERROR(IF(R915="",'Paramètres'!$B$9,R915),0))</f>
        <v/>
      </c>
      <c r="T915" s="17">
        <f>IF(A915="","",IFERROR(ROUNDUP(K915*(M915+S915),0),0))</f>
        <v/>
      </c>
      <c r="U915" s="17">
        <f>IF(A915="","",IFERROR(IF(H915&lt;=Q915,MAX(0,T915-H915-I915),0),0))</f>
        <v/>
      </c>
      <c r="V915" s="28" t="n"/>
      <c r="W915" s="29">
        <f>IF(A915="","",IFERROR(U915*V915,0))</f>
        <v/>
      </c>
      <c r="X915" s="27">
        <f>IF(A915="","",IFERROR(H915/K915,0))</f>
        <v/>
      </c>
      <c r="Y915" s="21">
        <f>IF(A915="","",IFERROR(IF(H915&lt;=0,"Rupture / à commander",IF(H915&lt;=Q915,IF(I915&gt;0,"À surveiller - commande en cours","À commander"),"OK")),"À vérifier"))</f>
        <v/>
      </c>
      <c r="Z915" s="22" t="n"/>
      <c r="AA915" s="15" t="n"/>
    </row>
    <row r="916">
      <c r="A916" s="15" t="n"/>
      <c r="B916" s="15" t="n"/>
      <c r="C916" s="15" t="n"/>
      <c r="D916" s="15" t="n"/>
      <c r="E916" s="15" t="n"/>
      <c r="F916" s="16" t="n"/>
      <c r="G916" s="16" t="n"/>
      <c r="H916" s="17">
        <f>IF(A916="","",IFERROR(MAX(0,F916-G916),0))</f>
        <v/>
      </c>
      <c r="I916" s="16" t="n"/>
      <c r="J916" s="16" t="n"/>
      <c r="K916" s="27">
        <f>IF(A916="","",IFERROR(J916/'Paramètres'!$B$6,0))</f>
        <v/>
      </c>
      <c r="L916" s="16" t="n"/>
      <c r="M916" s="17">
        <f>IF(A916="","",IFERROR(IF(L916="",'Paramètres'!$B$7,L916),0))</f>
        <v/>
      </c>
      <c r="N916" s="16" t="n"/>
      <c r="O916" s="17">
        <f>IF(A916="","",IFERROR(IF(N916="",'Paramètres'!$B$8,N916),0))</f>
        <v/>
      </c>
      <c r="P916" s="17">
        <f>IF(A916="","",IFERROR(ROUNDUP(K916*O916,0),0))</f>
        <v/>
      </c>
      <c r="Q916" s="17">
        <f>IF(A916="","",IFERROR(ROUNDUP((K916*M916)+P916,0),0))</f>
        <v/>
      </c>
      <c r="R916" s="16" t="n"/>
      <c r="S916" s="17">
        <f>IF(A916="","",IFERROR(IF(R916="",'Paramètres'!$B$9,R916),0))</f>
        <v/>
      </c>
      <c r="T916" s="17">
        <f>IF(A916="","",IFERROR(ROUNDUP(K916*(M916+S916),0),0))</f>
        <v/>
      </c>
      <c r="U916" s="17">
        <f>IF(A916="","",IFERROR(IF(H916&lt;=Q916,MAX(0,T916-H916-I916),0),0))</f>
        <v/>
      </c>
      <c r="V916" s="28" t="n"/>
      <c r="W916" s="29">
        <f>IF(A916="","",IFERROR(U916*V916,0))</f>
        <v/>
      </c>
      <c r="X916" s="27">
        <f>IF(A916="","",IFERROR(H916/K916,0))</f>
        <v/>
      </c>
      <c r="Y916" s="21">
        <f>IF(A916="","",IFERROR(IF(H916&lt;=0,"Rupture / à commander",IF(H916&lt;=Q916,IF(I916&gt;0,"À surveiller - commande en cours","À commander"),"OK")),"À vérifier"))</f>
        <v/>
      </c>
      <c r="Z916" s="22" t="n"/>
      <c r="AA916" s="15" t="n"/>
    </row>
    <row r="917">
      <c r="A917" s="15" t="n"/>
      <c r="B917" s="15" t="n"/>
      <c r="C917" s="15" t="n"/>
      <c r="D917" s="15" t="n"/>
      <c r="E917" s="15" t="n"/>
      <c r="F917" s="16" t="n"/>
      <c r="G917" s="16" t="n"/>
      <c r="H917" s="17">
        <f>IF(A917="","",IFERROR(MAX(0,F917-G917),0))</f>
        <v/>
      </c>
      <c r="I917" s="16" t="n"/>
      <c r="J917" s="16" t="n"/>
      <c r="K917" s="27">
        <f>IF(A917="","",IFERROR(J917/'Paramètres'!$B$6,0))</f>
        <v/>
      </c>
      <c r="L917" s="16" t="n"/>
      <c r="M917" s="17">
        <f>IF(A917="","",IFERROR(IF(L917="",'Paramètres'!$B$7,L917),0))</f>
        <v/>
      </c>
      <c r="N917" s="16" t="n"/>
      <c r="O917" s="17">
        <f>IF(A917="","",IFERROR(IF(N917="",'Paramètres'!$B$8,N917),0))</f>
        <v/>
      </c>
      <c r="P917" s="17">
        <f>IF(A917="","",IFERROR(ROUNDUP(K917*O917,0),0))</f>
        <v/>
      </c>
      <c r="Q917" s="17">
        <f>IF(A917="","",IFERROR(ROUNDUP((K917*M917)+P917,0),0))</f>
        <v/>
      </c>
      <c r="R917" s="16" t="n"/>
      <c r="S917" s="17">
        <f>IF(A917="","",IFERROR(IF(R917="",'Paramètres'!$B$9,R917),0))</f>
        <v/>
      </c>
      <c r="T917" s="17">
        <f>IF(A917="","",IFERROR(ROUNDUP(K917*(M917+S917),0),0))</f>
        <v/>
      </c>
      <c r="U917" s="17">
        <f>IF(A917="","",IFERROR(IF(H917&lt;=Q917,MAX(0,T917-H917-I917),0),0))</f>
        <v/>
      </c>
      <c r="V917" s="28" t="n"/>
      <c r="W917" s="29">
        <f>IF(A917="","",IFERROR(U917*V917,0))</f>
        <v/>
      </c>
      <c r="X917" s="27">
        <f>IF(A917="","",IFERROR(H917/K917,0))</f>
        <v/>
      </c>
      <c r="Y917" s="21">
        <f>IF(A917="","",IFERROR(IF(H917&lt;=0,"Rupture / à commander",IF(H917&lt;=Q917,IF(I917&gt;0,"À surveiller - commande en cours","À commander"),"OK")),"À vérifier"))</f>
        <v/>
      </c>
      <c r="Z917" s="22" t="n"/>
      <c r="AA917" s="15" t="n"/>
    </row>
    <row r="918">
      <c r="A918" s="15" t="n"/>
      <c r="B918" s="15" t="n"/>
      <c r="C918" s="15" t="n"/>
      <c r="D918" s="15" t="n"/>
      <c r="E918" s="15" t="n"/>
      <c r="F918" s="16" t="n"/>
      <c r="G918" s="16" t="n"/>
      <c r="H918" s="17">
        <f>IF(A918="","",IFERROR(MAX(0,F918-G918),0))</f>
        <v/>
      </c>
      <c r="I918" s="16" t="n"/>
      <c r="J918" s="16" t="n"/>
      <c r="K918" s="27">
        <f>IF(A918="","",IFERROR(J918/'Paramètres'!$B$6,0))</f>
        <v/>
      </c>
      <c r="L918" s="16" t="n"/>
      <c r="M918" s="17">
        <f>IF(A918="","",IFERROR(IF(L918="",'Paramètres'!$B$7,L918),0))</f>
        <v/>
      </c>
      <c r="N918" s="16" t="n"/>
      <c r="O918" s="17">
        <f>IF(A918="","",IFERROR(IF(N918="",'Paramètres'!$B$8,N918),0))</f>
        <v/>
      </c>
      <c r="P918" s="17">
        <f>IF(A918="","",IFERROR(ROUNDUP(K918*O918,0),0))</f>
        <v/>
      </c>
      <c r="Q918" s="17">
        <f>IF(A918="","",IFERROR(ROUNDUP((K918*M918)+P918,0),0))</f>
        <v/>
      </c>
      <c r="R918" s="16" t="n"/>
      <c r="S918" s="17">
        <f>IF(A918="","",IFERROR(IF(R918="",'Paramètres'!$B$9,R918),0))</f>
        <v/>
      </c>
      <c r="T918" s="17">
        <f>IF(A918="","",IFERROR(ROUNDUP(K918*(M918+S918),0),0))</f>
        <v/>
      </c>
      <c r="U918" s="17">
        <f>IF(A918="","",IFERROR(IF(H918&lt;=Q918,MAX(0,T918-H918-I918),0),0))</f>
        <v/>
      </c>
      <c r="V918" s="28" t="n"/>
      <c r="W918" s="29">
        <f>IF(A918="","",IFERROR(U918*V918,0))</f>
        <v/>
      </c>
      <c r="X918" s="27">
        <f>IF(A918="","",IFERROR(H918/K918,0))</f>
        <v/>
      </c>
      <c r="Y918" s="21">
        <f>IF(A918="","",IFERROR(IF(H918&lt;=0,"Rupture / à commander",IF(H918&lt;=Q918,IF(I918&gt;0,"À surveiller - commande en cours","À commander"),"OK")),"À vérifier"))</f>
        <v/>
      </c>
      <c r="Z918" s="22" t="n"/>
      <c r="AA918" s="15" t="n"/>
    </row>
    <row r="919">
      <c r="A919" s="15" t="n"/>
      <c r="B919" s="15" t="n"/>
      <c r="C919" s="15" t="n"/>
      <c r="D919" s="15" t="n"/>
      <c r="E919" s="15" t="n"/>
      <c r="F919" s="16" t="n"/>
      <c r="G919" s="16" t="n"/>
      <c r="H919" s="17">
        <f>IF(A919="","",IFERROR(MAX(0,F919-G919),0))</f>
        <v/>
      </c>
      <c r="I919" s="16" t="n"/>
      <c r="J919" s="16" t="n"/>
      <c r="K919" s="27">
        <f>IF(A919="","",IFERROR(J919/'Paramètres'!$B$6,0))</f>
        <v/>
      </c>
      <c r="L919" s="16" t="n"/>
      <c r="M919" s="17">
        <f>IF(A919="","",IFERROR(IF(L919="",'Paramètres'!$B$7,L919),0))</f>
        <v/>
      </c>
      <c r="N919" s="16" t="n"/>
      <c r="O919" s="17">
        <f>IF(A919="","",IFERROR(IF(N919="",'Paramètres'!$B$8,N919),0))</f>
        <v/>
      </c>
      <c r="P919" s="17">
        <f>IF(A919="","",IFERROR(ROUNDUP(K919*O919,0),0))</f>
        <v/>
      </c>
      <c r="Q919" s="17">
        <f>IF(A919="","",IFERROR(ROUNDUP((K919*M919)+P919,0),0))</f>
        <v/>
      </c>
      <c r="R919" s="16" t="n"/>
      <c r="S919" s="17">
        <f>IF(A919="","",IFERROR(IF(R919="",'Paramètres'!$B$9,R919),0))</f>
        <v/>
      </c>
      <c r="T919" s="17">
        <f>IF(A919="","",IFERROR(ROUNDUP(K919*(M919+S919),0),0))</f>
        <v/>
      </c>
      <c r="U919" s="17">
        <f>IF(A919="","",IFERROR(IF(H919&lt;=Q919,MAX(0,T919-H919-I919),0),0))</f>
        <v/>
      </c>
      <c r="V919" s="28" t="n"/>
      <c r="W919" s="29">
        <f>IF(A919="","",IFERROR(U919*V919,0))</f>
        <v/>
      </c>
      <c r="X919" s="27">
        <f>IF(A919="","",IFERROR(H919/K919,0))</f>
        <v/>
      </c>
      <c r="Y919" s="21">
        <f>IF(A919="","",IFERROR(IF(H919&lt;=0,"Rupture / à commander",IF(H919&lt;=Q919,IF(I919&gt;0,"À surveiller - commande en cours","À commander"),"OK")),"À vérifier"))</f>
        <v/>
      </c>
      <c r="Z919" s="22" t="n"/>
      <c r="AA919" s="15" t="n"/>
    </row>
    <row r="920">
      <c r="A920" s="15" t="n"/>
      <c r="B920" s="15" t="n"/>
      <c r="C920" s="15" t="n"/>
      <c r="D920" s="15" t="n"/>
      <c r="E920" s="15" t="n"/>
      <c r="F920" s="16" t="n"/>
      <c r="G920" s="16" t="n"/>
      <c r="H920" s="17">
        <f>IF(A920="","",IFERROR(MAX(0,F920-G920),0))</f>
        <v/>
      </c>
      <c r="I920" s="16" t="n"/>
      <c r="J920" s="16" t="n"/>
      <c r="K920" s="27">
        <f>IF(A920="","",IFERROR(J920/'Paramètres'!$B$6,0))</f>
        <v/>
      </c>
      <c r="L920" s="16" t="n"/>
      <c r="M920" s="17">
        <f>IF(A920="","",IFERROR(IF(L920="",'Paramètres'!$B$7,L920),0))</f>
        <v/>
      </c>
      <c r="N920" s="16" t="n"/>
      <c r="O920" s="17">
        <f>IF(A920="","",IFERROR(IF(N920="",'Paramètres'!$B$8,N920),0))</f>
        <v/>
      </c>
      <c r="P920" s="17">
        <f>IF(A920="","",IFERROR(ROUNDUP(K920*O920,0),0))</f>
        <v/>
      </c>
      <c r="Q920" s="17">
        <f>IF(A920="","",IFERROR(ROUNDUP((K920*M920)+P920,0),0))</f>
        <v/>
      </c>
      <c r="R920" s="16" t="n"/>
      <c r="S920" s="17">
        <f>IF(A920="","",IFERROR(IF(R920="",'Paramètres'!$B$9,R920),0))</f>
        <v/>
      </c>
      <c r="T920" s="17">
        <f>IF(A920="","",IFERROR(ROUNDUP(K920*(M920+S920),0),0))</f>
        <v/>
      </c>
      <c r="U920" s="17">
        <f>IF(A920="","",IFERROR(IF(H920&lt;=Q920,MAX(0,T920-H920-I920),0),0))</f>
        <v/>
      </c>
      <c r="V920" s="28" t="n"/>
      <c r="W920" s="29">
        <f>IF(A920="","",IFERROR(U920*V920,0))</f>
        <v/>
      </c>
      <c r="X920" s="27">
        <f>IF(A920="","",IFERROR(H920/K920,0))</f>
        <v/>
      </c>
      <c r="Y920" s="21">
        <f>IF(A920="","",IFERROR(IF(H920&lt;=0,"Rupture / à commander",IF(H920&lt;=Q920,IF(I920&gt;0,"À surveiller - commande en cours","À commander"),"OK")),"À vérifier"))</f>
        <v/>
      </c>
      <c r="Z920" s="22" t="n"/>
      <c r="AA920" s="15" t="n"/>
    </row>
    <row r="921">
      <c r="A921" s="15" t="n"/>
      <c r="B921" s="15" t="n"/>
      <c r="C921" s="15" t="n"/>
      <c r="D921" s="15" t="n"/>
      <c r="E921" s="15" t="n"/>
      <c r="F921" s="16" t="n"/>
      <c r="G921" s="16" t="n"/>
      <c r="H921" s="17">
        <f>IF(A921="","",IFERROR(MAX(0,F921-G921),0))</f>
        <v/>
      </c>
      <c r="I921" s="16" t="n"/>
      <c r="J921" s="16" t="n"/>
      <c r="K921" s="27">
        <f>IF(A921="","",IFERROR(J921/'Paramètres'!$B$6,0))</f>
        <v/>
      </c>
      <c r="L921" s="16" t="n"/>
      <c r="M921" s="17">
        <f>IF(A921="","",IFERROR(IF(L921="",'Paramètres'!$B$7,L921),0))</f>
        <v/>
      </c>
      <c r="N921" s="16" t="n"/>
      <c r="O921" s="17">
        <f>IF(A921="","",IFERROR(IF(N921="",'Paramètres'!$B$8,N921),0))</f>
        <v/>
      </c>
      <c r="P921" s="17">
        <f>IF(A921="","",IFERROR(ROUNDUP(K921*O921,0),0))</f>
        <v/>
      </c>
      <c r="Q921" s="17">
        <f>IF(A921="","",IFERROR(ROUNDUP((K921*M921)+P921,0),0))</f>
        <v/>
      </c>
      <c r="R921" s="16" t="n"/>
      <c r="S921" s="17">
        <f>IF(A921="","",IFERROR(IF(R921="",'Paramètres'!$B$9,R921),0))</f>
        <v/>
      </c>
      <c r="T921" s="17">
        <f>IF(A921="","",IFERROR(ROUNDUP(K921*(M921+S921),0),0))</f>
        <v/>
      </c>
      <c r="U921" s="17">
        <f>IF(A921="","",IFERROR(IF(H921&lt;=Q921,MAX(0,T921-H921-I921),0),0))</f>
        <v/>
      </c>
      <c r="V921" s="28" t="n"/>
      <c r="W921" s="29">
        <f>IF(A921="","",IFERROR(U921*V921,0))</f>
        <v/>
      </c>
      <c r="X921" s="27">
        <f>IF(A921="","",IFERROR(H921/K921,0))</f>
        <v/>
      </c>
      <c r="Y921" s="21">
        <f>IF(A921="","",IFERROR(IF(H921&lt;=0,"Rupture / à commander",IF(H921&lt;=Q921,IF(I921&gt;0,"À surveiller - commande en cours","À commander"),"OK")),"À vérifier"))</f>
        <v/>
      </c>
      <c r="Z921" s="22" t="n"/>
      <c r="AA921" s="15" t="n"/>
    </row>
    <row r="922">
      <c r="A922" s="15" t="n"/>
      <c r="B922" s="15" t="n"/>
      <c r="C922" s="15" t="n"/>
      <c r="D922" s="15" t="n"/>
      <c r="E922" s="15" t="n"/>
      <c r="F922" s="16" t="n"/>
      <c r="G922" s="16" t="n"/>
      <c r="H922" s="17">
        <f>IF(A922="","",IFERROR(MAX(0,F922-G922),0))</f>
        <v/>
      </c>
      <c r="I922" s="16" t="n"/>
      <c r="J922" s="16" t="n"/>
      <c r="K922" s="27">
        <f>IF(A922="","",IFERROR(J922/'Paramètres'!$B$6,0))</f>
        <v/>
      </c>
      <c r="L922" s="16" t="n"/>
      <c r="M922" s="17">
        <f>IF(A922="","",IFERROR(IF(L922="",'Paramètres'!$B$7,L922),0))</f>
        <v/>
      </c>
      <c r="N922" s="16" t="n"/>
      <c r="O922" s="17">
        <f>IF(A922="","",IFERROR(IF(N922="",'Paramètres'!$B$8,N922),0))</f>
        <v/>
      </c>
      <c r="P922" s="17">
        <f>IF(A922="","",IFERROR(ROUNDUP(K922*O922,0),0))</f>
        <v/>
      </c>
      <c r="Q922" s="17">
        <f>IF(A922="","",IFERROR(ROUNDUP((K922*M922)+P922,0),0))</f>
        <v/>
      </c>
      <c r="R922" s="16" t="n"/>
      <c r="S922" s="17">
        <f>IF(A922="","",IFERROR(IF(R922="",'Paramètres'!$B$9,R922),0))</f>
        <v/>
      </c>
      <c r="T922" s="17">
        <f>IF(A922="","",IFERROR(ROUNDUP(K922*(M922+S922),0),0))</f>
        <v/>
      </c>
      <c r="U922" s="17">
        <f>IF(A922="","",IFERROR(IF(H922&lt;=Q922,MAX(0,T922-H922-I922),0),0))</f>
        <v/>
      </c>
      <c r="V922" s="28" t="n"/>
      <c r="W922" s="29">
        <f>IF(A922="","",IFERROR(U922*V922,0))</f>
        <v/>
      </c>
      <c r="X922" s="27">
        <f>IF(A922="","",IFERROR(H922/K922,0))</f>
        <v/>
      </c>
      <c r="Y922" s="21">
        <f>IF(A922="","",IFERROR(IF(H922&lt;=0,"Rupture / à commander",IF(H922&lt;=Q922,IF(I922&gt;0,"À surveiller - commande en cours","À commander"),"OK")),"À vérifier"))</f>
        <v/>
      </c>
      <c r="Z922" s="22" t="n"/>
      <c r="AA922" s="15" t="n"/>
    </row>
    <row r="923">
      <c r="A923" s="15" t="n"/>
      <c r="B923" s="15" t="n"/>
      <c r="C923" s="15" t="n"/>
      <c r="D923" s="15" t="n"/>
      <c r="E923" s="15" t="n"/>
      <c r="F923" s="16" t="n"/>
      <c r="G923" s="16" t="n"/>
      <c r="H923" s="17">
        <f>IF(A923="","",IFERROR(MAX(0,F923-G923),0))</f>
        <v/>
      </c>
      <c r="I923" s="16" t="n"/>
      <c r="J923" s="16" t="n"/>
      <c r="K923" s="27">
        <f>IF(A923="","",IFERROR(J923/'Paramètres'!$B$6,0))</f>
        <v/>
      </c>
      <c r="L923" s="16" t="n"/>
      <c r="M923" s="17">
        <f>IF(A923="","",IFERROR(IF(L923="",'Paramètres'!$B$7,L923),0))</f>
        <v/>
      </c>
      <c r="N923" s="16" t="n"/>
      <c r="O923" s="17">
        <f>IF(A923="","",IFERROR(IF(N923="",'Paramètres'!$B$8,N923),0))</f>
        <v/>
      </c>
      <c r="P923" s="17">
        <f>IF(A923="","",IFERROR(ROUNDUP(K923*O923,0),0))</f>
        <v/>
      </c>
      <c r="Q923" s="17">
        <f>IF(A923="","",IFERROR(ROUNDUP((K923*M923)+P923,0),0))</f>
        <v/>
      </c>
      <c r="R923" s="16" t="n"/>
      <c r="S923" s="17">
        <f>IF(A923="","",IFERROR(IF(R923="",'Paramètres'!$B$9,R923),0))</f>
        <v/>
      </c>
      <c r="T923" s="17">
        <f>IF(A923="","",IFERROR(ROUNDUP(K923*(M923+S923),0),0))</f>
        <v/>
      </c>
      <c r="U923" s="17">
        <f>IF(A923="","",IFERROR(IF(H923&lt;=Q923,MAX(0,T923-H923-I923),0),0))</f>
        <v/>
      </c>
      <c r="V923" s="28" t="n"/>
      <c r="W923" s="29">
        <f>IF(A923="","",IFERROR(U923*V923,0))</f>
        <v/>
      </c>
      <c r="X923" s="27">
        <f>IF(A923="","",IFERROR(H923/K923,0))</f>
        <v/>
      </c>
      <c r="Y923" s="21">
        <f>IF(A923="","",IFERROR(IF(H923&lt;=0,"Rupture / à commander",IF(H923&lt;=Q923,IF(I923&gt;0,"À surveiller - commande en cours","À commander"),"OK")),"À vérifier"))</f>
        <v/>
      </c>
      <c r="Z923" s="22" t="n"/>
      <c r="AA923" s="15" t="n"/>
    </row>
    <row r="924">
      <c r="A924" s="15" t="n"/>
      <c r="B924" s="15" t="n"/>
      <c r="C924" s="15" t="n"/>
      <c r="D924" s="15" t="n"/>
      <c r="E924" s="15" t="n"/>
      <c r="F924" s="16" t="n"/>
      <c r="G924" s="16" t="n"/>
      <c r="H924" s="17">
        <f>IF(A924="","",IFERROR(MAX(0,F924-G924),0))</f>
        <v/>
      </c>
      <c r="I924" s="16" t="n"/>
      <c r="J924" s="16" t="n"/>
      <c r="K924" s="27">
        <f>IF(A924="","",IFERROR(J924/'Paramètres'!$B$6,0))</f>
        <v/>
      </c>
      <c r="L924" s="16" t="n"/>
      <c r="M924" s="17">
        <f>IF(A924="","",IFERROR(IF(L924="",'Paramètres'!$B$7,L924),0))</f>
        <v/>
      </c>
      <c r="N924" s="16" t="n"/>
      <c r="O924" s="17">
        <f>IF(A924="","",IFERROR(IF(N924="",'Paramètres'!$B$8,N924),0))</f>
        <v/>
      </c>
      <c r="P924" s="17">
        <f>IF(A924="","",IFERROR(ROUNDUP(K924*O924,0),0))</f>
        <v/>
      </c>
      <c r="Q924" s="17">
        <f>IF(A924="","",IFERROR(ROUNDUP((K924*M924)+P924,0),0))</f>
        <v/>
      </c>
      <c r="R924" s="16" t="n"/>
      <c r="S924" s="17">
        <f>IF(A924="","",IFERROR(IF(R924="",'Paramètres'!$B$9,R924),0))</f>
        <v/>
      </c>
      <c r="T924" s="17">
        <f>IF(A924="","",IFERROR(ROUNDUP(K924*(M924+S924),0),0))</f>
        <v/>
      </c>
      <c r="U924" s="17">
        <f>IF(A924="","",IFERROR(IF(H924&lt;=Q924,MAX(0,T924-H924-I924),0),0))</f>
        <v/>
      </c>
      <c r="V924" s="28" t="n"/>
      <c r="W924" s="29">
        <f>IF(A924="","",IFERROR(U924*V924,0))</f>
        <v/>
      </c>
      <c r="X924" s="27">
        <f>IF(A924="","",IFERROR(H924/K924,0))</f>
        <v/>
      </c>
      <c r="Y924" s="21">
        <f>IF(A924="","",IFERROR(IF(H924&lt;=0,"Rupture / à commander",IF(H924&lt;=Q924,IF(I924&gt;0,"À surveiller - commande en cours","À commander"),"OK")),"À vérifier"))</f>
        <v/>
      </c>
      <c r="Z924" s="22" t="n"/>
      <c r="AA924" s="15" t="n"/>
    </row>
    <row r="925">
      <c r="A925" s="15" t="n"/>
      <c r="B925" s="15" t="n"/>
      <c r="C925" s="15" t="n"/>
      <c r="D925" s="15" t="n"/>
      <c r="E925" s="15" t="n"/>
      <c r="F925" s="16" t="n"/>
      <c r="G925" s="16" t="n"/>
      <c r="H925" s="17">
        <f>IF(A925="","",IFERROR(MAX(0,F925-G925),0))</f>
        <v/>
      </c>
      <c r="I925" s="16" t="n"/>
      <c r="J925" s="16" t="n"/>
      <c r="K925" s="27">
        <f>IF(A925="","",IFERROR(J925/'Paramètres'!$B$6,0))</f>
        <v/>
      </c>
      <c r="L925" s="16" t="n"/>
      <c r="M925" s="17">
        <f>IF(A925="","",IFERROR(IF(L925="",'Paramètres'!$B$7,L925),0))</f>
        <v/>
      </c>
      <c r="N925" s="16" t="n"/>
      <c r="O925" s="17">
        <f>IF(A925="","",IFERROR(IF(N925="",'Paramètres'!$B$8,N925),0))</f>
        <v/>
      </c>
      <c r="P925" s="17">
        <f>IF(A925="","",IFERROR(ROUNDUP(K925*O925,0),0))</f>
        <v/>
      </c>
      <c r="Q925" s="17">
        <f>IF(A925="","",IFERROR(ROUNDUP((K925*M925)+P925,0),0))</f>
        <v/>
      </c>
      <c r="R925" s="16" t="n"/>
      <c r="S925" s="17">
        <f>IF(A925="","",IFERROR(IF(R925="",'Paramètres'!$B$9,R925),0))</f>
        <v/>
      </c>
      <c r="T925" s="17">
        <f>IF(A925="","",IFERROR(ROUNDUP(K925*(M925+S925),0),0))</f>
        <v/>
      </c>
      <c r="U925" s="17">
        <f>IF(A925="","",IFERROR(IF(H925&lt;=Q925,MAX(0,T925-H925-I925),0),0))</f>
        <v/>
      </c>
      <c r="V925" s="28" t="n"/>
      <c r="W925" s="29">
        <f>IF(A925="","",IFERROR(U925*V925,0))</f>
        <v/>
      </c>
      <c r="X925" s="27">
        <f>IF(A925="","",IFERROR(H925/K925,0))</f>
        <v/>
      </c>
      <c r="Y925" s="21">
        <f>IF(A925="","",IFERROR(IF(H925&lt;=0,"Rupture / à commander",IF(H925&lt;=Q925,IF(I925&gt;0,"À surveiller - commande en cours","À commander"),"OK")),"À vérifier"))</f>
        <v/>
      </c>
      <c r="Z925" s="22" t="n"/>
      <c r="AA925" s="15" t="n"/>
    </row>
    <row r="926">
      <c r="A926" s="15" t="n"/>
      <c r="B926" s="15" t="n"/>
      <c r="C926" s="15" t="n"/>
      <c r="D926" s="15" t="n"/>
      <c r="E926" s="15" t="n"/>
      <c r="F926" s="16" t="n"/>
      <c r="G926" s="16" t="n"/>
      <c r="H926" s="17">
        <f>IF(A926="","",IFERROR(MAX(0,F926-G926),0))</f>
        <v/>
      </c>
      <c r="I926" s="16" t="n"/>
      <c r="J926" s="16" t="n"/>
      <c r="K926" s="27">
        <f>IF(A926="","",IFERROR(J926/'Paramètres'!$B$6,0))</f>
        <v/>
      </c>
      <c r="L926" s="16" t="n"/>
      <c r="M926" s="17">
        <f>IF(A926="","",IFERROR(IF(L926="",'Paramètres'!$B$7,L926),0))</f>
        <v/>
      </c>
      <c r="N926" s="16" t="n"/>
      <c r="O926" s="17">
        <f>IF(A926="","",IFERROR(IF(N926="",'Paramètres'!$B$8,N926),0))</f>
        <v/>
      </c>
      <c r="P926" s="17">
        <f>IF(A926="","",IFERROR(ROUNDUP(K926*O926,0),0))</f>
        <v/>
      </c>
      <c r="Q926" s="17">
        <f>IF(A926="","",IFERROR(ROUNDUP((K926*M926)+P926,0),0))</f>
        <v/>
      </c>
      <c r="R926" s="16" t="n"/>
      <c r="S926" s="17">
        <f>IF(A926="","",IFERROR(IF(R926="",'Paramètres'!$B$9,R926),0))</f>
        <v/>
      </c>
      <c r="T926" s="17">
        <f>IF(A926="","",IFERROR(ROUNDUP(K926*(M926+S926),0),0))</f>
        <v/>
      </c>
      <c r="U926" s="17">
        <f>IF(A926="","",IFERROR(IF(H926&lt;=Q926,MAX(0,T926-H926-I926),0),0))</f>
        <v/>
      </c>
      <c r="V926" s="28" t="n"/>
      <c r="W926" s="29">
        <f>IF(A926="","",IFERROR(U926*V926,0))</f>
        <v/>
      </c>
      <c r="X926" s="27">
        <f>IF(A926="","",IFERROR(H926/K926,0))</f>
        <v/>
      </c>
      <c r="Y926" s="21">
        <f>IF(A926="","",IFERROR(IF(H926&lt;=0,"Rupture / à commander",IF(H926&lt;=Q926,IF(I926&gt;0,"À surveiller - commande en cours","À commander"),"OK")),"À vérifier"))</f>
        <v/>
      </c>
      <c r="Z926" s="22" t="n"/>
      <c r="AA926" s="15" t="n"/>
    </row>
    <row r="927">
      <c r="A927" s="15" t="n"/>
      <c r="B927" s="15" t="n"/>
      <c r="C927" s="15" t="n"/>
      <c r="D927" s="15" t="n"/>
      <c r="E927" s="15" t="n"/>
      <c r="F927" s="16" t="n"/>
      <c r="G927" s="16" t="n"/>
      <c r="H927" s="17">
        <f>IF(A927="","",IFERROR(MAX(0,F927-G927),0))</f>
        <v/>
      </c>
      <c r="I927" s="16" t="n"/>
      <c r="J927" s="16" t="n"/>
      <c r="K927" s="27">
        <f>IF(A927="","",IFERROR(J927/'Paramètres'!$B$6,0))</f>
        <v/>
      </c>
      <c r="L927" s="16" t="n"/>
      <c r="M927" s="17">
        <f>IF(A927="","",IFERROR(IF(L927="",'Paramètres'!$B$7,L927),0))</f>
        <v/>
      </c>
      <c r="N927" s="16" t="n"/>
      <c r="O927" s="17">
        <f>IF(A927="","",IFERROR(IF(N927="",'Paramètres'!$B$8,N927),0))</f>
        <v/>
      </c>
      <c r="P927" s="17">
        <f>IF(A927="","",IFERROR(ROUNDUP(K927*O927,0),0))</f>
        <v/>
      </c>
      <c r="Q927" s="17">
        <f>IF(A927="","",IFERROR(ROUNDUP((K927*M927)+P927,0),0))</f>
        <v/>
      </c>
      <c r="R927" s="16" t="n"/>
      <c r="S927" s="17">
        <f>IF(A927="","",IFERROR(IF(R927="",'Paramètres'!$B$9,R927),0))</f>
        <v/>
      </c>
      <c r="T927" s="17">
        <f>IF(A927="","",IFERROR(ROUNDUP(K927*(M927+S927),0),0))</f>
        <v/>
      </c>
      <c r="U927" s="17">
        <f>IF(A927="","",IFERROR(IF(H927&lt;=Q927,MAX(0,T927-H927-I927),0),0))</f>
        <v/>
      </c>
      <c r="V927" s="28" t="n"/>
      <c r="W927" s="29">
        <f>IF(A927="","",IFERROR(U927*V927,0))</f>
        <v/>
      </c>
      <c r="X927" s="27">
        <f>IF(A927="","",IFERROR(H927/K927,0))</f>
        <v/>
      </c>
      <c r="Y927" s="21">
        <f>IF(A927="","",IFERROR(IF(H927&lt;=0,"Rupture / à commander",IF(H927&lt;=Q927,IF(I927&gt;0,"À surveiller - commande en cours","À commander"),"OK")),"À vérifier"))</f>
        <v/>
      </c>
      <c r="Z927" s="22" t="n"/>
      <c r="AA927" s="15" t="n"/>
    </row>
    <row r="928">
      <c r="A928" s="15" t="n"/>
      <c r="B928" s="15" t="n"/>
      <c r="C928" s="15" t="n"/>
      <c r="D928" s="15" t="n"/>
      <c r="E928" s="15" t="n"/>
      <c r="F928" s="16" t="n"/>
      <c r="G928" s="16" t="n"/>
      <c r="H928" s="17">
        <f>IF(A928="","",IFERROR(MAX(0,F928-G928),0))</f>
        <v/>
      </c>
      <c r="I928" s="16" t="n"/>
      <c r="J928" s="16" t="n"/>
      <c r="K928" s="27">
        <f>IF(A928="","",IFERROR(J928/'Paramètres'!$B$6,0))</f>
        <v/>
      </c>
      <c r="L928" s="16" t="n"/>
      <c r="M928" s="17">
        <f>IF(A928="","",IFERROR(IF(L928="",'Paramètres'!$B$7,L928),0))</f>
        <v/>
      </c>
      <c r="N928" s="16" t="n"/>
      <c r="O928" s="17">
        <f>IF(A928="","",IFERROR(IF(N928="",'Paramètres'!$B$8,N928),0))</f>
        <v/>
      </c>
      <c r="P928" s="17">
        <f>IF(A928="","",IFERROR(ROUNDUP(K928*O928,0),0))</f>
        <v/>
      </c>
      <c r="Q928" s="17">
        <f>IF(A928="","",IFERROR(ROUNDUP((K928*M928)+P928,0),0))</f>
        <v/>
      </c>
      <c r="R928" s="16" t="n"/>
      <c r="S928" s="17">
        <f>IF(A928="","",IFERROR(IF(R928="",'Paramètres'!$B$9,R928),0))</f>
        <v/>
      </c>
      <c r="T928" s="17">
        <f>IF(A928="","",IFERROR(ROUNDUP(K928*(M928+S928),0),0))</f>
        <v/>
      </c>
      <c r="U928" s="17">
        <f>IF(A928="","",IFERROR(IF(H928&lt;=Q928,MAX(0,T928-H928-I928),0),0))</f>
        <v/>
      </c>
      <c r="V928" s="28" t="n"/>
      <c r="W928" s="29">
        <f>IF(A928="","",IFERROR(U928*V928,0))</f>
        <v/>
      </c>
      <c r="X928" s="27">
        <f>IF(A928="","",IFERROR(H928/K928,0))</f>
        <v/>
      </c>
      <c r="Y928" s="21">
        <f>IF(A928="","",IFERROR(IF(H928&lt;=0,"Rupture / à commander",IF(H928&lt;=Q928,IF(I928&gt;0,"À surveiller - commande en cours","À commander"),"OK")),"À vérifier"))</f>
        <v/>
      </c>
      <c r="Z928" s="22" t="n"/>
      <c r="AA928" s="15" t="n"/>
    </row>
    <row r="929">
      <c r="A929" s="15" t="n"/>
      <c r="B929" s="15" t="n"/>
      <c r="C929" s="15" t="n"/>
      <c r="D929" s="15" t="n"/>
      <c r="E929" s="15" t="n"/>
      <c r="F929" s="16" t="n"/>
      <c r="G929" s="16" t="n"/>
      <c r="H929" s="17">
        <f>IF(A929="","",IFERROR(MAX(0,F929-G929),0))</f>
        <v/>
      </c>
      <c r="I929" s="16" t="n"/>
      <c r="J929" s="16" t="n"/>
      <c r="K929" s="27">
        <f>IF(A929="","",IFERROR(J929/'Paramètres'!$B$6,0))</f>
        <v/>
      </c>
      <c r="L929" s="16" t="n"/>
      <c r="M929" s="17">
        <f>IF(A929="","",IFERROR(IF(L929="",'Paramètres'!$B$7,L929),0))</f>
        <v/>
      </c>
      <c r="N929" s="16" t="n"/>
      <c r="O929" s="17">
        <f>IF(A929="","",IFERROR(IF(N929="",'Paramètres'!$B$8,N929),0))</f>
        <v/>
      </c>
      <c r="P929" s="17">
        <f>IF(A929="","",IFERROR(ROUNDUP(K929*O929,0),0))</f>
        <v/>
      </c>
      <c r="Q929" s="17">
        <f>IF(A929="","",IFERROR(ROUNDUP((K929*M929)+P929,0),0))</f>
        <v/>
      </c>
      <c r="R929" s="16" t="n"/>
      <c r="S929" s="17">
        <f>IF(A929="","",IFERROR(IF(R929="",'Paramètres'!$B$9,R929),0))</f>
        <v/>
      </c>
      <c r="T929" s="17">
        <f>IF(A929="","",IFERROR(ROUNDUP(K929*(M929+S929),0),0))</f>
        <v/>
      </c>
      <c r="U929" s="17">
        <f>IF(A929="","",IFERROR(IF(H929&lt;=Q929,MAX(0,T929-H929-I929),0),0))</f>
        <v/>
      </c>
      <c r="V929" s="28" t="n"/>
      <c r="W929" s="29">
        <f>IF(A929="","",IFERROR(U929*V929,0))</f>
        <v/>
      </c>
      <c r="X929" s="27">
        <f>IF(A929="","",IFERROR(H929/K929,0))</f>
        <v/>
      </c>
      <c r="Y929" s="21">
        <f>IF(A929="","",IFERROR(IF(H929&lt;=0,"Rupture / à commander",IF(H929&lt;=Q929,IF(I929&gt;0,"À surveiller - commande en cours","À commander"),"OK")),"À vérifier"))</f>
        <v/>
      </c>
      <c r="Z929" s="22" t="n"/>
      <c r="AA929" s="15" t="n"/>
    </row>
    <row r="930">
      <c r="A930" s="15" t="n"/>
      <c r="B930" s="15" t="n"/>
      <c r="C930" s="15" t="n"/>
      <c r="D930" s="15" t="n"/>
      <c r="E930" s="15" t="n"/>
      <c r="F930" s="16" t="n"/>
      <c r="G930" s="16" t="n"/>
      <c r="H930" s="17">
        <f>IF(A930="","",IFERROR(MAX(0,F930-G930),0))</f>
        <v/>
      </c>
      <c r="I930" s="16" t="n"/>
      <c r="J930" s="16" t="n"/>
      <c r="K930" s="27">
        <f>IF(A930="","",IFERROR(J930/'Paramètres'!$B$6,0))</f>
        <v/>
      </c>
      <c r="L930" s="16" t="n"/>
      <c r="M930" s="17">
        <f>IF(A930="","",IFERROR(IF(L930="",'Paramètres'!$B$7,L930),0))</f>
        <v/>
      </c>
      <c r="N930" s="16" t="n"/>
      <c r="O930" s="17">
        <f>IF(A930="","",IFERROR(IF(N930="",'Paramètres'!$B$8,N930),0))</f>
        <v/>
      </c>
      <c r="P930" s="17">
        <f>IF(A930="","",IFERROR(ROUNDUP(K930*O930,0),0))</f>
        <v/>
      </c>
      <c r="Q930" s="17">
        <f>IF(A930="","",IFERROR(ROUNDUP((K930*M930)+P930,0),0))</f>
        <v/>
      </c>
      <c r="R930" s="16" t="n"/>
      <c r="S930" s="17">
        <f>IF(A930="","",IFERROR(IF(R930="",'Paramètres'!$B$9,R930),0))</f>
        <v/>
      </c>
      <c r="T930" s="17">
        <f>IF(A930="","",IFERROR(ROUNDUP(K930*(M930+S930),0),0))</f>
        <v/>
      </c>
      <c r="U930" s="17">
        <f>IF(A930="","",IFERROR(IF(H930&lt;=Q930,MAX(0,T930-H930-I930),0),0))</f>
        <v/>
      </c>
      <c r="V930" s="28" t="n"/>
      <c r="W930" s="29">
        <f>IF(A930="","",IFERROR(U930*V930,0))</f>
        <v/>
      </c>
      <c r="X930" s="27">
        <f>IF(A930="","",IFERROR(H930/K930,0))</f>
        <v/>
      </c>
      <c r="Y930" s="21">
        <f>IF(A930="","",IFERROR(IF(H930&lt;=0,"Rupture / à commander",IF(H930&lt;=Q930,IF(I930&gt;0,"À surveiller - commande en cours","À commander"),"OK")),"À vérifier"))</f>
        <v/>
      </c>
      <c r="Z930" s="22" t="n"/>
      <c r="AA930" s="15" t="n"/>
    </row>
    <row r="931">
      <c r="A931" s="15" t="n"/>
      <c r="B931" s="15" t="n"/>
      <c r="C931" s="15" t="n"/>
      <c r="D931" s="15" t="n"/>
      <c r="E931" s="15" t="n"/>
      <c r="F931" s="16" t="n"/>
      <c r="G931" s="16" t="n"/>
      <c r="H931" s="17">
        <f>IF(A931="","",IFERROR(MAX(0,F931-G931),0))</f>
        <v/>
      </c>
      <c r="I931" s="16" t="n"/>
      <c r="J931" s="16" t="n"/>
      <c r="K931" s="27">
        <f>IF(A931="","",IFERROR(J931/'Paramètres'!$B$6,0))</f>
        <v/>
      </c>
      <c r="L931" s="16" t="n"/>
      <c r="M931" s="17">
        <f>IF(A931="","",IFERROR(IF(L931="",'Paramètres'!$B$7,L931),0))</f>
        <v/>
      </c>
      <c r="N931" s="16" t="n"/>
      <c r="O931" s="17">
        <f>IF(A931="","",IFERROR(IF(N931="",'Paramètres'!$B$8,N931),0))</f>
        <v/>
      </c>
      <c r="P931" s="17">
        <f>IF(A931="","",IFERROR(ROUNDUP(K931*O931,0),0))</f>
        <v/>
      </c>
      <c r="Q931" s="17">
        <f>IF(A931="","",IFERROR(ROUNDUP((K931*M931)+P931,0),0))</f>
        <v/>
      </c>
      <c r="R931" s="16" t="n"/>
      <c r="S931" s="17">
        <f>IF(A931="","",IFERROR(IF(R931="",'Paramètres'!$B$9,R931),0))</f>
        <v/>
      </c>
      <c r="T931" s="17">
        <f>IF(A931="","",IFERROR(ROUNDUP(K931*(M931+S931),0),0))</f>
        <v/>
      </c>
      <c r="U931" s="17">
        <f>IF(A931="","",IFERROR(IF(H931&lt;=Q931,MAX(0,T931-H931-I931),0),0))</f>
        <v/>
      </c>
      <c r="V931" s="28" t="n"/>
      <c r="W931" s="29">
        <f>IF(A931="","",IFERROR(U931*V931,0))</f>
        <v/>
      </c>
      <c r="X931" s="27">
        <f>IF(A931="","",IFERROR(H931/K931,0))</f>
        <v/>
      </c>
      <c r="Y931" s="21">
        <f>IF(A931="","",IFERROR(IF(H931&lt;=0,"Rupture / à commander",IF(H931&lt;=Q931,IF(I931&gt;0,"À surveiller - commande en cours","À commander"),"OK")),"À vérifier"))</f>
        <v/>
      </c>
      <c r="Z931" s="22" t="n"/>
      <c r="AA931" s="15" t="n"/>
    </row>
    <row r="932">
      <c r="A932" s="15" t="n"/>
      <c r="B932" s="15" t="n"/>
      <c r="C932" s="15" t="n"/>
      <c r="D932" s="15" t="n"/>
      <c r="E932" s="15" t="n"/>
      <c r="F932" s="16" t="n"/>
      <c r="G932" s="16" t="n"/>
      <c r="H932" s="17">
        <f>IF(A932="","",IFERROR(MAX(0,F932-G932),0))</f>
        <v/>
      </c>
      <c r="I932" s="16" t="n"/>
      <c r="J932" s="16" t="n"/>
      <c r="K932" s="27">
        <f>IF(A932="","",IFERROR(J932/'Paramètres'!$B$6,0))</f>
        <v/>
      </c>
      <c r="L932" s="16" t="n"/>
      <c r="M932" s="17">
        <f>IF(A932="","",IFERROR(IF(L932="",'Paramètres'!$B$7,L932),0))</f>
        <v/>
      </c>
      <c r="N932" s="16" t="n"/>
      <c r="O932" s="17">
        <f>IF(A932="","",IFERROR(IF(N932="",'Paramètres'!$B$8,N932),0))</f>
        <v/>
      </c>
      <c r="P932" s="17">
        <f>IF(A932="","",IFERROR(ROUNDUP(K932*O932,0),0))</f>
        <v/>
      </c>
      <c r="Q932" s="17">
        <f>IF(A932="","",IFERROR(ROUNDUP((K932*M932)+P932,0),0))</f>
        <v/>
      </c>
      <c r="R932" s="16" t="n"/>
      <c r="S932" s="17">
        <f>IF(A932="","",IFERROR(IF(R932="",'Paramètres'!$B$9,R932),0))</f>
        <v/>
      </c>
      <c r="T932" s="17">
        <f>IF(A932="","",IFERROR(ROUNDUP(K932*(M932+S932),0),0))</f>
        <v/>
      </c>
      <c r="U932" s="17">
        <f>IF(A932="","",IFERROR(IF(H932&lt;=Q932,MAX(0,T932-H932-I932),0),0))</f>
        <v/>
      </c>
      <c r="V932" s="28" t="n"/>
      <c r="W932" s="29">
        <f>IF(A932="","",IFERROR(U932*V932,0))</f>
        <v/>
      </c>
      <c r="X932" s="27">
        <f>IF(A932="","",IFERROR(H932/K932,0))</f>
        <v/>
      </c>
      <c r="Y932" s="21">
        <f>IF(A932="","",IFERROR(IF(H932&lt;=0,"Rupture / à commander",IF(H932&lt;=Q932,IF(I932&gt;0,"À surveiller - commande en cours","À commander"),"OK")),"À vérifier"))</f>
        <v/>
      </c>
      <c r="Z932" s="22" t="n"/>
      <c r="AA932" s="15" t="n"/>
    </row>
    <row r="933">
      <c r="A933" s="15" t="n"/>
      <c r="B933" s="15" t="n"/>
      <c r="C933" s="15" t="n"/>
      <c r="D933" s="15" t="n"/>
      <c r="E933" s="15" t="n"/>
      <c r="F933" s="16" t="n"/>
      <c r="G933" s="16" t="n"/>
      <c r="H933" s="17">
        <f>IF(A933="","",IFERROR(MAX(0,F933-G933),0))</f>
        <v/>
      </c>
      <c r="I933" s="16" t="n"/>
      <c r="J933" s="16" t="n"/>
      <c r="K933" s="27">
        <f>IF(A933="","",IFERROR(J933/'Paramètres'!$B$6,0))</f>
        <v/>
      </c>
      <c r="L933" s="16" t="n"/>
      <c r="M933" s="17">
        <f>IF(A933="","",IFERROR(IF(L933="",'Paramètres'!$B$7,L933),0))</f>
        <v/>
      </c>
      <c r="N933" s="16" t="n"/>
      <c r="O933" s="17">
        <f>IF(A933="","",IFERROR(IF(N933="",'Paramètres'!$B$8,N933),0))</f>
        <v/>
      </c>
      <c r="P933" s="17">
        <f>IF(A933="","",IFERROR(ROUNDUP(K933*O933,0),0))</f>
        <v/>
      </c>
      <c r="Q933" s="17">
        <f>IF(A933="","",IFERROR(ROUNDUP((K933*M933)+P933,0),0))</f>
        <v/>
      </c>
      <c r="R933" s="16" t="n"/>
      <c r="S933" s="17">
        <f>IF(A933="","",IFERROR(IF(R933="",'Paramètres'!$B$9,R933),0))</f>
        <v/>
      </c>
      <c r="T933" s="17">
        <f>IF(A933="","",IFERROR(ROUNDUP(K933*(M933+S933),0),0))</f>
        <v/>
      </c>
      <c r="U933" s="17">
        <f>IF(A933="","",IFERROR(IF(H933&lt;=Q933,MAX(0,T933-H933-I933),0),0))</f>
        <v/>
      </c>
      <c r="V933" s="28" t="n"/>
      <c r="W933" s="29">
        <f>IF(A933="","",IFERROR(U933*V933,0))</f>
        <v/>
      </c>
      <c r="X933" s="27">
        <f>IF(A933="","",IFERROR(H933/K933,0))</f>
        <v/>
      </c>
      <c r="Y933" s="21">
        <f>IF(A933="","",IFERROR(IF(H933&lt;=0,"Rupture / à commander",IF(H933&lt;=Q933,IF(I933&gt;0,"À surveiller - commande en cours","À commander"),"OK")),"À vérifier"))</f>
        <v/>
      </c>
      <c r="Z933" s="22" t="n"/>
      <c r="AA933" s="15" t="n"/>
    </row>
    <row r="934">
      <c r="A934" s="15" t="n"/>
      <c r="B934" s="15" t="n"/>
      <c r="C934" s="15" t="n"/>
      <c r="D934" s="15" t="n"/>
      <c r="E934" s="15" t="n"/>
      <c r="F934" s="16" t="n"/>
      <c r="G934" s="16" t="n"/>
      <c r="H934" s="17">
        <f>IF(A934="","",IFERROR(MAX(0,F934-G934),0))</f>
        <v/>
      </c>
      <c r="I934" s="16" t="n"/>
      <c r="J934" s="16" t="n"/>
      <c r="K934" s="27">
        <f>IF(A934="","",IFERROR(J934/'Paramètres'!$B$6,0))</f>
        <v/>
      </c>
      <c r="L934" s="16" t="n"/>
      <c r="M934" s="17">
        <f>IF(A934="","",IFERROR(IF(L934="",'Paramètres'!$B$7,L934),0))</f>
        <v/>
      </c>
      <c r="N934" s="16" t="n"/>
      <c r="O934" s="17">
        <f>IF(A934="","",IFERROR(IF(N934="",'Paramètres'!$B$8,N934),0))</f>
        <v/>
      </c>
      <c r="P934" s="17">
        <f>IF(A934="","",IFERROR(ROUNDUP(K934*O934,0),0))</f>
        <v/>
      </c>
      <c r="Q934" s="17">
        <f>IF(A934="","",IFERROR(ROUNDUP((K934*M934)+P934,0),0))</f>
        <v/>
      </c>
      <c r="R934" s="16" t="n"/>
      <c r="S934" s="17">
        <f>IF(A934="","",IFERROR(IF(R934="",'Paramètres'!$B$9,R934),0))</f>
        <v/>
      </c>
      <c r="T934" s="17">
        <f>IF(A934="","",IFERROR(ROUNDUP(K934*(M934+S934),0),0))</f>
        <v/>
      </c>
      <c r="U934" s="17">
        <f>IF(A934="","",IFERROR(IF(H934&lt;=Q934,MAX(0,T934-H934-I934),0),0))</f>
        <v/>
      </c>
      <c r="V934" s="28" t="n"/>
      <c r="W934" s="29">
        <f>IF(A934="","",IFERROR(U934*V934,0))</f>
        <v/>
      </c>
      <c r="X934" s="27">
        <f>IF(A934="","",IFERROR(H934/K934,0))</f>
        <v/>
      </c>
      <c r="Y934" s="21">
        <f>IF(A934="","",IFERROR(IF(H934&lt;=0,"Rupture / à commander",IF(H934&lt;=Q934,IF(I934&gt;0,"À surveiller - commande en cours","À commander"),"OK")),"À vérifier"))</f>
        <v/>
      </c>
      <c r="Z934" s="22" t="n"/>
      <c r="AA934" s="15" t="n"/>
    </row>
    <row r="935">
      <c r="A935" s="15" t="n"/>
      <c r="B935" s="15" t="n"/>
      <c r="C935" s="15" t="n"/>
      <c r="D935" s="15" t="n"/>
      <c r="E935" s="15" t="n"/>
      <c r="F935" s="16" t="n"/>
      <c r="G935" s="16" t="n"/>
      <c r="H935" s="17">
        <f>IF(A935="","",IFERROR(MAX(0,F935-G935),0))</f>
        <v/>
      </c>
      <c r="I935" s="16" t="n"/>
      <c r="J935" s="16" t="n"/>
      <c r="K935" s="27">
        <f>IF(A935="","",IFERROR(J935/'Paramètres'!$B$6,0))</f>
        <v/>
      </c>
      <c r="L935" s="16" t="n"/>
      <c r="M935" s="17">
        <f>IF(A935="","",IFERROR(IF(L935="",'Paramètres'!$B$7,L935),0))</f>
        <v/>
      </c>
      <c r="N935" s="16" t="n"/>
      <c r="O935" s="17">
        <f>IF(A935="","",IFERROR(IF(N935="",'Paramètres'!$B$8,N935),0))</f>
        <v/>
      </c>
      <c r="P935" s="17">
        <f>IF(A935="","",IFERROR(ROUNDUP(K935*O935,0),0))</f>
        <v/>
      </c>
      <c r="Q935" s="17">
        <f>IF(A935="","",IFERROR(ROUNDUP((K935*M935)+P935,0),0))</f>
        <v/>
      </c>
      <c r="R935" s="16" t="n"/>
      <c r="S935" s="17">
        <f>IF(A935="","",IFERROR(IF(R935="",'Paramètres'!$B$9,R935),0))</f>
        <v/>
      </c>
      <c r="T935" s="17">
        <f>IF(A935="","",IFERROR(ROUNDUP(K935*(M935+S935),0),0))</f>
        <v/>
      </c>
      <c r="U935" s="17">
        <f>IF(A935="","",IFERROR(IF(H935&lt;=Q935,MAX(0,T935-H935-I935),0),0))</f>
        <v/>
      </c>
      <c r="V935" s="28" t="n"/>
      <c r="W935" s="29">
        <f>IF(A935="","",IFERROR(U935*V935,0))</f>
        <v/>
      </c>
      <c r="X935" s="27">
        <f>IF(A935="","",IFERROR(H935/K935,0))</f>
        <v/>
      </c>
      <c r="Y935" s="21">
        <f>IF(A935="","",IFERROR(IF(H935&lt;=0,"Rupture / à commander",IF(H935&lt;=Q935,IF(I935&gt;0,"À surveiller - commande en cours","À commander"),"OK")),"À vérifier"))</f>
        <v/>
      </c>
      <c r="Z935" s="22" t="n"/>
      <c r="AA935" s="15" t="n"/>
    </row>
    <row r="936">
      <c r="A936" s="15" t="n"/>
      <c r="B936" s="15" t="n"/>
      <c r="C936" s="15" t="n"/>
      <c r="D936" s="15" t="n"/>
      <c r="E936" s="15" t="n"/>
      <c r="F936" s="16" t="n"/>
      <c r="G936" s="16" t="n"/>
      <c r="H936" s="17">
        <f>IF(A936="","",IFERROR(MAX(0,F936-G936),0))</f>
        <v/>
      </c>
      <c r="I936" s="16" t="n"/>
      <c r="J936" s="16" t="n"/>
      <c r="K936" s="27">
        <f>IF(A936="","",IFERROR(J936/'Paramètres'!$B$6,0))</f>
        <v/>
      </c>
      <c r="L936" s="16" t="n"/>
      <c r="M936" s="17">
        <f>IF(A936="","",IFERROR(IF(L936="",'Paramètres'!$B$7,L936),0))</f>
        <v/>
      </c>
      <c r="N936" s="16" t="n"/>
      <c r="O936" s="17">
        <f>IF(A936="","",IFERROR(IF(N936="",'Paramètres'!$B$8,N936),0))</f>
        <v/>
      </c>
      <c r="P936" s="17">
        <f>IF(A936="","",IFERROR(ROUNDUP(K936*O936,0),0))</f>
        <v/>
      </c>
      <c r="Q936" s="17">
        <f>IF(A936="","",IFERROR(ROUNDUP((K936*M936)+P936,0),0))</f>
        <v/>
      </c>
      <c r="R936" s="16" t="n"/>
      <c r="S936" s="17">
        <f>IF(A936="","",IFERROR(IF(R936="",'Paramètres'!$B$9,R936),0))</f>
        <v/>
      </c>
      <c r="T936" s="17">
        <f>IF(A936="","",IFERROR(ROUNDUP(K936*(M936+S936),0),0))</f>
        <v/>
      </c>
      <c r="U936" s="17">
        <f>IF(A936="","",IFERROR(IF(H936&lt;=Q936,MAX(0,T936-H936-I936),0),0))</f>
        <v/>
      </c>
      <c r="V936" s="28" t="n"/>
      <c r="W936" s="29">
        <f>IF(A936="","",IFERROR(U936*V936,0))</f>
        <v/>
      </c>
      <c r="X936" s="27">
        <f>IF(A936="","",IFERROR(H936/K936,0))</f>
        <v/>
      </c>
      <c r="Y936" s="21">
        <f>IF(A936="","",IFERROR(IF(H936&lt;=0,"Rupture / à commander",IF(H936&lt;=Q936,IF(I936&gt;0,"À surveiller - commande en cours","À commander"),"OK")),"À vérifier"))</f>
        <v/>
      </c>
      <c r="Z936" s="22" t="n"/>
      <c r="AA936" s="15" t="n"/>
    </row>
    <row r="937">
      <c r="A937" s="15" t="n"/>
      <c r="B937" s="15" t="n"/>
      <c r="C937" s="15" t="n"/>
      <c r="D937" s="15" t="n"/>
      <c r="E937" s="15" t="n"/>
      <c r="F937" s="16" t="n"/>
      <c r="G937" s="16" t="n"/>
      <c r="H937" s="17">
        <f>IF(A937="","",IFERROR(MAX(0,F937-G937),0))</f>
        <v/>
      </c>
      <c r="I937" s="16" t="n"/>
      <c r="J937" s="16" t="n"/>
      <c r="K937" s="27">
        <f>IF(A937="","",IFERROR(J937/'Paramètres'!$B$6,0))</f>
        <v/>
      </c>
      <c r="L937" s="16" t="n"/>
      <c r="M937" s="17">
        <f>IF(A937="","",IFERROR(IF(L937="",'Paramètres'!$B$7,L937),0))</f>
        <v/>
      </c>
      <c r="N937" s="16" t="n"/>
      <c r="O937" s="17">
        <f>IF(A937="","",IFERROR(IF(N937="",'Paramètres'!$B$8,N937),0))</f>
        <v/>
      </c>
      <c r="P937" s="17">
        <f>IF(A937="","",IFERROR(ROUNDUP(K937*O937,0),0))</f>
        <v/>
      </c>
      <c r="Q937" s="17">
        <f>IF(A937="","",IFERROR(ROUNDUP((K937*M937)+P937,0),0))</f>
        <v/>
      </c>
      <c r="R937" s="16" t="n"/>
      <c r="S937" s="17">
        <f>IF(A937="","",IFERROR(IF(R937="",'Paramètres'!$B$9,R937),0))</f>
        <v/>
      </c>
      <c r="T937" s="17">
        <f>IF(A937="","",IFERROR(ROUNDUP(K937*(M937+S937),0),0))</f>
        <v/>
      </c>
      <c r="U937" s="17">
        <f>IF(A937="","",IFERROR(IF(H937&lt;=Q937,MAX(0,T937-H937-I937),0),0))</f>
        <v/>
      </c>
      <c r="V937" s="28" t="n"/>
      <c r="W937" s="29">
        <f>IF(A937="","",IFERROR(U937*V937,0))</f>
        <v/>
      </c>
      <c r="X937" s="27">
        <f>IF(A937="","",IFERROR(H937/K937,0))</f>
        <v/>
      </c>
      <c r="Y937" s="21">
        <f>IF(A937="","",IFERROR(IF(H937&lt;=0,"Rupture / à commander",IF(H937&lt;=Q937,IF(I937&gt;0,"À surveiller - commande en cours","À commander"),"OK")),"À vérifier"))</f>
        <v/>
      </c>
      <c r="Z937" s="22" t="n"/>
      <c r="AA937" s="15" t="n"/>
    </row>
    <row r="938">
      <c r="A938" s="15" t="n"/>
      <c r="B938" s="15" t="n"/>
      <c r="C938" s="15" t="n"/>
      <c r="D938" s="15" t="n"/>
      <c r="E938" s="15" t="n"/>
      <c r="F938" s="16" t="n"/>
      <c r="G938" s="16" t="n"/>
      <c r="H938" s="17">
        <f>IF(A938="","",IFERROR(MAX(0,F938-G938),0))</f>
        <v/>
      </c>
      <c r="I938" s="16" t="n"/>
      <c r="J938" s="16" t="n"/>
      <c r="K938" s="27">
        <f>IF(A938="","",IFERROR(J938/'Paramètres'!$B$6,0))</f>
        <v/>
      </c>
      <c r="L938" s="16" t="n"/>
      <c r="M938" s="17">
        <f>IF(A938="","",IFERROR(IF(L938="",'Paramètres'!$B$7,L938),0))</f>
        <v/>
      </c>
      <c r="N938" s="16" t="n"/>
      <c r="O938" s="17">
        <f>IF(A938="","",IFERROR(IF(N938="",'Paramètres'!$B$8,N938),0))</f>
        <v/>
      </c>
      <c r="P938" s="17">
        <f>IF(A938="","",IFERROR(ROUNDUP(K938*O938,0),0))</f>
        <v/>
      </c>
      <c r="Q938" s="17">
        <f>IF(A938="","",IFERROR(ROUNDUP((K938*M938)+P938,0),0))</f>
        <v/>
      </c>
      <c r="R938" s="16" t="n"/>
      <c r="S938" s="17">
        <f>IF(A938="","",IFERROR(IF(R938="",'Paramètres'!$B$9,R938),0))</f>
        <v/>
      </c>
      <c r="T938" s="17">
        <f>IF(A938="","",IFERROR(ROUNDUP(K938*(M938+S938),0),0))</f>
        <v/>
      </c>
      <c r="U938" s="17">
        <f>IF(A938="","",IFERROR(IF(H938&lt;=Q938,MAX(0,T938-H938-I938),0),0))</f>
        <v/>
      </c>
      <c r="V938" s="28" t="n"/>
      <c r="W938" s="29">
        <f>IF(A938="","",IFERROR(U938*V938,0))</f>
        <v/>
      </c>
      <c r="X938" s="27">
        <f>IF(A938="","",IFERROR(H938/K938,0))</f>
        <v/>
      </c>
      <c r="Y938" s="21">
        <f>IF(A938="","",IFERROR(IF(H938&lt;=0,"Rupture / à commander",IF(H938&lt;=Q938,IF(I938&gt;0,"À surveiller - commande en cours","À commander"),"OK")),"À vérifier"))</f>
        <v/>
      </c>
      <c r="Z938" s="22" t="n"/>
      <c r="AA938" s="15" t="n"/>
    </row>
    <row r="939">
      <c r="A939" s="15" t="n"/>
      <c r="B939" s="15" t="n"/>
      <c r="C939" s="15" t="n"/>
      <c r="D939" s="15" t="n"/>
      <c r="E939" s="15" t="n"/>
      <c r="F939" s="16" t="n"/>
      <c r="G939" s="16" t="n"/>
      <c r="H939" s="17">
        <f>IF(A939="","",IFERROR(MAX(0,F939-G939),0))</f>
        <v/>
      </c>
      <c r="I939" s="16" t="n"/>
      <c r="J939" s="16" t="n"/>
      <c r="K939" s="27">
        <f>IF(A939="","",IFERROR(J939/'Paramètres'!$B$6,0))</f>
        <v/>
      </c>
      <c r="L939" s="16" t="n"/>
      <c r="M939" s="17">
        <f>IF(A939="","",IFERROR(IF(L939="",'Paramètres'!$B$7,L939),0))</f>
        <v/>
      </c>
      <c r="N939" s="16" t="n"/>
      <c r="O939" s="17">
        <f>IF(A939="","",IFERROR(IF(N939="",'Paramètres'!$B$8,N939),0))</f>
        <v/>
      </c>
      <c r="P939" s="17">
        <f>IF(A939="","",IFERROR(ROUNDUP(K939*O939,0),0))</f>
        <v/>
      </c>
      <c r="Q939" s="17">
        <f>IF(A939="","",IFERROR(ROUNDUP((K939*M939)+P939,0),0))</f>
        <v/>
      </c>
      <c r="R939" s="16" t="n"/>
      <c r="S939" s="17">
        <f>IF(A939="","",IFERROR(IF(R939="",'Paramètres'!$B$9,R939),0))</f>
        <v/>
      </c>
      <c r="T939" s="17">
        <f>IF(A939="","",IFERROR(ROUNDUP(K939*(M939+S939),0),0))</f>
        <v/>
      </c>
      <c r="U939" s="17">
        <f>IF(A939="","",IFERROR(IF(H939&lt;=Q939,MAX(0,T939-H939-I939),0),0))</f>
        <v/>
      </c>
      <c r="V939" s="28" t="n"/>
      <c r="W939" s="29">
        <f>IF(A939="","",IFERROR(U939*V939,0))</f>
        <v/>
      </c>
      <c r="X939" s="27">
        <f>IF(A939="","",IFERROR(H939/K939,0))</f>
        <v/>
      </c>
      <c r="Y939" s="21">
        <f>IF(A939="","",IFERROR(IF(H939&lt;=0,"Rupture / à commander",IF(H939&lt;=Q939,IF(I939&gt;0,"À surveiller - commande en cours","À commander"),"OK")),"À vérifier"))</f>
        <v/>
      </c>
      <c r="Z939" s="22" t="n"/>
      <c r="AA939" s="15" t="n"/>
    </row>
    <row r="940">
      <c r="A940" s="15" t="n"/>
      <c r="B940" s="15" t="n"/>
      <c r="C940" s="15" t="n"/>
      <c r="D940" s="15" t="n"/>
      <c r="E940" s="15" t="n"/>
      <c r="F940" s="16" t="n"/>
      <c r="G940" s="16" t="n"/>
      <c r="H940" s="17">
        <f>IF(A940="","",IFERROR(MAX(0,F940-G940),0))</f>
        <v/>
      </c>
      <c r="I940" s="16" t="n"/>
      <c r="J940" s="16" t="n"/>
      <c r="K940" s="27">
        <f>IF(A940="","",IFERROR(J940/'Paramètres'!$B$6,0))</f>
        <v/>
      </c>
      <c r="L940" s="16" t="n"/>
      <c r="M940" s="17">
        <f>IF(A940="","",IFERROR(IF(L940="",'Paramètres'!$B$7,L940),0))</f>
        <v/>
      </c>
      <c r="N940" s="16" t="n"/>
      <c r="O940" s="17">
        <f>IF(A940="","",IFERROR(IF(N940="",'Paramètres'!$B$8,N940),0))</f>
        <v/>
      </c>
      <c r="P940" s="17">
        <f>IF(A940="","",IFERROR(ROUNDUP(K940*O940,0),0))</f>
        <v/>
      </c>
      <c r="Q940" s="17">
        <f>IF(A940="","",IFERROR(ROUNDUP((K940*M940)+P940,0),0))</f>
        <v/>
      </c>
      <c r="R940" s="16" t="n"/>
      <c r="S940" s="17">
        <f>IF(A940="","",IFERROR(IF(R940="",'Paramètres'!$B$9,R940),0))</f>
        <v/>
      </c>
      <c r="T940" s="17">
        <f>IF(A940="","",IFERROR(ROUNDUP(K940*(M940+S940),0),0))</f>
        <v/>
      </c>
      <c r="U940" s="17">
        <f>IF(A940="","",IFERROR(IF(H940&lt;=Q940,MAX(0,T940-H940-I940),0),0))</f>
        <v/>
      </c>
      <c r="V940" s="28" t="n"/>
      <c r="W940" s="29">
        <f>IF(A940="","",IFERROR(U940*V940,0))</f>
        <v/>
      </c>
      <c r="X940" s="27">
        <f>IF(A940="","",IFERROR(H940/K940,0))</f>
        <v/>
      </c>
      <c r="Y940" s="21">
        <f>IF(A940="","",IFERROR(IF(H940&lt;=0,"Rupture / à commander",IF(H940&lt;=Q940,IF(I940&gt;0,"À surveiller - commande en cours","À commander"),"OK")),"À vérifier"))</f>
        <v/>
      </c>
      <c r="Z940" s="22" t="n"/>
      <c r="AA940" s="15" t="n"/>
    </row>
    <row r="941">
      <c r="A941" s="15" t="n"/>
      <c r="B941" s="15" t="n"/>
      <c r="C941" s="15" t="n"/>
      <c r="D941" s="15" t="n"/>
      <c r="E941" s="15" t="n"/>
      <c r="F941" s="16" t="n"/>
      <c r="G941" s="16" t="n"/>
      <c r="H941" s="17">
        <f>IF(A941="","",IFERROR(MAX(0,F941-G941),0))</f>
        <v/>
      </c>
      <c r="I941" s="16" t="n"/>
      <c r="J941" s="16" t="n"/>
      <c r="K941" s="27">
        <f>IF(A941="","",IFERROR(J941/'Paramètres'!$B$6,0))</f>
        <v/>
      </c>
      <c r="L941" s="16" t="n"/>
      <c r="M941" s="17">
        <f>IF(A941="","",IFERROR(IF(L941="",'Paramètres'!$B$7,L941),0))</f>
        <v/>
      </c>
      <c r="N941" s="16" t="n"/>
      <c r="O941" s="17">
        <f>IF(A941="","",IFERROR(IF(N941="",'Paramètres'!$B$8,N941),0))</f>
        <v/>
      </c>
      <c r="P941" s="17">
        <f>IF(A941="","",IFERROR(ROUNDUP(K941*O941,0),0))</f>
        <v/>
      </c>
      <c r="Q941" s="17">
        <f>IF(A941="","",IFERROR(ROUNDUP((K941*M941)+P941,0),0))</f>
        <v/>
      </c>
      <c r="R941" s="16" t="n"/>
      <c r="S941" s="17">
        <f>IF(A941="","",IFERROR(IF(R941="",'Paramètres'!$B$9,R941),0))</f>
        <v/>
      </c>
      <c r="T941" s="17">
        <f>IF(A941="","",IFERROR(ROUNDUP(K941*(M941+S941),0),0))</f>
        <v/>
      </c>
      <c r="U941" s="17">
        <f>IF(A941="","",IFERROR(IF(H941&lt;=Q941,MAX(0,T941-H941-I941),0),0))</f>
        <v/>
      </c>
      <c r="V941" s="28" t="n"/>
      <c r="W941" s="29">
        <f>IF(A941="","",IFERROR(U941*V941,0))</f>
        <v/>
      </c>
      <c r="X941" s="27">
        <f>IF(A941="","",IFERROR(H941/K941,0))</f>
        <v/>
      </c>
      <c r="Y941" s="21">
        <f>IF(A941="","",IFERROR(IF(H941&lt;=0,"Rupture / à commander",IF(H941&lt;=Q941,IF(I941&gt;0,"À surveiller - commande en cours","À commander"),"OK")),"À vérifier"))</f>
        <v/>
      </c>
      <c r="Z941" s="22" t="n"/>
      <c r="AA941" s="15" t="n"/>
    </row>
    <row r="942">
      <c r="A942" s="15" t="n"/>
      <c r="B942" s="15" t="n"/>
      <c r="C942" s="15" t="n"/>
      <c r="D942" s="15" t="n"/>
      <c r="E942" s="15" t="n"/>
      <c r="F942" s="16" t="n"/>
      <c r="G942" s="16" t="n"/>
      <c r="H942" s="17">
        <f>IF(A942="","",IFERROR(MAX(0,F942-G942),0))</f>
        <v/>
      </c>
      <c r="I942" s="16" t="n"/>
      <c r="J942" s="16" t="n"/>
      <c r="K942" s="27">
        <f>IF(A942="","",IFERROR(J942/'Paramètres'!$B$6,0))</f>
        <v/>
      </c>
      <c r="L942" s="16" t="n"/>
      <c r="M942" s="17">
        <f>IF(A942="","",IFERROR(IF(L942="",'Paramètres'!$B$7,L942),0))</f>
        <v/>
      </c>
      <c r="N942" s="16" t="n"/>
      <c r="O942" s="17">
        <f>IF(A942="","",IFERROR(IF(N942="",'Paramètres'!$B$8,N942),0))</f>
        <v/>
      </c>
      <c r="P942" s="17">
        <f>IF(A942="","",IFERROR(ROUNDUP(K942*O942,0),0))</f>
        <v/>
      </c>
      <c r="Q942" s="17">
        <f>IF(A942="","",IFERROR(ROUNDUP((K942*M942)+P942,0),0))</f>
        <v/>
      </c>
      <c r="R942" s="16" t="n"/>
      <c r="S942" s="17">
        <f>IF(A942="","",IFERROR(IF(R942="",'Paramètres'!$B$9,R942),0))</f>
        <v/>
      </c>
      <c r="T942" s="17">
        <f>IF(A942="","",IFERROR(ROUNDUP(K942*(M942+S942),0),0))</f>
        <v/>
      </c>
      <c r="U942" s="17">
        <f>IF(A942="","",IFERROR(IF(H942&lt;=Q942,MAX(0,T942-H942-I942),0),0))</f>
        <v/>
      </c>
      <c r="V942" s="28" t="n"/>
      <c r="W942" s="29">
        <f>IF(A942="","",IFERROR(U942*V942,0))</f>
        <v/>
      </c>
      <c r="X942" s="27">
        <f>IF(A942="","",IFERROR(H942/K942,0))</f>
        <v/>
      </c>
      <c r="Y942" s="21">
        <f>IF(A942="","",IFERROR(IF(H942&lt;=0,"Rupture / à commander",IF(H942&lt;=Q942,IF(I942&gt;0,"À surveiller - commande en cours","À commander"),"OK")),"À vérifier"))</f>
        <v/>
      </c>
      <c r="Z942" s="22" t="n"/>
      <c r="AA942" s="15" t="n"/>
    </row>
    <row r="943">
      <c r="A943" s="15" t="n"/>
      <c r="B943" s="15" t="n"/>
      <c r="C943" s="15" t="n"/>
      <c r="D943" s="15" t="n"/>
      <c r="E943" s="15" t="n"/>
      <c r="F943" s="16" t="n"/>
      <c r="G943" s="16" t="n"/>
      <c r="H943" s="17">
        <f>IF(A943="","",IFERROR(MAX(0,F943-G943),0))</f>
        <v/>
      </c>
      <c r="I943" s="16" t="n"/>
      <c r="J943" s="16" t="n"/>
      <c r="K943" s="27">
        <f>IF(A943="","",IFERROR(J943/'Paramètres'!$B$6,0))</f>
        <v/>
      </c>
      <c r="L943" s="16" t="n"/>
      <c r="M943" s="17">
        <f>IF(A943="","",IFERROR(IF(L943="",'Paramètres'!$B$7,L943),0))</f>
        <v/>
      </c>
      <c r="N943" s="16" t="n"/>
      <c r="O943" s="17">
        <f>IF(A943="","",IFERROR(IF(N943="",'Paramètres'!$B$8,N943),0))</f>
        <v/>
      </c>
      <c r="P943" s="17">
        <f>IF(A943="","",IFERROR(ROUNDUP(K943*O943,0),0))</f>
        <v/>
      </c>
      <c r="Q943" s="17">
        <f>IF(A943="","",IFERROR(ROUNDUP((K943*M943)+P943,0),0))</f>
        <v/>
      </c>
      <c r="R943" s="16" t="n"/>
      <c r="S943" s="17">
        <f>IF(A943="","",IFERROR(IF(R943="",'Paramètres'!$B$9,R943),0))</f>
        <v/>
      </c>
      <c r="T943" s="17">
        <f>IF(A943="","",IFERROR(ROUNDUP(K943*(M943+S943),0),0))</f>
        <v/>
      </c>
      <c r="U943" s="17">
        <f>IF(A943="","",IFERROR(IF(H943&lt;=Q943,MAX(0,T943-H943-I943),0),0))</f>
        <v/>
      </c>
      <c r="V943" s="28" t="n"/>
      <c r="W943" s="29">
        <f>IF(A943="","",IFERROR(U943*V943,0))</f>
        <v/>
      </c>
      <c r="X943" s="27">
        <f>IF(A943="","",IFERROR(H943/K943,0))</f>
        <v/>
      </c>
      <c r="Y943" s="21">
        <f>IF(A943="","",IFERROR(IF(H943&lt;=0,"Rupture / à commander",IF(H943&lt;=Q943,IF(I943&gt;0,"À surveiller - commande en cours","À commander"),"OK")),"À vérifier"))</f>
        <v/>
      </c>
      <c r="Z943" s="22" t="n"/>
      <c r="AA943" s="15" t="n"/>
    </row>
    <row r="944">
      <c r="A944" s="15" t="n"/>
      <c r="B944" s="15" t="n"/>
      <c r="C944" s="15" t="n"/>
      <c r="D944" s="15" t="n"/>
      <c r="E944" s="15" t="n"/>
      <c r="F944" s="16" t="n"/>
      <c r="G944" s="16" t="n"/>
      <c r="H944" s="17">
        <f>IF(A944="","",IFERROR(MAX(0,F944-G944),0))</f>
        <v/>
      </c>
      <c r="I944" s="16" t="n"/>
      <c r="J944" s="16" t="n"/>
      <c r="K944" s="27">
        <f>IF(A944="","",IFERROR(J944/'Paramètres'!$B$6,0))</f>
        <v/>
      </c>
      <c r="L944" s="16" t="n"/>
      <c r="M944" s="17">
        <f>IF(A944="","",IFERROR(IF(L944="",'Paramètres'!$B$7,L944),0))</f>
        <v/>
      </c>
      <c r="N944" s="16" t="n"/>
      <c r="O944" s="17">
        <f>IF(A944="","",IFERROR(IF(N944="",'Paramètres'!$B$8,N944),0))</f>
        <v/>
      </c>
      <c r="P944" s="17">
        <f>IF(A944="","",IFERROR(ROUNDUP(K944*O944,0),0))</f>
        <v/>
      </c>
      <c r="Q944" s="17">
        <f>IF(A944="","",IFERROR(ROUNDUP((K944*M944)+P944,0),0))</f>
        <v/>
      </c>
      <c r="R944" s="16" t="n"/>
      <c r="S944" s="17">
        <f>IF(A944="","",IFERROR(IF(R944="",'Paramètres'!$B$9,R944),0))</f>
        <v/>
      </c>
      <c r="T944" s="17">
        <f>IF(A944="","",IFERROR(ROUNDUP(K944*(M944+S944),0),0))</f>
        <v/>
      </c>
      <c r="U944" s="17">
        <f>IF(A944="","",IFERROR(IF(H944&lt;=Q944,MAX(0,T944-H944-I944),0),0))</f>
        <v/>
      </c>
      <c r="V944" s="28" t="n"/>
      <c r="W944" s="29">
        <f>IF(A944="","",IFERROR(U944*V944,0))</f>
        <v/>
      </c>
      <c r="X944" s="27">
        <f>IF(A944="","",IFERROR(H944/K944,0))</f>
        <v/>
      </c>
      <c r="Y944" s="21">
        <f>IF(A944="","",IFERROR(IF(H944&lt;=0,"Rupture / à commander",IF(H944&lt;=Q944,IF(I944&gt;0,"À surveiller - commande en cours","À commander"),"OK")),"À vérifier"))</f>
        <v/>
      </c>
      <c r="Z944" s="22" t="n"/>
      <c r="AA944" s="15" t="n"/>
    </row>
    <row r="945">
      <c r="A945" s="15" t="n"/>
      <c r="B945" s="15" t="n"/>
      <c r="C945" s="15" t="n"/>
      <c r="D945" s="15" t="n"/>
      <c r="E945" s="15" t="n"/>
      <c r="F945" s="16" t="n"/>
      <c r="G945" s="16" t="n"/>
      <c r="H945" s="17">
        <f>IF(A945="","",IFERROR(MAX(0,F945-G945),0))</f>
        <v/>
      </c>
      <c r="I945" s="16" t="n"/>
      <c r="J945" s="16" t="n"/>
      <c r="K945" s="27">
        <f>IF(A945="","",IFERROR(J945/'Paramètres'!$B$6,0))</f>
        <v/>
      </c>
      <c r="L945" s="16" t="n"/>
      <c r="M945" s="17">
        <f>IF(A945="","",IFERROR(IF(L945="",'Paramètres'!$B$7,L945),0))</f>
        <v/>
      </c>
      <c r="N945" s="16" t="n"/>
      <c r="O945" s="17">
        <f>IF(A945="","",IFERROR(IF(N945="",'Paramètres'!$B$8,N945),0))</f>
        <v/>
      </c>
      <c r="P945" s="17">
        <f>IF(A945="","",IFERROR(ROUNDUP(K945*O945,0),0))</f>
        <v/>
      </c>
      <c r="Q945" s="17">
        <f>IF(A945="","",IFERROR(ROUNDUP((K945*M945)+P945,0),0))</f>
        <v/>
      </c>
      <c r="R945" s="16" t="n"/>
      <c r="S945" s="17">
        <f>IF(A945="","",IFERROR(IF(R945="",'Paramètres'!$B$9,R945),0))</f>
        <v/>
      </c>
      <c r="T945" s="17">
        <f>IF(A945="","",IFERROR(ROUNDUP(K945*(M945+S945),0),0))</f>
        <v/>
      </c>
      <c r="U945" s="17">
        <f>IF(A945="","",IFERROR(IF(H945&lt;=Q945,MAX(0,T945-H945-I945),0),0))</f>
        <v/>
      </c>
      <c r="V945" s="28" t="n"/>
      <c r="W945" s="29">
        <f>IF(A945="","",IFERROR(U945*V945,0))</f>
        <v/>
      </c>
      <c r="X945" s="27">
        <f>IF(A945="","",IFERROR(H945/K945,0))</f>
        <v/>
      </c>
      <c r="Y945" s="21">
        <f>IF(A945="","",IFERROR(IF(H945&lt;=0,"Rupture / à commander",IF(H945&lt;=Q945,IF(I945&gt;0,"À surveiller - commande en cours","À commander"),"OK")),"À vérifier"))</f>
        <v/>
      </c>
      <c r="Z945" s="22" t="n"/>
      <c r="AA945" s="15" t="n"/>
    </row>
    <row r="946">
      <c r="A946" s="15" t="n"/>
      <c r="B946" s="15" t="n"/>
      <c r="C946" s="15" t="n"/>
      <c r="D946" s="15" t="n"/>
      <c r="E946" s="15" t="n"/>
      <c r="F946" s="16" t="n"/>
      <c r="G946" s="16" t="n"/>
      <c r="H946" s="17">
        <f>IF(A946="","",IFERROR(MAX(0,F946-G946),0))</f>
        <v/>
      </c>
      <c r="I946" s="16" t="n"/>
      <c r="J946" s="16" t="n"/>
      <c r="K946" s="27">
        <f>IF(A946="","",IFERROR(J946/'Paramètres'!$B$6,0))</f>
        <v/>
      </c>
      <c r="L946" s="16" t="n"/>
      <c r="M946" s="17">
        <f>IF(A946="","",IFERROR(IF(L946="",'Paramètres'!$B$7,L946),0))</f>
        <v/>
      </c>
      <c r="N946" s="16" t="n"/>
      <c r="O946" s="17">
        <f>IF(A946="","",IFERROR(IF(N946="",'Paramètres'!$B$8,N946),0))</f>
        <v/>
      </c>
      <c r="P946" s="17">
        <f>IF(A946="","",IFERROR(ROUNDUP(K946*O946,0),0))</f>
        <v/>
      </c>
      <c r="Q946" s="17">
        <f>IF(A946="","",IFERROR(ROUNDUP((K946*M946)+P946,0),0))</f>
        <v/>
      </c>
      <c r="R946" s="16" t="n"/>
      <c r="S946" s="17">
        <f>IF(A946="","",IFERROR(IF(R946="",'Paramètres'!$B$9,R946),0))</f>
        <v/>
      </c>
      <c r="T946" s="17">
        <f>IF(A946="","",IFERROR(ROUNDUP(K946*(M946+S946),0),0))</f>
        <v/>
      </c>
      <c r="U946" s="17">
        <f>IF(A946="","",IFERROR(IF(H946&lt;=Q946,MAX(0,T946-H946-I946),0),0))</f>
        <v/>
      </c>
      <c r="V946" s="28" t="n"/>
      <c r="W946" s="29">
        <f>IF(A946="","",IFERROR(U946*V946,0))</f>
        <v/>
      </c>
      <c r="X946" s="27">
        <f>IF(A946="","",IFERROR(H946/K946,0))</f>
        <v/>
      </c>
      <c r="Y946" s="21">
        <f>IF(A946="","",IFERROR(IF(H946&lt;=0,"Rupture / à commander",IF(H946&lt;=Q946,IF(I946&gt;0,"À surveiller - commande en cours","À commander"),"OK")),"À vérifier"))</f>
        <v/>
      </c>
      <c r="Z946" s="22" t="n"/>
      <c r="AA946" s="15" t="n"/>
    </row>
    <row r="947">
      <c r="A947" s="15" t="n"/>
      <c r="B947" s="15" t="n"/>
      <c r="C947" s="15" t="n"/>
      <c r="D947" s="15" t="n"/>
      <c r="E947" s="15" t="n"/>
      <c r="F947" s="16" t="n"/>
      <c r="G947" s="16" t="n"/>
      <c r="H947" s="17">
        <f>IF(A947="","",IFERROR(MAX(0,F947-G947),0))</f>
        <v/>
      </c>
      <c r="I947" s="16" t="n"/>
      <c r="J947" s="16" t="n"/>
      <c r="K947" s="27">
        <f>IF(A947="","",IFERROR(J947/'Paramètres'!$B$6,0))</f>
        <v/>
      </c>
      <c r="L947" s="16" t="n"/>
      <c r="M947" s="17">
        <f>IF(A947="","",IFERROR(IF(L947="",'Paramètres'!$B$7,L947),0))</f>
        <v/>
      </c>
      <c r="N947" s="16" t="n"/>
      <c r="O947" s="17">
        <f>IF(A947="","",IFERROR(IF(N947="",'Paramètres'!$B$8,N947),0))</f>
        <v/>
      </c>
      <c r="P947" s="17">
        <f>IF(A947="","",IFERROR(ROUNDUP(K947*O947,0),0))</f>
        <v/>
      </c>
      <c r="Q947" s="17">
        <f>IF(A947="","",IFERROR(ROUNDUP((K947*M947)+P947,0),0))</f>
        <v/>
      </c>
      <c r="R947" s="16" t="n"/>
      <c r="S947" s="17">
        <f>IF(A947="","",IFERROR(IF(R947="",'Paramètres'!$B$9,R947),0))</f>
        <v/>
      </c>
      <c r="T947" s="17">
        <f>IF(A947="","",IFERROR(ROUNDUP(K947*(M947+S947),0),0))</f>
        <v/>
      </c>
      <c r="U947" s="17">
        <f>IF(A947="","",IFERROR(IF(H947&lt;=Q947,MAX(0,T947-H947-I947),0),0))</f>
        <v/>
      </c>
      <c r="V947" s="28" t="n"/>
      <c r="W947" s="29">
        <f>IF(A947="","",IFERROR(U947*V947,0))</f>
        <v/>
      </c>
      <c r="X947" s="27">
        <f>IF(A947="","",IFERROR(H947/K947,0))</f>
        <v/>
      </c>
      <c r="Y947" s="21">
        <f>IF(A947="","",IFERROR(IF(H947&lt;=0,"Rupture / à commander",IF(H947&lt;=Q947,IF(I947&gt;0,"À surveiller - commande en cours","À commander"),"OK")),"À vérifier"))</f>
        <v/>
      </c>
      <c r="Z947" s="22" t="n"/>
      <c r="AA947" s="15" t="n"/>
    </row>
    <row r="948">
      <c r="A948" s="15" t="n"/>
      <c r="B948" s="15" t="n"/>
      <c r="C948" s="15" t="n"/>
      <c r="D948" s="15" t="n"/>
      <c r="E948" s="15" t="n"/>
      <c r="F948" s="16" t="n"/>
      <c r="G948" s="16" t="n"/>
      <c r="H948" s="17">
        <f>IF(A948="","",IFERROR(MAX(0,F948-G948),0))</f>
        <v/>
      </c>
      <c r="I948" s="16" t="n"/>
      <c r="J948" s="16" t="n"/>
      <c r="K948" s="27">
        <f>IF(A948="","",IFERROR(J948/'Paramètres'!$B$6,0))</f>
        <v/>
      </c>
      <c r="L948" s="16" t="n"/>
      <c r="M948" s="17">
        <f>IF(A948="","",IFERROR(IF(L948="",'Paramètres'!$B$7,L948),0))</f>
        <v/>
      </c>
      <c r="N948" s="16" t="n"/>
      <c r="O948" s="17">
        <f>IF(A948="","",IFERROR(IF(N948="",'Paramètres'!$B$8,N948),0))</f>
        <v/>
      </c>
      <c r="P948" s="17">
        <f>IF(A948="","",IFERROR(ROUNDUP(K948*O948,0),0))</f>
        <v/>
      </c>
      <c r="Q948" s="17">
        <f>IF(A948="","",IFERROR(ROUNDUP((K948*M948)+P948,0),0))</f>
        <v/>
      </c>
      <c r="R948" s="16" t="n"/>
      <c r="S948" s="17">
        <f>IF(A948="","",IFERROR(IF(R948="",'Paramètres'!$B$9,R948),0))</f>
        <v/>
      </c>
      <c r="T948" s="17">
        <f>IF(A948="","",IFERROR(ROUNDUP(K948*(M948+S948),0),0))</f>
        <v/>
      </c>
      <c r="U948" s="17">
        <f>IF(A948="","",IFERROR(IF(H948&lt;=Q948,MAX(0,T948-H948-I948),0),0))</f>
        <v/>
      </c>
      <c r="V948" s="28" t="n"/>
      <c r="W948" s="29">
        <f>IF(A948="","",IFERROR(U948*V948,0))</f>
        <v/>
      </c>
      <c r="X948" s="27">
        <f>IF(A948="","",IFERROR(H948/K948,0))</f>
        <v/>
      </c>
      <c r="Y948" s="21">
        <f>IF(A948="","",IFERROR(IF(H948&lt;=0,"Rupture / à commander",IF(H948&lt;=Q948,IF(I948&gt;0,"À surveiller - commande en cours","À commander"),"OK")),"À vérifier"))</f>
        <v/>
      </c>
      <c r="Z948" s="22" t="n"/>
      <c r="AA948" s="15" t="n"/>
    </row>
    <row r="949">
      <c r="A949" s="15" t="n"/>
      <c r="B949" s="15" t="n"/>
      <c r="C949" s="15" t="n"/>
      <c r="D949" s="15" t="n"/>
      <c r="E949" s="15" t="n"/>
      <c r="F949" s="16" t="n"/>
      <c r="G949" s="16" t="n"/>
      <c r="H949" s="17">
        <f>IF(A949="","",IFERROR(MAX(0,F949-G949),0))</f>
        <v/>
      </c>
      <c r="I949" s="16" t="n"/>
      <c r="J949" s="16" t="n"/>
      <c r="K949" s="27">
        <f>IF(A949="","",IFERROR(J949/'Paramètres'!$B$6,0))</f>
        <v/>
      </c>
      <c r="L949" s="16" t="n"/>
      <c r="M949" s="17">
        <f>IF(A949="","",IFERROR(IF(L949="",'Paramètres'!$B$7,L949),0))</f>
        <v/>
      </c>
      <c r="N949" s="16" t="n"/>
      <c r="O949" s="17">
        <f>IF(A949="","",IFERROR(IF(N949="",'Paramètres'!$B$8,N949),0))</f>
        <v/>
      </c>
      <c r="P949" s="17">
        <f>IF(A949="","",IFERROR(ROUNDUP(K949*O949,0),0))</f>
        <v/>
      </c>
      <c r="Q949" s="17">
        <f>IF(A949="","",IFERROR(ROUNDUP((K949*M949)+P949,0),0))</f>
        <v/>
      </c>
      <c r="R949" s="16" t="n"/>
      <c r="S949" s="17">
        <f>IF(A949="","",IFERROR(IF(R949="",'Paramètres'!$B$9,R949),0))</f>
        <v/>
      </c>
      <c r="T949" s="17">
        <f>IF(A949="","",IFERROR(ROUNDUP(K949*(M949+S949),0),0))</f>
        <v/>
      </c>
      <c r="U949" s="17">
        <f>IF(A949="","",IFERROR(IF(H949&lt;=Q949,MAX(0,T949-H949-I949),0),0))</f>
        <v/>
      </c>
      <c r="V949" s="28" t="n"/>
      <c r="W949" s="29">
        <f>IF(A949="","",IFERROR(U949*V949,0))</f>
        <v/>
      </c>
      <c r="X949" s="27">
        <f>IF(A949="","",IFERROR(H949/K949,0))</f>
        <v/>
      </c>
      <c r="Y949" s="21">
        <f>IF(A949="","",IFERROR(IF(H949&lt;=0,"Rupture / à commander",IF(H949&lt;=Q949,IF(I949&gt;0,"À surveiller - commande en cours","À commander"),"OK")),"À vérifier"))</f>
        <v/>
      </c>
      <c r="Z949" s="22" t="n"/>
      <c r="AA949" s="15" t="n"/>
    </row>
    <row r="950">
      <c r="A950" s="15" t="n"/>
      <c r="B950" s="15" t="n"/>
      <c r="C950" s="15" t="n"/>
      <c r="D950" s="15" t="n"/>
      <c r="E950" s="15" t="n"/>
      <c r="F950" s="16" t="n"/>
      <c r="G950" s="16" t="n"/>
      <c r="H950" s="17">
        <f>IF(A950="","",IFERROR(MAX(0,F950-G950),0))</f>
        <v/>
      </c>
      <c r="I950" s="16" t="n"/>
      <c r="J950" s="16" t="n"/>
      <c r="K950" s="27">
        <f>IF(A950="","",IFERROR(J950/'Paramètres'!$B$6,0))</f>
        <v/>
      </c>
      <c r="L950" s="16" t="n"/>
      <c r="M950" s="17">
        <f>IF(A950="","",IFERROR(IF(L950="",'Paramètres'!$B$7,L950),0))</f>
        <v/>
      </c>
      <c r="N950" s="16" t="n"/>
      <c r="O950" s="17">
        <f>IF(A950="","",IFERROR(IF(N950="",'Paramètres'!$B$8,N950),0))</f>
        <v/>
      </c>
      <c r="P950" s="17">
        <f>IF(A950="","",IFERROR(ROUNDUP(K950*O950,0),0))</f>
        <v/>
      </c>
      <c r="Q950" s="17">
        <f>IF(A950="","",IFERROR(ROUNDUP((K950*M950)+P950,0),0))</f>
        <v/>
      </c>
      <c r="R950" s="16" t="n"/>
      <c r="S950" s="17">
        <f>IF(A950="","",IFERROR(IF(R950="",'Paramètres'!$B$9,R950),0))</f>
        <v/>
      </c>
      <c r="T950" s="17">
        <f>IF(A950="","",IFERROR(ROUNDUP(K950*(M950+S950),0),0))</f>
        <v/>
      </c>
      <c r="U950" s="17">
        <f>IF(A950="","",IFERROR(IF(H950&lt;=Q950,MAX(0,T950-H950-I950),0),0))</f>
        <v/>
      </c>
      <c r="V950" s="28" t="n"/>
      <c r="W950" s="29">
        <f>IF(A950="","",IFERROR(U950*V950,0))</f>
        <v/>
      </c>
      <c r="X950" s="27">
        <f>IF(A950="","",IFERROR(H950/K950,0))</f>
        <v/>
      </c>
      <c r="Y950" s="21">
        <f>IF(A950="","",IFERROR(IF(H950&lt;=0,"Rupture / à commander",IF(H950&lt;=Q950,IF(I950&gt;0,"À surveiller - commande en cours","À commander"),"OK")),"À vérifier"))</f>
        <v/>
      </c>
      <c r="Z950" s="22" t="n"/>
      <c r="AA950" s="15" t="n"/>
    </row>
    <row r="951">
      <c r="A951" s="15" t="n"/>
      <c r="B951" s="15" t="n"/>
      <c r="C951" s="15" t="n"/>
      <c r="D951" s="15" t="n"/>
      <c r="E951" s="15" t="n"/>
      <c r="F951" s="16" t="n"/>
      <c r="G951" s="16" t="n"/>
      <c r="H951" s="17">
        <f>IF(A951="","",IFERROR(MAX(0,F951-G951),0))</f>
        <v/>
      </c>
      <c r="I951" s="16" t="n"/>
      <c r="J951" s="16" t="n"/>
      <c r="K951" s="27">
        <f>IF(A951="","",IFERROR(J951/'Paramètres'!$B$6,0))</f>
        <v/>
      </c>
      <c r="L951" s="16" t="n"/>
      <c r="M951" s="17">
        <f>IF(A951="","",IFERROR(IF(L951="",'Paramètres'!$B$7,L951),0))</f>
        <v/>
      </c>
      <c r="N951" s="16" t="n"/>
      <c r="O951" s="17">
        <f>IF(A951="","",IFERROR(IF(N951="",'Paramètres'!$B$8,N951),0))</f>
        <v/>
      </c>
      <c r="P951" s="17">
        <f>IF(A951="","",IFERROR(ROUNDUP(K951*O951,0),0))</f>
        <v/>
      </c>
      <c r="Q951" s="17">
        <f>IF(A951="","",IFERROR(ROUNDUP((K951*M951)+P951,0),0))</f>
        <v/>
      </c>
      <c r="R951" s="16" t="n"/>
      <c r="S951" s="17">
        <f>IF(A951="","",IFERROR(IF(R951="",'Paramètres'!$B$9,R951),0))</f>
        <v/>
      </c>
      <c r="T951" s="17">
        <f>IF(A951="","",IFERROR(ROUNDUP(K951*(M951+S951),0),0))</f>
        <v/>
      </c>
      <c r="U951" s="17">
        <f>IF(A951="","",IFERROR(IF(H951&lt;=Q951,MAX(0,T951-H951-I951),0),0))</f>
        <v/>
      </c>
      <c r="V951" s="28" t="n"/>
      <c r="W951" s="29">
        <f>IF(A951="","",IFERROR(U951*V951,0))</f>
        <v/>
      </c>
      <c r="X951" s="27">
        <f>IF(A951="","",IFERROR(H951/K951,0))</f>
        <v/>
      </c>
      <c r="Y951" s="21">
        <f>IF(A951="","",IFERROR(IF(H951&lt;=0,"Rupture / à commander",IF(H951&lt;=Q951,IF(I951&gt;0,"À surveiller - commande en cours","À commander"),"OK")),"À vérifier"))</f>
        <v/>
      </c>
      <c r="Z951" s="22" t="n"/>
      <c r="AA951" s="15" t="n"/>
    </row>
    <row r="952">
      <c r="A952" s="15" t="n"/>
      <c r="B952" s="15" t="n"/>
      <c r="C952" s="15" t="n"/>
      <c r="D952" s="15" t="n"/>
      <c r="E952" s="15" t="n"/>
      <c r="F952" s="16" t="n"/>
      <c r="G952" s="16" t="n"/>
      <c r="H952" s="17">
        <f>IF(A952="","",IFERROR(MAX(0,F952-G952),0))</f>
        <v/>
      </c>
      <c r="I952" s="16" t="n"/>
      <c r="J952" s="16" t="n"/>
      <c r="K952" s="27">
        <f>IF(A952="","",IFERROR(J952/'Paramètres'!$B$6,0))</f>
        <v/>
      </c>
      <c r="L952" s="16" t="n"/>
      <c r="M952" s="17">
        <f>IF(A952="","",IFERROR(IF(L952="",'Paramètres'!$B$7,L952),0))</f>
        <v/>
      </c>
      <c r="N952" s="16" t="n"/>
      <c r="O952" s="17">
        <f>IF(A952="","",IFERROR(IF(N952="",'Paramètres'!$B$8,N952),0))</f>
        <v/>
      </c>
      <c r="P952" s="17">
        <f>IF(A952="","",IFERROR(ROUNDUP(K952*O952,0),0))</f>
        <v/>
      </c>
      <c r="Q952" s="17">
        <f>IF(A952="","",IFERROR(ROUNDUP((K952*M952)+P952,0),0))</f>
        <v/>
      </c>
      <c r="R952" s="16" t="n"/>
      <c r="S952" s="17">
        <f>IF(A952="","",IFERROR(IF(R952="",'Paramètres'!$B$9,R952),0))</f>
        <v/>
      </c>
      <c r="T952" s="17">
        <f>IF(A952="","",IFERROR(ROUNDUP(K952*(M952+S952),0),0))</f>
        <v/>
      </c>
      <c r="U952" s="17">
        <f>IF(A952="","",IFERROR(IF(H952&lt;=Q952,MAX(0,T952-H952-I952),0),0))</f>
        <v/>
      </c>
      <c r="V952" s="28" t="n"/>
      <c r="W952" s="29">
        <f>IF(A952="","",IFERROR(U952*V952,0))</f>
        <v/>
      </c>
      <c r="X952" s="27">
        <f>IF(A952="","",IFERROR(H952/K952,0))</f>
        <v/>
      </c>
      <c r="Y952" s="21">
        <f>IF(A952="","",IFERROR(IF(H952&lt;=0,"Rupture / à commander",IF(H952&lt;=Q952,IF(I952&gt;0,"À surveiller - commande en cours","À commander"),"OK")),"À vérifier"))</f>
        <v/>
      </c>
      <c r="Z952" s="22" t="n"/>
      <c r="AA952" s="15" t="n"/>
    </row>
    <row r="953">
      <c r="A953" s="15" t="n"/>
      <c r="B953" s="15" t="n"/>
      <c r="C953" s="15" t="n"/>
      <c r="D953" s="15" t="n"/>
      <c r="E953" s="15" t="n"/>
      <c r="F953" s="16" t="n"/>
      <c r="G953" s="16" t="n"/>
      <c r="H953" s="17">
        <f>IF(A953="","",IFERROR(MAX(0,F953-G953),0))</f>
        <v/>
      </c>
      <c r="I953" s="16" t="n"/>
      <c r="J953" s="16" t="n"/>
      <c r="K953" s="27">
        <f>IF(A953="","",IFERROR(J953/'Paramètres'!$B$6,0))</f>
        <v/>
      </c>
      <c r="L953" s="16" t="n"/>
      <c r="M953" s="17">
        <f>IF(A953="","",IFERROR(IF(L953="",'Paramètres'!$B$7,L953),0))</f>
        <v/>
      </c>
      <c r="N953" s="16" t="n"/>
      <c r="O953" s="17">
        <f>IF(A953="","",IFERROR(IF(N953="",'Paramètres'!$B$8,N953),0))</f>
        <v/>
      </c>
      <c r="P953" s="17">
        <f>IF(A953="","",IFERROR(ROUNDUP(K953*O953,0),0))</f>
        <v/>
      </c>
      <c r="Q953" s="17">
        <f>IF(A953="","",IFERROR(ROUNDUP((K953*M953)+P953,0),0))</f>
        <v/>
      </c>
      <c r="R953" s="16" t="n"/>
      <c r="S953" s="17">
        <f>IF(A953="","",IFERROR(IF(R953="",'Paramètres'!$B$9,R953),0))</f>
        <v/>
      </c>
      <c r="T953" s="17">
        <f>IF(A953="","",IFERROR(ROUNDUP(K953*(M953+S953),0),0))</f>
        <v/>
      </c>
      <c r="U953" s="17">
        <f>IF(A953="","",IFERROR(IF(H953&lt;=Q953,MAX(0,T953-H953-I953),0),0))</f>
        <v/>
      </c>
      <c r="V953" s="28" t="n"/>
      <c r="W953" s="29">
        <f>IF(A953="","",IFERROR(U953*V953,0))</f>
        <v/>
      </c>
      <c r="X953" s="27">
        <f>IF(A953="","",IFERROR(H953/K953,0))</f>
        <v/>
      </c>
      <c r="Y953" s="21">
        <f>IF(A953="","",IFERROR(IF(H953&lt;=0,"Rupture / à commander",IF(H953&lt;=Q953,IF(I953&gt;0,"À surveiller - commande en cours","À commander"),"OK")),"À vérifier"))</f>
        <v/>
      </c>
      <c r="Z953" s="22" t="n"/>
      <c r="AA953" s="15" t="n"/>
    </row>
    <row r="954">
      <c r="A954" s="15" t="n"/>
      <c r="B954" s="15" t="n"/>
      <c r="C954" s="15" t="n"/>
      <c r="D954" s="15" t="n"/>
      <c r="E954" s="15" t="n"/>
      <c r="F954" s="16" t="n"/>
      <c r="G954" s="16" t="n"/>
      <c r="H954" s="17">
        <f>IF(A954="","",IFERROR(MAX(0,F954-G954),0))</f>
        <v/>
      </c>
      <c r="I954" s="16" t="n"/>
      <c r="J954" s="16" t="n"/>
      <c r="K954" s="27">
        <f>IF(A954="","",IFERROR(J954/'Paramètres'!$B$6,0))</f>
        <v/>
      </c>
      <c r="L954" s="16" t="n"/>
      <c r="M954" s="17">
        <f>IF(A954="","",IFERROR(IF(L954="",'Paramètres'!$B$7,L954),0))</f>
        <v/>
      </c>
      <c r="N954" s="16" t="n"/>
      <c r="O954" s="17">
        <f>IF(A954="","",IFERROR(IF(N954="",'Paramètres'!$B$8,N954),0))</f>
        <v/>
      </c>
      <c r="P954" s="17">
        <f>IF(A954="","",IFERROR(ROUNDUP(K954*O954,0),0))</f>
        <v/>
      </c>
      <c r="Q954" s="17">
        <f>IF(A954="","",IFERROR(ROUNDUP((K954*M954)+P954,0),0))</f>
        <v/>
      </c>
      <c r="R954" s="16" t="n"/>
      <c r="S954" s="17">
        <f>IF(A954="","",IFERROR(IF(R954="",'Paramètres'!$B$9,R954),0))</f>
        <v/>
      </c>
      <c r="T954" s="17">
        <f>IF(A954="","",IFERROR(ROUNDUP(K954*(M954+S954),0),0))</f>
        <v/>
      </c>
      <c r="U954" s="17">
        <f>IF(A954="","",IFERROR(IF(H954&lt;=Q954,MAX(0,T954-H954-I954),0),0))</f>
        <v/>
      </c>
      <c r="V954" s="28" t="n"/>
      <c r="W954" s="29">
        <f>IF(A954="","",IFERROR(U954*V954,0))</f>
        <v/>
      </c>
      <c r="X954" s="27">
        <f>IF(A954="","",IFERROR(H954/K954,0))</f>
        <v/>
      </c>
      <c r="Y954" s="21">
        <f>IF(A954="","",IFERROR(IF(H954&lt;=0,"Rupture / à commander",IF(H954&lt;=Q954,IF(I954&gt;0,"À surveiller - commande en cours","À commander"),"OK")),"À vérifier"))</f>
        <v/>
      </c>
      <c r="Z954" s="22" t="n"/>
      <c r="AA954" s="15" t="n"/>
    </row>
    <row r="955">
      <c r="A955" s="15" t="n"/>
      <c r="B955" s="15" t="n"/>
      <c r="C955" s="15" t="n"/>
      <c r="D955" s="15" t="n"/>
      <c r="E955" s="15" t="n"/>
      <c r="F955" s="16" t="n"/>
      <c r="G955" s="16" t="n"/>
      <c r="H955" s="17">
        <f>IF(A955="","",IFERROR(MAX(0,F955-G955),0))</f>
        <v/>
      </c>
      <c r="I955" s="16" t="n"/>
      <c r="J955" s="16" t="n"/>
      <c r="K955" s="27">
        <f>IF(A955="","",IFERROR(J955/'Paramètres'!$B$6,0))</f>
        <v/>
      </c>
      <c r="L955" s="16" t="n"/>
      <c r="M955" s="17">
        <f>IF(A955="","",IFERROR(IF(L955="",'Paramètres'!$B$7,L955),0))</f>
        <v/>
      </c>
      <c r="N955" s="16" t="n"/>
      <c r="O955" s="17">
        <f>IF(A955="","",IFERROR(IF(N955="",'Paramètres'!$B$8,N955),0))</f>
        <v/>
      </c>
      <c r="P955" s="17">
        <f>IF(A955="","",IFERROR(ROUNDUP(K955*O955,0),0))</f>
        <v/>
      </c>
      <c r="Q955" s="17">
        <f>IF(A955="","",IFERROR(ROUNDUP((K955*M955)+P955,0),0))</f>
        <v/>
      </c>
      <c r="R955" s="16" t="n"/>
      <c r="S955" s="17">
        <f>IF(A955="","",IFERROR(IF(R955="",'Paramètres'!$B$9,R955),0))</f>
        <v/>
      </c>
      <c r="T955" s="17">
        <f>IF(A955="","",IFERROR(ROUNDUP(K955*(M955+S955),0),0))</f>
        <v/>
      </c>
      <c r="U955" s="17">
        <f>IF(A955="","",IFERROR(IF(H955&lt;=Q955,MAX(0,T955-H955-I955),0),0))</f>
        <v/>
      </c>
      <c r="V955" s="28" t="n"/>
      <c r="W955" s="29">
        <f>IF(A955="","",IFERROR(U955*V955,0))</f>
        <v/>
      </c>
      <c r="X955" s="27">
        <f>IF(A955="","",IFERROR(H955/K955,0))</f>
        <v/>
      </c>
      <c r="Y955" s="21">
        <f>IF(A955="","",IFERROR(IF(H955&lt;=0,"Rupture / à commander",IF(H955&lt;=Q955,IF(I955&gt;0,"À surveiller - commande en cours","À commander"),"OK")),"À vérifier"))</f>
        <v/>
      </c>
      <c r="Z955" s="22" t="n"/>
      <c r="AA955" s="15" t="n"/>
    </row>
    <row r="956">
      <c r="A956" s="15" t="n"/>
      <c r="B956" s="15" t="n"/>
      <c r="C956" s="15" t="n"/>
      <c r="D956" s="15" t="n"/>
      <c r="E956" s="15" t="n"/>
      <c r="F956" s="16" t="n"/>
      <c r="G956" s="16" t="n"/>
      <c r="H956" s="17">
        <f>IF(A956="","",IFERROR(MAX(0,F956-G956),0))</f>
        <v/>
      </c>
      <c r="I956" s="16" t="n"/>
      <c r="J956" s="16" t="n"/>
      <c r="K956" s="27">
        <f>IF(A956="","",IFERROR(J956/'Paramètres'!$B$6,0))</f>
        <v/>
      </c>
      <c r="L956" s="16" t="n"/>
      <c r="M956" s="17">
        <f>IF(A956="","",IFERROR(IF(L956="",'Paramètres'!$B$7,L956),0))</f>
        <v/>
      </c>
      <c r="N956" s="16" t="n"/>
      <c r="O956" s="17">
        <f>IF(A956="","",IFERROR(IF(N956="",'Paramètres'!$B$8,N956),0))</f>
        <v/>
      </c>
      <c r="P956" s="17">
        <f>IF(A956="","",IFERROR(ROUNDUP(K956*O956,0),0))</f>
        <v/>
      </c>
      <c r="Q956" s="17">
        <f>IF(A956="","",IFERROR(ROUNDUP((K956*M956)+P956,0),0))</f>
        <v/>
      </c>
      <c r="R956" s="16" t="n"/>
      <c r="S956" s="17">
        <f>IF(A956="","",IFERROR(IF(R956="",'Paramètres'!$B$9,R956),0))</f>
        <v/>
      </c>
      <c r="T956" s="17">
        <f>IF(A956="","",IFERROR(ROUNDUP(K956*(M956+S956),0),0))</f>
        <v/>
      </c>
      <c r="U956" s="17">
        <f>IF(A956="","",IFERROR(IF(H956&lt;=Q956,MAX(0,T956-H956-I956),0),0))</f>
        <v/>
      </c>
      <c r="V956" s="28" t="n"/>
      <c r="W956" s="29">
        <f>IF(A956="","",IFERROR(U956*V956,0))</f>
        <v/>
      </c>
      <c r="X956" s="27">
        <f>IF(A956="","",IFERROR(H956/K956,0))</f>
        <v/>
      </c>
      <c r="Y956" s="21">
        <f>IF(A956="","",IFERROR(IF(H956&lt;=0,"Rupture / à commander",IF(H956&lt;=Q956,IF(I956&gt;0,"À surveiller - commande en cours","À commander"),"OK")),"À vérifier"))</f>
        <v/>
      </c>
      <c r="Z956" s="22" t="n"/>
      <c r="AA956" s="15" t="n"/>
    </row>
    <row r="957">
      <c r="A957" s="15" t="n"/>
      <c r="B957" s="15" t="n"/>
      <c r="C957" s="15" t="n"/>
      <c r="D957" s="15" t="n"/>
      <c r="E957" s="15" t="n"/>
      <c r="F957" s="16" t="n"/>
      <c r="G957" s="16" t="n"/>
      <c r="H957" s="17">
        <f>IF(A957="","",IFERROR(MAX(0,F957-G957),0))</f>
        <v/>
      </c>
      <c r="I957" s="16" t="n"/>
      <c r="J957" s="16" t="n"/>
      <c r="K957" s="27">
        <f>IF(A957="","",IFERROR(J957/'Paramètres'!$B$6,0))</f>
        <v/>
      </c>
      <c r="L957" s="16" t="n"/>
      <c r="M957" s="17">
        <f>IF(A957="","",IFERROR(IF(L957="",'Paramètres'!$B$7,L957),0))</f>
        <v/>
      </c>
      <c r="N957" s="16" t="n"/>
      <c r="O957" s="17">
        <f>IF(A957="","",IFERROR(IF(N957="",'Paramètres'!$B$8,N957),0))</f>
        <v/>
      </c>
      <c r="P957" s="17">
        <f>IF(A957="","",IFERROR(ROUNDUP(K957*O957,0),0))</f>
        <v/>
      </c>
      <c r="Q957" s="17">
        <f>IF(A957="","",IFERROR(ROUNDUP((K957*M957)+P957,0),0))</f>
        <v/>
      </c>
      <c r="R957" s="16" t="n"/>
      <c r="S957" s="17">
        <f>IF(A957="","",IFERROR(IF(R957="",'Paramètres'!$B$9,R957),0))</f>
        <v/>
      </c>
      <c r="T957" s="17">
        <f>IF(A957="","",IFERROR(ROUNDUP(K957*(M957+S957),0),0))</f>
        <v/>
      </c>
      <c r="U957" s="17">
        <f>IF(A957="","",IFERROR(IF(H957&lt;=Q957,MAX(0,T957-H957-I957),0),0))</f>
        <v/>
      </c>
      <c r="V957" s="28" t="n"/>
      <c r="W957" s="29">
        <f>IF(A957="","",IFERROR(U957*V957,0))</f>
        <v/>
      </c>
      <c r="X957" s="27">
        <f>IF(A957="","",IFERROR(H957/K957,0))</f>
        <v/>
      </c>
      <c r="Y957" s="21">
        <f>IF(A957="","",IFERROR(IF(H957&lt;=0,"Rupture / à commander",IF(H957&lt;=Q957,IF(I957&gt;0,"À surveiller - commande en cours","À commander"),"OK")),"À vérifier"))</f>
        <v/>
      </c>
      <c r="Z957" s="22" t="n"/>
      <c r="AA957" s="15" t="n"/>
    </row>
    <row r="958">
      <c r="A958" s="15" t="n"/>
      <c r="B958" s="15" t="n"/>
      <c r="C958" s="15" t="n"/>
      <c r="D958" s="15" t="n"/>
      <c r="E958" s="15" t="n"/>
      <c r="F958" s="16" t="n"/>
      <c r="G958" s="16" t="n"/>
      <c r="H958" s="17">
        <f>IF(A958="","",IFERROR(MAX(0,F958-G958),0))</f>
        <v/>
      </c>
      <c r="I958" s="16" t="n"/>
      <c r="J958" s="16" t="n"/>
      <c r="K958" s="27">
        <f>IF(A958="","",IFERROR(J958/'Paramètres'!$B$6,0))</f>
        <v/>
      </c>
      <c r="L958" s="16" t="n"/>
      <c r="M958" s="17">
        <f>IF(A958="","",IFERROR(IF(L958="",'Paramètres'!$B$7,L958),0))</f>
        <v/>
      </c>
      <c r="N958" s="16" t="n"/>
      <c r="O958" s="17">
        <f>IF(A958="","",IFERROR(IF(N958="",'Paramètres'!$B$8,N958),0))</f>
        <v/>
      </c>
      <c r="P958" s="17">
        <f>IF(A958="","",IFERROR(ROUNDUP(K958*O958,0),0))</f>
        <v/>
      </c>
      <c r="Q958" s="17">
        <f>IF(A958="","",IFERROR(ROUNDUP((K958*M958)+P958,0),0))</f>
        <v/>
      </c>
      <c r="R958" s="16" t="n"/>
      <c r="S958" s="17">
        <f>IF(A958="","",IFERROR(IF(R958="",'Paramètres'!$B$9,R958),0))</f>
        <v/>
      </c>
      <c r="T958" s="17">
        <f>IF(A958="","",IFERROR(ROUNDUP(K958*(M958+S958),0),0))</f>
        <v/>
      </c>
      <c r="U958" s="17">
        <f>IF(A958="","",IFERROR(IF(H958&lt;=Q958,MAX(0,T958-H958-I958),0),0))</f>
        <v/>
      </c>
      <c r="V958" s="28" t="n"/>
      <c r="W958" s="29">
        <f>IF(A958="","",IFERROR(U958*V958,0))</f>
        <v/>
      </c>
      <c r="X958" s="27">
        <f>IF(A958="","",IFERROR(H958/K958,0))</f>
        <v/>
      </c>
      <c r="Y958" s="21">
        <f>IF(A958="","",IFERROR(IF(H958&lt;=0,"Rupture / à commander",IF(H958&lt;=Q958,IF(I958&gt;0,"À surveiller - commande en cours","À commander"),"OK")),"À vérifier"))</f>
        <v/>
      </c>
      <c r="Z958" s="22" t="n"/>
      <c r="AA958" s="15" t="n"/>
    </row>
    <row r="959">
      <c r="A959" s="15" t="n"/>
      <c r="B959" s="15" t="n"/>
      <c r="C959" s="15" t="n"/>
      <c r="D959" s="15" t="n"/>
      <c r="E959" s="15" t="n"/>
      <c r="F959" s="16" t="n"/>
      <c r="G959" s="16" t="n"/>
      <c r="H959" s="17">
        <f>IF(A959="","",IFERROR(MAX(0,F959-G959),0))</f>
        <v/>
      </c>
      <c r="I959" s="16" t="n"/>
      <c r="J959" s="16" t="n"/>
      <c r="K959" s="27">
        <f>IF(A959="","",IFERROR(J959/'Paramètres'!$B$6,0))</f>
        <v/>
      </c>
      <c r="L959" s="16" t="n"/>
      <c r="M959" s="17">
        <f>IF(A959="","",IFERROR(IF(L959="",'Paramètres'!$B$7,L959),0))</f>
        <v/>
      </c>
      <c r="N959" s="16" t="n"/>
      <c r="O959" s="17">
        <f>IF(A959="","",IFERROR(IF(N959="",'Paramètres'!$B$8,N959),0))</f>
        <v/>
      </c>
      <c r="P959" s="17">
        <f>IF(A959="","",IFERROR(ROUNDUP(K959*O959,0),0))</f>
        <v/>
      </c>
      <c r="Q959" s="17">
        <f>IF(A959="","",IFERROR(ROUNDUP((K959*M959)+P959,0),0))</f>
        <v/>
      </c>
      <c r="R959" s="16" t="n"/>
      <c r="S959" s="17">
        <f>IF(A959="","",IFERROR(IF(R959="",'Paramètres'!$B$9,R959),0))</f>
        <v/>
      </c>
      <c r="T959" s="17">
        <f>IF(A959="","",IFERROR(ROUNDUP(K959*(M959+S959),0),0))</f>
        <v/>
      </c>
      <c r="U959" s="17">
        <f>IF(A959="","",IFERROR(IF(H959&lt;=Q959,MAX(0,T959-H959-I959),0),0))</f>
        <v/>
      </c>
      <c r="V959" s="28" t="n"/>
      <c r="W959" s="29">
        <f>IF(A959="","",IFERROR(U959*V959,0))</f>
        <v/>
      </c>
      <c r="X959" s="27">
        <f>IF(A959="","",IFERROR(H959/K959,0))</f>
        <v/>
      </c>
      <c r="Y959" s="21">
        <f>IF(A959="","",IFERROR(IF(H959&lt;=0,"Rupture / à commander",IF(H959&lt;=Q959,IF(I959&gt;0,"À surveiller - commande en cours","À commander"),"OK")),"À vérifier"))</f>
        <v/>
      </c>
      <c r="Z959" s="22" t="n"/>
      <c r="AA959" s="15" t="n"/>
    </row>
    <row r="960">
      <c r="A960" s="15" t="n"/>
      <c r="B960" s="15" t="n"/>
      <c r="C960" s="15" t="n"/>
      <c r="D960" s="15" t="n"/>
      <c r="E960" s="15" t="n"/>
      <c r="F960" s="16" t="n"/>
      <c r="G960" s="16" t="n"/>
      <c r="H960" s="17">
        <f>IF(A960="","",IFERROR(MAX(0,F960-G960),0))</f>
        <v/>
      </c>
      <c r="I960" s="16" t="n"/>
      <c r="J960" s="16" t="n"/>
      <c r="K960" s="27">
        <f>IF(A960="","",IFERROR(J960/'Paramètres'!$B$6,0))</f>
        <v/>
      </c>
      <c r="L960" s="16" t="n"/>
      <c r="M960" s="17">
        <f>IF(A960="","",IFERROR(IF(L960="",'Paramètres'!$B$7,L960),0))</f>
        <v/>
      </c>
      <c r="N960" s="16" t="n"/>
      <c r="O960" s="17">
        <f>IF(A960="","",IFERROR(IF(N960="",'Paramètres'!$B$8,N960),0))</f>
        <v/>
      </c>
      <c r="P960" s="17">
        <f>IF(A960="","",IFERROR(ROUNDUP(K960*O960,0),0))</f>
        <v/>
      </c>
      <c r="Q960" s="17">
        <f>IF(A960="","",IFERROR(ROUNDUP((K960*M960)+P960,0),0))</f>
        <v/>
      </c>
      <c r="R960" s="16" t="n"/>
      <c r="S960" s="17">
        <f>IF(A960="","",IFERROR(IF(R960="",'Paramètres'!$B$9,R960),0))</f>
        <v/>
      </c>
      <c r="T960" s="17">
        <f>IF(A960="","",IFERROR(ROUNDUP(K960*(M960+S960),0),0))</f>
        <v/>
      </c>
      <c r="U960" s="17">
        <f>IF(A960="","",IFERROR(IF(H960&lt;=Q960,MAX(0,T960-H960-I960),0),0))</f>
        <v/>
      </c>
      <c r="V960" s="28" t="n"/>
      <c r="W960" s="29">
        <f>IF(A960="","",IFERROR(U960*V960,0))</f>
        <v/>
      </c>
      <c r="X960" s="27">
        <f>IF(A960="","",IFERROR(H960/K960,0))</f>
        <v/>
      </c>
      <c r="Y960" s="21">
        <f>IF(A960="","",IFERROR(IF(H960&lt;=0,"Rupture / à commander",IF(H960&lt;=Q960,IF(I960&gt;0,"À surveiller - commande en cours","À commander"),"OK")),"À vérifier"))</f>
        <v/>
      </c>
      <c r="Z960" s="22" t="n"/>
      <c r="AA960" s="15" t="n"/>
    </row>
    <row r="961">
      <c r="A961" s="15" t="n"/>
      <c r="B961" s="15" t="n"/>
      <c r="C961" s="15" t="n"/>
      <c r="D961" s="15" t="n"/>
      <c r="E961" s="15" t="n"/>
      <c r="F961" s="16" t="n"/>
      <c r="G961" s="16" t="n"/>
      <c r="H961" s="17">
        <f>IF(A961="","",IFERROR(MAX(0,F961-G961),0))</f>
        <v/>
      </c>
      <c r="I961" s="16" t="n"/>
      <c r="J961" s="16" t="n"/>
      <c r="K961" s="27">
        <f>IF(A961="","",IFERROR(J961/'Paramètres'!$B$6,0))</f>
        <v/>
      </c>
      <c r="L961" s="16" t="n"/>
      <c r="M961" s="17">
        <f>IF(A961="","",IFERROR(IF(L961="",'Paramètres'!$B$7,L961),0))</f>
        <v/>
      </c>
      <c r="N961" s="16" t="n"/>
      <c r="O961" s="17">
        <f>IF(A961="","",IFERROR(IF(N961="",'Paramètres'!$B$8,N961),0))</f>
        <v/>
      </c>
      <c r="P961" s="17">
        <f>IF(A961="","",IFERROR(ROUNDUP(K961*O961,0),0))</f>
        <v/>
      </c>
      <c r="Q961" s="17">
        <f>IF(A961="","",IFERROR(ROUNDUP((K961*M961)+P961,0),0))</f>
        <v/>
      </c>
      <c r="R961" s="16" t="n"/>
      <c r="S961" s="17">
        <f>IF(A961="","",IFERROR(IF(R961="",'Paramètres'!$B$9,R961),0))</f>
        <v/>
      </c>
      <c r="T961" s="17">
        <f>IF(A961="","",IFERROR(ROUNDUP(K961*(M961+S961),0),0))</f>
        <v/>
      </c>
      <c r="U961" s="17">
        <f>IF(A961="","",IFERROR(IF(H961&lt;=Q961,MAX(0,T961-H961-I961),0),0))</f>
        <v/>
      </c>
      <c r="V961" s="28" t="n"/>
      <c r="W961" s="29">
        <f>IF(A961="","",IFERROR(U961*V961,0))</f>
        <v/>
      </c>
      <c r="X961" s="27">
        <f>IF(A961="","",IFERROR(H961/K961,0))</f>
        <v/>
      </c>
      <c r="Y961" s="21">
        <f>IF(A961="","",IFERROR(IF(H961&lt;=0,"Rupture / à commander",IF(H961&lt;=Q961,IF(I961&gt;0,"À surveiller - commande en cours","À commander"),"OK")),"À vérifier"))</f>
        <v/>
      </c>
      <c r="Z961" s="22" t="n"/>
      <c r="AA961" s="15" t="n"/>
    </row>
    <row r="962">
      <c r="A962" s="15" t="n"/>
      <c r="B962" s="15" t="n"/>
      <c r="C962" s="15" t="n"/>
      <c r="D962" s="15" t="n"/>
      <c r="E962" s="15" t="n"/>
      <c r="F962" s="16" t="n"/>
      <c r="G962" s="16" t="n"/>
      <c r="H962" s="17">
        <f>IF(A962="","",IFERROR(MAX(0,F962-G962),0))</f>
        <v/>
      </c>
      <c r="I962" s="16" t="n"/>
      <c r="J962" s="16" t="n"/>
      <c r="K962" s="27">
        <f>IF(A962="","",IFERROR(J962/'Paramètres'!$B$6,0))</f>
        <v/>
      </c>
      <c r="L962" s="16" t="n"/>
      <c r="M962" s="17">
        <f>IF(A962="","",IFERROR(IF(L962="",'Paramètres'!$B$7,L962),0))</f>
        <v/>
      </c>
      <c r="N962" s="16" t="n"/>
      <c r="O962" s="17">
        <f>IF(A962="","",IFERROR(IF(N962="",'Paramètres'!$B$8,N962),0))</f>
        <v/>
      </c>
      <c r="P962" s="17">
        <f>IF(A962="","",IFERROR(ROUNDUP(K962*O962,0),0))</f>
        <v/>
      </c>
      <c r="Q962" s="17">
        <f>IF(A962="","",IFERROR(ROUNDUP((K962*M962)+P962,0),0))</f>
        <v/>
      </c>
      <c r="R962" s="16" t="n"/>
      <c r="S962" s="17">
        <f>IF(A962="","",IFERROR(IF(R962="",'Paramètres'!$B$9,R962),0))</f>
        <v/>
      </c>
      <c r="T962" s="17">
        <f>IF(A962="","",IFERROR(ROUNDUP(K962*(M962+S962),0),0))</f>
        <v/>
      </c>
      <c r="U962" s="17">
        <f>IF(A962="","",IFERROR(IF(H962&lt;=Q962,MAX(0,T962-H962-I962),0),0))</f>
        <v/>
      </c>
      <c r="V962" s="28" t="n"/>
      <c r="W962" s="29">
        <f>IF(A962="","",IFERROR(U962*V962,0))</f>
        <v/>
      </c>
      <c r="X962" s="27">
        <f>IF(A962="","",IFERROR(H962/K962,0))</f>
        <v/>
      </c>
      <c r="Y962" s="21">
        <f>IF(A962="","",IFERROR(IF(H962&lt;=0,"Rupture / à commander",IF(H962&lt;=Q962,IF(I962&gt;0,"À surveiller - commande en cours","À commander"),"OK")),"À vérifier"))</f>
        <v/>
      </c>
      <c r="Z962" s="22" t="n"/>
      <c r="AA962" s="15" t="n"/>
    </row>
    <row r="963">
      <c r="A963" s="15" t="n"/>
      <c r="B963" s="15" t="n"/>
      <c r="C963" s="15" t="n"/>
      <c r="D963" s="15" t="n"/>
      <c r="E963" s="15" t="n"/>
      <c r="F963" s="16" t="n"/>
      <c r="G963" s="16" t="n"/>
      <c r="H963" s="17">
        <f>IF(A963="","",IFERROR(MAX(0,F963-G963),0))</f>
        <v/>
      </c>
      <c r="I963" s="16" t="n"/>
      <c r="J963" s="16" t="n"/>
      <c r="K963" s="27">
        <f>IF(A963="","",IFERROR(J963/'Paramètres'!$B$6,0))</f>
        <v/>
      </c>
      <c r="L963" s="16" t="n"/>
      <c r="M963" s="17">
        <f>IF(A963="","",IFERROR(IF(L963="",'Paramètres'!$B$7,L963),0))</f>
        <v/>
      </c>
      <c r="N963" s="16" t="n"/>
      <c r="O963" s="17">
        <f>IF(A963="","",IFERROR(IF(N963="",'Paramètres'!$B$8,N963),0))</f>
        <v/>
      </c>
      <c r="P963" s="17">
        <f>IF(A963="","",IFERROR(ROUNDUP(K963*O963,0),0))</f>
        <v/>
      </c>
      <c r="Q963" s="17">
        <f>IF(A963="","",IFERROR(ROUNDUP((K963*M963)+P963,0),0))</f>
        <v/>
      </c>
      <c r="R963" s="16" t="n"/>
      <c r="S963" s="17">
        <f>IF(A963="","",IFERROR(IF(R963="",'Paramètres'!$B$9,R963),0))</f>
        <v/>
      </c>
      <c r="T963" s="17">
        <f>IF(A963="","",IFERROR(ROUNDUP(K963*(M963+S963),0),0))</f>
        <v/>
      </c>
      <c r="U963" s="17">
        <f>IF(A963="","",IFERROR(IF(H963&lt;=Q963,MAX(0,T963-H963-I963),0),0))</f>
        <v/>
      </c>
      <c r="V963" s="28" t="n"/>
      <c r="W963" s="29">
        <f>IF(A963="","",IFERROR(U963*V963,0))</f>
        <v/>
      </c>
      <c r="X963" s="27">
        <f>IF(A963="","",IFERROR(H963/K963,0))</f>
        <v/>
      </c>
      <c r="Y963" s="21">
        <f>IF(A963="","",IFERROR(IF(H963&lt;=0,"Rupture / à commander",IF(H963&lt;=Q963,IF(I963&gt;0,"À surveiller - commande en cours","À commander"),"OK")),"À vérifier"))</f>
        <v/>
      </c>
      <c r="Z963" s="22" t="n"/>
      <c r="AA963" s="15" t="n"/>
    </row>
    <row r="964">
      <c r="A964" s="15" t="n"/>
      <c r="B964" s="15" t="n"/>
      <c r="C964" s="15" t="n"/>
      <c r="D964" s="15" t="n"/>
      <c r="E964" s="15" t="n"/>
      <c r="F964" s="16" t="n"/>
      <c r="G964" s="16" t="n"/>
      <c r="H964" s="17">
        <f>IF(A964="","",IFERROR(MAX(0,F964-G964),0))</f>
        <v/>
      </c>
      <c r="I964" s="16" t="n"/>
      <c r="J964" s="16" t="n"/>
      <c r="K964" s="27">
        <f>IF(A964="","",IFERROR(J964/'Paramètres'!$B$6,0))</f>
        <v/>
      </c>
      <c r="L964" s="16" t="n"/>
      <c r="M964" s="17">
        <f>IF(A964="","",IFERROR(IF(L964="",'Paramètres'!$B$7,L964),0))</f>
        <v/>
      </c>
      <c r="N964" s="16" t="n"/>
      <c r="O964" s="17">
        <f>IF(A964="","",IFERROR(IF(N964="",'Paramètres'!$B$8,N964),0))</f>
        <v/>
      </c>
      <c r="P964" s="17">
        <f>IF(A964="","",IFERROR(ROUNDUP(K964*O964,0),0))</f>
        <v/>
      </c>
      <c r="Q964" s="17">
        <f>IF(A964="","",IFERROR(ROUNDUP((K964*M964)+P964,0),0))</f>
        <v/>
      </c>
      <c r="R964" s="16" t="n"/>
      <c r="S964" s="17">
        <f>IF(A964="","",IFERROR(IF(R964="",'Paramètres'!$B$9,R964),0))</f>
        <v/>
      </c>
      <c r="T964" s="17">
        <f>IF(A964="","",IFERROR(ROUNDUP(K964*(M964+S964),0),0))</f>
        <v/>
      </c>
      <c r="U964" s="17">
        <f>IF(A964="","",IFERROR(IF(H964&lt;=Q964,MAX(0,T964-H964-I964),0),0))</f>
        <v/>
      </c>
      <c r="V964" s="28" t="n"/>
      <c r="W964" s="29">
        <f>IF(A964="","",IFERROR(U964*V964,0))</f>
        <v/>
      </c>
      <c r="X964" s="27">
        <f>IF(A964="","",IFERROR(H964/K964,0))</f>
        <v/>
      </c>
      <c r="Y964" s="21">
        <f>IF(A964="","",IFERROR(IF(H964&lt;=0,"Rupture / à commander",IF(H964&lt;=Q964,IF(I964&gt;0,"À surveiller - commande en cours","À commander"),"OK")),"À vérifier"))</f>
        <v/>
      </c>
      <c r="Z964" s="22" t="n"/>
      <c r="AA964" s="15" t="n"/>
    </row>
    <row r="965">
      <c r="A965" s="15" t="n"/>
      <c r="B965" s="15" t="n"/>
      <c r="C965" s="15" t="n"/>
      <c r="D965" s="15" t="n"/>
      <c r="E965" s="15" t="n"/>
      <c r="F965" s="16" t="n"/>
      <c r="G965" s="16" t="n"/>
      <c r="H965" s="17">
        <f>IF(A965="","",IFERROR(MAX(0,F965-G965),0))</f>
        <v/>
      </c>
      <c r="I965" s="16" t="n"/>
      <c r="J965" s="16" t="n"/>
      <c r="K965" s="27">
        <f>IF(A965="","",IFERROR(J965/'Paramètres'!$B$6,0))</f>
        <v/>
      </c>
      <c r="L965" s="16" t="n"/>
      <c r="M965" s="17">
        <f>IF(A965="","",IFERROR(IF(L965="",'Paramètres'!$B$7,L965),0))</f>
        <v/>
      </c>
      <c r="N965" s="16" t="n"/>
      <c r="O965" s="17">
        <f>IF(A965="","",IFERROR(IF(N965="",'Paramètres'!$B$8,N965),0))</f>
        <v/>
      </c>
      <c r="P965" s="17">
        <f>IF(A965="","",IFERROR(ROUNDUP(K965*O965,0),0))</f>
        <v/>
      </c>
      <c r="Q965" s="17">
        <f>IF(A965="","",IFERROR(ROUNDUP((K965*M965)+P965,0),0))</f>
        <v/>
      </c>
      <c r="R965" s="16" t="n"/>
      <c r="S965" s="17">
        <f>IF(A965="","",IFERROR(IF(R965="",'Paramètres'!$B$9,R965),0))</f>
        <v/>
      </c>
      <c r="T965" s="17">
        <f>IF(A965="","",IFERROR(ROUNDUP(K965*(M965+S965),0),0))</f>
        <v/>
      </c>
      <c r="U965" s="17">
        <f>IF(A965="","",IFERROR(IF(H965&lt;=Q965,MAX(0,T965-H965-I965),0),0))</f>
        <v/>
      </c>
      <c r="V965" s="28" t="n"/>
      <c r="W965" s="29">
        <f>IF(A965="","",IFERROR(U965*V965,0))</f>
        <v/>
      </c>
      <c r="X965" s="27">
        <f>IF(A965="","",IFERROR(H965/K965,0))</f>
        <v/>
      </c>
      <c r="Y965" s="21">
        <f>IF(A965="","",IFERROR(IF(H965&lt;=0,"Rupture / à commander",IF(H965&lt;=Q965,IF(I965&gt;0,"À surveiller - commande en cours","À commander"),"OK")),"À vérifier"))</f>
        <v/>
      </c>
      <c r="Z965" s="22" t="n"/>
      <c r="AA965" s="15" t="n"/>
    </row>
    <row r="966">
      <c r="A966" s="15" t="n"/>
      <c r="B966" s="15" t="n"/>
      <c r="C966" s="15" t="n"/>
      <c r="D966" s="15" t="n"/>
      <c r="E966" s="15" t="n"/>
      <c r="F966" s="16" t="n"/>
      <c r="G966" s="16" t="n"/>
      <c r="H966" s="17">
        <f>IF(A966="","",IFERROR(MAX(0,F966-G966),0))</f>
        <v/>
      </c>
      <c r="I966" s="16" t="n"/>
      <c r="J966" s="16" t="n"/>
      <c r="K966" s="27">
        <f>IF(A966="","",IFERROR(J966/'Paramètres'!$B$6,0))</f>
        <v/>
      </c>
      <c r="L966" s="16" t="n"/>
      <c r="M966" s="17">
        <f>IF(A966="","",IFERROR(IF(L966="",'Paramètres'!$B$7,L966),0))</f>
        <v/>
      </c>
      <c r="N966" s="16" t="n"/>
      <c r="O966" s="17">
        <f>IF(A966="","",IFERROR(IF(N966="",'Paramètres'!$B$8,N966),0))</f>
        <v/>
      </c>
      <c r="P966" s="17">
        <f>IF(A966="","",IFERROR(ROUNDUP(K966*O966,0),0))</f>
        <v/>
      </c>
      <c r="Q966" s="17">
        <f>IF(A966="","",IFERROR(ROUNDUP((K966*M966)+P966,0),0))</f>
        <v/>
      </c>
      <c r="R966" s="16" t="n"/>
      <c r="S966" s="17">
        <f>IF(A966="","",IFERROR(IF(R966="",'Paramètres'!$B$9,R966),0))</f>
        <v/>
      </c>
      <c r="T966" s="17">
        <f>IF(A966="","",IFERROR(ROUNDUP(K966*(M966+S966),0),0))</f>
        <v/>
      </c>
      <c r="U966" s="17">
        <f>IF(A966="","",IFERROR(IF(H966&lt;=Q966,MAX(0,T966-H966-I966),0),0))</f>
        <v/>
      </c>
      <c r="V966" s="28" t="n"/>
      <c r="W966" s="29">
        <f>IF(A966="","",IFERROR(U966*V966,0))</f>
        <v/>
      </c>
      <c r="X966" s="27">
        <f>IF(A966="","",IFERROR(H966/K966,0))</f>
        <v/>
      </c>
      <c r="Y966" s="21">
        <f>IF(A966="","",IFERROR(IF(H966&lt;=0,"Rupture / à commander",IF(H966&lt;=Q966,IF(I966&gt;0,"À surveiller - commande en cours","À commander"),"OK")),"À vérifier"))</f>
        <v/>
      </c>
      <c r="Z966" s="22" t="n"/>
      <c r="AA966" s="15" t="n"/>
    </row>
    <row r="967">
      <c r="A967" s="15" t="n"/>
      <c r="B967" s="15" t="n"/>
      <c r="C967" s="15" t="n"/>
      <c r="D967" s="15" t="n"/>
      <c r="E967" s="15" t="n"/>
      <c r="F967" s="16" t="n"/>
      <c r="G967" s="16" t="n"/>
      <c r="H967" s="17">
        <f>IF(A967="","",IFERROR(MAX(0,F967-G967),0))</f>
        <v/>
      </c>
      <c r="I967" s="16" t="n"/>
      <c r="J967" s="16" t="n"/>
      <c r="K967" s="27">
        <f>IF(A967="","",IFERROR(J967/'Paramètres'!$B$6,0))</f>
        <v/>
      </c>
      <c r="L967" s="16" t="n"/>
      <c r="M967" s="17">
        <f>IF(A967="","",IFERROR(IF(L967="",'Paramètres'!$B$7,L967),0))</f>
        <v/>
      </c>
      <c r="N967" s="16" t="n"/>
      <c r="O967" s="17">
        <f>IF(A967="","",IFERROR(IF(N967="",'Paramètres'!$B$8,N967),0))</f>
        <v/>
      </c>
      <c r="P967" s="17">
        <f>IF(A967="","",IFERROR(ROUNDUP(K967*O967,0),0))</f>
        <v/>
      </c>
      <c r="Q967" s="17">
        <f>IF(A967="","",IFERROR(ROUNDUP((K967*M967)+P967,0),0))</f>
        <v/>
      </c>
      <c r="R967" s="16" t="n"/>
      <c r="S967" s="17">
        <f>IF(A967="","",IFERROR(IF(R967="",'Paramètres'!$B$9,R967),0))</f>
        <v/>
      </c>
      <c r="T967" s="17">
        <f>IF(A967="","",IFERROR(ROUNDUP(K967*(M967+S967),0),0))</f>
        <v/>
      </c>
      <c r="U967" s="17">
        <f>IF(A967="","",IFERROR(IF(H967&lt;=Q967,MAX(0,T967-H967-I967),0),0))</f>
        <v/>
      </c>
      <c r="V967" s="28" t="n"/>
      <c r="W967" s="29">
        <f>IF(A967="","",IFERROR(U967*V967,0))</f>
        <v/>
      </c>
      <c r="X967" s="27">
        <f>IF(A967="","",IFERROR(H967/K967,0))</f>
        <v/>
      </c>
      <c r="Y967" s="21">
        <f>IF(A967="","",IFERROR(IF(H967&lt;=0,"Rupture / à commander",IF(H967&lt;=Q967,IF(I967&gt;0,"À surveiller - commande en cours","À commander"),"OK")),"À vérifier"))</f>
        <v/>
      </c>
      <c r="Z967" s="22" t="n"/>
      <c r="AA967" s="15" t="n"/>
    </row>
    <row r="968">
      <c r="A968" s="15" t="n"/>
      <c r="B968" s="15" t="n"/>
      <c r="C968" s="15" t="n"/>
      <c r="D968" s="15" t="n"/>
      <c r="E968" s="15" t="n"/>
      <c r="F968" s="16" t="n"/>
      <c r="G968" s="16" t="n"/>
      <c r="H968" s="17">
        <f>IF(A968="","",IFERROR(MAX(0,F968-G968),0))</f>
        <v/>
      </c>
      <c r="I968" s="16" t="n"/>
      <c r="J968" s="16" t="n"/>
      <c r="K968" s="27">
        <f>IF(A968="","",IFERROR(J968/'Paramètres'!$B$6,0))</f>
        <v/>
      </c>
      <c r="L968" s="16" t="n"/>
      <c r="M968" s="17">
        <f>IF(A968="","",IFERROR(IF(L968="",'Paramètres'!$B$7,L968),0))</f>
        <v/>
      </c>
      <c r="N968" s="16" t="n"/>
      <c r="O968" s="17">
        <f>IF(A968="","",IFERROR(IF(N968="",'Paramètres'!$B$8,N968),0))</f>
        <v/>
      </c>
      <c r="P968" s="17">
        <f>IF(A968="","",IFERROR(ROUNDUP(K968*O968,0),0))</f>
        <v/>
      </c>
      <c r="Q968" s="17">
        <f>IF(A968="","",IFERROR(ROUNDUP((K968*M968)+P968,0),0))</f>
        <v/>
      </c>
      <c r="R968" s="16" t="n"/>
      <c r="S968" s="17">
        <f>IF(A968="","",IFERROR(IF(R968="",'Paramètres'!$B$9,R968),0))</f>
        <v/>
      </c>
      <c r="T968" s="17">
        <f>IF(A968="","",IFERROR(ROUNDUP(K968*(M968+S968),0),0))</f>
        <v/>
      </c>
      <c r="U968" s="17">
        <f>IF(A968="","",IFERROR(IF(H968&lt;=Q968,MAX(0,T968-H968-I968),0),0))</f>
        <v/>
      </c>
      <c r="V968" s="28" t="n"/>
      <c r="W968" s="29">
        <f>IF(A968="","",IFERROR(U968*V968,0))</f>
        <v/>
      </c>
      <c r="X968" s="27">
        <f>IF(A968="","",IFERROR(H968/K968,0))</f>
        <v/>
      </c>
      <c r="Y968" s="21">
        <f>IF(A968="","",IFERROR(IF(H968&lt;=0,"Rupture / à commander",IF(H968&lt;=Q968,IF(I968&gt;0,"À surveiller - commande en cours","À commander"),"OK")),"À vérifier"))</f>
        <v/>
      </c>
      <c r="Z968" s="22" t="n"/>
      <c r="AA968" s="15" t="n"/>
    </row>
    <row r="969">
      <c r="A969" s="15" t="n"/>
      <c r="B969" s="15" t="n"/>
      <c r="C969" s="15" t="n"/>
      <c r="D969" s="15" t="n"/>
      <c r="E969" s="15" t="n"/>
      <c r="F969" s="16" t="n"/>
      <c r="G969" s="16" t="n"/>
      <c r="H969" s="17">
        <f>IF(A969="","",IFERROR(MAX(0,F969-G969),0))</f>
        <v/>
      </c>
      <c r="I969" s="16" t="n"/>
      <c r="J969" s="16" t="n"/>
      <c r="K969" s="27">
        <f>IF(A969="","",IFERROR(J969/'Paramètres'!$B$6,0))</f>
        <v/>
      </c>
      <c r="L969" s="16" t="n"/>
      <c r="M969" s="17">
        <f>IF(A969="","",IFERROR(IF(L969="",'Paramètres'!$B$7,L969),0))</f>
        <v/>
      </c>
      <c r="N969" s="16" t="n"/>
      <c r="O969" s="17">
        <f>IF(A969="","",IFERROR(IF(N969="",'Paramètres'!$B$8,N969),0))</f>
        <v/>
      </c>
      <c r="P969" s="17">
        <f>IF(A969="","",IFERROR(ROUNDUP(K969*O969,0),0))</f>
        <v/>
      </c>
      <c r="Q969" s="17">
        <f>IF(A969="","",IFERROR(ROUNDUP((K969*M969)+P969,0),0))</f>
        <v/>
      </c>
      <c r="R969" s="16" t="n"/>
      <c r="S969" s="17">
        <f>IF(A969="","",IFERROR(IF(R969="",'Paramètres'!$B$9,R969),0))</f>
        <v/>
      </c>
      <c r="T969" s="17">
        <f>IF(A969="","",IFERROR(ROUNDUP(K969*(M969+S969),0),0))</f>
        <v/>
      </c>
      <c r="U969" s="17">
        <f>IF(A969="","",IFERROR(IF(H969&lt;=Q969,MAX(0,T969-H969-I969),0),0))</f>
        <v/>
      </c>
      <c r="V969" s="28" t="n"/>
      <c r="W969" s="29">
        <f>IF(A969="","",IFERROR(U969*V969,0))</f>
        <v/>
      </c>
      <c r="X969" s="27">
        <f>IF(A969="","",IFERROR(H969/K969,0))</f>
        <v/>
      </c>
      <c r="Y969" s="21">
        <f>IF(A969="","",IFERROR(IF(H969&lt;=0,"Rupture / à commander",IF(H969&lt;=Q969,IF(I969&gt;0,"À surveiller - commande en cours","À commander"),"OK")),"À vérifier"))</f>
        <v/>
      </c>
      <c r="Z969" s="22" t="n"/>
      <c r="AA969" s="15" t="n"/>
    </row>
    <row r="970">
      <c r="A970" s="15" t="n"/>
      <c r="B970" s="15" t="n"/>
      <c r="C970" s="15" t="n"/>
      <c r="D970" s="15" t="n"/>
      <c r="E970" s="15" t="n"/>
      <c r="F970" s="16" t="n"/>
      <c r="G970" s="16" t="n"/>
      <c r="H970" s="17">
        <f>IF(A970="","",IFERROR(MAX(0,F970-G970),0))</f>
        <v/>
      </c>
      <c r="I970" s="16" t="n"/>
      <c r="J970" s="16" t="n"/>
      <c r="K970" s="27">
        <f>IF(A970="","",IFERROR(J970/'Paramètres'!$B$6,0))</f>
        <v/>
      </c>
      <c r="L970" s="16" t="n"/>
      <c r="M970" s="17">
        <f>IF(A970="","",IFERROR(IF(L970="",'Paramètres'!$B$7,L970),0))</f>
        <v/>
      </c>
      <c r="N970" s="16" t="n"/>
      <c r="O970" s="17">
        <f>IF(A970="","",IFERROR(IF(N970="",'Paramètres'!$B$8,N970),0))</f>
        <v/>
      </c>
      <c r="P970" s="17">
        <f>IF(A970="","",IFERROR(ROUNDUP(K970*O970,0),0))</f>
        <v/>
      </c>
      <c r="Q970" s="17">
        <f>IF(A970="","",IFERROR(ROUNDUP((K970*M970)+P970,0),0))</f>
        <v/>
      </c>
      <c r="R970" s="16" t="n"/>
      <c r="S970" s="17">
        <f>IF(A970="","",IFERROR(IF(R970="",'Paramètres'!$B$9,R970),0))</f>
        <v/>
      </c>
      <c r="T970" s="17">
        <f>IF(A970="","",IFERROR(ROUNDUP(K970*(M970+S970),0),0))</f>
        <v/>
      </c>
      <c r="U970" s="17">
        <f>IF(A970="","",IFERROR(IF(H970&lt;=Q970,MAX(0,T970-H970-I970),0),0))</f>
        <v/>
      </c>
      <c r="V970" s="28" t="n"/>
      <c r="W970" s="29">
        <f>IF(A970="","",IFERROR(U970*V970,0))</f>
        <v/>
      </c>
      <c r="X970" s="27">
        <f>IF(A970="","",IFERROR(H970/K970,0))</f>
        <v/>
      </c>
      <c r="Y970" s="21">
        <f>IF(A970="","",IFERROR(IF(H970&lt;=0,"Rupture / à commander",IF(H970&lt;=Q970,IF(I970&gt;0,"À surveiller - commande en cours","À commander"),"OK")),"À vérifier"))</f>
        <v/>
      </c>
      <c r="Z970" s="22" t="n"/>
      <c r="AA970" s="15" t="n"/>
    </row>
    <row r="971">
      <c r="A971" s="15" t="n"/>
      <c r="B971" s="15" t="n"/>
      <c r="C971" s="15" t="n"/>
      <c r="D971" s="15" t="n"/>
      <c r="E971" s="15" t="n"/>
      <c r="F971" s="16" t="n"/>
      <c r="G971" s="16" t="n"/>
      <c r="H971" s="17">
        <f>IF(A971="","",IFERROR(MAX(0,F971-G971),0))</f>
        <v/>
      </c>
      <c r="I971" s="16" t="n"/>
      <c r="J971" s="16" t="n"/>
      <c r="K971" s="27">
        <f>IF(A971="","",IFERROR(J971/'Paramètres'!$B$6,0))</f>
        <v/>
      </c>
      <c r="L971" s="16" t="n"/>
      <c r="M971" s="17">
        <f>IF(A971="","",IFERROR(IF(L971="",'Paramètres'!$B$7,L971),0))</f>
        <v/>
      </c>
      <c r="N971" s="16" t="n"/>
      <c r="O971" s="17">
        <f>IF(A971="","",IFERROR(IF(N971="",'Paramètres'!$B$8,N971),0))</f>
        <v/>
      </c>
      <c r="P971" s="17">
        <f>IF(A971="","",IFERROR(ROUNDUP(K971*O971,0),0))</f>
        <v/>
      </c>
      <c r="Q971" s="17">
        <f>IF(A971="","",IFERROR(ROUNDUP((K971*M971)+P971,0),0))</f>
        <v/>
      </c>
      <c r="R971" s="16" t="n"/>
      <c r="S971" s="17">
        <f>IF(A971="","",IFERROR(IF(R971="",'Paramètres'!$B$9,R971),0))</f>
        <v/>
      </c>
      <c r="T971" s="17">
        <f>IF(A971="","",IFERROR(ROUNDUP(K971*(M971+S971),0),0))</f>
        <v/>
      </c>
      <c r="U971" s="17">
        <f>IF(A971="","",IFERROR(IF(H971&lt;=Q971,MAX(0,T971-H971-I971),0),0))</f>
        <v/>
      </c>
      <c r="V971" s="28" t="n"/>
      <c r="W971" s="29">
        <f>IF(A971="","",IFERROR(U971*V971,0))</f>
        <v/>
      </c>
      <c r="X971" s="27">
        <f>IF(A971="","",IFERROR(H971/K971,0))</f>
        <v/>
      </c>
      <c r="Y971" s="21">
        <f>IF(A971="","",IFERROR(IF(H971&lt;=0,"Rupture / à commander",IF(H971&lt;=Q971,IF(I971&gt;0,"À surveiller - commande en cours","À commander"),"OK")),"À vérifier"))</f>
        <v/>
      </c>
      <c r="Z971" s="22" t="n"/>
      <c r="AA971" s="15" t="n"/>
    </row>
    <row r="972">
      <c r="A972" s="15" t="n"/>
      <c r="B972" s="15" t="n"/>
      <c r="C972" s="15" t="n"/>
      <c r="D972" s="15" t="n"/>
      <c r="E972" s="15" t="n"/>
      <c r="F972" s="16" t="n"/>
      <c r="G972" s="16" t="n"/>
      <c r="H972" s="17">
        <f>IF(A972="","",IFERROR(MAX(0,F972-G972),0))</f>
        <v/>
      </c>
      <c r="I972" s="16" t="n"/>
      <c r="J972" s="16" t="n"/>
      <c r="K972" s="27">
        <f>IF(A972="","",IFERROR(J972/'Paramètres'!$B$6,0))</f>
        <v/>
      </c>
      <c r="L972" s="16" t="n"/>
      <c r="M972" s="17">
        <f>IF(A972="","",IFERROR(IF(L972="",'Paramètres'!$B$7,L972),0))</f>
        <v/>
      </c>
      <c r="N972" s="16" t="n"/>
      <c r="O972" s="17">
        <f>IF(A972="","",IFERROR(IF(N972="",'Paramètres'!$B$8,N972),0))</f>
        <v/>
      </c>
      <c r="P972" s="17">
        <f>IF(A972="","",IFERROR(ROUNDUP(K972*O972,0),0))</f>
        <v/>
      </c>
      <c r="Q972" s="17">
        <f>IF(A972="","",IFERROR(ROUNDUP((K972*M972)+P972,0),0))</f>
        <v/>
      </c>
      <c r="R972" s="16" t="n"/>
      <c r="S972" s="17">
        <f>IF(A972="","",IFERROR(IF(R972="",'Paramètres'!$B$9,R972),0))</f>
        <v/>
      </c>
      <c r="T972" s="17">
        <f>IF(A972="","",IFERROR(ROUNDUP(K972*(M972+S972),0),0))</f>
        <v/>
      </c>
      <c r="U972" s="17">
        <f>IF(A972="","",IFERROR(IF(H972&lt;=Q972,MAX(0,T972-H972-I972),0),0))</f>
        <v/>
      </c>
      <c r="V972" s="28" t="n"/>
      <c r="W972" s="29">
        <f>IF(A972="","",IFERROR(U972*V972,0))</f>
        <v/>
      </c>
      <c r="X972" s="27">
        <f>IF(A972="","",IFERROR(H972/K972,0))</f>
        <v/>
      </c>
      <c r="Y972" s="21">
        <f>IF(A972="","",IFERROR(IF(H972&lt;=0,"Rupture / à commander",IF(H972&lt;=Q972,IF(I972&gt;0,"À surveiller - commande en cours","À commander"),"OK")),"À vérifier"))</f>
        <v/>
      </c>
      <c r="Z972" s="22" t="n"/>
      <c r="AA972" s="15" t="n"/>
    </row>
    <row r="973">
      <c r="A973" s="15" t="n"/>
      <c r="B973" s="15" t="n"/>
      <c r="C973" s="15" t="n"/>
      <c r="D973" s="15" t="n"/>
      <c r="E973" s="15" t="n"/>
      <c r="F973" s="16" t="n"/>
      <c r="G973" s="16" t="n"/>
      <c r="H973" s="17">
        <f>IF(A973="","",IFERROR(MAX(0,F973-G973),0))</f>
        <v/>
      </c>
      <c r="I973" s="16" t="n"/>
      <c r="J973" s="16" t="n"/>
      <c r="K973" s="27">
        <f>IF(A973="","",IFERROR(J973/'Paramètres'!$B$6,0))</f>
        <v/>
      </c>
      <c r="L973" s="16" t="n"/>
      <c r="M973" s="17">
        <f>IF(A973="","",IFERROR(IF(L973="",'Paramètres'!$B$7,L973),0))</f>
        <v/>
      </c>
      <c r="N973" s="16" t="n"/>
      <c r="O973" s="17">
        <f>IF(A973="","",IFERROR(IF(N973="",'Paramètres'!$B$8,N973),0))</f>
        <v/>
      </c>
      <c r="P973" s="17">
        <f>IF(A973="","",IFERROR(ROUNDUP(K973*O973,0),0))</f>
        <v/>
      </c>
      <c r="Q973" s="17">
        <f>IF(A973="","",IFERROR(ROUNDUP((K973*M973)+P973,0),0))</f>
        <v/>
      </c>
      <c r="R973" s="16" t="n"/>
      <c r="S973" s="17">
        <f>IF(A973="","",IFERROR(IF(R973="",'Paramètres'!$B$9,R973),0))</f>
        <v/>
      </c>
      <c r="T973" s="17">
        <f>IF(A973="","",IFERROR(ROUNDUP(K973*(M973+S973),0),0))</f>
        <v/>
      </c>
      <c r="U973" s="17">
        <f>IF(A973="","",IFERROR(IF(H973&lt;=Q973,MAX(0,T973-H973-I973),0),0))</f>
        <v/>
      </c>
      <c r="V973" s="28" t="n"/>
      <c r="W973" s="29">
        <f>IF(A973="","",IFERROR(U973*V973,0))</f>
        <v/>
      </c>
      <c r="X973" s="27">
        <f>IF(A973="","",IFERROR(H973/K973,0))</f>
        <v/>
      </c>
      <c r="Y973" s="21">
        <f>IF(A973="","",IFERROR(IF(H973&lt;=0,"Rupture / à commander",IF(H973&lt;=Q973,IF(I973&gt;0,"À surveiller - commande en cours","À commander"),"OK")),"À vérifier"))</f>
        <v/>
      </c>
      <c r="Z973" s="22" t="n"/>
      <c r="AA973" s="15" t="n"/>
    </row>
    <row r="974">
      <c r="A974" s="15" t="n"/>
      <c r="B974" s="15" t="n"/>
      <c r="C974" s="15" t="n"/>
      <c r="D974" s="15" t="n"/>
      <c r="E974" s="15" t="n"/>
      <c r="F974" s="16" t="n"/>
      <c r="G974" s="16" t="n"/>
      <c r="H974" s="17">
        <f>IF(A974="","",IFERROR(MAX(0,F974-G974),0))</f>
        <v/>
      </c>
      <c r="I974" s="16" t="n"/>
      <c r="J974" s="16" t="n"/>
      <c r="K974" s="27">
        <f>IF(A974="","",IFERROR(J974/'Paramètres'!$B$6,0))</f>
        <v/>
      </c>
      <c r="L974" s="16" t="n"/>
      <c r="M974" s="17">
        <f>IF(A974="","",IFERROR(IF(L974="",'Paramètres'!$B$7,L974),0))</f>
        <v/>
      </c>
      <c r="N974" s="16" t="n"/>
      <c r="O974" s="17">
        <f>IF(A974="","",IFERROR(IF(N974="",'Paramètres'!$B$8,N974),0))</f>
        <v/>
      </c>
      <c r="P974" s="17">
        <f>IF(A974="","",IFERROR(ROUNDUP(K974*O974,0),0))</f>
        <v/>
      </c>
      <c r="Q974" s="17">
        <f>IF(A974="","",IFERROR(ROUNDUP((K974*M974)+P974,0),0))</f>
        <v/>
      </c>
      <c r="R974" s="16" t="n"/>
      <c r="S974" s="17">
        <f>IF(A974="","",IFERROR(IF(R974="",'Paramètres'!$B$9,R974),0))</f>
        <v/>
      </c>
      <c r="T974" s="17">
        <f>IF(A974="","",IFERROR(ROUNDUP(K974*(M974+S974),0),0))</f>
        <v/>
      </c>
      <c r="U974" s="17">
        <f>IF(A974="","",IFERROR(IF(H974&lt;=Q974,MAX(0,T974-H974-I974),0),0))</f>
        <v/>
      </c>
      <c r="V974" s="28" t="n"/>
      <c r="W974" s="29">
        <f>IF(A974="","",IFERROR(U974*V974,0))</f>
        <v/>
      </c>
      <c r="X974" s="27">
        <f>IF(A974="","",IFERROR(H974/K974,0))</f>
        <v/>
      </c>
      <c r="Y974" s="21">
        <f>IF(A974="","",IFERROR(IF(H974&lt;=0,"Rupture / à commander",IF(H974&lt;=Q974,IF(I974&gt;0,"À surveiller - commande en cours","À commander"),"OK")),"À vérifier"))</f>
        <v/>
      </c>
      <c r="Z974" s="22" t="n"/>
      <c r="AA974" s="15" t="n"/>
    </row>
    <row r="975">
      <c r="A975" s="15" t="n"/>
      <c r="B975" s="15" t="n"/>
      <c r="C975" s="15" t="n"/>
      <c r="D975" s="15" t="n"/>
      <c r="E975" s="15" t="n"/>
      <c r="F975" s="16" t="n"/>
      <c r="G975" s="16" t="n"/>
      <c r="H975" s="17">
        <f>IF(A975="","",IFERROR(MAX(0,F975-G975),0))</f>
        <v/>
      </c>
      <c r="I975" s="16" t="n"/>
      <c r="J975" s="16" t="n"/>
      <c r="K975" s="27">
        <f>IF(A975="","",IFERROR(J975/'Paramètres'!$B$6,0))</f>
        <v/>
      </c>
      <c r="L975" s="16" t="n"/>
      <c r="M975" s="17">
        <f>IF(A975="","",IFERROR(IF(L975="",'Paramètres'!$B$7,L975),0))</f>
        <v/>
      </c>
      <c r="N975" s="16" t="n"/>
      <c r="O975" s="17">
        <f>IF(A975="","",IFERROR(IF(N975="",'Paramètres'!$B$8,N975),0))</f>
        <v/>
      </c>
      <c r="P975" s="17">
        <f>IF(A975="","",IFERROR(ROUNDUP(K975*O975,0),0))</f>
        <v/>
      </c>
      <c r="Q975" s="17">
        <f>IF(A975="","",IFERROR(ROUNDUP((K975*M975)+P975,0),0))</f>
        <v/>
      </c>
      <c r="R975" s="16" t="n"/>
      <c r="S975" s="17">
        <f>IF(A975="","",IFERROR(IF(R975="",'Paramètres'!$B$9,R975),0))</f>
        <v/>
      </c>
      <c r="T975" s="17">
        <f>IF(A975="","",IFERROR(ROUNDUP(K975*(M975+S975),0),0))</f>
        <v/>
      </c>
      <c r="U975" s="17">
        <f>IF(A975="","",IFERROR(IF(H975&lt;=Q975,MAX(0,T975-H975-I975),0),0))</f>
        <v/>
      </c>
      <c r="V975" s="28" t="n"/>
      <c r="W975" s="29">
        <f>IF(A975="","",IFERROR(U975*V975,0))</f>
        <v/>
      </c>
      <c r="X975" s="27">
        <f>IF(A975="","",IFERROR(H975/K975,0))</f>
        <v/>
      </c>
      <c r="Y975" s="21">
        <f>IF(A975="","",IFERROR(IF(H975&lt;=0,"Rupture / à commander",IF(H975&lt;=Q975,IF(I975&gt;0,"À surveiller - commande en cours","À commander"),"OK")),"À vérifier"))</f>
        <v/>
      </c>
      <c r="Z975" s="22" t="n"/>
      <c r="AA975" s="15" t="n"/>
    </row>
    <row r="976">
      <c r="A976" s="15" t="n"/>
      <c r="B976" s="15" t="n"/>
      <c r="C976" s="15" t="n"/>
      <c r="D976" s="15" t="n"/>
      <c r="E976" s="15" t="n"/>
      <c r="F976" s="16" t="n"/>
      <c r="G976" s="16" t="n"/>
      <c r="H976" s="17">
        <f>IF(A976="","",IFERROR(MAX(0,F976-G976),0))</f>
        <v/>
      </c>
      <c r="I976" s="16" t="n"/>
      <c r="J976" s="16" t="n"/>
      <c r="K976" s="27">
        <f>IF(A976="","",IFERROR(J976/'Paramètres'!$B$6,0))</f>
        <v/>
      </c>
      <c r="L976" s="16" t="n"/>
      <c r="M976" s="17">
        <f>IF(A976="","",IFERROR(IF(L976="",'Paramètres'!$B$7,L976),0))</f>
        <v/>
      </c>
      <c r="N976" s="16" t="n"/>
      <c r="O976" s="17">
        <f>IF(A976="","",IFERROR(IF(N976="",'Paramètres'!$B$8,N976),0))</f>
        <v/>
      </c>
      <c r="P976" s="17">
        <f>IF(A976="","",IFERROR(ROUNDUP(K976*O976,0),0))</f>
        <v/>
      </c>
      <c r="Q976" s="17">
        <f>IF(A976="","",IFERROR(ROUNDUP((K976*M976)+P976,0),0))</f>
        <v/>
      </c>
      <c r="R976" s="16" t="n"/>
      <c r="S976" s="17">
        <f>IF(A976="","",IFERROR(IF(R976="",'Paramètres'!$B$9,R976),0))</f>
        <v/>
      </c>
      <c r="T976" s="17">
        <f>IF(A976="","",IFERROR(ROUNDUP(K976*(M976+S976),0),0))</f>
        <v/>
      </c>
      <c r="U976" s="17">
        <f>IF(A976="","",IFERROR(IF(H976&lt;=Q976,MAX(0,T976-H976-I976),0),0))</f>
        <v/>
      </c>
      <c r="V976" s="28" t="n"/>
      <c r="W976" s="29">
        <f>IF(A976="","",IFERROR(U976*V976,0))</f>
        <v/>
      </c>
      <c r="X976" s="27">
        <f>IF(A976="","",IFERROR(H976/K976,0))</f>
        <v/>
      </c>
      <c r="Y976" s="21">
        <f>IF(A976="","",IFERROR(IF(H976&lt;=0,"Rupture / à commander",IF(H976&lt;=Q976,IF(I976&gt;0,"À surveiller - commande en cours","À commander"),"OK")),"À vérifier"))</f>
        <v/>
      </c>
      <c r="Z976" s="22" t="n"/>
      <c r="AA976" s="15" t="n"/>
    </row>
    <row r="977">
      <c r="A977" s="15" t="n"/>
      <c r="B977" s="15" t="n"/>
      <c r="C977" s="15" t="n"/>
      <c r="D977" s="15" t="n"/>
      <c r="E977" s="15" t="n"/>
      <c r="F977" s="16" t="n"/>
      <c r="G977" s="16" t="n"/>
      <c r="H977" s="17">
        <f>IF(A977="","",IFERROR(MAX(0,F977-G977),0))</f>
        <v/>
      </c>
      <c r="I977" s="16" t="n"/>
      <c r="J977" s="16" t="n"/>
      <c r="K977" s="27">
        <f>IF(A977="","",IFERROR(J977/'Paramètres'!$B$6,0))</f>
        <v/>
      </c>
      <c r="L977" s="16" t="n"/>
      <c r="M977" s="17">
        <f>IF(A977="","",IFERROR(IF(L977="",'Paramètres'!$B$7,L977),0))</f>
        <v/>
      </c>
      <c r="N977" s="16" t="n"/>
      <c r="O977" s="17">
        <f>IF(A977="","",IFERROR(IF(N977="",'Paramètres'!$B$8,N977),0))</f>
        <v/>
      </c>
      <c r="P977" s="17">
        <f>IF(A977="","",IFERROR(ROUNDUP(K977*O977,0),0))</f>
        <v/>
      </c>
      <c r="Q977" s="17">
        <f>IF(A977="","",IFERROR(ROUNDUP((K977*M977)+P977,0),0))</f>
        <v/>
      </c>
      <c r="R977" s="16" t="n"/>
      <c r="S977" s="17">
        <f>IF(A977="","",IFERROR(IF(R977="",'Paramètres'!$B$9,R977),0))</f>
        <v/>
      </c>
      <c r="T977" s="17">
        <f>IF(A977="","",IFERROR(ROUNDUP(K977*(M977+S977),0),0))</f>
        <v/>
      </c>
      <c r="U977" s="17">
        <f>IF(A977="","",IFERROR(IF(H977&lt;=Q977,MAX(0,T977-H977-I977),0),0))</f>
        <v/>
      </c>
      <c r="V977" s="28" t="n"/>
      <c r="W977" s="29">
        <f>IF(A977="","",IFERROR(U977*V977,0))</f>
        <v/>
      </c>
      <c r="X977" s="27">
        <f>IF(A977="","",IFERROR(H977/K977,0))</f>
        <v/>
      </c>
      <c r="Y977" s="21">
        <f>IF(A977="","",IFERROR(IF(H977&lt;=0,"Rupture / à commander",IF(H977&lt;=Q977,IF(I977&gt;0,"À surveiller - commande en cours","À commander"),"OK")),"À vérifier"))</f>
        <v/>
      </c>
      <c r="Z977" s="22" t="n"/>
      <c r="AA977" s="15" t="n"/>
    </row>
    <row r="978">
      <c r="A978" s="15" t="n"/>
      <c r="B978" s="15" t="n"/>
      <c r="C978" s="15" t="n"/>
      <c r="D978" s="15" t="n"/>
      <c r="E978" s="15" t="n"/>
      <c r="F978" s="16" t="n"/>
      <c r="G978" s="16" t="n"/>
      <c r="H978" s="17">
        <f>IF(A978="","",IFERROR(MAX(0,F978-G978),0))</f>
        <v/>
      </c>
      <c r="I978" s="16" t="n"/>
      <c r="J978" s="16" t="n"/>
      <c r="K978" s="27">
        <f>IF(A978="","",IFERROR(J978/'Paramètres'!$B$6,0))</f>
        <v/>
      </c>
      <c r="L978" s="16" t="n"/>
      <c r="M978" s="17">
        <f>IF(A978="","",IFERROR(IF(L978="",'Paramètres'!$B$7,L978),0))</f>
        <v/>
      </c>
      <c r="N978" s="16" t="n"/>
      <c r="O978" s="17">
        <f>IF(A978="","",IFERROR(IF(N978="",'Paramètres'!$B$8,N978),0))</f>
        <v/>
      </c>
      <c r="P978" s="17">
        <f>IF(A978="","",IFERROR(ROUNDUP(K978*O978,0),0))</f>
        <v/>
      </c>
      <c r="Q978" s="17">
        <f>IF(A978="","",IFERROR(ROUNDUP((K978*M978)+P978,0),0))</f>
        <v/>
      </c>
      <c r="R978" s="16" t="n"/>
      <c r="S978" s="17">
        <f>IF(A978="","",IFERROR(IF(R978="",'Paramètres'!$B$9,R978),0))</f>
        <v/>
      </c>
      <c r="T978" s="17">
        <f>IF(A978="","",IFERROR(ROUNDUP(K978*(M978+S978),0),0))</f>
        <v/>
      </c>
      <c r="U978" s="17">
        <f>IF(A978="","",IFERROR(IF(H978&lt;=Q978,MAX(0,T978-H978-I978),0),0))</f>
        <v/>
      </c>
      <c r="V978" s="28" t="n"/>
      <c r="W978" s="29">
        <f>IF(A978="","",IFERROR(U978*V978,0))</f>
        <v/>
      </c>
      <c r="X978" s="27">
        <f>IF(A978="","",IFERROR(H978/K978,0))</f>
        <v/>
      </c>
      <c r="Y978" s="21">
        <f>IF(A978="","",IFERROR(IF(H978&lt;=0,"Rupture / à commander",IF(H978&lt;=Q978,IF(I978&gt;0,"À surveiller - commande en cours","À commander"),"OK")),"À vérifier"))</f>
        <v/>
      </c>
      <c r="Z978" s="22" t="n"/>
      <c r="AA978" s="15" t="n"/>
    </row>
    <row r="979">
      <c r="A979" s="15" t="n"/>
      <c r="B979" s="15" t="n"/>
      <c r="C979" s="15" t="n"/>
      <c r="D979" s="15" t="n"/>
      <c r="E979" s="15" t="n"/>
      <c r="F979" s="16" t="n"/>
      <c r="G979" s="16" t="n"/>
      <c r="H979" s="17">
        <f>IF(A979="","",IFERROR(MAX(0,F979-G979),0))</f>
        <v/>
      </c>
      <c r="I979" s="16" t="n"/>
      <c r="J979" s="16" t="n"/>
      <c r="K979" s="27">
        <f>IF(A979="","",IFERROR(J979/'Paramètres'!$B$6,0))</f>
        <v/>
      </c>
      <c r="L979" s="16" t="n"/>
      <c r="M979" s="17">
        <f>IF(A979="","",IFERROR(IF(L979="",'Paramètres'!$B$7,L979),0))</f>
        <v/>
      </c>
      <c r="N979" s="16" t="n"/>
      <c r="O979" s="17">
        <f>IF(A979="","",IFERROR(IF(N979="",'Paramètres'!$B$8,N979),0))</f>
        <v/>
      </c>
      <c r="P979" s="17">
        <f>IF(A979="","",IFERROR(ROUNDUP(K979*O979,0),0))</f>
        <v/>
      </c>
      <c r="Q979" s="17">
        <f>IF(A979="","",IFERROR(ROUNDUP((K979*M979)+P979,0),0))</f>
        <v/>
      </c>
      <c r="R979" s="16" t="n"/>
      <c r="S979" s="17">
        <f>IF(A979="","",IFERROR(IF(R979="",'Paramètres'!$B$9,R979),0))</f>
        <v/>
      </c>
      <c r="T979" s="17">
        <f>IF(A979="","",IFERROR(ROUNDUP(K979*(M979+S979),0),0))</f>
        <v/>
      </c>
      <c r="U979" s="17">
        <f>IF(A979="","",IFERROR(IF(H979&lt;=Q979,MAX(0,T979-H979-I979),0),0))</f>
        <v/>
      </c>
      <c r="V979" s="28" t="n"/>
      <c r="W979" s="29">
        <f>IF(A979="","",IFERROR(U979*V979,0))</f>
        <v/>
      </c>
      <c r="X979" s="27">
        <f>IF(A979="","",IFERROR(H979/K979,0))</f>
        <v/>
      </c>
      <c r="Y979" s="21">
        <f>IF(A979="","",IFERROR(IF(H979&lt;=0,"Rupture / à commander",IF(H979&lt;=Q979,IF(I979&gt;0,"À surveiller - commande en cours","À commander"),"OK")),"À vérifier"))</f>
        <v/>
      </c>
      <c r="Z979" s="22" t="n"/>
      <c r="AA979" s="15" t="n"/>
    </row>
    <row r="980">
      <c r="A980" s="15" t="n"/>
      <c r="B980" s="15" t="n"/>
      <c r="C980" s="15" t="n"/>
      <c r="D980" s="15" t="n"/>
      <c r="E980" s="15" t="n"/>
      <c r="F980" s="16" t="n"/>
      <c r="G980" s="16" t="n"/>
      <c r="H980" s="17">
        <f>IF(A980="","",IFERROR(MAX(0,F980-G980),0))</f>
        <v/>
      </c>
      <c r="I980" s="16" t="n"/>
      <c r="J980" s="16" t="n"/>
      <c r="K980" s="27">
        <f>IF(A980="","",IFERROR(J980/'Paramètres'!$B$6,0))</f>
        <v/>
      </c>
      <c r="L980" s="16" t="n"/>
      <c r="M980" s="17">
        <f>IF(A980="","",IFERROR(IF(L980="",'Paramètres'!$B$7,L980),0))</f>
        <v/>
      </c>
      <c r="N980" s="16" t="n"/>
      <c r="O980" s="17">
        <f>IF(A980="","",IFERROR(IF(N980="",'Paramètres'!$B$8,N980),0))</f>
        <v/>
      </c>
      <c r="P980" s="17">
        <f>IF(A980="","",IFERROR(ROUNDUP(K980*O980,0),0))</f>
        <v/>
      </c>
      <c r="Q980" s="17">
        <f>IF(A980="","",IFERROR(ROUNDUP((K980*M980)+P980,0),0))</f>
        <v/>
      </c>
      <c r="R980" s="16" t="n"/>
      <c r="S980" s="17">
        <f>IF(A980="","",IFERROR(IF(R980="",'Paramètres'!$B$9,R980),0))</f>
        <v/>
      </c>
      <c r="T980" s="17">
        <f>IF(A980="","",IFERROR(ROUNDUP(K980*(M980+S980),0),0))</f>
        <v/>
      </c>
      <c r="U980" s="17">
        <f>IF(A980="","",IFERROR(IF(H980&lt;=Q980,MAX(0,T980-H980-I980),0),0))</f>
        <v/>
      </c>
      <c r="V980" s="28" t="n"/>
      <c r="W980" s="29">
        <f>IF(A980="","",IFERROR(U980*V980,0))</f>
        <v/>
      </c>
      <c r="X980" s="27">
        <f>IF(A980="","",IFERROR(H980/K980,0))</f>
        <v/>
      </c>
      <c r="Y980" s="21">
        <f>IF(A980="","",IFERROR(IF(H980&lt;=0,"Rupture / à commander",IF(H980&lt;=Q980,IF(I980&gt;0,"À surveiller - commande en cours","À commander"),"OK")),"À vérifier"))</f>
        <v/>
      </c>
      <c r="Z980" s="22" t="n"/>
      <c r="AA980" s="15" t="n"/>
    </row>
    <row r="981">
      <c r="A981" s="15" t="n"/>
      <c r="B981" s="15" t="n"/>
      <c r="C981" s="15" t="n"/>
      <c r="D981" s="15" t="n"/>
      <c r="E981" s="15" t="n"/>
      <c r="F981" s="16" t="n"/>
      <c r="G981" s="16" t="n"/>
      <c r="H981" s="17">
        <f>IF(A981="","",IFERROR(MAX(0,F981-G981),0))</f>
        <v/>
      </c>
      <c r="I981" s="16" t="n"/>
      <c r="J981" s="16" t="n"/>
      <c r="K981" s="27">
        <f>IF(A981="","",IFERROR(J981/'Paramètres'!$B$6,0))</f>
        <v/>
      </c>
      <c r="L981" s="16" t="n"/>
      <c r="M981" s="17">
        <f>IF(A981="","",IFERROR(IF(L981="",'Paramètres'!$B$7,L981),0))</f>
        <v/>
      </c>
      <c r="N981" s="16" t="n"/>
      <c r="O981" s="17">
        <f>IF(A981="","",IFERROR(IF(N981="",'Paramètres'!$B$8,N981),0))</f>
        <v/>
      </c>
      <c r="P981" s="17">
        <f>IF(A981="","",IFERROR(ROUNDUP(K981*O981,0),0))</f>
        <v/>
      </c>
      <c r="Q981" s="17">
        <f>IF(A981="","",IFERROR(ROUNDUP((K981*M981)+P981,0),0))</f>
        <v/>
      </c>
      <c r="R981" s="16" t="n"/>
      <c r="S981" s="17">
        <f>IF(A981="","",IFERROR(IF(R981="",'Paramètres'!$B$9,R981),0))</f>
        <v/>
      </c>
      <c r="T981" s="17">
        <f>IF(A981="","",IFERROR(ROUNDUP(K981*(M981+S981),0),0))</f>
        <v/>
      </c>
      <c r="U981" s="17">
        <f>IF(A981="","",IFERROR(IF(H981&lt;=Q981,MAX(0,T981-H981-I981),0),0))</f>
        <v/>
      </c>
      <c r="V981" s="28" t="n"/>
      <c r="W981" s="29">
        <f>IF(A981="","",IFERROR(U981*V981,0))</f>
        <v/>
      </c>
      <c r="X981" s="27">
        <f>IF(A981="","",IFERROR(H981/K981,0))</f>
        <v/>
      </c>
      <c r="Y981" s="21">
        <f>IF(A981="","",IFERROR(IF(H981&lt;=0,"Rupture / à commander",IF(H981&lt;=Q981,IF(I981&gt;0,"À surveiller - commande en cours","À commander"),"OK")),"À vérifier"))</f>
        <v/>
      </c>
      <c r="Z981" s="22" t="n"/>
      <c r="AA981" s="15" t="n"/>
    </row>
    <row r="982">
      <c r="A982" s="15" t="n"/>
      <c r="B982" s="15" t="n"/>
      <c r="C982" s="15" t="n"/>
      <c r="D982" s="15" t="n"/>
      <c r="E982" s="15" t="n"/>
      <c r="F982" s="16" t="n"/>
      <c r="G982" s="16" t="n"/>
      <c r="H982" s="17">
        <f>IF(A982="","",IFERROR(MAX(0,F982-G982),0))</f>
        <v/>
      </c>
      <c r="I982" s="16" t="n"/>
      <c r="J982" s="16" t="n"/>
      <c r="K982" s="27">
        <f>IF(A982="","",IFERROR(J982/'Paramètres'!$B$6,0))</f>
        <v/>
      </c>
      <c r="L982" s="16" t="n"/>
      <c r="M982" s="17">
        <f>IF(A982="","",IFERROR(IF(L982="",'Paramètres'!$B$7,L982),0))</f>
        <v/>
      </c>
      <c r="N982" s="16" t="n"/>
      <c r="O982" s="17">
        <f>IF(A982="","",IFERROR(IF(N982="",'Paramètres'!$B$8,N982),0))</f>
        <v/>
      </c>
      <c r="P982" s="17">
        <f>IF(A982="","",IFERROR(ROUNDUP(K982*O982,0),0))</f>
        <v/>
      </c>
      <c r="Q982" s="17">
        <f>IF(A982="","",IFERROR(ROUNDUP((K982*M982)+P982,0),0))</f>
        <v/>
      </c>
      <c r="R982" s="16" t="n"/>
      <c r="S982" s="17">
        <f>IF(A982="","",IFERROR(IF(R982="",'Paramètres'!$B$9,R982),0))</f>
        <v/>
      </c>
      <c r="T982" s="17">
        <f>IF(A982="","",IFERROR(ROUNDUP(K982*(M982+S982),0),0))</f>
        <v/>
      </c>
      <c r="U982" s="17">
        <f>IF(A982="","",IFERROR(IF(H982&lt;=Q982,MAX(0,T982-H982-I982),0),0))</f>
        <v/>
      </c>
      <c r="V982" s="28" t="n"/>
      <c r="W982" s="29">
        <f>IF(A982="","",IFERROR(U982*V982,0))</f>
        <v/>
      </c>
      <c r="X982" s="27">
        <f>IF(A982="","",IFERROR(H982/K982,0))</f>
        <v/>
      </c>
      <c r="Y982" s="21">
        <f>IF(A982="","",IFERROR(IF(H982&lt;=0,"Rupture / à commander",IF(H982&lt;=Q982,IF(I982&gt;0,"À surveiller - commande en cours","À commander"),"OK")),"À vérifier"))</f>
        <v/>
      </c>
      <c r="Z982" s="22" t="n"/>
      <c r="AA982" s="15" t="n"/>
    </row>
    <row r="983">
      <c r="A983" s="15" t="n"/>
      <c r="B983" s="15" t="n"/>
      <c r="C983" s="15" t="n"/>
      <c r="D983" s="15" t="n"/>
      <c r="E983" s="15" t="n"/>
      <c r="F983" s="16" t="n"/>
      <c r="G983" s="16" t="n"/>
      <c r="H983" s="17">
        <f>IF(A983="","",IFERROR(MAX(0,F983-G983),0))</f>
        <v/>
      </c>
      <c r="I983" s="16" t="n"/>
      <c r="J983" s="16" t="n"/>
      <c r="K983" s="27">
        <f>IF(A983="","",IFERROR(J983/'Paramètres'!$B$6,0))</f>
        <v/>
      </c>
      <c r="L983" s="16" t="n"/>
      <c r="M983" s="17">
        <f>IF(A983="","",IFERROR(IF(L983="",'Paramètres'!$B$7,L983),0))</f>
        <v/>
      </c>
      <c r="N983" s="16" t="n"/>
      <c r="O983" s="17">
        <f>IF(A983="","",IFERROR(IF(N983="",'Paramètres'!$B$8,N983),0))</f>
        <v/>
      </c>
      <c r="P983" s="17">
        <f>IF(A983="","",IFERROR(ROUNDUP(K983*O983,0),0))</f>
        <v/>
      </c>
      <c r="Q983" s="17">
        <f>IF(A983="","",IFERROR(ROUNDUP((K983*M983)+P983,0),0))</f>
        <v/>
      </c>
      <c r="R983" s="16" t="n"/>
      <c r="S983" s="17">
        <f>IF(A983="","",IFERROR(IF(R983="",'Paramètres'!$B$9,R983),0))</f>
        <v/>
      </c>
      <c r="T983" s="17">
        <f>IF(A983="","",IFERROR(ROUNDUP(K983*(M983+S983),0),0))</f>
        <v/>
      </c>
      <c r="U983" s="17">
        <f>IF(A983="","",IFERROR(IF(H983&lt;=Q983,MAX(0,T983-H983-I983),0),0))</f>
        <v/>
      </c>
      <c r="V983" s="28" t="n"/>
      <c r="W983" s="29">
        <f>IF(A983="","",IFERROR(U983*V983,0))</f>
        <v/>
      </c>
      <c r="X983" s="27">
        <f>IF(A983="","",IFERROR(H983/K983,0))</f>
        <v/>
      </c>
      <c r="Y983" s="21">
        <f>IF(A983="","",IFERROR(IF(H983&lt;=0,"Rupture / à commander",IF(H983&lt;=Q983,IF(I983&gt;0,"À surveiller - commande en cours","À commander"),"OK")),"À vérifier"))</f>
        <v/>
      </c>
      <c r="Z983" s="22" t="n"/>
      <c r="AA983" s="15" t="n"/>
    </row>
    <row r="984">
      <c r="A984" s="15" t="n"/>
      <c r="B984" s="15" t="n"/>
      <c r="C984" s="15" t="n"/>
      <c r="D984" s="15" t="n"/>
      <c r="E984" s="15" t="n"/>
      <c r="F984" s="16" t="n"/>
      <c r="G984" s="16" t="n"/>
      <c r="H984" s="17">
        <f>IF(A984="","",IFERROR(MAX(0,F984-G984),0))</f>
        <v/>
      </c>
      <c r="I984" s="16" t="n"/>
      <c r="J984" s="16" t="n"/>
      <c r="K984" s="27">
        <f>IF(A984="","",IFERROR(J984/'Paramètres'!$B$6,0))</f>
        <v/>
      </c>
      <c r="L984" s="16" t="n"/>
      <c r="M984" s="17">
        <f>IF(A984="","",IFERROR(IF(L984="",'Paramètres'!$B$7,L984),0))</f>
        <v/>
      </c>
      <c r="N984" s="16" t="n"/>
      <c r="O984" s="17">
        <f>IF(A984="","",IFERROR(IF(N984="",'Paramètres'!$B$8,N984),0))</f>
        <v/>
      </c>
      <c r="P984" s="17">
        <f>IF(A984="","",IFERROR(ROUNDUP(K984*O984,0),0))</f>
        <v/>
      </c>
      <c r="Q984" s="17">
        <f>IF(A984="","",IFERROR(ROUNDUP((K984*M984)+P984,0),0))</f>
        <v/>
      </c>
      <c r="R984" s="16" t="n"/>
      <c r="S984" s="17">
        <f>IF(A984="","",IFERROR(IF(R984="",'Paramètres'!$B$9,R984),0))</f>
        <v/>
      </c>
      <c r="T984" s="17">
        <f>IF(A984="","",IFERROR(ROUNDUP(K984*(M984+S984),0),0))</f>
        <v/>
      </c>
      <c r="U984" s="17">
        <f>IF(A984="","",IFERROR(IF(H984&lt;=Q984,MAX(0,T984-H984-I984),0),0))</f>
        <v/>
      </c>
      <c r="V984" s="28" t="n"/>
      <c r="W984" s="29">
        <f>IF(A984="","",IFERROR(U984*V984,0))</f>
        <v/>
      </c>
      <c r="X984" s="27">
        <f>IF(A984="","",IFERROR(H984/K984,0))</f>
        <v/>
      </c>
      <c r="Y984" s="21">
        <f>IF(A984="","",IFERROR(IF(H984&lt;=0,"Rupture / à commander",IF(H984&lt;=Q984,IF(I984&gt;0,"À surveiller - commande en cours","À commander"),"OK")),"À vérifier"))</f>
        <v/>
      </c>
      <c r="Z984" s="22" t="n"/>
      <c r="AA984" s="15" t="n"/>
    </row>
    <row r="985">
      <c r="A985" s="15" t="n"/>
      <c r="B985" s="15" t="n"/>
      <c r="C985" s="15" t="n"/>
      <c r="D985" s="15" t="n"/>
      <c r="E985" s="15" t="n"/>
      <c r="F985" s="16" t="n"/>
      <c r="G985" s="16" t="n"/>
      <c r="H985" s="17">
        <f>IF(A985="","",IFERROR(MAX(0,F985-G985),0))</f>
        <v/>
      </c>
      <c r="I985" s="16" t="n"/>
      <c r="J985" s="16" t="n"/>
      <c r="K985" s="27">
        <f>IF(A985="","",IFERROR(J985/'Paramètres'!$B$6,0))</f>
        <v/>
      </c>
      <c r="L985" s="16" t="n"/>
      <c r="M985" s="17">
        <f>IF(A985="","",IFERROR(IF(L985="",'Paramètres'!$B$7,L985),0))</f>
        <v/>
      </c>
      <c r="N985" s="16" t="n"/>
      <c r="O985" s="17">
        <f>IF(A985="","",IFERROR(IF(N985="",'Paramètres'!$B$8,N985),0))</f>
        <v/>
      </c>
      <c r="P985" s="17">
        <f>IF(A985="","",IFERROR(ROUNDUP(K985*O985,0),0))</f>
        <v/>
      </c>
      <c r="Q985" s="17">
        <f>IF(A985="","",IFERROR(ROUNDUP((K985*M985)+P985,0),0))</f>
        <v/>
      </c>
      <c r="R985" s="16" t="n"/>
      <c r="S985" s="17">
        <f>IF(A985="","",IFERROR(IF(R985="",'Paramètres'!$B$9,R985),0))</f>
        <v/>
      </c>
      <c r="T985" s="17">
        <f>IF(A985="","",IFERROR(ROUNDUP(K985*(M985+S985),0),0))</f>
        <v/>
      </c>
      <c r="U985" s="17">
        <f>IF(A985="","",IFERROR(IF(H985&lt;=Q985,MAX(0,T985-H985-I985),0),0))</f>
        <v/>
      </c>
      <c r="V985" s="28" t="n"/>
      <c r="W985" s="29">
        <f>IF(A985="","",IFERROR(U985*V985,0))</f>
        <v/>
      </c>
      <c r="X985" s="27">
        <f>IF(A985="","",IFERROR(H985/K985,0))</f>
        <v/>
      </c>
      <c r="Y985" s="21">
        <f>IF(A985="","",IFERROR(IF(H985&lt;=0,"Rupture / à commander",IF(H985&lt;=Q985,IF(I985&gt;0,"À surveiller - commande en cours","À commander"),"OK")),"À vérifier"))</f>
        <v/>
      </c>
      <c r="Z985" s="22" t="n"/>
      <c r="AA985" s="15" t="n"/>
    </row>
    <row r="986">
      <c r="A986" s="15" t="n"/>
      <c r="B986" s="15" t="n"/>
      <c r="C986" s="15" t="n"/>
      <c r="D986" s="15" t="n"/>
      <c r="E986" s="15" t="n"/>
      <c r="F986" s="16" t="n"/>
      <c r="G986" s="16" t="n"/>
      <c r="H986" s="17">
        <f>IF(A986="","",IFERROR(MAX(0,F986-G986),0))</f>
        <v/>
      </c>
      <c r="I986" s="16" t="n"/>
      <c r="J986" s="16" t="n"/>
      <c r="K986" s="27">
        <f>IF(A986="","",IFERROR(J986/'Paramètres'!$B$6,0))</f>
        <v/>
      </c>
      <c r="L986" s="16" t="n"/>
      <c r="M986" s="17">
        <f>IF(A986="","",IFERROR(IF(L986="",'Paramètres'!$B$7,L986),0))</f>
        <v/>
      </c>
      <c r="N986" s="16" t="n"/>
      <c r="O986" s="17">
        <f>IF(A986="","",IFERROR(IF(N986="",'Paramètres'!$B$8,N986),0))</f>
        <v/>
      </c>
      <c r="P986" s="17">
        <f>IF(A986="","",IFERROR(ROUNDUP(K986*O986,0),0))</f>
        <v/>
      </c>
      <c r="Q986" s="17">
        <f>IF(A986="","",IFERROR(ROUNDUP((K986*M986)+P986,0),0))</f>
        <v/>
      </c>
      <c r="R986" s="16" t="n"/>
      <c r="S986" s="17">
        <f>IF(A986="","",IFERROR(IF(R986="",'Paramètres'!$B$9,R986),0))</f>
        <v/>
      </c>
      <c r="T986" s="17">
        <f>IF(A986="","",IFERROR(ROUNDUP(K986*(M986+S986),0),0))</f>
        <v/>
      </c>
      <c r="U986" s="17">
        <f>IF(A986="","",IFERROR(IF(H986&lt;=Q986,MAX(0,T986-H986-I986),0),0))</f>
        <v/>
      </c>
      <c r="V986" s="28" t="n"/>
      <c r="W986" s="29">
        <f>IF(A986="","",IFERROR(U986*V986,0))</f>
        <v/>
      </c>
      <c r="X986" s="27">
        <f>IF(A986="","",IFERROR(H986/K986,0))</f>
        <v/>
      </c>
      <c r="Y986" s="21">
        <f>IF(A986="","",IFERROR(IF(H986&lt;=0,"Rupture / à commander",IF(H986&lt;=Q986,IF(I986&gt;0,"À surveiller - commande en cours","À commander"),"OK")),"À vérifier"))</f>
        <v/>
      </c>
      <c r="Z986" s="22" t="n"/>
      <c r="AA986" s="15" t="n"/>
    </row>
    <row r="987">
      <c r="A987" s="15" t="n"/>
      <c r="B987" s="15" t="n"/>
      <c r="C987" s="15" t="n"/>
      <c r="D987" s="15" t="n"/>
      <c r="E987" s="15" t="n"/>
      <c r="F987" s="16" t="n"/>
      <c r="G987" s="16" t="n"/>
      <c r="H987" s="17">
        <f>IF(A987="","",IFERROR(MAX(0,F987-G987),0))</f>
        <v/>
      </c>
      <c r="I987" s="16" t="n"/>
      <c r="J987" s="16" t="n"/>
      <c r="K987" s="27">
        <f>IF(A987="","",IFERROR(J987/'Paramètres'!$B$6,0))</f>
        <v/>
      </c>
      <c r="L987" s="16" t="n"/>
      <c r="M987" s="17">
        <f>IF(A987="","",IFERROR(IF(L987="",'Paramètres'!$B$7,L987),0))</f>
        <v/>
      </c>
      <c r="N987" s="16" t="n"/>
      <c r="O987" s="17">
        <f>IF(A987="","",IFERROR(IF(N987="",'Paramètres'!$B$8,N987),0))</f>
        <v/>
      </c>
      <c r="P987" s="17">
        <f>IF(A987="","",IFERROR(ROUNDUP(K987*O987,0),0))</f>
        <v/>
      </c>
      <c r="Q987" s="17">
        <f>IF(A987="","",IFERROR(ROUNDUP((K987*M987)+P987,0),0))</f>
        <v/>
      </c>
      <c r="R987" s="16" t="n"/>
      <c r="S987" s="17">
        <f>IF(A987="","",IFERROR(IF(R987="",'Paramètres'!$B$9,R987),0))</f>
        <v/>
      </c>
      <c r="T987" s="17">
        <f>IF(A987="","",IFERROR(ROUNDUP(K987*(M987+S987),0),0))</f>
        <v/>
      </c>
      <c r="U987" s="17">
        <f>IF(A987="","",IFERROR(IF(H987&lt;=Q987,MAX(0,T987-H987-I987),0),0))</f>
        <v/>
      </c>
      <c r="V987" s="28" t="n"/>
      <c r="W987" s="29">
        <f>IF(A987="","",IFERROR(U987*V987,0))</f>
        <v/>
      </c>
      <c r="X987" s="27">
        <f>IF(A987="","",IFERROR(H987/K987,0))</f>
        <v/>
      </c>
      <c r="Y987" s="21">
        <f>IF(A987="","",IFERROR(IF(H987&lt;=0,"Rupture / à commander",IF(H987&lt;=Q987,IF(I987&gt;0,"À surveiller - commande en cours","À commander"),"OK")),"À vérifier"))</f>
        <v/>
      </c>
      <c r="Z987" s="22" t="n"/>
      <c r="AA987" s="15" t="n"/>
    </row>
    <row r="988">
      <c r="A988" s="15" t="n"/>
      <c r="B988" s="15" t="n"/>
      <c r="C988" s="15" t="n"/>
      <c r="D988" s="15" t="n"/>
      <c r="E988" s="15" t="n"/>
      <c r="F988" s="16" t="n"/>
      <c r="G988" s="16" t="n"/>
      <c r="H988" s="17">
        <f>IF(A988="","",IFERROR(MAX(0,F988-G988),0))</f>
        <v/>
      </c>
      <c r="I988" s="16" t="n"/>
      <c r="J988" s="16" t="n"/>
      <c r="K988" s="27">
        <f>IF(A988="","",IFERROR(J988/'Paramètres'!$B$6,0))</f>
        <v/>
      </c>
      <c r="L988" s="16" t="n"/>
      <c r="M988" s="17">
        <f>IF(A988="","",IFERROR(IF(L988="",'Paramètres'!$B$7,L988),0))</f>
        <v/>
      </c>
      <c r="N988" s="16" t="n"/>
      <c r="O988" s="17">
        <f>IF(A988="","",IFERROR(IF(N988="",'Paramètres'!$B$8,N988),0))</f>
        <v/>
      </c>
      <c r="P988" s="17">
        <f>IF(A988="","",IFERROR(ROUNDUP(K988*O988,0),0))</f>
        <v/>
      </c>
      <c r="Q988" s="17">
        <f>IF(A988="","",IFERROR(ROUNDUP((K988*M988)+P988,0),0))</f>
        <v/>
      </c>
      <c r="R988" s="16" t="n"/>
      <c r="S988" s="17">
        <f>IF(A988="","",IFERROR(IF(R988="",'Paramètres'!$B$9,R988),0))</f>
        <v/>
      </c>
      <c r="T988" s="17">
        <f>IF(A988="","",IFERROR(ROUNDUP(K988*(M988+S988),0),0))</f>
        <v/>
      </c>
      <c r="U988" s="17">
        <f>IF(A988="","",IFERROR(IF(H988&lt;=Q988,MAX(0,T988-H988-I988),0),0))</f>
        <v/>
      </c>
      <c r="V988" s="28" t="n"/>
      <c r="W988" s="29">
        <f>IF(A988="","",IFERROR(U988*V988,0))</f>
        <v/>
      </c>
      <c r="X988" s="27">
        <f>IF(A988="","",IFERROR(H988/K988,0))</f>
        <v/>
      </c>
      <c r="Y988" s="21">
        <f>IF(A988="","",IFERROR(IF(H988&lt;=0,"Rupture / à commander",IF(H988&lt;=Q988,IF(I988&gt;0,"À surveiller - commande en cours","À commander"),"OK")),"À vérifier"))</f>
        <v/>
      </c>
      <c r="Z988" s="22" t="n"/>
      <c r="AA988" s="15" t="n"/>
    </row>
    <row r="989">
      <c r="A989" s="15" t="n"/>
      <c r="B989" s="15" t="n"/>
      <c r="C989" s="15" t="n"/>
      <c r="D989" s="15" t="n"/>
      <c r="E989" s="15" t="n"/>
      <c r="F989" s="16" t="n"/>
      <c r="G989" s="16" t="n"/>
      <c r="H989" s="17">
        <f>IF(A989="","",IFERROR(MAX(0,F989-G989),0))</f>
        <v/>
      </c>
      <c r="I989" s="16" t="n"/>
      <c r="J989" s="16" t="n"/>
      <c r="K989" s="27">
        <f>IF(A989="","",IFERROR(J989/'Paramètres'!$B$6,0))</f>
        <v/>
      </c>
      <c r="L989" s="16" t="n"/>
      <c r="M989" s="17">
        <f>IF(A989="","",IFERROR(IF(L989="",'Paramètres'!$B$7,L989),0))</f>
        <v/>
      </c>
      <c r="N989" s="16" t="n"/>
      <c r="O989" s="17">
        <f>IF(A989="","",IFERROR(IF(N989="",'Paramètres'!$B$8,N989),0))</f>
        <v/>
      </c>
      <c r="P989" s="17">
        <f>IF(A989="","",IFERROR(ROUNDUP(K989*O989,0),0))</f>
        <v/>
      </c>
      <c r="Q989" s="17">
        <f>IF(A989="","",IFERROR(ROUNDUP((K989*M989)+P989,0),0))</f>
        <v/>
      </c>
      <c r="R989" s="16" t="n"/>
      <c r="S989" s="17">
        <f>IF(A989="","",IFERROR(IF(R989="",'Paramètres'!$B$9,R989),0))</f>
        <v/>
      </c>
      <c r="T989" s="17">
        <f>IF(A989="","",IFERROR(ROUNDUP(K989*(M989+S989),0),0))</f>
        <v/>
      </c>
      <c r="U989" s="17">
        <f>IF(A989="","",IFERROR(IF(H989&lt;=Q989,MAX(0,T989-H989-I989),0),0))</f>
        <v/>
      </c>
      <c r="V989" s="28" t="n"/>
      <c r="W989" s="29">
        <f>IF(A989="","",IFERROR(U989*V989,0))</f>
        <v/>
      </c>
      <c r="X989" s="27">
        <f>IF(A989="","",IFERROR(H989/K989,0))</f>
        <v/>
      </c>
      <c r="Y989" s="21">
        <f>IF(A989="","",IFERROR(IF(H989&lt;=0,"Rupture / à commander",IF(H989&lt;=Q989,IF(I989&gt;0,"À surveiller - commande en cours","À commander"),"OK")),"À vérifier"))</f>
        <v/>
      </c>
      <c r="Z989" s="22" t="n"/>
      <c r="AA989" s="15" t="n"/>
    </row>
    <row r="990">
      <c r="A990" s="15" t="n"/>
      <c r="B990" s="15" t="n"/>
      <c r="C990" s="15" t="n"/>
      <c r="D990" s="15" t="n"/>
      <c r="E990" s="15" t="n"/>
      <c r="F990" s="16" t="n"/>
      <c r="G990" s="16" t="n"/>
      <c r="H990" s="17">
        <f>IF(A990="","",IFERROR(MAX(0,F990-G990),0))</f>
        <v/>
      </c>
      <c r="I990" s="16" t="n"/>
      <c r="J990" s="16" t="n"/>
      <c r="K990" s="27">
        <f>IF(A990="","",IFERROR(J990/'Paramètres'!$B$6,0))</f>
        <v/>
      </c>
      <c r="L990" s="16" t="n"/>
      <c r="M990" s="17">
        <f>IF(A990="","",IFERROR(IF(L990="",'Paramètres'!$B$7,L990),0))</f>
        <v/>
      </c>
      <c r="N990" s="16" t="n"/>
      <c r="O990" s="17">
        <f>IF(A990="","",IFERROR(IF(N990="",'Paramètres'!$B$8,N990),0))</f>
        <v/>
      </c>
      <c r="P990" s="17">
        <f>IF(A990="","",IFERROR(ROUNDUP(K990*O990,0),0))</f>
        <v/>
      </c>
      <c r="Q990" s="17">
        <f>IF(A990="","",IFERROR(ROUNDUP((K990*M990)+P990,0),0))</f>
        <v/>
      </c>
      <c r="R990" s="16" t="n"/>
      <c r="S990" s="17">
        <f>IF(A990="","",IFERROR(IF(R990="",'Paramètres'!$B$9,R990),0))</f>
        <v/>
      </c>
      <c r="T990" s="17">
        <f>IF(A990="","",IFERROR(ROUNDUP(K990*(M990+S990),0),0))</f>
        <v/>
      </c>
      <c r="U990" s="17">
        <f>IF(A990="","",IFERROR(IF(H990&lt;=Q990,MAX(0,T990-H990-I990),0),0))</f>
        <v/>
      </c>
      <c r="V990" s="28" t="n"/>
      <c r="W990" s="29">
        <f>IF(A990="","",IFERROR(U990*V990,0))</f>
        <v/>
      </c>
      <c r="X990" s="27">
        <f>IF(A990="","",IFERROR(H990/K990,0))</f>
        <v/>
      </c>
      <c r="Y990" s="21">
        <f>IF(A990="","",IFERROR(IF(H990&lt;=0,"Rupture / à commander",IF(H990&lt;=Q990,IF(I990&gt;0,"À surveiller - commande en cours","À commander"),"OK")),"À vérifier"))</f>
        <v/>
      </c>
      <c r="Z990" s="22" t="n"/>
      <c r="AA990" s="15" t="n"/>
    </row>
    <row r="991">
      <c r="A991" s="15" t="n"/>
      <c r="B991" s="15" t="n"/>
      <c r="C991" s="15" t="n"/>
      <c r="D991" s="15" t="n"/>
      <c r="E991" s="15" t="n"/>
      <c r="F991" s="16" t="n"/>
      <c r="G991" s="16" t="n"/>
      <c r="H991" s="17">
        <f>IF(A991="","",IFERROR(MAX(0,F991-G991),0))</f>
        <v/>
      </c>
      <c r="I991" s="16" t="n"/>
      <c r="J991" s="16" t="n"/>
      <c r="K991" s="27">
        <f>IF(A991="","",IFERROR(J991/'Paramètres'!$B$6,0))</f>
        <v/>
      </c>
      <c r="L991" s="16" t="n"/>
      <c r="M991" s="17">
        <f>IF(A991="","",IFERROR(IF(L991="",'Paramètres'!$B$7,L991),0))</f>
        <v/>
      </c>
      <c r="N991" s="16" t="n"/>
      <c r="O991" s="17">
        <f>IF(A991="","",IFERROR(IF(N991="",'Paramètres'!$B$8,N991),0))</f>
        <v/>
      </c>
      <c r="P991" s="17">
        <f>IF(A991="","",IFERROR(ROUNDUP(K991*O991,0),0))</f>
        <v/>
      </c>
      <c r="Q991" s="17">
        <f>IF(A991="","",IFERROR(ROUNDUP((K991*M991)+P991,0),0))</f>
        <v/>
      </c>
      <c r="R991" s="16" t="n"/>
      <c r="S991" s="17">
        <f>IF(A991="","",IFERROR(IF(R991="",'Paramètres'!$B$9,R991),0))</f>
        <v/>
      </c>
      <c r="T991" s="17">
        <f>IF(A991="","",IFERROR(ROUNDUP(K991*(M991+S991),0),0))</f>
        <v/>
      </c>
      <c r="U991" s="17">
        <f>IF(A991="","",IFERROR(IF(H991&lt;=Q991,MAX(0,T991-H991-I991),0),0))</f>
        <v/>
      </c>
      <c r="V991" s="28" t="n"/>
      <c r="W991" s="29">
        <f>IF(A991="","",IFERROR(U991*V991,0))</f>
        <v/>
      </c>
      <c r="X991" s="27">
        <f>IF(A991="","",IFERROR(H991/K991,0))</f>
        <v/>
      </c>
      <c r="Y991" s="21">
        <f>IF(A991="","",IFERROR(IF(H991&lt;=0,"Rupture / à commander",IF(H991&lt;=Q991,IF(I991&gt;0,"À surveiller - commande en cours","À commander"),"OK")),"À vérifier"))</f>
        <v/>
      </c>
      <c r="Z991" s="22" t="n"/>
      <c r="AA991" s="15" t="n"/>
    </row>
    <row r="992">
      <c r="A992" s="15" t="n"/>
      <c r="B992" s="15" t="n"/>
      <c r="C992" s="15" t="n"/>
      <c r="D992" s="15" t="n"/>
      <c r="E992" s="15" t="n"/>
      <c r="F992" s="16" t="n"/>
      <c r="G992" s="16" t="n"/>
      <c r="H992" s="17">
        <f>IF(A992="","",IFERROR(MAX(0,F992-G992),0))</f>
        <v/>
      </c>
      <c r="I992" s="16" t="n"/>
      <c r="J992" s="16" t="n"/>
      <c r="K992" s="27">
        <f>IF(A992="","",IFERROR(J992/'Paramètres'!$B$6,0))</f>
        <v/>
      </c>
      <c r="L992" s="16" t="n"/>
      <c r="M992" s="17">
        <f>IF(A992="","",IFERROR(IF(L992="",'Paramètres'!$B$7,L992),0))</f>
        <v/>
      </c>
      <c r="N992" s="16" t="n"/>
      <c r="O992" s="17">
        <f>IF(A992="","",IFERROR(IF(N992="",'Paramètres'!$B$8,N992),0))</f>
        <v/>
      </c>
      <c r="P992" s="17">
        <f>IF(A992="","",IFERROR(ROUNDUP(K992*O992,0),0))</f>
        <v/>
      </c>
      <c r="Q992" s="17">
        <f>IF(A992="","",IFERROR(ROUNDUP((K992*M992)+P992,0),0))</f>
        <v/>
      </c>
      <c r="R992" s="16" t="n"/>
      <c r="S992" s="17">
        <f>IF(A992="","",IFERROR(IF(R992="",'Paramètres'!$B$9,R992),0))</f>
        <v/>
      </c>
      <c r="T992" s="17">
        <f>IF(A992="","",IFERROR(ROUNDUP(K992*(M992+S992),0),0))</f>
        <v/>
      </c>
      <c r="U992" s="17">
        <f>IF(A992="","",IFERROR(IF(H992&lt;=Q992,MAX(0,T992-H992-I992),0),0))</f>
        <v/>
      </c>
      <c r="V992" s="28" t="n"/>
      <c r="W992" s="29">
        <f>IF(A992="","",IFERROR(U992*V992,0))</f>
        <v/>
      </c>
      <c r="X992" s="27">
        <f>IF(A992="","",IFERROR(H992/K992,0))</f>
        <v/>
      </c>
      <c r="Y992" s="21">
        <f>IF(A992="","",IFERROR(IF(H992&lt;=0,"Rupture / à commander",IF(H992&lt;=Q992,IF(I992&gt;0,"À surveiller - commande en cours","À commander"),"OK")),"À vérifier"))</f>
        <v/>
      </c>
      <c r="Z992" s="22" t="n"/>
      <c r="AA992" s="15" t="n"/>
    </row>
    <row r="993">
      <c r="A993" s="15" t="n"/>
      <c r="B993" s="15" t="n"/>
      <c r="C993" s="15" t="n"/>
      <c r="D993" s="15" t="n"/>
      <c r="E993" s="15" t="n"/>
      <c r="F993" s="16" t="n"/>
      <c r="G993" s="16" t="n"/>
      <c r="H993" s="17">
        <f>IF(A993="","",IFERROR(MAX(0,F993-G993),0))</f>
        <v/>
      </c>
      <c r="I993" s="16" t="n"/>
      <c r="J993" s="16" t="n"/>
      <c r="K993" s="27">
        <f>IF(A993="","",IFERROR(J993/'Paramètres'!$B$6,0))</f>
        <v/>
      </c>
      <c r="L993" s="16" t="n"/>
      <c r="M993" s="17">
        <f>IF(A993="","",IFERROR(IF(L993="",'Paramètres'!$B$7,L993),0))</f>
        <v/>
      </c>
      <c r="N993" s="16" t="n"/>
      <c r="O993" s="17">
        <f>IF(A993="","",IFERROR(IF(N993="",'Paramètres'!$B$8,N993),0))</f>
        <v/>
      </c>
      <c r="P993" s="17">
        <f>IF(A993="","",IFERROR(ROUNDUP(K993*O993,0),0))</f>
        <v/>
      </c>
      <c r="Q993" s="17">
        <f>IF(A993="","",IFERROR(ROUNDUP((K993*M993)+P993,0),0))</f>
        <v/>
      </c>
      <c r="R993" s="16" t="n"/>
      <c r="S993" s="17">
        <f>IF(A993="","",IFERROR(IF(R993="",'Paramètres'!$B$9,R993),0))</f>
        <v/>
      </c>
      <c r="T993" s="17">
        <f>IF(A993="","",IFERROR(ROUNDUP(K993*(M993+S993),0),0))</f>
        <v/>
      </c>
      <c r="U993" s="17">
        <f>IF(A993="","",IFERROR(IF(H993&lt;=Q993,MAX(0,T993-H993-I993),0),0))</f>
        <v/>
      </c>
      <c r="V993" s="28" t="n"/>
      <c r="W993" s="29">
        <f>IF(A993="","",IFERROR(U993*V993,0))</f>
        <v/>
      </c>
      <c r="X993" s="27">
        <f>IF(A993="","",IFERROR(H993/K993,0))</f>
        <v/>
      </c>
      <c r="Y993" s="21">
        <f>IF(A993="","",IFERROR(IF(H993&lt;=0,"Rupture / à commander",IF(H993&lt;=Q993,IF(I993&gt;0,"À surveiller - commande en cours","À commander"),"OK")),"À vérifier"))</f>
        <v/>
      </c>
      <c r="Z993" s="22" t="n"/>
      <c r="AA993" s="15" t="n"/>
    </row>
    <row r="994">
      <c r="A994" s="15" t="n"/>
      <c r="B994" s="15" t="n"/>
      <c r="C994" s="15" t="n"/>
      <c r="D994" s="15" t="n"/>
      <c r="E994" s="15" t="n"/>
      <c r="F994" s="16" t="n"/>
      <c r="G994" s="16" t="n"/>
      <c r="H994" s="17">
        <f>IF(A994="","",IFERROR(MAX(0,F994-G994),0))</f>
        <v/>
      </c>
      <c r="I994" s="16" t="n"/>
      <c r="J994" s="16" t="n"/>
      <c r="K994" s="27">
        <f>IF(A994="","",IFERROR(J994/'Paramètres'!$B$6,0))</f>
        <v/>
      </c>
      <c r="L994" s="16" t="n"/>
      <c r="M994" s="17">
        <f>IF(A994="","",IFERROR(IF(L994="",'Paramètres'!$B$7,L994),0))</f>
        <v/>
      </c>
      <c r="N994" s="16" t="n"/>
      <c r="O994" s="17">
        <f>IF(A994="","",IFERROR(IF(N994="",'Paramètres'!$B$8,N994),0))</f>
        <v/>
      </c>
      <c r="P994" s="17">
        <f>IF(A994="","",IFERROR(ROUNDUP(K994*O994,0),0))</f>
        <v/>
      </c>
      <c r="Q994" s="17">
        <f>IF(A994="","",IFERROR(ROUNDUP((K994*M994)+P994,0),0))</f>
        <v/>
      </c>
      <c r="R994" s="16" t="n"/>
      <c r="S994" s="17">
        <f>IF(A994="","",IFERROR(IF(R994="",'Paramètres'!$B$9,R994),0))</f>
        <v/>
      </c>
      <c r="T994" s="17">
        <f>IF(A994="","",IFERROR(ROUNDUP(K994*(M994+S994),0),0))</f>
        <v/>
      </c>
      <c r="U994" s="17">
        <f>IF(A994="","",IFERROR(IF(H994&lt;=Q994,MAX(0,T994-H994-I994),0),0))</f>
        <v/>
      </c>
      <c r="V994" s="28" t="n"/>
      <c r="W994" s="29">
        <f>IF(A994="","",IFERROR(U994*V994,0))</f>
        <v/>
      </c>
      <c r="X994" s="27">
        <f>IF(A994="","",IFERROR(H994/K994,0))</f>
        <v/>
      </c>
      <c r="Y994" s="21">
        <f>IF(A994="","",IFERROR(IF(H994&lt;=0,"Rupture / à commander",IF(H994&lt;=Q994,IF(I994&gt;0,"À surveiller - commande en cours","À commander"),"OK")),"À vérifier"))</f>
        <v/>
      </c>
      <c r="Z994" s="22" t="n"/>
      <c r="AA994" s="15" t="n"/>
    </row>
    <row r="995">
      <c r="A995" s="15" t="n"/>
      <c r="B995" s="15" t="n"/>
      <c r="C995" s="15" t="n"/>
      <c r="D995" s="15" t="n"/>
      <c r="E995" s="15" t="n"/>
      <c r="F995" s="16" t="n"/>
      <c r="G995" s="16" t="n"/>
      <c r="H995" s="17">
        <f>IF(A995="","",IFERROR(MAX(0,F995-G995),0))</f>
        <v/>
      </c>
      <c r="I995" s="16" t="n"/>
      <c r="J995" s="16" t="n"/>
      <c r="K995" s="27">
        <f>IF(A995="","",IFERROR(J995/'Paramètres'!$B$6,0))</f>
        <v/>
      </c>
      <c r="L995" s="16" t="n"/>
      <c r="M995" s="17">
        <f>IF(A995="","",IFERROR(IF(L995="",'Paramètres'!$B$7,L995),0))</f>
        <v/>
      </c>
      <c r="N995" s="16" t="n"/>
      <c r="O995" s="17">
        <f>IF(A995="","",IFERROR(IF(N995="",'Paramètres'!$B$8,N995),0))</f>
        <v/>
      </c>
      <c r="P995" s="17">
        <f>IF(A995="","",IFERROR(ROUNDUP(K995*O995,0),0))</f>
        <v/>
      </c>
      <c r="Q995" s="17">
        <f>IF(A995="","",IFERROR(ROUNDUP((K995*M995)+P995,0),0))</f>
        <v/>
      </c>
      <c r="R995" s="16" t="n"/>
      <c r="S995" s="17">
        <f>IF(A995="","",IFERROR(IF(R995="",'Paramètres'!$B$9,R995),0))</f>
        <v/>
      </c>
      <c r="T995" s="17">
        <f>IF(A995="","",IFERROR(ROUNDUP(K995*(M995+S995),0),0))</f>
        <v/>
      </c>
      <c r="U995" s="17">
        <f>IF(A995="","",IFERROR(IF(H995&lt;=Q995,MAX(0,T995-H995-I995),0),0))</f>
        <v/>
      </c>
      <c r="V995" s="28" t="n"/>
      <c r="W995" s="29">
        <f>IF(A995="","",IFERROR(U995*V995,0))</f>
        <v/>
      </c>
      <c r="X995" s="27">
        <f>IF(A995="","",IFERROR(H995/K995,0))</f>
        <v/>
      </c>
      <c r="Y995" s="21">
        <f>IF(A995="","",IFERROR(IF(H995&lt;=0,"Rupture / à commander",IF(H995&lt;=Q995,IF(I995&gt;0,"À surveiller - commande en cours","À commander"),"OK")),"À vérifier"))</f>
        <v/>
      </c>
      <c r="Z995" s="22" t="n"/>
      <c r="AA995" s="15" t="n"/>
    </row>
    <row r="996">
      <c r="A996" s="15" t="n"/>
      <c r="B996" s="15" t="n"/>
      <c r="C996" s="15" t="n"/>
      <c r="D996" s="15" t="n"/>
      <c r="E996" s="15" t="n"/>
      <c r="F996" s="16" t="n"/>
      <c r="G996" s="16" t="n"/>
      <c r="H996" s="17">
        <f>IF(A996="","",IFERROR(MAX(0,F996-G996),0))</f>
        <v/>
      </c>
      <c r="I996" s="16" t="n"/>
      <c r="J996" s="16" t="n"/>
      <c r="K996" s="27">
        <f>IF(A996="","",IFERROR(J996/'Paramètres'!$B$6,0))</f>
        <v/>
      </c>
      <c r="L996" s="16" t="n"/>
      <c r="M996" s="17">
        <f>IF(A996="","",IFERROR(IF(L996="",'Paramètres'!$B$7,L996),0))</f>
        <v/>
      </c>
      <c r="N996" s="16" t="n"/>
      <c r="O996" s="17">
        <f>IF(A996="","",IFERROR(IF(N996="",'Paramètres'!$B$8,N996),0))</f>
        <v/>
      </c>
      <c r="P996" s="17">
        <f>IF(A996="","",IFERROR(ROUNDUP(K996*O996,0),0))</f>
        <v/>
      </c>
      <c r="Q996" s="17">
        <f>IF(A996="","",IFERROR(ROUNDUP((K996*M996)+P996,0),0))</f>
        <v/>
      </c>
      <c r="R996" s="16" t="n"/>
      <c r="S996" s="17">
        <f>IF(A996="","",IFERROR(IF(R996="",'Paramètres'!$B$9,R996),0))</f>
        <v/>
      </c>
      <c r="T996" s="17">
        <f>IF(A996="","",IFERROR(ROUNDUP(K996*(M996+S996),0),0))</f>
        <v/>
      </c>
      <c r="U996" s="17">
        <f>IF(A996="","",IFERROR(IF(H996&lt;=Q996,MAX(0,T996-H996-I996),0),0))</f>
        <v/>
      </c>
      <c r="V996" s="28" t="n"/>
      <c r="W996" s="29">
        <f>IF(A996="","",IFERROR(U996*V996,0))</f>
        <v/>
      </c>
      <c r="X996" s="27">
        <f>IF(A996="","",IFERROR(H996/K996,0))</f>
        <v/>
      </c>
      <c r="Y996" s="21">
        <f>IF(A996="","",IFERROR(IF(H996&lt;=0,"Rupture / à commander",IF(H996&lt;=Q996,IF(I996&gt;0,"À surveiller - commande en cours","À commander"),"OK")),"À vérifier"))</f>
        <v/>
      </c>
      <c r="Z996" s="22" t="n"/>
      <c r="AA996" s="15" t="n"/>
    </row>
    <row r="997">
      <c r="A997" s="15" t="n"/>
      <c r="B997" s="15" t="n"/>
      <c r="C997" s="15" t="n"/>
      <c r="D997" s="15" t="n"/>
      <c r="E997" s="15" t="n"/>
      <c r="F997" s="16" t="n"/>
      <c r="G997" s="16" t="n"/>
      <c r="H997" s="17">
        <f>IF(A997="","",IFERROR(MAX(0,F997-G997),0))</f>
        <v/>
      </c>
      <c r="I997" s="16" t="n"/>
      <c r="J997" s="16" t="n"/>
      <c r="K997" s="27">
        <f>IF(A997="","",IFERROR(J997/'Paramètres'!$B$6,0))</f>
        <v/>
      </c>
      <c r="L997" s="16" t="n"/>
      <c r="M997" s="17">
        <f>IF(A997="","",IFERROR(IF(L997="",'Paramètres'!$B$7,L997),0))</f>
        <v/>
      </c>
      <c r="N997" s="16" t="n"/>
      <c r="O997" s="17">
        <f>IF(A997="","",IFERROR(IF(N997="",'Paramètres'!$B$8,N997),0))</f>
        <v/>
      </c>
      <c r="P997" s="17">
        <f>IF(A997="","",IFERROR(ROUNDUP(K997*O997,0),0))</f>
        <v/>
      </c>
      <c r="Q997" s="17">
        <f>IF(A997="","",IFERROR(ROUNDUP((K997*M997)+P997,0),0))</f>
        <v/>
      </c>
      <c r="R997" s="16" t="n"/>
      <c r="S997" s="17">
        <f>IF(A997="","",IFERROR(IF(R997="",'Paramètres'!$B$9,R997),0))</f>
        <v/>
      </c>
      <c r="T997" s="17">
        <f>IF(A997="","",IFERROR(ROUNDUP(K997*(M997+S997),0),0))</f>
        <v/>
      </c>
      <c r="U997" s="17">
        <f>IF(A997="","",IFERROR(IF(H997&lt;=Q997,MAX(0,T997-H997-I997),0),0))</f>
        <v/>
      </c>
      <c r="V997" s="28" t="n"/>
      <c r="W997" s="29">
        <f>IF(A997="","",IFERROR(U997*V997,0))</f>
        <v/>
      </c>
      <c r="X997" s="27">
        <f>IF(A997="","",IFERROR(H997/K997,0))</f>
        <v/>
      </c>
      <c r="Y997" s="21">
        <f>IF(A997="","",IFERROR(IF(H997&lt;=0,"Rupture / à commander",IF(H997&lt;=Q997,IF(I997&gt;0,"À surveiller - commande en cours","À commander"),"OK")),"À vérifier"))</f>
        <v/>
      </c>
      <c r="Z997" s="22" t="n"/>
      <c r="AA997" s="15" t="n"/>
    </row>
    <row r="998">
      <c r="A998" s="15" t="n"/>
      <c r="B998" s="15" t="n"/>
      <c r="C998" s="15" t="n"/>
      <c r="D998" s="15" t="n"/>
      <c r="E998" s="15" t="n"/>
      <c r="F998" s="16" t="n"/>
      <c r="G998" s="16" t="n"/>
      <c r="H998" s="17">
        <f>IF(A998="","",IFERROR(MAX(0,F998-G998),0))</f>
        <v/>
      </c>
      <c r="I998" s="16" t="n"/>
      <c r="J998" s="16" t="n"/>
      <c r="K998" s="27">
        <f>IF(A998="","",IFERROR(J998/'Paramètres'!$B$6,0))</f>
        <v/>
      </c>
      <c r="L998" s="16" t="n"/>
      <c r="M998" s="17">
        <f>IF(A998="","",IFERROR(IF(L998="",'Paramètres'!$B$7,L998),0))</f>
        <v/>
      </c>
      <c r="N998" s="16" t="n"/>
      <c r="O998" s="17">
        <f>IF(A998="","",IFERROR(IF(N998="",'Paramètres'!$B$8,N998),0))</f>
        <v/>
      </c>
      <c r="P998" s="17">
        <f>IF(A998="","",IFERROR(ROUNDUP(K998*O998,0),0))</f>
        <v/>
      </c>
      <c r="Q998" s="17">
        <f>IF(A998="","",IFERROR(ROUNDUP((K998*M998)+P998,0),0))</f>
        <v/>
      </c>
      <c r="R998" s="16" t="n"/>
      <c r="S998" s="17">
        <f>IF(A998="","",IFERROR(IF(R998="",'Paramètres'!$B$9,R998),0))</f>
        <v/>
      </c>
      <c r="T998" s="17">
        <f>IF(A998="","",IFERROR(ROUNDUP(K998*(M998+S998),0),0))</f>
        <v/>
      </c>
      <c r="U998" s="17">
        <f>IF(A998="","",IFERROR(IF(H998&lt;=Q998,MAX(0,T998-H998-I998),0),0))</f>
        <v/>
      </c>
      <c r="V998" s="28" t="n"/>
      <c r="W998" s="29">
        <f>IF(A998="","",IFERROR(U998*V998,0))</f>
        <v/>
      </c>
      <c r="X998" s="27">
        <f>IF(A998="","",IFERROR(H998/K998,0))</f>
        <v/>
      </c>
      <c r="Y998" s="21">
        <f>IF(A998="","",IFERROR(IF(H998&lt;=0,"Rupture / à commander",IF(H998&lt;=Q998,IF(I998&gt;0,"À surveiller - commande en cours","À commander"),"OK")),"À vérifier"))</f>
        <v/>
      </c>
      <c r="Z998" s="22" t="n"/>
      <c r="AA998" s="15" t="n"/>
    </row>
    <row r="999">
      <c r="A999" s="15" t="n"/>
      <c r="B999" s="15" t="n"/>
      <c r="C999" s="15" t="n"/>
      <c r="D999" s="15" t="n"/>
      <c r="E999" s="15" t="n"/>
      <c r="F999" s="16" t="n"/>
      <c r="G999" s="16" t="n"/>
      <c r="H999" s="17">
        <f>IF(A999="","",IFERROR(MAX(0,F999-G999),0))</f>
        <v/>
      </c>
      <c r="I999" s="16" t="n"/>
      <c r="J999" s="16" t="n"/>
      <c r="K999" s="27">
        <f>IF(A999="","",IFERROR(J999/'Paramètres'!$B$6,0))</f>
        <v/>
      </c>
      <c r="L999" s="16" t="n"/>
      <c r="M999" s="17">
        <f>IF(A999="","",IFERROR(IF(L999="",'Paramètres'!$B$7,L999),0))</f>
        <v/>
      </c>
      <c r="N999" s="16" t="n"/>
      <c r="O999" s="17">
        <f>IF(A999="","",IFERROR(IF(N999="",'Paramètres'!$B$8,N999),0))</f>
        <v/>
      </c>
      <c r="P999" s="17">
        <f>IF(A999="","",IFERROR(ROUNDUP(K999*O999,0),0))</f>
        <v/>
      </c>
      <c r="Q999" s="17">
        <f>IF(A999="","",IFERROR(ROUNDUP((K999*M999)+P999,0),0))</f>
        <v/>
      </c>
      <c r="R999" s="16" t="n"/>
      <c r="S999" s="17">
        <f>IF(A999="","",IFERROR(IF(R999="",'Paramètres'!$B$9,R999),0))</f>
        <v/>
      </c>
      <c r="T999" s="17">
        <f>IF(A999="","",IFERROR(ROUNDUP(K999*(M999+S999),0),0))</f>
        <v/>
      </c>
      <c r="U999" s="17">
        <f>IF(A999="","",IFERROR(IF(H999&lt;=Q999,MAX(0,T999-H999-I999),0),0))</f>
        <v/>
      </c>
      <c r="V999" s="28" t="n"/>
      <c r="W999" s="29">
        <f>IF(A999="","",IFERROR(U999*V999,0))</f>
        <v/>
      </c>
      <c r="X999" s="27">
        <f>IF(A999="","",IFERROR(H999/K999,0))</f>
        <v/>
      </c>
      <c r="Y999" s="21">
        <f>IF(A999="","",IFERROR(IF(H999&lt;=0,"Rupture / à commander",IF(H999&lt;=Q999,IF(I999&gt;0,"À surveiller - commande en cours","À commander"),"OK")),"À vérifier"))</f>
        <v/>
      </c>
      <c r="Z999" s="22" t="n"/>
      <c r="AA999" s="15" t="n"/>
    </row>
    <row r="1000">
      <c r="A1000" s="15" t="n"/>
      <c r="B1000" s="15" t="n"/>
      <c r="C1000" s="15" t="n"/>
      <c r="D1000" s="15" t="n"/>
      <c r="E1000" s="15" t="n"/>
      <c r="F1000" s="16" t="n"/>
      <c r="G1000" s="16" t="n"/>
      <c r="H1000" s="17">
        <f>IF(A1000="","",IFERROR(MAX(0,F1000-G1000),0))</f>
        <v/>
      </c>
      <c r="I1000" s="16" t="n"/>
      <c r="J1000" s="16" t="n"/>
      <c r="K1000" s="27">
        <f>IF(A1000="","",IFERROR(J1000/'Paramètres'!$B$6,0))</f>
        <v/>
      </c>
      <c r="L1000" s="16" t="n"/>
      <c r="M1000" s="17">
        <f>IF(A1000="","",IFERROR(IF(L1000="",'Paramètres'!$B$7,L1000),0))</f>
        <v/>
      </c>
      <c r="N1000" s="16" t="n"/>
      <c r="O1000" s="17">
        <f>IF(A1000="","",IFERROR(IF(N1000="",'Paramètres'!$B$8,N1000),0))</f>
        <v/>
      </c>
      <c r="P1000" s="17">
        <f>IF(A1000="","",IFERROR(ROUNDUP(K1000*O1000,0),0))</f>
        <v/>
      </c>
      <c r="Q1000" s="17">
        <f>IF(A1000="","",IFERROR(ROUNDUP((K1000*M1000)+P1000,0),0))</f>
        <v/>
      </c>
      <c r="R1000" s="16" t="n"/>
      <c r="S1000" s="17">
        <f>IF(A1000="","",IFERROR(IF(R1000="",'Paramètres'!$B$9,R1000),0))</f>
        <v/>
      </c>
      <c r="T1000" s="17">
        <f>IF(A1000="","",IFERROR(ROUNDUP(K1000*(M1000+S1000),0),0))</f>
        <v/>
      </c>
      <c r="U1000" s="17">
        <f>IF(A1000="","",IFERROR(IF(H1000&lt;=Q1000,MAX(0,T1000-H1000-I1000),0),0))</f>
        <v/>
      </c>
      <c r="V1000" s="28" t="n"/>
      <c r="W1000" s="29">
        <f>IF(A1000="","",IFERROR(U1000*V1000,0))</f>
        <v/>
      </c>
      <c r="X1000" s="27">
        <f>IF(A1000="","",IFERROR(H1000/K1000,0))</f>
        <v/>
      </c>
      <c r="Y1000" s="21">
        <f>IF(A1000="","",IFERROR(IF(H1000&lt;=0,"Rupture / à commander",IF(H1000&lt;=Q1000,IF(I1000&gt;0,"À surveiller - commande en cours","À commander"),"OK")),"À vérifier"))</f>
        <v/>
      </c>
      <c r="Z1000" s="22" t="n"/>
      <c r="AA1000" s="15" t="n"/>
    </row>
    <row r="1001">
      <c r="A1001" s="15" t="n"/>
      <c r="B1001" s="15" t="n"/>
      <c r="C1001" s="15" t="n"/>
      <c r="D1001" s="15" t="n"/>
      <c r="E1001" s="15" t="n"/>
      <c r="F1001" s="16" t="n"/>
      <c r="G1001" s="16" t="n"/>
      <c r="H1001" s="17">
        <f>IF(A1001="","",IFERROR(MAX(0,F1001-G1001),0))</f>
        <v/>
      </c>
      <c r="I1001" s="16" t="n"/>
      <c r="J1001" s="16" t="n"/>
      <c r="K1001" s="27">
        <f>IF(A1001="","",IFERROR(J1001/'Paramètres'!$B$6,0))</f>
        <v/>
      </c>
      <c r="L1001" s="16" t="n"/>
      <c r="M1001" s="17">
        <f>IF(A1001="","",IFERROR(IF(L1001="",'Paramètres'!$B$7,L1001),0))</f>
        <v/>
      </c>
      <c r="N1001" s="16" t="n"/>
      <c r="O1001" s="17">
        <f>IF(A1001="","",IFERROR(IF(N1001="",'Paramètres'!$B$8,N1001),0))</f>
        <v/>
      </c>
      <c r="P1001" s="17">
        <f>IF(A1001="","",IFERROR(ROUNDUP(K1001*O1001,0),0))</f>
        <v/>
      </c>
      <c r="Q1001" s="17">
        <f>IF(A1001="","",IFERROR(ROUNDUP((K1001*M1001)+P1001,0),0))</f>
        <v/>
      </c>
      <c r="R1001" s="16" t="n"/>
      <c r="S1001" s="17">
        <f>IF(A1001="","",IFERROR(IF(R1001="",'Paramètres'!$B$9,R1001),0))</f>
        <v/>
      </c>
      <c r="T1001" s="17">
        <f>IF(A1001="","",IFERROR(ROUNDUP(K1001*(M1001+S1001),0),0))</f>
        <v/>
      </c>
      <c r="U1001" s="17">
        <f>IF(A1001="","",IFERROR(IF(H1001&lt;=Q1001,MAX(0,T1001-H1001-I1001),0),0))</f>
        <v/>
      </c>
      <c r="V1001" s="28" t="n"/>
      <c r="W1001" s="29">
        <f>IF(A1001="","",IFERROR(U1001*V1001,0))</f>
        <v/>
      </c>
      <c r="X1001" s="27">
        <f>IF(A1001="","",IFERROR(H1001/K1001,0))</f>
        <v/>
      </c>
      <c r="Y1001" s="21">
        <f>IF(A1001="","",IFERROR(IF(H1001&lt;=0,"Rupture / à commander",IF(H1001&lt;=Q1001,IF(I1001&gt;0,"À surveiller - commande en cours","À commander"),"OK")),"À vérifier"))</f>
        <v/>
      </c>
      <c r="Z1001" s="22" t="n"/>
      <c r="AA1001" s="15" t="n"/>
    </row>
    <row r="1002">
      <c r="A1002" s="15" t="n"/>
      <c r="B1002" s="15" t="n"/>
      <c r="C1002" s="15" t="n"/>
      <c r="D1002" s="15" t="n"/>
      <c r="E1002" s="15" t="n"/>
      <c r="F1002" s="16" t="n"/>
      <c r="G1002" s="16" t="n"/>
      <c r="H1002" s="17">
        <f>IF(A1002="","",IFERROR(MAX(0,F1002-G1002),0))</f>
        <v/>
      </c>
      <c r="I1002" s="16" t="n"/>
      <c r="J1002" s="16" t="n"/>
      <c r="K1002" s="27">
        <f>IF(A1002="","",IFERROR(J1002/'Paramètres'!$B$6,0))</f>
        <v/>
      </c>
      <c r="L1002" s="16" t="n"/>
      <c r="M1002" s="17">
        <f>IF(A1002="","",IFERROR(IF(L1002="",'Paramètres'!$B$7,L1002),0))</f>
        <v/>
      </c>
      <c r="N1002" s="16" t="n"/>
      <c r="O1002" s="17">
        <f>IF(A1002="","",IFERROR(IF(N1002="",'Paramètres'!$B$8,N1002),0))</f>
        <v/>
      </c>
      <c r="P1002" s="17">
        <f>IF(A1002="","",IFERROR(ROUNDUP(K1002*O1002,0),0))</f>
        <v/>
      </c>
      <c r="Q1002" s="17">
        <f>IF(A1002="","",IFERROR(ROUNDUP((K1002*M1002)+P1002,0),0))</f>
        <v/>
      </c>
      <c r="R1002" s="16" t="n"/>
      <c r="S1002" s="17">
        <f>IF(A1002="","",IFERROR(IF(R1002="",'Paramètres'!$B$9,R1002),0))</f>
        <v/>
      </c>
      <c r="T1002" s="17">
        <f>IF(A1002="","",IFERROR(ROUNDUP(K1002*(M1002+S1002),0),0))</f>
        <v/>
      </c>
      <c r="U1002" s="17">
        <f>IF(A1002="","",IFERROR(IF(H1002&lt;=Q1002,MAX(0,T1002-H1002-I1002),0),0))</f>
        <v/>
      </c>
      <c r="V1002" s="28" t="n"/>
      <c r="W1002" s="29">
        <f>IF(A1002="","",IFERROR(U1002*V1002,0))</f>
        <v/>
      </c>
      <c r="X1002" s="27">
        <f>IF(A1002="","",IFERROR(H1002/K1002,0))</f>
        <v/>
      </c>
      <c r="Y1002" s="21">
        <f>IF(A1002="","",IFERROR(IF(H1002&lt;=0,"Rupture / à commander",IF(H1002&lt;=Q1002,IF(I1002&gt;0,"À surveiller - commande en cours","À commander"),"OK")),"À vérifier"))</f>
        <v/>
      </c>
      <c r="Z1002" s="22" t="n"/>
      <c r="AA1002" s="15" t="n"/>
    </row>
    <row r="1003">
      <c r="A1003" s="15" t="n"/>
      <c r="B1003" s="15" t="n"/>
      <c r="C1003" s="15" t="n"/>
      <c r="D1003" s="15" t="n"/>
      <c r="E1003" s="15" t="n"/>
      <c r="F1003" s="16" t="n"/>
      <c r="G1003" s="16" t="n"/>
      <c r="H1003" s="17">
        <f>IF(A1003="","",IFERROR(MAX(0,F1003-G1003),0))</f>
        <v/>
      </c>
      <c r="I1003" s="16" t="n"/>
      <c r="J1003" s="16" t="n"/>
      <c r="K1003" s="27">
        <f>IF(A1003="","",IFERROR(J1003/'Paramètres'!$B$6,0))</f>
        <v/>
      </c>
      <c r="L1003" s="16" t="n"/>
      <c r="M1003" s="17">
        <f>IF(A1003="","",IFERROR(IF(L1003="",'Paramètres'!$B$7,L1003),0))</f>
        <v/>
      </c>
      <c r="N1003" s="16" t="n"/>
      <c r="O1003" s="17">
        <f>IF(A1003="","",IFERROR(IF(N1003="",'Paramètres'!$B$8,N1003),0))</f>
        <v/>
      </c>
      <c r="P1003" s="17">
        <f>IF(A1003="","",IFERROR(ROUNDUP(K1003*O1003,0),0))</f>
        <v/>
      </c>
      <c r="Q1003" s="17">
        <f>IF(A1003="","",IFERROR(ROUNDUP((K1003*M1003)+P1003,0),0))</f>
        <v/>
      </c>
      <c r="R1003" s="16" t="n"/>
      <c r="S1003" s="17">
        <f>IF(A1003="","",IFERROR(IF(R1003="",'Paramètres'!$B$9,R1003),0))</f>
        <v/>
      </c>
      <c r="T1003" s="17">
        <f>IF(A1003="","",IFERROR(ROUNDUP(K1003*(M1003+S1003),0),0))</f>
        <v/>
      </c>
      <c r="U1003" s="17">
        <f>IF(A1003="","",IFERROR(IF(H1003&lt;=Q1003,MAX(0,T1003-H1003-I1003),0),0))</f>
        <v/>
      </c>
      <c r="V1003" s="28" t="n"/>
      <c r="W1003" s="29">
        <f>IF(A1003="","",IFERROR(U1003*V1003,0))</f>
        <v/>
      </c>
      <c r="X1003" s="27">
        <f>IF(A1003="","",IFERROR(H1003/K1003,0))</f>
        <v/>
      </c>
      <c r="Y1003" s="21">
        <f>IF(A1003="","",IFERROR(IF(H1003&lt;=0,"Rupture / à commander",IF(H1003&lt;=Q1003,IF(I1003&gt;0,"À surveiller - commande en cours","À commander"),"OK")),"À vérifier"))</f>
        <v/>
      </c>
      <c r="Z1003" s="22" t="n"/>
      <c r="AA1003" s="15" t="n"/>
    </row>
    <row r="1004">
      <c r="A1004" s="15" t="n"/>
      <c r="B1004" s="15" t="n"/>
      <c r="C1004" s="15" t="n"/>
      <c r="D1004" s="15" t="n"/>
      <c r="E1004" s="15" t="n"/>
      <c r="F1004" s="16" t="n"/>
      <c r="G1004" s="16" t="n"/>
      <c r="H1004" s="17">
        <f>IF(A1004="","",IFERROR(MAX(0,F1004-G1004),0))</f>
        <v/>
      </c>
      <c r="I1004" s="16" t="n"/>
      <c r="J1004" s="16" t="n"/>
      <c r="K1004" s="27">
        <f>IF(A1004="","",IFERROR(J1004/'Paramètres'!$B$6,0))</f>
        <v/>
      </c>
      <c r="L1004" s="16" t="n"/>
      <c r="M1004" s="17">
        <f>IF(A1004="","",IFERROR(IF(L1004="",'Paramètres'!$B$7,L1004),0))</f>
        <v/>
      </c>
      <c r="N1004" s="16" t="n"/>
      <c r="O1004" s="17">
        <f>IF(A1004="","",IFERROR(IF(N1004="",'Paramètres'!$B$8,N1004),0))</f>
        <v/>
      </c>
      <c r="P1004" s="17">
        <f>IF(A1004="","",IFERROR(ROUNDUP(K1004*O1004,0),0))</f>
        <v/>
      </c>
      <c r="Q1004" s="17">
        <f>IF(A1004="","",IFERROR(ROUNDUP((K1004*M1004)+P1004,0),0))</f>
        <v/>
      </c>
      <c r="R1004" s="16" t="n"/>
      <c r="S1004" s="17">
        <f>IF(A1004="","",IFERROR(IF(R1004="",'Paramètres'!$B$9,R1004),0))</f>
        <v/>
      </c>
      <c r="T1004" s="17">
        <f>IF(A1004="","",IFERROR(ROUNDUP(K1004*(M1004+S1004),0),0))</f>
        <v/>
      </c>
      <c r="U1004" s="17">
        <f>IF(A1004="","",IFERROR(IF(H1004&lt;=Q1004,MAX(0,T1004-H1004-I1004),0),0))</f>
        <v/>
      </c>
      <c r="V1004" s="28" t="n"/>
      <c r="W1004" s="29">
        <f>IF(A1004="","",IFERROR(U1004*V1004,0))</f>
        <v/>
      </c>
      <c r="X1004" s="27">
        <f>IF(A1004="","",IFERROR(H1004/K1004,0))</f>
        <v/>
      </c>
      <c r="Y1004" s="21">
        <f>IF(A1004="","",IFERROR(IF(H1004&lt;=0,"Rupture / à commander",IF(H1004&lt;=Q1004,IF(I1004&gt;0,"À surveiller - commande en cours","À commander"),"OK")),"À vérifier"))</f>
        <v/>
      </c>
      <c r="Z1004" s="22" t="n"/>
      <c r="AA1004" s="15" t="n"/>
    </row>
  </sheetData>
  <autoFilter ref="A5:AA1004"/>
  <conditionalFormatting sqref="A6:AA1004">
    <cfRule type="expression" priority="1" dxfId="1">
      <formula>$Y6="Rupture / à commander"</formula>
    </cfRule>
    <cfRule type="expression" priority="2" dxfId="2">
      <formula>$Y6="À commander"</formula>
    </cfRule>
    <cfRule type="expression" priority="3" dxfId="3">
      <formula>$Y6="À surveiller - commande en cours"</formula>
    </cfRule>
    <cfRule type="expression" priority="4" dxfId="0">
      <formula>$Y6="OK"</formula>
    </cfRule>
    <cfRule type="expression" priority="5" dxfId="4">
      <formula>$Y6="À vérifier"</formula>
    </cfRule>
  </conditionalFormatting>
  <conditionalFormatting sqref="A6:A1004">
    <cfRule type="expression" priority="6" dxfId="1">
      <formula>COUNTIF($A$6:$A$1004,A6)&gt;1</formula>
    </cfRule>
  </conditionalFormatting>
  <dataValidations count="8">
    <dataValidation sqref="A6:A1004" showErrorMessage="1" showInputMessage="1" allowBlank="1" type="custom">
      <formula1>=OR(A6="",COUNTIF($A$6:$A$1004,A6)=1)</formula1>
    </dataValidation>
    <dataValidation sqref="C6:C1004" showErrorMessage="1" showInputMessage="1" allowBlank="1" type="list">
      <formula1>='Paramètres'!$E$5:$E$9</formula1>
    </dataValidation>
    <dataValidation sqref="D6:D1004" showErrorMessage="1" showInputMessage="1" allowBlank="1" type="list">
      <formula1>='Paramètres'!$I$5:$I$9</formula1>
    </dataValidation>
    <dataValidation sqref="E6:E1004" showErrorMessage="1" showInputMessage="1" allowBlank="1" type="list">
      <formula1>='Paramètres'!$G$5:$G$9</formula1>
    </dataValidation>
    <dataValidation sqref="F6:G1004 I6:J1004" showErrorMessage="1" showInputMessage="1" allowBlank="1" type="whole" operator="between">
      <formula1>0</formula1>
      <formula2>9999999</formula2>
    </dataValidation>
    <dataValidation sqref="L6:L1004 N6:N1004 R6:R1004" showErrorMessage="1" showInputMessage="1" allowBlank="1" type="whole" operator="between">
      <formula1>0</formula1>
      <formula2>365</formula2>
    </dataValidation>
    <dataValidation sqref="V6:V1004" showErrorMessage="1" showInputMessage="1" allowBlank="1" type="decimal" operator="between">
      <formula1>0</formula1>
      <formula2>9999999</formula2>
    </dataValidation>
    <dataValidation sqref="Z6:Z1004" showErrorMessage="1" showInputMessage="1" allowBlank="1" type="date" operator="between">
      <formula1>DATE(2020,1,1)</formula1>
      <formula2>DATE(2099,12,31)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68" customWidth="1" min="3" max="3"/>
    <col width="3" customWidth="1" min="4" max="4"/>
    <col width="24" customWidth="1" min="5" max="5"/>
    <col width="3" customWidth="1" min="6" max="6"/>
    <col width="14" customWidth="1" min="7" max="7"/>
    <col width="3" customWidth="1" min="8" max="8"/>
    <col width="31" customWidth="1" min="9" max="9"/>
  </cols>
  <sheetData>
    <row r="1" ht="25" customHeight="1">
      <c r="A1" s="1" t="inlineStr">
        <is>
          <t>Paramètres du modèle de point de commande</t>
        </is>
      </c>
    </row>
    <row r="2" ht="34" customHeight="1">
      <c r="A2" s="2" t="inlineStr">
        <is>
          <t>Modifier seulement les cellules jaunes. Les paramètres s’appliquent aux articles sans valeur spécifique dans la feuille Inventaire.</t>
        </is>
      </c>
    </row>
    <row r="4">
      <c r="A4" s="7" t="inlineStr">
        <is>
          <t>Paramètre</t>
        </is>
      </c>
      <c r="B4" s="7" t="inlineStr">
        <is>
          <t>Valeur</t>
        </is>
      </c>
      <c r="C4" s="7" t="inlineStr">
        <is>
          <t>Description</t>
        </is>
      </c>
      <c r="E4" s="7" t="inlineStr">
        <is>
          <t>Catégories</t>
        </is>
      </c>
      <c r="G4" s="7" t="inlineStr">
        <is>
          <t>Unités</t>
        </is>
      </c>
      <c r="I4" s="7" t="inlineStr">
        <is>
          <t>Fournisseurs</t>
        </is>
      </c>
    </row>
    <row r="5">
      <c r="A5" s="8" t="inlineStr">
        <is>
          <t>Devise</t>
        </is>
      </c>
      <c r="B5" s="23" t="inlineStr">
        <is>
          <t>CAD</t>
        </is>
      </c>
      <c r="C5" s="24" t="inlineStr">
        <is>
          <t>Devise de présentation du classeur. Utiliser CAD.</t>
        </is>
      </c>
      <c r="E5" s="8" t="inlineStr">
        <is>
          <t>Alimentaire</t>
        </is>
      </c>
      <c r="G5" s="8" t="inlineStr">
        <is>
          <t>unité</t>
        </is>
      </c>
      <c r="I5" s="8" t="inlineStr">
        <is>
          <t>Approvisionnement Montréal</t>
        </is>
      </c>
    </row>
    <row r="6">
      <c r="A6" s="8" t="inlineStr">
        <is>
          <t>Nombre de jours d’analyse</t>
        </is>
      </c>
      <c r="B6" s="23" t="n">
        <v>30</v>
      </c>
      <c r="C6" s="24" t="inlineStr">
        <is>
          <t>Nombre de jours représentés par la colonne des ventes ou consommations récentes.</t>
        </is>
      </c>
      <c r="E6" s="8" t="inlineStr">
        <is>
          <t>Atelier</t>
        </is>
      </c>
      <c r="G6" s="8" t="inlineStr">
        <is>
          <t>boîte</t>
        </is>
      </c>
      <c r="I6" s="8" t="inlineStr">
        <is>
          <t>Bureautique Québec</t>
        </is>
      </c>
    </row>
    <row r="7">
      <c r="A7" s="8" t="inlineStr">
        <is>
          <t>Délai d’approvisionnement par défaut (jours)</t>
        </is>
      </c>
      <c r="B7" s="23" t="n">
        <v>7</v>
      </c>
      <c r="C7" s="24" t="inlineStr">
        <is>
          <t>Délai utilisé lorsqu’aucun délai spécifique n’est saisi pour l’article.</t>
        </is>
      </c>
      <c r="E7" s="8" t="inlineStr">
        <is>
          <t>Bureau</t>
        </is>
      </c>
      <c r="G7" s="8" t="inlineStr">
        <is>
          <t>caisse</t>
        </is>
      </c>
      <c r="I7" s="8" t="inlineStr">
        <is>
          <t>Distribution Nordik</t>
        </is>
      </c>
    </row>
    <row r="8">
      <c r="A8" s="8" t="inlineStr">
        <is>
          <t>Jours de sécurité par défaut</t>
        </is>
      </c>
      <c r="B8" s="23" t="n">
        <v>3</v>
      </c>
      <c r="C8" s="24" t="inlineStr">
        <is>
          <t>Couverture de sécurité utilisée lorsqu’aucune valeur spécifique n’est saisie.</t>
        </is>
      </c>
      <c r="E8" s="8" t="inlineStr">
        <is>
          <t>Emballage</t>
        </is>
      </c>
      <c r="G8" s="8" t="inlineStr">
        <is>
          <t>rouleau</t>
        </is>
      </c>
      <c r="I8" s="8" t="inlineStr">
        <is>
          <t>Emballage Express</t>
        </is>
      </c>
    </row>
    <row r="9">
      <c r="A9" s="8" t="inlineStr">
        <is>
          <t>Jours de couverture cible par défaut</t>
        </is>
      </c>
      <c r="B9" s="23" t="n">
        <v>14</v>
      </c>
      <c r="C9" s="24" t="inlineStr">
        <is>
          <t>Couverture totale visée après une commande lorsqu’aucune valeur spécifique n’est saisie.</t>
        </is>
      </c>
      <c r="E9" s="8" t="inlineStr">
        <is>
          <t>Entretien</t>
        </is>
      </c>
      <c r="G9" s="8" t="inlineStr">
        <is>
          <t>sac</t>
        </is>
      </c>
      <c r="I9" s="8" t="inlineStr">
        <is>
          <t>Fournitures Laurentiennes</t>
        </is>
      </c>
    </row>
    <row r="10">
      <c r="A10" s="8" t="inlineStr">
        <is>
          <t>Date de mise à jour des données</t>
        </is>
      </c>
      <c r="B10" s="25" t="n">
        <v>46267</v>
      </c>
      <c r="C10" s="24" t="inlineStr">
        <is>
          <t>Date de référence des données affichées dans le classeur.</t>
        </is>
      </c>
    </row>
  </sheetData>
  <dataValidations count="4">
    <dataValidation sqref="B5" showErrorMessage="1" showInputMessage="1" allowBlank="0" type="list">
      <formula1>"CAD"</formula1>
    </dataValidation>
    <dataValidation sqref="B6" showErrorMessage="1" showInputMessage="1" allowBlank="0" type="whole" operator="between">
      <formula1>1</formula1>
      <formula2>365</formula2>
    </dataValidation>
    <dataValidation sqref="B7:B9" showErrorMessage="1" showInputMessage="1" allowBlank="0" type="whole" operator="between">
      <formula1>0</formula1>
      <formula2>365</formula2>
    </dataValidation>
    <dataValidation sqref="B10" showErrorMessage="1" showInputMessage="1" allowBlank="0" type="date" operator="between">
      <formula1>DATE(2020,1,1)</formula1>
      <formula2>DATE(2099,12,31)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2026-09-02T12:34:05Z</dcterms:created>
  <dcterms:modified xmlns:dcterms="http://purl.org/dc/terms/" xmlns:xsi="http://www.w3.org/2001/XMLSchema-instance" xsi:type="dcterms:W3CDTF">2026-09-02T12:34:05Z</dcterms:modified>
</cp:coreProperties>
</file>