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ableau de bord" sheetId="1" state="visible" r:id="rId1"/>
    <sheet xmlns:r="http://schemas.openxmlformats.org/officeDocument/2006/relationships" name="Transactions" sheetId="2" state="visible" r:id="rId2"/>
    <sheet xmlns:r="http://schemas.openxmlformats.org/officeDocument/2006/relationships" name="Paramètres" sheetId="3" state="visible" r:id="rId3"/>
  </sheets>
  <definedNames>
    <definedName name="_xlnm._FilterDatabase" localSheetId="1" hidden="1">'Transactions'!$A$5:$Q$505</definedName>
  </definedNames>
  <calcPr calcId="124519" fullCalcOnLoad="1"/>
</workbook>
</file>

<file path=xl/styles.xml><?xml version="1.0" encoding="utf-8"?>
<styleSheet xmlns="http://schemas.openxmlformats.org/spreadsheetml/2006/main">
  <numFmts count="4">
    <numFmt numFmtId="164" formatCode="yyyy-mm-dd"/>
    <numFmt numFmtId="165" formatCode="0.000%"/>
    <numFmt numFmtId="166" formatCode="#,##0.00 [$-fr-CA]$"/>
    <numFmt numFmtId="167" formatCode="#,##0.00 [$-fr-CA]$;[Red]-#,##0.00 [$-fr-CA]$"/>
  </numFmts>
  <fonts count="8">
    <font>
      <name val="Calibri"/>
      <family val="2"/>
      <color theme="1"/>
      <sz val="11"/>
      <scheme val="minor"/>
    </font>
    <font>
      <name val="Calibri"/>
      <b val="1"/>
      <color rgb="00FFFFFF"/>
      <sz val="14"/>
    </font>
    <font>
      <name val="Calibri"/>
      <i val="1"/>
      <color rgb="00FFFFFF"/>
      <sz val="10"/>
    </font>
    <font>
      <name val="Calibri"/>
      <b val="1"/>
      <color rgb="00FFFFFF"/>
      <sz val="11"/>
    </font>
    <font>
      <name val="Calibri"/>
      <color rgb="00000000"/>
      <sz val="10"/>
    </font>
    <font>
      <name val="Calibri"/>
      <color rgb="006B7785"/>
      <sz val="9"/>
    </font>
    <font>
      <name val="Calibri"/>
      <b val="1"/>
      <color rgb="00FFFFFF"/>
      <sz val="9"/>
    </font>
    <font>
      <name val="Calibri"/>
      <b val="1"/>
      <sz val="10"/>
    </font>
  </fonts>
  <fills count="8">
    <fill>
      <patternFill/>
    </fill>
    <fill>
      <patternFill patternType="gray125"/>
    </fill>
    <fill>
      <patternFill patternType="solid">
        <fgColor rgb="00004B87"/>
      </patternFill>
    </fill>
    <fill>
      <patternFill patternType="solid">
        <fgColor rgb="002D6A9F"/>
      </patternFill>
    </fill>
    <fill>
      <patternFill patternType="solid">
        <fgColor rgb="00FFF4D6"/>
      </patternFill>
    </fill>
    <fill>
      <patternFill patternType="solid">
        <fgColor rgb="00EEF2F6"/>
      </patternFill>
    </fill>
    <fill>
      <patternFill patternType="solid">
        <fgColor rgb="00F3F5F7"/>
      </patternFill>
    </fill>
    <fill>
      <patternFill patternType="solid">
        <fgColor rgb="00FFFDF7"/>
      </patternFill>
    </fill>
  </fills>
  <borders count="2">
    <border>
      <left/>
      <right/>
      <top/>
      <bottom/>
      <diagonal/>
    </border>
    <border>
      <left style="thin">
        <color rgb="00C7D5E0"/>
      </left>
      <right style="thin">
        <color rgb="00C7D5E0"/>
      </right>
      <top style="thin">
        <color rgb="00C7D5E0"/>
      </top>
      <bottom style="thin">
        <color rgb="00C7D5E0"/>
      </bottom>
    </border>
  </borders>
  <cellStyleXfs count="1">
    <xf numFmtId="0" fontId="0" fillId="0" borderId="0"/>
  </cellStyleXfs>
  <cellXfs count="38">
    <xf numFmtId="0" fontId="0" fillId="0" borderId="0" pivotButton="0" quotePrefix="0" xfId="0"/>
    <xf numFmtId="0" fontId="1" fillId="2" borderId="0" applyAlignment="1" pivotButton="0" quotePrefix="0" xfId="0">
      <alignment horizontal="center" vertical="center"/>
    </xf>
    <xf numFmtId="0" fontId="4" fillId="5" borderId="0" applyAlignment="1" pivotButton="0" quotePrefix="0" xfId="0">
      <alignment horizontal="left" vertical="top" wrapText="1"/>
    </xf>
    <xf numFmtId="0" fontId="7" fillId="3" borderId="1" applyAlignment="1" pivotButton="0" quotePrefix="0" xfId="0">
      <alignment horizontal="left" vertical="center"/>
    </xf>
    <xf numFmtId="164" fontId="4" fillId="4" borderId="1" applyAlignment="1" pivotButton="0" quotePrefix="0" xfId="0">
      <alignment horizontal="left" vertical="top" wrapText="1"/>
    </xf>
    <xf numFmtId="0" fontId="4" fillId="4" borderId="1" applyAlignment="1" pivotButton="0" quotePrefix="0" xfId="0">
      <alignment horizontal="left" vertical="top" wrapText="1"/>
    </xf>
    <xf numFmtId="0" fontId="3" fillId="3" borderId="1" applyAlignment="1" pivotButton="0" quotePrefix="0" xfId="0">
      <alignment horizontal="center" vertical="center"/>
    </xf>
    <xf numFmtId="165" fontId="4" fillId="6" borderId="1" applyAlignment="1" pivotButton="0" quotePrefix="0" xfId="0">
      <alignment horizontal="left" vertical="center"/>
    </xf>
    <xf numFmtId="166" fontId="4" fillId="6" borderId="1" applyAlignment="1" pivotButton="0" quotePrefix="0" xfId="0">
      <alignment horizontal="left" vertical="center"/>
    </xf>
    <xf numFmtId="166" fontId="4" fillId="4" borderId="1" applyAlignment="1" pivotButton="0" quotePrefix="0" xfId="0">
      <alignment horizontal="left" vertical="top" wrapText="1"/>
    </xf>
    <xf numFmtId="167" fontId="4" fillId="6" borderId="1" applyAlignment="1" pivotButton="0" quotePrefix="0" xfId="0">
      <alignment horizontal="left" vertical="center"/>
    </xf>
    <xf numFmtId="0" fontId="3" fillId="3" borderId="1" applyAlignment="1" pivotButton="0" quotePrefix="0" xfId="0">
      <alignment horizontal="left" vertical="center"/>
    </xf>
    <xf numFmtId="0" fontId="7" fillId="3" borderId="1" pivotButton="0" quotePrefix="0" xfId="0"/>
    <xf numFmtId="164" fontId="0" fillId="4" borderId="1" pivotButton="0" quotePrefix="0" xfId="0"/>
    <xf numFmtId="0" fontId="4" fillId="6" borderId="1" applyAlignment="1" pivotButton="0" quotePrefix="0" xfId="0">
      <alignment horizontal="left" vertical="center"/>
    </xf>
    <xf numFmtId="1" fontId="4" fillId="6" borderId="1" applyAlignment="1" pivotButton="0" quotePrefix="0" xfId="0">
      <alignment horizontal="left" vertical="center"/>
    </xf>
    <xf numFmtId="0" fontId="7" fillId="5" borderId="1" applyAlignment="1" pivotButton="0" quotePrefix="0" xfId="0">
      <alignment horizontal="left" vertical="center"/>
    </xf>
    <xf numFmtId="166" fontId="7" fillId="5" borderId="1" applyAlignment="1" pivotButton="0" quotePrefix="0" xfId="0">
      <alignment horizontal="left" vertical="center"/>
    </xf>
    <xf numFmtId="1" fontId="7" fillId="5" borderId="1" applyAlignment="1" pivotButton="0" quotePrefix="0" xfId="0">
      <alignment horizontal="left" vertical="center"/>
    </xf>
    <xf numFmtId="0" fontId="4" fillId="5" borderId="1" applyAlignment="1" pivotButton="0" quotePrefix="0" xfId="0">
      <alignment horizontal="left" vertical="top" wrapText="1"/>
    </xf>
    <xf numFmtId="0" fontId="7" fillId="5" borderId="1" pivotButton="0" quotePrefix="0" xfId="0"/>
    <xf numFmtId="164" fontId="4" fillId="4" borderId="1" applyAlignment="1" pivotButton="0" quotePrefix="0" xfId="0">
      <alignment horizontal="left" vertical="center"/>
    </xf>
    <xf numFmtId="0" fontId="4" fillId="4" borderId="1" applyAlignment="1" pivotButton="0" quotePrefix="0" xfId="0">
      <alignment horizontal="left" vertical="center"/>
    </xf>
    <xf numFmtId="166" fontId="4" fillId="4" borderId="1" applyAlignment="1" pivotButton="0" quotePrefix="0" xfId="0">
      <alignment horizontal="left" vertical="center"/>
    </xf>
    <xf numFmtId="164" fontId="4" fillId="7" borderId="1" applyAlignment="1" pivotButton="0" quotePrefix="0" xfId="0">
      <alignment horizontal="left" vertical="center"/>
    </xf>
    <xf numFmtId="0" fontId="4" fillId="7" borderId="1" applyAlignment="1" pivotButton="0" quotePrefix="0" xfId="0">
      <alignment horizontal="left" vertical="center"/>
    </xf>
    <xf numFmtId="0" fontId="4" fillId="7" borderId="1" applyAlignment="1" pivotButton="0" quotePrefix="0" xfId="0">
      <alignment horizontal="left" vertical="top" wrapText="1"/>
    </xf>
    <xf numFmtId="166" fontId="4" fillId="7" borderId="1" applyAlignment="1" pivotButton="0" quotePrefix="0" xfId="0">
      <alignment horizontal="left" vertical="center"/>
    </xf>
    <xf numFmtId="0" fontId="2" fillId="3" borderId="0" applyAlignment="1" pivotButton="0" quotePrefix="0" xfId="0">
      <alignment horizontal="left" vertical="top" wrapText="1"/>
    </xf>
    <xf numFmtId="0" fontId="6" fillId="3" borderId="1" applyAlignment="1" pivotButton="0" quotePrefix="0" xfId="0">
      <alignment horizontal="left" vertical="center"/>
    </xf>
    <xf numFmtId="165" fontId="4" fillId="4" borderId="1" applyAlignment="1" pivotButton="0" quotePrefix="0" xfId="0">
      <alignment horizontal="left" vertical="center"/>
    </xf>
    <xf numFmtId="0" fontId="5" fillId="5" borderId="1" applyAlignment="1" pivotButton="0" quotePrefix="0" xfId="0">
      <alignment horizontal="left" vertical="center"/>
    </xf>
    <xf numFmtId="164" fontId="4" fillId="4" borderId="1" applyAlignment="1" pivotButton="0" quotePrefix="0" xfId="0">
      <alignment horizontal="left" vertical="top" wrapText="1"/>
    </xf>
    <xf numFmtId="165" fontId="4" fillId="6" borderId="1" applyAlignment="1" pivotButton="0" quotePrefix="0" xfId="0">
      <alignment horizontal="left" vertical="center"/>
    </xf>
    <xf numFmtId="164" fontId="0" fillId="4" borderId="1" pivotButton="0" quotePrefix="0" xfId="0"/>
    <xf numFmtId="164" fontId="4" fillId="4" borderId="1" applyAlignment="1" pivotButton="0" quotePrefix="0" xfId="0">
      <alignment horizontal="left" vertical="center"/>
    </xf>
    <xf numFmtId="164" fontId="4" fillId="7" borderId="1" applyAlignment="1" pivotButton="0" quotePrefix="0" xfId="0">
      <alignment horizontal="left" vertical="center"/>
    </xf>
    <xf numFmtId="165" fontId="4" fillId="4" borderId="1" applyAlignment="1" pivotButton="0" quotePrefix="0" xfId="0">
      <alignment horizontal="left" vertical="center"/>
    </xf>
  </cellXfs>
  <cellStyles count="1">
    <cellStyle name="Normal" xfId="0" builtinId="0" hidden="0"/>
  </cellStyles>
  <dxfs count="6">
    <dxf>
      <fill>
        <patternFill patternType="solid">
          <fgColor rgb="00FCE4D6"/>
        </patternFill>
      </fill>
    </dxf>
    <dxf>
      <font>
        <name val="Calibri"/>
        <b val="1"/>
        <color rgb="00147D64"/>
        <sz val="10"/>
      </font>
      <fill>
        <patternFill patternType="solid">
          <fgColor rgb="00D9EAD3"/>
        </patternFill>
      </fill>
    </dxf>
    <dxf>
      <font>
        <name val="Calibri"/>
        <b val="1"/>
        <color rgb="00C73939"/>
        <sz val="10"/>
      </font>
      <fill>
        <patternFill patternType="solid">
          <fgColor rgb="00F4CCCC"/>
        </patternFill>
      </fill>
    </dxf>
    <dxf>
      <font>
        <name val="Calibri"/>
        <b val="1"/>
        <sz val="10"/>
      </font>
      <fill>
        <patternFill patternType="solid">
          <fgColor rgb="00FCE4D6"/>
        </patternFill>
      </fill>
    </dxf>
    <dxf>
      <font>
        <name val="Calibri"/>
        <color rgb="00000000"/>
        <sz val="10"/>
      </font>
      <fill>
        <patternFill patternType="solid">
          <fgColor rgb="00FCE4D6"/>
        </patternFill>
      </fill>
    </dxf>
    <dxf>
      <fill>
        <patternFill patternType="solid">
          <fgColor rgb="00F3F5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ables/table1.xml><?xml version="1.0" encoding="utf-8"?>
<table xmlns="http://schemas.openxmlformats.org/spreadsheetml/2006/main" id="1" name="tbl_Transactions" displayName="tbl_Transactions" ref="A5:Q505" headerRowCount="1">
  <autoFilter ref="A5:Q505"/>
  <tableColumns count="17">
    <tableColumn id="1" name="Date"/>
    <tableColumn id="2" name="Sens"/>
    <tableColumn id="3" name="No de référence"/>
    <tableColumn id="4" name="Client ou fournisseur"/>
    <tableColumn id="5" name="Description"/>
    <tableColumn id="6" name="Code fiscal"/>
    <tableColumn id="7" name="Mode de saisie"/>
    <tableColumn id="8" name="Montant saisi"/>
    <tableColumn id="9" name="Taux TPS"/>
    <tableColumn id="10" name="Taux TVQ"/>
    <tableColumn id="11" name="Montant avant taxes"/>
    <tableColumn id="12" name="TPS"/>
    <tableColumn id="13" name="TVQ"/>
    <tableColumn id="14" name="Total calculé"/>
    <tableColumn id="15" name="Écart d’arrondi"/>
    <tableColumn id="16" name="Note"/>
    <tableColumn id="17" name="Statut de contrôle"/>
  </tableColumns>
  <tableStyleInfo name="TableStyleMedium2" showFirstColumn="0" showLastColumn="0" showRowStripes="1" showColumnStripes="0"/>
</table>
</file>

<file path=xl/tables/table2.xml><?xml version="1.0" encoding="utf-8"?>
<table xmlns="http://schemas.openxmlformats.org/spreadsheetml/2006/main" id="2" name="tbl_TauxTaxes" displayName="tbl_TauxTaxes" ref="A5:F8" headerRowCount="1">
  <autoFilter ref="A5:F8"/>
  <tableColumns count="6">
    <tableColumn id="1" name="Code fiscal"/>
    <tableColumn id="2" name="Description"/>
    <tableColumn id="3" name="Taux TPS"/>
    <tableColumn id="4" name="Taux TVQ"/>
    <tableColumn id="5" name="Date d’effet"/>
    <tableColumn id="6" name="Note de validatio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fitToPage="1"/>
  </sheetPr>
  <dimension ref="A1:G101"/>
  <sheetViews>
    <sheetView showGridLines="0" workbookViewId="0">
      <pane ySplit="3" topLeftCell="A4" activePane="bottomLeft" state="frozen"/>
      <selection pane="bottomLeft" activeCell="A1" sqref="A1"/>
    </sheetView>
  </sheetViews>
  <sheetFormatPr baseColWidth="8" defaultRowHeight="15"/>
  <cols>
    <col width="35" customWidth="1" min="1" max="1"/>
    <col width="18" customWidth="1" min="2" max="2"/>
    <col width="16" customWidth="1" min="3" max="3"/>
    <col width="16" customWidth="1" min="4" max="4"/>
    <col width="18" customWidth="1" min="5" max="5"/>
    <col width="27" customWidth="1" min="6" max="6"/>
    <col width="18" customWidth="1" min="7" max="7"/>
    <col width="14" customWidth="1" min="8" max="8"/>
  </cols>
  <sheetData>
    <row r="1" ht="25" customHeight="1">
      <c r="A1" s="1" t="inlineStr">
        <is>
          <t>Calculateur TPS et TVQ — Québec</t>
        </is>
      </c>
    </row>
    <row r="2" ht="28" customHeight="1">
      <c r="A2" s="2" t="inlineStr">
        <is>
          <t>Saisir les valeurs dans les cellules jaunes. Les taux sont tirés de la feuille Paramètres. Le résultat est fourni à titre de calcul administratif.</t>
        </is>
      </c>
    </row>
    <row r="3"/>
    <row r="4">
      <c r="A4" s="3" t="inlineStr">
        <is>
          <t>Date de la transaction</t>
        </is>
      </c>
      <c r="B4" s="32" t="n">
        <v>46081</v>
      </c>
      <c r="C4" s="5" t="n"/>
      <c r="D4" s="5" t="n"/>
      <c r="F4" s="6" t="inlineStr">
        <is>
          <t>Résultats du calcul</t>
        </is>
      </c>
    </row>
    <row r="5">
      <c r="A5" s="3" t="inlineStr">
        <is>
          <t>Sens</t>
        </is>
      </c>
      <c r="B5" s="5" t="inlineStr">
        <is>
          <t>Vente</t>
        </is>
      </c>
      <c r="C5" s="5" t="n"/>
      <c r="D5" s="5" t="n"/>
      <c r="F5" s="3" t="inlineStr">
        <is>
          <t>Taux TPS</t>
        </is>
      </c>
      <c r="G5" s="33">
        <f>IFERROR(VLOOKUP($B$6,'Paramètres'!$A$6:$F$8,3,FALSE),0)</f>
        <v/>
      </c>
    </row>
    <row r="6">
      <c r="A6" s="3" t="inlineStr">
        <is>
          <t>Code fiscal</t>
        </is>
      </c>
      <c r="B6" s="5" t="inlineStr">
        <is>
          <t>STANDARD</t>
        </is>
      </c>
      <c r="C6" s="5" t="n"/>
      <c r="D6" s="5" t="n"/>
      <c r="F6" s="3" t="inlineStr">
        <is>
          <t>Taux TVQ</t>
        </is>
      </c>
      <c r="G6" s="33">
        <f>IFERROR(VLOOKUP($B$6,'Paramètres'!$A$6:$F$8,4,FALSE),0)</f>
        <v/>
      </c>
    </row>
    <row r="7">
      <c r="A7" s="3" t="inlineStr">
        <is>
          <t>Mode de saisie</t>
        </is>
      </c>
      <c r="B7" s="5" t="inlineStr">
        <is>
          <t>Hors taxes</t>
        </is>
      </c>
      <c r="C7" s="5" t="n"/>
      <c r="D7" s="5" t="n"/>
      <c r="F7" s="3" t="inlineStr">
        <is>
          <t>Montant avant taxes</t>
        </is>
      </c>
      <c r="G7" s="8">
        <f>IFERROR(IF($B$7="Taxes incluses",ROUND($B$8/(1+$G$5+$G$6),2),ROUND($B$8,2)),0)</f>
        <v/>
      </c>
    </row>
    <row r="8">
      <c r="A8" s="3" t="inlineStr">
        <is>
          <t>Montant saisi</t>
        </is>
      </c>
      <c r="B8" s="9" t="n">
        <v>1000</v>
      </c>
      <c r="C8" s="5" t="n"/>
      <c r="D8" s="5" t="n"/>
      <c r="F8" s="3" t="inlineStr">
        <is>
          <t>TPS</t>
        </is>
      </c>
      <c r="G8" s="8">
        <f>IFERROR(ROUND($G$7*$G$5,2),0)</f>
        <v/>
      </c>
    </row>
    <row r="9">
      <c r="A9" s="3" t="inlineStr">
        <is>
          <t>Description ou référence</t>
        </is>
      </c>
      <c r="B9" s="5" t="inlineStr">
        <is>
          <t>Exemple de calcul pour une facture de services.</t>
        </is>
      </c>
      <c r="C9" s="5" t="n"/>
      <c r="D9" s="5" t="n"/>
      <c r="F9" s="3" t="inlineStr">
        <is>
          <t>TVQ</t>
        </is>
      </c>
      <c r="G9" s="8">
        <f>IFERROR(ROUND($G$7*$G$6,2),0)</f>
        <v/>
      </c>
    </row>
    <row r="10">
      <c r="F10" s="3" t="inlineStr">
        <is>
          <t>Total calculé</t>
        </is>
      </c>
      <c r="G10" s="8">
        <f>IFERROR(ROUND($G$7+$G$8+$G$9,2),0)</f>
        <v/>
      </c>
    </row>
    <row r="11">
      <c r="F11" s="3" t="inlineStr">
        <is>
          <t>Écart d’arrondi</t>
        </is>
      </c>
      <c r="G11" s="10">
        <f>IFERROR(IF($B$7="Taxes incluses",ROUND($B$8-$G$10,2),0),0)</f>
        <v/>
      </c>
    </row>
    <row r="12">
      <c r="G12">
        <f>""</f>
        <v/>
      </c>
    </row>
    <row r="13">
      <c r="G13">
        <f>""</f>
        <v/>
      </c>
    </row>
    <row r="14">
      <c r="A14" s="11" t="inlineStr">
        <is>
          <t>Sommaire des transactions par période</t>
        </is>
      </c>
      <c r="G14">
        <f>""</f>
        <v/>
      </c>
    </row>
    <row r="15">
      <c r="A15" s="12" t="inlineStr">
        <is>
          <t>Date de début</t>
        </is>
      </c>
      <c r="B15" s="34" t="n">
        <v>46023</v>
      </c>
      <c r="D15" s="12" t="inlineStr">
        <is>
          <t>Date de fin</t>
        </is>
      </c>
      <c r="E15" s="34" t="n">
        <v>46387</v>
      </c>
      <c r="G15">
        <f>""</f>
        <v/>
      </c>
    </row>
    <row r="16">
      <c r="G16">
        <f>""</f>
        <v/>
      </c>
    </row>
    <row r="17">
      <c r="A17" s="6" t="inlineStr">
        <is>
          <t>Sens</t>
        </is>
      </c>
      <c r="B17" s="6" t="inlineStr">
        <is>
          <t>Montant avant taxes</t>
        </is>
      </c>
      <c r="C17" s="6" t="inlineStr">
        <is>
          <t>TPS calculée</t>
        </is>
      </c>
      <c r="D17" s="6" t="inlineStr">
        <is>
          <t>TVQ calculée</t>
        </is>
      </c>
      <c r="E17" s="6" t="inlineStr">
        <is>
          <t>Total calculé</t>
        </is>
      </c>
      <c r="F17" s="6" t="inlineStr">
        <is>
          <t>Nombre de transactions</t>
        </is>
      </c>
      <c r="G17">
        <f>""</f>
        <v/>
      </c>
    </row>
    <row r="18">
      <c r="A18" s="14" t="inlineStr">
        <is>
          <t>Ventes</t>
        </is>
      </c>
      <c r="B18" s="8">
        <f>IFERROR(SUMIFS('Transactions'!$K$6:$K$505,'Transactions'!$B$6:$B$505,"Vente",'Transactions'!$A$6:$A$505,"&gt;="&amp;$B$15,'Transactions'!$A$6:$A$505,"&lt;="&amp;$E$15),0)</f>
        <v/>
      </c>
      <c r="C18" s="8">
        <f>IFERROR(SUMIFS('Transactions'!$L$6:$L$505,'Transactions'!$B$6:$B$505,"Vente",'Transactions'!$A$6:$A$505,"&gt;="&amp;$B$15,'Transactions'!$A$6:$A$505,"&lt;="&amp;$E$15),0)</f>
        <v/>
      </c>
      <c r="D18" s="8">
        <f>IFERROR(SUMIFS('Transactions'!$M$6:$M$505,'Transactions'!$B$6:$B$505,"Vente",'Transactions'!$A$6:$A$505,"&gt;="&amp;$B$15,'Transactions'!$A$6:$A$505,"&lt;="&amp;$E$15),0)</f>
        <v/>
      </c>
      <c r="E18" s="8">
        <f>IFERROR(SUMIFS('Transactions'!$N$6:$N$505,'Transactions'!$B$6:$B$505,"Vente",'Transactions'!$A$6:$A$505,"&gt;="&amp;$B$15,'Transactions'!$A$6:$A$505,"&lt;="&amp;$E$15),0)</f>
        <v/>
      </c>
      <c r="F18" s="15">
        <f>IFERROR(COUNTIFS('Transactions'!$B$6:$B$505,"Vente",'Transactions'!$A$6:$A$505,"&gt;="&amp;$B$15,'Transactions'!$A$6:$A$505,"&lt;="&amp;$E$15),0)</f>
        <v/>
      </c>
      <c r="G18">
        <f>""</f>
        <v/>
      </c>
    </row>
    <row r="19">
      <c r="A19" s="14" t="inlineStr">
        <is>
          <t>Achats</t>
        </is>
      </c>
      <c r="B19" s="8">
        <f>IFERROR(SUMIFS('Transactions'!$K$6:$K$505,'Transactions'!$B$6:$B$505,"Achat",'Transactions'!$A$6:$A$505,"&gt;="&amp;$B$15,'Transactions'!$A$6:$A$505,"&lt;="&amp;$E$15),0)</f>
        <v/>
      </c>
      <c r="C19" s="8">
        <f>IFERROR(SUMIFS('Transactions'!$L$6:$L$505,'Transactions'!$B$6:$B$505,"Achat",'Transactions'!$A$6:$A$505,"&gt;="&amp;$B$15,'Transactions'!$A$6:$A$505,"&lt;="&amp;$E$15),0)</f>
        <v/>
      </c>
      <c r="D19" s="8">
        <f>IFERROR(SUMIFS('Transactions'!$M$6:$M$505,'Transactions'!$B$6:$B$505,"Achat",'Transactions'!$A$6:$A$505,"&gt;="&amp;$B$15,'Transactions'!$A$6:$A$505,"&lt;="&amp;$E$15),0)</f>
        <v/>
      </c>
      <c r="E19" s="8">
        <f>IFERROR(SUMIFS('Transactions'!$N$6:$N$505,'Transactions'!$B$6:$B$505,"Achat",'Transactions'!$A$6:$A$505,"&gt;="&amp;$B$15,'Transactions'!$A$6:$A$505,"&lt;="&amp;$E$15),0)</f>
        <v/>
      </c>
      <c r="F19" s="15">
        <f>IFERROR(COUNTIFS('Transactions'!$B$6:$B$505,"Achat",'Transactions'!$A$6:$A$505,"&gt;="&amp;$B$15,'Transactions'!$A$6:$A$505,"&lt;="&amp;$E$15),0)</f>
        <v/>
      </c>
      <c r="G19">
        <f>""</f>
        <v/>
      </c>
    </row>
    <row r="20">
      <c r="A20" s="16" t="inlineStr">
        <is>
          <t>Total</t>
        </is>
      </c>
      <c r="B20" s="17">
        <f>IFERROR(SUM(B18:B19),0)</f>
        <v/>
      </c>
      <c r="C20" s="17">
        <f>IFERROR(SUM(C18:C19),0)</f>
        <v/>
      </c>
      <c r="D20" s="17">
        <f>IFERROR(SUM(D18:D19),0)</f>
        <v/>
      </c>
      <c r="E20" s="17">
        <f>IFERROR(SUM(E18:E19),0)</f>
        <v/>
      </c>
      <c r="F20" s="18">
        <f>IFERROR(SUM(F18:F19),0)</f>
        <v/>
      </c>
      <c r="G20">
        <f>""</f>
        <v/>
      </c>
    </row>
    <row r="21">
      <c r="C21">
        <f>""</f>
        <v/>
      </c>
      <c r="D21">
        <f>""</f>
        <v/>
      </c>
      <c r="E21">
        <f>""</f>
        <v/>
      </c>
      <c r="F21">
        <f>""</f>
        <v/>
      </c>
      <c r="G21">
        <f>""</f>
        <v/>
      </c>
    </row>
    <row r="22">
      <c r="A22" s="19" t="inlineStr">
        <is>
          <t>Les taxes sur les achats ne représentent pas nécessairement des crédits de taxe sur les intrants ni des remboursements de taxe sur les intrants admissibles. Confirmer l’admissibilité fiscale avant de produire une déclaration de TPS/TVQ.</t>
        </is>
      </c>
      <c r="C22">
        <f>""</f>
        <v/>
      </c>
      <c r="D22">
        <f>""</f>
        <v/>
      </c>
      <c r="E22">
        <f>""</f>
        <v/>
      </c>
      <c r="F22">
        <f>""</f>
        <v/>
      </c>
      <c r="G22">
        <f>""</f>
        <v/>
      </c>
    </row>
    <row r="23">
      <c r="C23">
        <f>""</f>
        <v/>
      </c>
      <c r="D23">
        <f>""</f>
        <v/>
      </c>
      <c r="E23">
        <f>""</f>
        <v/>
      </c>
      <c r="F23">
        <f>""</f>
        <v/>
      </c>
      <c r="G23">
        <f>""</f>
        <v/>
      </c>
    </row>
    <row r="24">
      <c r="C24">
        <f>""</f>
        <v/>
      </c>
      <c r="D24">
        <f>""</f>
        <v/>
      </c>
      <c r="E24">
        <f>""</f>
        <v/>
      </c>
      <c r="F24">
        <f>""</f>
        <v/>
      </c>
      <c r="G24">
        <f>""</f>
        <v/>
      </c>
    </row>
    <row r="25">
      <c r="C25">
        <f>""</f>
        <v/>
      </c>
      <c r="D25">
        <f>""</f>
        <v/>
      </c>
      <c r="E25">
        <f>""</f>
        <v/>
      </c>
      <c r="F25">
        <f>""</f>
        <v/>
      </c>
      <c r="G25">
        <f>""</f>
        <v/>
      </c>
    </row>
    <row r="26">
      <c r="A26" s="11" t="inlineStr">
        <is>
          <t>Contrôles de qualité des données</t>
        </is>
      </c>
      <c r="C26">
        <f>""</f>
        <v/>
      </c>
      <c r="D26">
        <f>""</f>
        <v/>
      </c>
      <c r="E26">
        <f>""</f>
        <v/>
      </c>
      <c r="F26">
        <f>""</f>
        <v/>
      </c>
      <c r="G26">
        <f>""</f>
        <v/>
      </c>
    </row>
    <row r="27">
      <c r="A27" s="20" t="inlineStr">
        <is>
          <t>Transactions avec date mais champ obligatoire manquant</t>
        </is>
      </c>
      <c r="B27" s="14">
        <f>IFERROR(COUNTIFS('Transactions'!$A$6:$A$505,"&lt;&gt;",'Transactions'!$B$6:$B$505,"")+COUNTIFS('Transactions'!$A$6:$A$505,"&lt;&gt;",'Transactions'!$F$6:$F$505,"")+COUNTIFS('Transactions'!$A$6:$A$505,"&lt;&gt;",'Transactions'!$G$6:$G$505,"")+COUNTIFS('Transactions'!$A$6:$A$505,"&lt;&gt;",'Transactions'!$H$6:$H$505,""),0)</f>
        <v/>
      </c>
      <c r="C27">
        <f>""</f>
        <v/>
      </c>
      <c r="D27">
        <f>""</f>
        <v/>
      </c>
      <c r="E27">
        <f>""</f>
        <v/>
      </c>
      <c r="F27">
        <f>""</f>
        <v/>
      </c>
      <c r="G27">
        <f>""</f>
        <v/>
      </c>
    </row>
    <row r="28">
      <c r="A28" s="20" t="inlineStr">
        <is>
          <t>Transactions avec écart d’arrondi supérieur à 0,01 $</t>
        </is>
      </c>
      <c r="B28" s="14">
        <f>IFERROR(COUNTIF('Transactions'!$O$6:$O$505,"&gt;0.01")+COUNTIF('Transactions'!$O$6:$O$505,"&lt;-0.01"),0)</f>
        <v/>
      </c>
      <c r="C28">
        <f>""</f>
        <v/>
      </c>
      <c r="D28">
        <f>""</f>
        <v/>
      </c>
      <c r="E28">
        <f>""</f>
        <v/>
      </c>
      <c r="F28">
        <f>""</f>
        <v/>
      </c>
      <c r="G28">
        <f>""</f>
        <v/>
      </c>
    </row>
    <row r="29">
      <c r="A29" s="20" t="inlineStr">
        <is>
          <t>Transactions marquées À vérifier</t>
        </is>
      </c>
      <c r="B29" s="14">
        <f>IFERROR(COUNTIF('Transactions'!$Q$6:$Q$505,"À vérifier"),0)</f>
        <v/>
      </c>
      <c r="C29">
        <f>""</f>
        <v/>
      </c>
      <c r="D29">
        <f>""</f>
        <v/>
      </c>
      <c r="E29">
        <f>""</f>
        <v/>
      </c>
      <c r="F29">
        <f>""</f>
        <v/>
      </c>
      <c r="G29">
        <f>""</f>
        <v/>
      </c>
    </row>
    <row r="30">
      <c r="A30" s="20" t="inlineStr">
        <is>
          <t>Total des écarts d’arrondi de la période</t>
        </is>
      </c>
      <c r="B30" s="10">
        <f>IFERROR(SUMIFS('Transactions'!$O$6:$O$505,'Transactions'!$A$6:$A$505,"&gt;="&amp;$B$15,'Transactions'!$A$6:$A$505,"&lt;="&amp;$E$15),0)</f>
        <v/>
      </c>
      <c r="C30">
        <f>""</f>
        <v/>
      </c>
      <c r="D30">
        <f>""</f>
        <v/>
      </c>
      <c r="E30">
        <f>""</f>
        <v/>
      </c>
      <c r="F30">
        <f>""</f>
        <v/>
      </c>
      <c r="G30">
        <f>""</f>
        <v/>
      </c>
    </row>
    <row r="31">
      <c r="A31" s="20" t="inlineStr">
        <is>
          <t>Statut global</t>
        </is>
      </c>
      <c r="B31" s="14">
        <f>IFERROR(IF(OR($B$27&gt;0,$B$28&gt;0,$B$29&gt;0),"À vérifier","Conforme"),"À vérifier")</f>
        <v/>
      </c>
      <c r="C31">
        <f>""</f>
        <v/>
      </c>
      <c r="D31">
        <f>""</f>
        <v/>
      </c>
      <c r="E31">
        <f>""</f>
        <v/>
      </c>
      <c r="F31">
        <f>""</f>
        <v/>
      </c>
      <c r="G31">
        <f>""</f>
        <v/>
      </c>
    </row>
    <row r="32">
      <c r="B32">
        <f>""</f>
        <v/>
      </c>
      <c r="C32">
        <f>""</f>
        <v/>
      </c>
      <c r="D32">
        <f>""</f>
        <v/>
      </c>
      <c r="E32">
        <f>""</f>
        <v/>
      </c>
      <c r="F32">
        <f>""</f>
        <v/>
      </c>
      <c r="G32">
        <f>""</f>
        <v/>
      </c>
    </row>
    <row r="33">
      <c r="B33">
        <f>""</f>
        <v/>
      </c>
      <c r="C33">
        <f>""</f>
        <v/>
      </c>
      <c r="D33">
        <f>""</f>
        <v/>
      </c>
      <c r="E33">
        <f>""</f>
        <v/>
      </c>
      <c r="F33">
        <f>""</f>
        <v/>
      </c>
      <c r="G33">
        <f>""</f>
        <v/>
      </c>
    </row>
    <row r="34">
      <c r="B34">
        <f>""</f>
        <v/>
      </c>
      <c r="C34">
        <f>""</f>
        <v/>
      </c>
      <c r="D34">
        <f>""</f>
        <v/>
      </c>
      <c r="E34">
        <f>""</f>
        <v/>
      </c>
      <c r="F34">
        <f>""</f>
        <v/>
      </c>
      <c r="G34">
        <f>""</f>
        <v/>
      </c>
    </row>
    <row r="35">
      <c r="B35">
        <f>""</f>
        <v/>
      </c>
      <c r="C35">
        <f>""</f>
        <v/>
      </c>
      <c r="D35">
        <f>""</f>
        <v/>
      </c>
      <c r="E35">
        <f>""</f>
        <v/>
      </c>
      <c r="F35">
        <f>""</f>
        <v/>
      </c>
      <c r="G35">
        <f>""</f>
        <v/>
      </c>
    </row>
    <row r="36">
      <c r="B36">
        <f>""</f>
        <v/>
      </c>
      <c r="C36">
        <f>""</f>
        <v/>
      </c>
      <c r="D36">
        <f>""</f>
        <v/>
      </c>
      <c r="E36">
        <f>""</f>
        <v/>
      </c>
      <c r="F36">
        <f>""</f>
        <v/>
      </c>
      <c r="G36">
        <f>""</f>
        <v/>
      </c>
    </row>
    <row r="37">
      <c r="B37">
        <f>""</f>
        <v/>
      </c>
      <c r="C37">
        <f>""</f>
        <v/>
      </c>
      <c r="D37">
        <f>""</f>
        <v/>
      </c>
      <c r="E37">
        <f>""</f>
        <v/>
      </c>
      <c r="F37">
        <f>""</f>
        <v/>
      </c>
      <c r="G37">
        <f>""</f>
        <v/>
      </c>
    </row>
    <row r="38">
      <c r="B38">
        <f>""</f>
        <v/>
      </c>
      <c r="C38">
        <f>""</f>
        <v/>
      </c>
      <c r="D38">
        <f>""</f>
        <v/>
      </c>
      <c r="E38">
        <f>""</f>
        <v/>
      </c>
      <c r="F38">
        <f>""</f>
        <v/>
      </c>
      <c r="G38">
        <f>""</f>
        <v/>
      </c>
    </row>
    <row r="39">
      <c r="B39">
        <f>""</f>
        <v/>
      </c>
      <c r="C39">
        <f>""</f>
        <v/>
      </c>
      <c r="D39">
        <f>""</f>
        <v/>
      </c>
      <c r="E39">
        <f>""</f>
        <v/>
      </c>
      <c r="F39">
        <f>""</f>
        <v/>
      </c>
      <c r="G39">
        <f>""</f>
        <v/>
      </c>
    </row>
    <row r="40">
      <c r="B40">
        <f>""</f>
        <v/>
      </c>
      <c r="C40">
        <f>""</f>
        <v/>
      </c>
      <c r="D40">
        <f>""</f>
        <v/>
      </c>
      <c r="E40">
        <f>""</f>
        <v/>
      </c>
      <c r="F40">
        <f>""</f>
        <v/>
      </c>
      <c r="G40">
        <f>""</f>
        <v/>
      </c>
    </row>
    <row r="41">
      <c r="B41">
        <f>""</f>
        <v/>
      </c>
      <c r="C41">
        <f>""</f>
        <v/>
      </c>
      <c r="D41">
        <f>""</f>
        <v/>
      </c>
      <c r="E41">
        <f>""</f>
        <v/>
      </c>
      <c r="F41">
        <f>""</f>
        <v/>
      </c>
      <c r="G41">
        <f>""</f>
        <v/>
      </c>
    </row>
    <row r="42">
      <c r="B42">
        <f>""</f>
        <v/>
      </c>
      <c r="C42">
        <f>""</f>
        <v/>
      </c>
      <c r="D42">
        <f>""</f>
        <v/>
      </c>
      <c r="E42">
        <f>""</f>
        <v/>
      </c>
      <c r="F42">
        <f>""</f>
        <v/>
      </c>
      <c r="G42">
        <f>""</f>
        <v/>
      </c>
    </row>
    <row r="43">
      <c r="B43">
        <f>""</f>
        <v/>
      </c>
      <c r="C43">
        <f>""</f>
        <v/>
      </c>
      <c r="D43">
        <f>""</f>
        <v/>
      </c>
      <c r="E43">
        <f>""</f>
        <v/>
      </c>
      <c r="F43">
        <f>""</f>
        <v/>
      </c>
      <c r="G43">
        <f>""</f>
        <v/>
      </c>
    </row>
    <row r="44">
      <c r="B44">
        <f>""</f>
        <v/>
      </c>
      <c r="C44">
        <f>""</f>
        <v/>
      </c>
      <c r="D44">
        <f>""</f>
        <v/>
      </c>
      <c r="E44">
        <f>""</f>
        <v/>
      </c>
      <c r="F44">
        <f>""</f>
        <v/>
      </c>
      <c r="G44">
        <f>""</f>
        <v/>
      </c>
    </row>
    <row r="45">
      <c r="B45">
        <f>""</f>
        <v/>
      </c>
      <c r="C45">
        <f>""</f>
        <v/>
      </c>
      <c r="D45">
        <f>""</f>
        <v/>
      </c>
      <c r="E45">
        <f>""</f>
        <v/>
      </c>
      <c r="F45">
        <f>""</f>
        <v/>
      </c>
      <c r="G45">
        <f>""</f>
        <v/>
      </c>
    </row>
    <row r="46">
      <c r="B46">
        <f>""</f>
        <v/>
      </c>
      <c r="C46">
        <f>""</f>
        <v/>
      </c>
      <c r="D46">
        <f>""</f>
        <v/>
      </c>
      <c r="E46">
        <f>""</f>
        <v/>
      </c>
      <c r="F46">
        <f>""</f>
        <v/>
      </c>
      <c r="G46">
        <f>""</f>
        <v/>
      </c>
    </row>
    <row r="47">
      <c r="B47">
        <f>""</f>
        <v/>
      </c>
      <c r="C47">
        <f>""</f>
        <v/>
      </c>
      <c r="D47">
        <f>""</f>
        <v/>
      </c>
      <c r="E47">
        <f>""</f>
        <v/>
      </c>
      <c r="F47">
        <f>""</f>
        <v/>
      </c>
      <c r="G47">
        <f>""</f>
        <v/>
      </c>
    </row>
    <row r="48">
      <c r="B48">
        <f>""</f>
        <v/>
      </c>
      <c r="C48">
        <f>""</f>
        <v/>
      </c>
      <c r="D48">
        <f>""</f>
        <v/>
      </c>
      <c r="E48">
        <f>""</f>
        <v/>
      </c>
      <c r="F48">
        <f>""</f>
        <v/>
      </c>
      <c r="G48">
        <f>""</f>
        <v/>
      </c>
    </row>
    <row r="49">
      <c r="B49">
        <f>""</f>
        <v/>
      </c>
      <c r="C49">
        <f>""</f>
        <v/>
      </c>
      <c r="D49">
        <f>""</f>
        <v/>
      </c>
      <c r="E49">
        <f>""</f>
        <v/>
      </c>
      <c r="F49">
        <f>""</f>
        <v/>
      </c>
      <c r="G49">
        <f>""</f>
        <v/>
      </c>
    </row>
    <row r="50">
      <c r="B50">
        <f>""</f>
        <v/>
      </c>
      <c r="C50">
        <f>""</f>
        <v/>
      </c>
      <c r="D50">
        <f>""</f>
        <v/>
      </c>
      <c r="E50">
        <f>""</f>
        <v/>
      </c>
      <c r="F50">
        <f>""</f>
        <v/>
      </c>
      <c r="G50">
        <f>""</f>
        <v/>
      </c>
    </row>
    <row r="51">
      <c r="B51">
        <f>""</f>
        <v/>
      </c>
      <c r="C51">
        <f>""</f>
        <v/>
      </c>
      <c r="D51">
        <f>""</f>
        <v/>
      </c>
      <c r="E51">
        <f>""</f>
        <v/>
      </c>
      <c r="F51">
        <f>""</f>
        <v/>
      </c>
      <c r="G51">
        <f>""</f>
        <v/>
      </c>
    </row>
    <row r="52">
      <c r="B52">
        <f>""</f>
        <v/>
      </c>
      <c r="C52">
        <f>""</f>
        <v/>
      </c>
      <c r="D52">
        <f>""</f>
        <v/>
      </c>
      <c r="E52">
        <f>""</f>
        <v/>
      </c>
      <c r="F52">
        <f>""</f>
        <v/>
      </c>
      <c r="G52">
        <f>""</f>
        <v/>
      </c>
    </row>
    <row r="53">
      <c r="B53">
        <f>""</f>
        <v/>
      </c>
      <c r="C53">
        <f>""</f>
        <v/>
      </c>
      <c r="D53">
        <f>""</f>
        <v/>
      </c>
      <c r="E53">
        <f>""</f>
        <v/>
      </c>
      <c r="F53">
        <f>""</f>
        <v/>
      </c>
      <c r="G53">
        <f>""</f>
        <v/>
      </c>
    </row>
    <row r="54">
      <c r="B54">
        <f>""</f>
        <v/>
      </c>
      <c r="C54">
        <f>""</f>
        <v/>
      </c>
      <c r="D54">
        <f>""</f>
        <v/>
      </c>
      <c r="E54">
        <f>""</f>
        <v/>
      </c>
      <c r="F54">
        <f>""</f>
        <v/>
      </c>
      <c r="G54">
        <f>""</f>
        <v/>
      </c>
    </row>
    <row r="55">
      <c r="B55">
        <f>""</f>
        <v/>
      </c>
      <c r="C55">
        <f>""</f>
        <v/>
      </c>
      <c r="D55">
        <f>""</f>
        <v/>
      </c>
      <c r="E55">
        <f>""</f>
        <v/>
      </c>
      <c r="F55">
        <f>""</f>
        <v/>
      </c>
      <c r="G55">
        <f>""</f>
        <v/>
      </c>
    </row>
    <row r="56">
      <c r="B56">
        <f>""</f>
        <v/>
      </c>
      <c r="C56">
        <f>""</f>
        <v/>
      </c>
      <c r="D56">
        <f>""</f>
        <v/>
      </c>
      <c r="E56">
        <f>""</f>
        <v/>
      </c>
      <c r="F56">
        <f>""</f>
        <v/>
      </c>
      <c r="G56">
        <f>""</f>
        <v/>
      </c>
    </row>
    <row r="57">
      <c r="B57">
        <f>""</f>
        <v/>
      </c>
      <c r="C57">
        <f>""</f>
        <v/>
      </c>
      <c r="D57">
        <f>""</f>
        <v/>
      </c>
      <c r="E57">
        <f>""</f>
        <v/>
      </c>
      <c r="F57">
        <f>""</f>
        <v/>
      </c>
      <c r="G57">
        <f>""</f>
        <v/>
      </c>
    </row>
    <row r="58">
      <c r="B58">
        <f>""</f>
        <v/>
      </c>
      <c r="C58">
        <f>""</f>
        <v/>
      </c>
      <c r="D58">
        <f>""</f>
        <v/>
      </c>
      <c r="E58">
        <f>""</f>
        <v/>
      </c>
      <c r="F58">
        <f>""</f>
        <v/>
      </c>
      <c r="G58">
        <f>""</f>
        <v/>
      </c>
    </row>
    <row r="59">
      <c r="B59">
        <f>""</f>
        <v/>
      </c>
      <c r="C59">
        <f>""</f>
        <v/>
      </c>
      <c r="D59">
        <f>""</f>
        <v/>
      </c>
      <c r="E59">
        <f>""</f>
        <v/>
      </c>
      <c r="F59">
        <f>""</f>
        <v/>
      </c>
      <c r="G59">
        <f>""</f>
        <v/>
      </c>
    </row>
    <row r="60">
      <c r="B60">
        <f>""</f>
        <v/>
      </c>
      <c r="C60">
        <f>""</f>
        <v/>
      </c>
      <c r="D60">
        <f>""</f>
        <v/>
      </c>
      <c r="E60">
        <f>""</f>
        <v/>
      </c>
      <c r="F60">
        <f>""</f>
        <v/>
      </c>
      <c r="G60">
        <f>""</f>
        <v/>
      </c>
    </row>
    <row r="61">
      <c r="B61">
        <f>""</f>
        <v/>
      </c>
      <c r="C61">
        <f>""</f>
        <v/>
      </c>
      <c r="D61">
        <f>""</f>
        <v/>
      </c>
      <c r="E61">
        <f>""</f>
        <v/>
      </c>
      <c r="F61">
        <f>""</f>
        <v/>
      </c>
      <c r="G61">
        <f>""</f>
        <v/>
      </c>
    </row>
    <row r="62">
      <c r="B62">
        <f>""</f>
        <v/>
      </c>
      <c r="C62">
        <f>""</f>
        <v/>
      </c>
      <c r="D62">
        <f>""</f>
        <v/>
      </c>
      <c r="E62">
        <f>""</f>
        <v/>
      </c>
      <c r="F62">
        <f>""</f>
        <v/>
      </c>
      <c r="G62">
        <f>""</f>
        <v/>
      </c>
    </row>
    <row r="63">
      <c r="B63">
        <f>""</f>
        <v/>
      </c>
      <c r="C63">
        <f>""</f>
        <v/>
      </c>
      <c r="D63">
        <f>""</f>
        <v/>
      </c>
      <c r="E63">
        <f>""</f>
        <v/>
      </c>
      <c r="F63">
        <f>""</f>
        <v/>
      </c>
      <c r="G63">
        <f>""</f>
        <v/>
      </c>
    </row>
    <row r="64">
      <c r="B64">
        <f>""</f>
        <v/>
      </c>
      <c r="C64">
        <f>""</f>
        <v/>
      </c>
      <c r="D64">
        <f>""</f>
        <v/>
      </c>
      <c r="E64">
        <f>""</f>
        <v/>
      </c>
      <c r="F64">
        <f>""</f>
        <v/>
      </c>
      <c r="G64">
        <f>""</f>
        <v/>
      </c>
    </row>
    <row r="65">
      <c r="B65">
        <f>""</f>
        <v/>
      </c>
      <c r="C65">
        <f>""</f>
        <v/>
      </c>
      <c r="D65">
        <f>""</f>
        <v/>
      </c>
      <c r="E65">
        <f>""</f>
        <v/>
      </c>
      <c r="F65">
        <f>""</f>
        <v/>
      </c>
      <c r="G65">
        <f>""</f>
        <v/>
      </c>
    </row>
    <row r="66">
      <c r="B66">
        <f>""</f>
        <v/>
      </c>
      <c r="C66">
        <f>""</f>
        <v/>
      </c>
      <c r="D66">
        <f>""</f>
        <v/>
      </c>
      <c r="E66">
        <f>""</f>
        <v/>
      </c>
      <c r="F66">
        <f>""</f>
        <v/>
      </c>
      <c r="G66">
        <f>""</f>
        <v/>
      </c>
    </row>
    <row r="67">
      <c r="B67">
        <f>""</f>
        <v/>
      </c>
      <c r="C67">
        <f>""</f>
        <v/>
      </c>
      <c r="D67">
        <f>""</f>
        <v/>
      </c>
      <c r="E67">
        <f>""</f>
        <v/>
      </c>
      <c r="F67">
        <f>""</f>
        <v/>
      </c>
      <c r="G67">
        <f>""</f>
        <v/>
      </c>
    </row>
    <row r="68">
      <c r="B68">
        <f>""</f>
        <v/>
      </c>
      <c r="C68">
        <f>""</f>
        <v/>
      </c>
      <c r="D68">
        <f>""</f>
        <v/>
      </c>
      <c r="E68">
        <f>""</f>
        <v/>
      </c>
      <c r="F68">
        <f>""</f>
        <v/>
      </c>
      <c r="G68">
        <f>""</f>
        <v/>
      </c>
    </row>
    <row r="69">
      <c r="B69">
        <f>""</f>
        <v/>
      </c>
      <c r="C69">
        <f>""</f>
        <v/>
      </c>
      <c r="D69">
        <f>""</f>
        <v/>
      </c>
      <c r="E69">
        <f>""</f>
        <v/>
      </c>
      <c r="F69">
        <f>""</f>
        <v/>
      </c>
      <c r="G69">
        <f>""</f>
        <v/>
      </c>
    </row>
    <row r="70">
      <c r="B70">
        <f>""</f>
        <v/>
      </c>
      <c r="C70">
        <f>""</f>
        <v/>
      </c>
      <c r="D70">
        <f>""</f>
        <v/>
      </c>
      <c r="E70">
        <f>""</f>
        <v/>
      </c>
      <c r="F70">
        <f>""</f>
        <v/>
      </c>
      <c r="G70">
        <f>""</f>
        <v/>
      </c>
    </row>
    <row r="71">
      <c r="B71">
        <f>""</f>
        <v/>
      </c>
      <c r="C71">
        <f>""</f>
        <v/>
      </c>
      <c r="D71">
        <f>""</f>
        <v/>
      </c>
      <c r="E71">
        <f>""</f>
        <v/>
      </c>
      <c r="F71">
        <f>""</f>
        <v/>
      </c>
      <c r="G71">
        <f>""</f>
        <v/>
      </c>
    </row>
    <row r="72">
      <c r="B72">
        <f>""</f>
        <v/>
      </c>
      <c r="C72">
        <f>""</f>
        <v/>
      </c>
      <c r="D72">
        <f>""</f>
        <v/>
      </c>
      <c r="E72">
        <f>""</f>
        <v/>
      </c>
      <c r="F72">
        <f>""</f>
        <v/>
      </c>
      <c r="G72">
        <f>""</f>
        <v/>
      </c>
    </row>
    <row r="73">
      <c r="B73">
        <f>""</f>
        <v/>
      </c>
      <c r="C73">
        <f>""</f>
        <v/>
      </c>
      <c r="D73">
        <f>""</f>
        <v/>
      </c>
      <c r="E73">
        <f>""</f>
        <v/>
      </c>
      <c r="F73">
        <f>""</f>
        <v/>
      </c>
      <c r="G73">
        <f>""</f>
        <v/>
      </c>
    </row>
    <row r="74">
      <c r="B74">
        <f>""</f>
        <v/>
      </c>
      <c r="C74">
        <f>""</f>
        <v/>
      </c>
      <c r="D74">
        <f>""</f>
        <v/>
      </c>
      <c r="E74">
        <f>""</f>
        <v/>
      </c>
      <c r="F74">
        <f>""</f>
        <v/>
      </c>
      <c r="G74">
        <f>""</f>
        <v/>
      </c>
    </row>
    <row r="75">
      <c r="B75">
        <f>""</f>
        <v/>
      </c>
      <c r="C75">
        <f>""</f>
        <v/>
      </c>
      <c r="D75">
        <f>""</f>
        <v/>
      </c>
      <c r="E75">
        <f>""</f>
        <v/>
      </c>
      <c r="F75">
        <f>""</f>
        <v/>
      </c>
      <c r="G75">
        <f>""</f>
        <v/>
      </c>
    </row>
    <row r="76">
      <c r="B76">
        <f>""</f>
        <v/>
      </c>
      <c r="C76">
        <f>""</f>
        <v/>
      </c>
      <c r="D76">
        <f>""</f>
        <v/>
      </c>
      <c r="E76">
        <f>""</f>
        <v/>
      </c>
      <c r="F76">
        <f>""</f>
        <v/>
      </c>
      <c r="G76">
        <f>""</f>
        <v/>
      </c>
    </row>
    <row r="77">
      <c r="B77">
        <f>""</f>
        <v/>
      </c>
      <c r="C77">
        <f>""</f>
        <v/>
      </c>
      <c r="D77">
        <f>""</f>
        <v/>
      </c>
      <c r="E77">
        <f>""</f>
        <v/>
      </c>
      <c r="F77">
        <f>""</f>
        <v/>
      </c>
      <c r="G77">
        <f>""</f>
        <v/>
      </c>
    </row>
    <row r="78">
      <c r="B78">
        <f>""</f>
        <v/>
      </c>
      <c r="C78">
        <f>""</f>
        <v/>
      </c>
      <c r="D78">
        <f>""</f>
        <v/>
      </c>
      <c r="E78">
        <f>""</f>
        <v/>
      </c>
      <c r="F78">
        <f>""</f>
        <v/>
      </c>
      <c r="G78">
        <f>""</f>
        <v/>
      </c>
    </row>
    <row r="79">
      <c r="B79">
        <f>""</f>
        <v/>
      </c>
      <c r="C79">
        <f>""</f>
        <v/>
      </c>
      <c r="D79">
        <f>""</f>
        <v/>
      </c>
      <c r="E79">
        <f>""</f>
        <v/>
      </c>
      <c r="F79">
        <f>""</f>
        <v/>
      </c>
      <c r="G79">
        <f>""</f>
        <v/>
      </c>
    </row>
    <row r="80">
      <c r="B80">
        <f>""</f>
        <v/>
      </c>
      <c r="C80">
        <f>""</f>
        <v/>
      </c>
      <c r="D80">
        <f>""</f>
        <v/>
      </c>
      <c r="E80">
        <f>""</f>
        <v/>
      </c>
      <c r="F80">
        <f>""</f>
        <v/>
      </c>
      <c r="G80">
        <f>""</f>
        <v/>
      </c>
    </row>
    <row r="81">
      <c r="B81">
        <f>""</f>
        <v/>
      </c>
      <c r="C81">
        <f>""</f>
        <v/>
      </c>
      <c r="D81">
        <f>""</f>
        <v/>
      </c>
      <c r="E81">
        <f>""</f>
        <v/>
      </c>
      <c r="F81">
        <f>""</f>
        <v/>
      </c>
      <c r="G81">
        <f>""</f>
        <v/>
      </c>
    </row>
    <row r="82">
      <c r="B82">
        <f>""</f>
        <v/>
      </c>
      <c r="C82">
        <f>""</f>
        <v/>
      </c>
      <c r="D82">
        <f>""</f>
        <v/>
      </c>
      <c r="E82">
        <f>""</f>
        <v/>
      </c>
      <c r="F82">
        <f>""</f>
        <v/>
      </c>
      <c r="G82">
        <f>""</f>
        <v/>
      </c>
    </row>
    <row r="83">
      <c r="B83">
        <f>""</f>
        <v/>
      </c>
      <c r="C83">
        <f>""</f>
        <v/>
      </c>
      <c r="D83">
        <f>""</f>
        <v/>
      </c>
      <c r="E83">
        <f>""</f>
        <v/>
      </c>
      <c r="F83">
        <f>""</f>
        <v/>
      </c>
      <c r="G83">
        <f>""</f>
        <v/>
      </c>
    </row>
    <row r="84">
      <c r="B84">
        <f>""</f>
        <v/>
      </c>
      <c r="C84">
        <f>""</f>
        <v/>
      </c>
      <c r="D84">
        <f>""</f>
        <v/>
      </c>
      <c r="E84">
        <f>""</f>
        <v/>
      </c>
      <c r="F84">
        <f>""</f>
        <v/>
      </c>
      <c r="G84">
        <f>""</f>
        <v/>
      </c>
    </row>
    <row r="85">
      <c r="B85">
        <f>""</f>
        <v/>
      </c>
      <c r="C85">
        <f>""</f>
        <v/>
      </c>
      <c r="D85">
        <f>""</f>
        <v/>
      </c>
      <c r="E85">
        <f>""</f>
        <v/>
      </c>
      <c r="F85">
        <f>""</f>
        <v/>
      </c>
      <c r="G85">
        <f>""</f>
        <v/>
      </c>
    </row>
    <row r="86">
      <c r="B86">
        <f>""</f>
        <v/>
      </c>
      <c r="C86">
        <f>""</f>
        <v/>
      </c>
      <c r="D86">
        <f>""</f>
        <v/>
      </c>
      <c r="E86">
        <f>""</f>
        <v/>
      </c>
      <c r="F86">
        <f>""</f>
        <v/>
      </c>
      <c r="G86">
        <f>""</f>
        <v/>
      </c>
    </row>
    <row r="87">
      <c r="B87">
        <f>""</f>
        <v/>
      </c>
      <c r="C87">
        <f>""</f>
        <v/>
      </c>
      <c r="D87">
        <f>""</f>
        <v/>
      </c>
      <c r="E87">
        <f>""</f>
        <v/>
      </c>
      <c r="F87">
        <f>""</f>
        <v/>
      </c>
      <c r="G87">
        <f>""</f>
        <v/>
      </c>
    </row>
    <row r="88">
      <c r="B88">
        <f>""</f>
        <v/>
      </c>
      <c r="C88">
        <f>""</f>
        <v/>
      </c>
      <c r="D88">
        <f>""</f>
        <v/>
      </c>
      <c r="E88">
        <f>""</f>
        <v/>
      </c>
      <c r="F88">
        <f>""</f>
        <v/>
      </c>
      <c r="G88">
        <f>""</f>
        <v/>
      </c>
    </row>
    <row r="89">
      <c r="B89">
        <f>""</f>
        <v/>
      </c>
      <c r="C89">
        <f>""</f>
        <v/>
      </c>
      <c r="D89">
        <f>""</f>
        <v/>
      </c>
      <c r="E89">
        <f>""</f>
        <v/>
      </c>
      <c r="F89">
        <f>""</f>
        <v/>
      </c>
      <c r="G89">
        <f>""</f>
        <v/>
      </c>
    </row>
    <row r="90">
      <c r="B90">
        <f>""</f>
        <v/>
      </c>
      <c r="C90">
        <f>""</f>
        <v/>
      </c>
      <c r="D90">
        <f>""</f>
        <v/>
      </c>
      <c r="E90">
        <f>""</f>
        <v/>
      </c>
      <c r="F90">
        <f>""</f>
        <v/>
      </c>
      <c r="G90">
        <f>""</f>
        <v/>
      </c>
    </row>
    <row r="91">
      <c r="B91">
        <f>""</f>
        <v/>
      </c>
      <c r="C91">
        <f>""</f>
        <v/>
      </c>
      <c r="D91">
        <f>""</f>
        <v/>
      </c>
      <c r="E91">
        <f>""</f>
        <v/>
      </c>
      <c r="F91">
        <f>""</f>
        <v/>
      </c>
      <c r="G91">
        <f>""</f>
        <v/>
      </c>
    </row>
    <row r="92">
      <c r="B92">
        <f>""</f>
        <v/>
      </c>
      <c r="C92">
        <f>""</f>
        <v/>
      </c>
      <c r="D92">
        <f>""</f>
        <v/>
      </c>
      <c r="E92">
        <f>""</f>
        <v/>
      </c>
      <c r="F92">
        <f>""</f>
        <v/>
      </c>
      <c r="G92">
        <f>""</f>
        <v/>
      </c>
    </row>
    <row r="93">
      <c r="B93">
        <f>""</f>
        <v/>
      </c>
      <c r="C93">
        <f>""</f>
        <v/>
      </c>
      <c r="D93">
        <f>""</f>
        <v/>
      </c>
      <c r="E93">
        <f>""</f>
        <v/>
      </c>
      <c r="F93">
        <f>""</f>
        <v/>
      </c>
      <c r="G93">
        <f>""</f>
        <v/>
      </c>
    </row>
    <row r="94">
      <c r="B94">
        <f>""</f>
        <v/>
      </c>
      <c r="C94">
        <f>""</f>
        <v/>
      </c>
      <c r="D94">
        <f>""</f>
        <v/>
      </c>
      <c r="E94">
        <f>""</f>
        <v/>
      </c>
      <c r="F94">
        <f>""</f>
        <v/>
      </c>
      <c r="G94">
        <f>""</f>
        <v/>
      </c>
    </row>
    <row r="95">
      <c r="B95">
        <f>""</f>
        <v/>
      </c>
      <c r="C95">
        <f>""</f>
        <v/>
      </c>
      <c r="D95">
        <f>""</f>
        <v/>
      </c>
      <c r="E95">
        <f>""</f>
        <v/>
      </c>
      <c r="F95">
        <f>""</f>
        <v/>
      </c>
      <c r="G95">
        <f>""</f>
        <v/>
      </c>
    </row>
    <row r="96">
      <c r="B96">
        <f>""</f>
        <v/>
      </c>
      <c r="C96">
        <f>""</f>
        <v/>
      </c>
      <c r="D96">
        <f>""</f>
        <v/>
      </c>
      <c r="E96">
        <f>""</f>
        <v/>
      </c>
      <c r="F96">
        <f>""</f>
        <v/>
      </c>
      <c r="G96">
        <f>""</f>
        <v/>
      </c>
    </row>
    <row r="97">
      <c r="B97">
        <f>""</f>
        <v/>
      </c>
      <c r="C97">
        <f>""</f>
        <v/>
      </c>
      <c r="D97">
        <f>""</f>
        <v/>
      </c>
      <c r="E97">
        <f>""</f>
        <v/>
      </c>
      <c r="F97">
        <f>""</f>
        <v/>
      </c>
      <c r="G97">
        <f>""</f>
        <v/>
      </c>
    </row>
    <row r="98">
      <c r="B98">
        <f>""</f>
        <v/>
      </c>
      <c r="C98">
        <f>""</f>
        <v/>
      </c>
      <c r="D98">
        <f>""</f>
        <v/>
      </c>
      <c r="E98">
        <f>""</f>
        <v/>
      </c>
      <c r="F98">
        <f>""</f>
        <v/>
      </c>
      <c r="G98">
        <f>""</f>
        <v/>
      </c>
    </row>
    <row r="99">
      <c r="B99">
        <f>""</f>
        <v/>
      </c>
      <c r="C99">
        <f>""</f>
        <v/>
      </c>
      <c r="D99">
        <f>""</f>
        <v/>
      </c>
      <c r="E99">
        <f>""</f>
        <v/>
      </c>
      <c r="F99">
        <f>""</f>
        <v/>
      </c>
      <c r="G99">
        <f>""</f>
        <v/>
      </c>
    </row>
    <row r="100">
      <c r="B100">
        <f>""</f>
        <v/>
      </c>
      <c r="C100">
        <f>""</f>
        <v/>
      </c>
      <c r="D100">
        <f>""</f>
        <v/>
      </c>
      <c r="E100">
        <f>""</f>
        <v/>
      </c>
      <c r="F100">
        <f>""</f>
        <v/>
      </c>
      <c r="G100">
        <f>""</f>
        <v/>
      </c>
    </row>
    <row r="101">
      <c r="B101">
        <f>""</f>
        <v/>
      </c>
      <c r="C101">
        <f>""</f>
        <v/>
      </c>
      <c r="D101">
        <f>""</f>
        <v/>
      </c>
      <c r="E101">
        <f>""</f>
        <v/>
      </c>
      <c r="F101">
        <f>""</f>
        <v/>
      </c>
      <c r="G101">
        <f>""</f>
        <v/>
      </c>
    </row>
  </sheetData>
  <conditionalFormatting sqref="G11">
    <cfRule type="expression" priority="1" dxfId="0">
      <formula>ABS($G$11)&gt;0.01</formula>
    </cfRule>
    <cfRule type="expression" priority="2" dxfId="1">
      <formula>ABS($G$11)&lt;=0.01</formula>
    </cfRule>
  </conditionalFormatting>
  <conditionalFormatting sqref="B27:B28">
    <cfRule type="cellIs" priority="3" operator="greaterThan" dxfId="2">
      <formula>0</formula>
    </cfRule>
  </conditionalFormatting>
  <conditionalFormatting sqref="B31">
    <cfRule type="expression" priority="4" dxfId="1">
      <formula>$B$31="Conforme"</formula>
    </cfRule>
    <cfRule type="expression" priority="5" dxfId="3">
      <formula>$B$31="À vérifier"</formula>
    </cfRule>
  </conditionalFormatting>
  <dataValidations count="5">
    <dataValidation sqref="B4 B15 E15" showErrorMessage="1" showInputMessage="1" allowBlank="1" type="date" operator="between">
      <formula1>DATE(2020,1,1)</formula1>
      <formula2>DATE(2100,12,31)</formula2>
    </dataValidation>
    <dataValidation sqref="B5" showErrorMessage="1" showInputMessage="1" allowBlank="1" type="list">
      <formula1>'Paramètres'!$H$6:$H$7</formula1>
    </dataValidation>
    <dataValidation sqref="B6" showErrorMessage="1" showInputMessage="1" allowBlank="1" type="list">
      <formula1>'Paramètres'!$J$6:$J$8</formula1>
    </dataValidation>
    <dataValidation sqref="B7" showErrorMessage="1" showInputMessage="1" allowBlank="1" type="list">
      <formula1>'Paramètres'!$I$6:$I$7</formula1>
    </dataValidation>
    <dataValidation sqref="B8" showErrorMessage="1" showInputMessage="1" allowBlank="1" type="decimal" operator="greaterThanOrEqual">
      <formula1>0</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Q505"/>
  <sheetViews>
    <sheetView showGridLines="0" workbookViewId="0">
      <pane ySplit="5" topLeftCell="A6" activePane="bottomLeft" state="frozen"/>
      <selection pane="bottomLeft" activeCell="A1" sqref="A1"/>
    </sheetView>
  </sheetViews>
  <sheetFormatPr baseColWidth="8" defaultRowHeight="15"/>
  <cols>
    <col width="13" customWidth="1" min="1" max="1"/>
    <col width="12" customWidth="1" min="2" max="2"/>
    <col width="17" customWidth="1" min="3" max="3"/>
    <col width="27" customWidth="1" min="4" max="4"/>
    <col width="37" customWidth="1" min="5" max="5"/>
    <col width="14" customWidth="1" min="6" max="6"/>
    <col width="17" customWidth="1" min="7" max="7"/>
    <col width="15" customWidth="1" min="8" max="8"/>
    <col width="12" customWidth="1" min="9" max="9"/>
    <col width="12" customWidth="1" min="10" max="10"/>
    <col width="21" customWidth="1" min="11" max="11"/>
    <col width="14" customWidth="1" min="12" max="12"/>
    <col width="14" customWidth="1" min="13" max="13"/>
    <col width="17" customWidth="1" min="14" max="14"/>
    <col width="17" customWidth="1" min="15" max="15"/>
    <col width="38" customWidth="1" min="16" max="16"/>
    <col width="19" customWidth="1" min="17" max="17"/>
  </cols>
  <sheetData>
    <row r="1" ht="24" customHeight="1">
      <c r="A1" s="1" t="inlineStr">
        <is>
          <t>Registre des transactions — Calcul TPS et TVQ</t>
        </is>
      </c>
    </row>
    <row r="2" ht="30" customHeight="1">
      <c r="A2" s="2" t="inlineStr">
        <is>
          <t>Saisir une transaction par ligne dans les colonnes en jaune. Les montants doivent être positifs. Sélectionner le code fiscal et le mode de saisie appropriés. Les colonnes grises sont calculées automatiquement.</t>
        </is>
      </c>
    </row>
    <row r="3" ht="30" customHeight="1">
      <c r="A3" s="2" t="inlineStr">
        <is>
          <t>Le total calculé peut différer de quelques cents d’un montant taxes incluses en raison des arrondis. Vérifier l’écart d’arrondi avant de transmettre une facture ou d’enregistrer une écriture comptable.</t>
        </is>
      </c>
    </row>
    <row r="5">
      <c r="A5" s="6" t="inlineStr">
        <is>
          <t>Date</t>
        </is>
      </c>
      <c r="B5" s="6" t="inlineStr">
        <is>
          <t>Sens</t>
        </is>
      </c>
      <c r="C5" s="6" t="inlineStr">
        <is>
          <t>No de référence</t>
        </is>
      </c>
      <c r="D5" s="6" t="inlineStr">
        <is>
          <t>Client ou fournisseur</t>
        </is>
      </c>
      <c r="E5" s="6" t="inlineStr">
        <is>
          <t>Description</t>
        </is>
      </c>
      <c r="F5" s="6" t="inlineStr">
        <is>
          <t>Code fiscal</t>
        </is>
      </c>
      <c r="G5" s="6" t="inlineStr">
        <is>
          <t>Mode de saisie</t>
        </is>
      </c>
      <c r="H5" s="6" t="inlineStr">
        <is>
          <t>Montant saisi</t>
        </is>
      </c>
      <c r="I5" s="6" t="inlineStr">
        <is>
          <t>Taux TPS</t>
        </is>
      </c>
      <c r="J5" s="6" t="inlineStr">
        <is>
          <t>Taux TVQ</t>
        </is>
      </c>
      <c r="K5" s="6" t="inlineStr">
        <is>
          <t>Montant avant taxes</t>
        </is>
      </c>
      <c r="L5" s="6" t="inlineStr">
        <is>
          <t>TPS</t>
        </is>
      </c>
      <c r="M5" s="6" t="inlineStr">
        <is>
          <t>TVQ</t>
        </is>
      </c>
      <c r="N5" s="6" t="inlineStr">
        <is>
          <t>Total calculé</t>
        </is>
      </c>
      <c r="O5" s="6" t="inlineStr">
        <is>
          <t>Écart d’arrondi</t>
        </is>
      </c>
      <c r="P5" s="6" t="inlineStr">
        <is>
          <t>Note</t>
        </is>
      </c>
      <c r="Q5" s="6" t="inlineStr">
        <is>
          <t>Statut de contrôle</t>
        </is>
      </c>
    </row>
    <row r="6">
      <c r="A6" s="35" t="n">
        <v>46028</v>
      </c>
      <c r="B6" s="22" t="inlineStr">
        <is>
          <t>Vente</t>
        </is>
      </c>
      <c r="C6" s="22" t="inlineStr">
        <is>
          <t>FAC-2601</t>
        </is>
      </c>
      <c r="D6" s="5" t="inlineStr">
        <is>
          <t>Atelier Nordik inc.</t>
        </is>
      </c>
      <c r="E6" s="5" t="inlineStr">
        <is>
          <t>Services de consultation administrative</t>
        </is>
      </c>
      <c r="F6" s="22" t="inlineStr">
        <is>
          <t>STANDARD</t>
        </is>
      </c>
      <c r="G6" s="22" t="inlineStr">
        <is>
          <t>Hors taxes</t>
        </is>
      </c>
      <c r="H6" s="23" t="n">
        <v>1500</v>
      </c>
      <c r="I6" s="33">
        <f>IF($F6="","",IFERROR(VLOOKUP($F6,'Paramètres'!$A$6:$F$8,3,FALSE),0))</f>
        <v/>
      </c>
      <c r="J6" s="33">
        <f>IF($F6="","",IFERROR(VLOOKUP($F6,'Paramètres'!$A$6:$F$8,4,FALSE),0))</f>
        <v/>
      </c>
      <c r="K6" s="8">
        <f>IF($H6="","",IFERROR(IF($G6="Taxes incluses",ROUND($H6/(1+$I6+$J6),2),ROUND($H6,2)),0))</f>
        <v/>
      </c>
      <c r="L6" s="8">
        <f>IF($K6="","",IFERROR(ROUND($K6*$I6,2),0))</f>
        <v/>
      </c>
      <c r="M6" s="8">
        <f>IF($K6="","",IFERROR(ROUND($K6*$J6,2),0))</f>
        <v/>
      </c>
      <c r="N6" s="8">
        <f>IF($K6="","",IFERROR(ROUND($K6+$L6+$M6,2),0))</f>
        <v/>
      </c>
      <c r="O6" s="10">
        <f>IF($H6="","",IFERROR(IF($G6="Taxes incluses",ROUND($H6-$N6,2),0),0))</f>
        <v/>
      </c>
      <c r="P6" s="5" t="inlineStr">
        <is>
          <t>Facture de services au Québec.</t>
        </is>
      </c>
      <c r="Q6" s="22" t="inlineStr">
        <is>
          <t>Conforme</t>
        </is>
      </c>
    </row>
    <row r="7">
      <c r="A7" s="35" t="n">
        <v>46032</v>
      </c>
      <c r="B7" s="22" t="inlineStr">
        <is>
          <t>Vente</t>
        </is>
      </c>
      <c r="C7" s="22" t="inlineStr">
        <is>
          <t>FAC-2602</t>
        </is>
      </c>
      <c r="D7" s="5" t="inlineStr">
        <is>
          <t>Boutique du Vieux-Port</t>
        </is>
      </c>
      <c r="E7" s="5" t="inlineStr">
        <is>
          <t>Vente de fournitures promotionnelles</t>
        </is>
      </c>
      <c r="F7" s="22" t="inlineStr">
        <is>
          <t>STANDARD</t>
        </is>
      </c>
      <c r="G7" s="22" t="inlineStr">
        <is>
          <t>Taxes incluses</t>
        </is>
      </c>
      <c r="H7" s="23" t="n">
        <v>459.9</v>
      </c>
      <c r="I7" s="33">
        <f>IF($F7="","",IFERROR(VLOOKUP($F7,'Paramètres'!$A$6:$F$8,3,FALSE),0))</f>
        <v/>
      </c>
      <c r="J7" s="33">
        <f>IF($F7="","",IFERROR(VLOOKUP($F7,'Paramètres'!$A$6:$F$8,4,FALSE),0))</f>
        <v/>
      </c>
      <c r="K7" s="8">
        <f>IF($H7="","",IFERROR(IF($G7="Taxes incluses",ROUND($H7/(1+$I7+$J7),2),ROUND($H7,2)),0))</f>
        <v/>
      </c>
      <c r="L7" s="8">
        <f>IF($K7="","",IFERROR(ROUND($K7*$I7,2),0))</f>
        <v/>
      </c>
      <c r="M7" s="8">
        <f>IF($K7="","",IFERROR(ROUND($K7*$J7,2),0))</f>
        <v/>
      </c>
      <c r="N7" s="8">
        <f>IF($K7="","",IFERROR(ROUND($K7+$L7+$M7,2),0))</f>
        <v/>
      </c>
      <c r="O7" s="10">
        <f>IF($H7="","",IFERROR(IF($G7="Taxes incluses",ROUND($H7-$N7,2),0),0))</f>
        <v/>
      </c>
      <c r="P7" s="5" t="inlineStr">
        <is>
          <t>Exemple de montant déjà taxes incluses.</t>
        </is>
      </c>
      <c r="Q7" s="22" t="inlineStr">
        <is>
          <t>Conforme</t>
        </is>
      </c>
    </row>
    <row r="8">
      <c r="A8" s="35" t="n">
        <v>46036</v>
      </c>
      <c r="B8" s="22" t="inlineStr">
        <is>
          <t>Achat</t>
        </is>
      </c>
      <c r="C8" s="22" t="inlineStr">
        <is>
          <t>ACH-2601</t>
        </is>
      </c>
      <c r="D8" s="5" t="inlineStr">
        <is>
          <t>Bureau Plus Montréal</t>
        </is>
      </c>
      <c r="E8" s="5" t="inlineStr">
        <is>
          <t>Fournitures de bureau</t>
        </is>
      </c>
      <c r="F8" s="22" t="inlineStr">
        <is>
          <t>STANDARD</t>
        </is>
      </c>
      <c r="G8" s="22" t="inlineStr">
        <is>
          <t>Hors taxes</t>
        </is>
      </c>
      <c r="H8" s="23" t="n">
        <v>184.5</v>
      </c>
      <c r="I8" s="33">
        <f>IF($F8="","",IFERROR(VLOOKUP($F8,'Paramètres'!$A$6:$F$8,3,FALSE),0))</f>
        <v/>
      </c>
      <c r="J8" s="33">
        <f>IF($F8="","",IFERROR(VLOOKUP($F8,'Paramètres'!$A$6:$F$8,4,FALSE),0))</f>
        <v/>
      </c>
      <c r="K8" s="8">
        <f>IF($H8="","",IFERROR(IF($G8="Taxes incluses",ROUND($H8/(1+$I8+$J8),2),ROUND($H8,2)),0))</f>
        <v/>
      </c>
      <c r="L8" s="8">
        <f>IF($K8="","",IFERROR(ROUND($K8*$I8,2),0))</f>
        <v/>
      </c>
      <c r="M8" s="8">
        <f>IF($K8="","",IFERROR(ROUND($K8*$J8,2),0))</f>
        <v/>
      </c>
      <c r="N8" s="8">
        <f>IF($K8="","",IFERROR(ROUND($K8+$L8+$M8,2),0))</f>
        <v/>
      </c>
      <c r="O8" s="10">
        <f>IF($H8="","",IFERROR(IF($G8="Taxes incluses",ROUND($H8-$N8,2),0),0))</f>
        <v/>
      </c>
      <c r="P8" s="5" t="inlineStr">
        <is>
          <t>Conserver la facture du fournisseur.</t>
        </is>
      </c>
      <c r="Q8" s="22" t="inlineStr">
        <is>
          <t>Conforme</t>
        </is>
      </c>
    </row>
    <row r="9">
      <c r="A9" s="35" t="n">
        <v>46042</v>
      </c>
      <c r="B9" s="22" t="inlineStr">
        <is>
          <t>Vente</t>
        </is>
      </c>
      <c r="C9" s="22" t="inlineStr">
        <is>
          <t>FAC-2603</t>
        </is>
      </c>
      <c r="D9" s="5" t="inlineStr">
        <is>
          <t>Gestion Tremblay s.e.n.c.</t>
        </is>
      </c>
      <c r="E9" s="5" t="inlineStr">
        <is>
          <t>Services de tenue de livres</t>
        </is>
      </c>
      <c r="F9" s="22" t="inlineStr">
        <is>
          <t>STANDARD</t>
        </is>
      </c>
      <c r="G9" s="22" t="inlineStr">
        <is>
          <t>Hors taxes</t>
        </is>
      </c>
      <c r="H9" s="23" t="n">
        <v>2800</v>
      </c>
      <c r="I9" s="33">
        <f>IF($F9="","",IFERROR(VLOOKUP($F9,'Paramètres'!$A$6:$F$8,3,FALSE),0))</f>
        <v/>
      </c>
      <c r="J9" s="33">
        <f>IF($F9="","",IFERROR(VLOOKUP($F9,'Paramètres'!$A$6:$F$8,4,FALSE),0))</f>
        <v/>
      </c>
      <c r="K9" s="8">
        <f>IF($H9="","",IFERROR(IF($G9="Taxes incluses",ROUND($H9/(1+$I9+$J9),2),ROUND($H9,2)),0))</f>
        <v/>
      </c>
      <c r="L9" s="8">
        <f>IF($K9="","",IFERROR(ROUND($K9*$I9,2),0))</f>
        <v/>
      </c>
      <c r="M9" s="8">
        <f>IF($K9="","",IFERROR(ROUND($K9*$J9,2),0))</f>
        <v/>
      </c>
      <c r="N9" s="8">
        <f>IF($K9="","",IFERROR(ROUND($K9+$L9+$M9,2),0))</f>
        <v/>
      </c>
      <c r="O9" s="10">
        <f>IF($H9="","",IFERROR(IF($G9="Taxes incluses",ROUND($H9-$N9,2),0),0))</f>
        <v/>
      </c>
      <c r="P9" s="5" t="inlineStr">
        <is>
          <t>Services professionnels.</t>
        </is>
      </c>
      <c r="Q9" s="22" t="inlineStr">
        <is>
          <t>Conforme</t>
        </is>
      </c>
    </row>
    <row r="10">
      <c r="A10" s="35" t="n">
        <v>46047</v>
      </c>
      <c r="B10" s="22" t="inlineStr">
        <is>
          <t>Vente</t>
        </is>
      </c>
      <c r="C10" s="22" t="inlineStr">
        <is>
          <t>FAC-2604</t>
        </is>
      </c>
      <c r="D10" s="5" t="inlineStr">
        <is>
          <t>Marché du Quartier</t>
        </is>
      </c>
      <c r="E10" s="5" t="inlineStr">
        <is>
          <t>Vente de produits détaxés — exemple</t>
        </is>
      </c>
      <c r="F10" s="22" t="inlineStr">
        <is>
          <t>DÉTAXÉ</t>
        </is>
      </c>
      <c r="G10" s="22" t="inlineStr">
        <is>
          <t>Hors taxes</t>
        </is>
      </c>
      <c r="H10" s="23" t="n">
        <v>725</v>
      </c>
      <c r="I10" s="33">
        <f>IF($F10="","",IFERROR(VLOOKUP($F10,'Paramètres'!$A$6:$F$8,3,FALSE),0))</f>
        <v/>
      </c>
      <c r="J10" s="33">
        <f>IF($F10="","",IFERROR(VLOOKUP($F10,'Paramètres'!$A$6:$F$8,4,FALSE),0))</f>
        <v/>
      </c>
      <c r="K10" s="8">
        <f>IF($H10="","",IFERROR(IF($G10="Taxes incluses",ROUND($H10/(1+$I10+$J10),2),ROUND($H10,2)),0))</f>
        <v/>
      </c>
      <c r="L10" s="8">
        <f>IF($K10="","",IFERROR(ROUND($K10*$I10,2),0))</f>
        <v/>
      </c>
      <c r="M10" s="8">
        <f>IF($K10="","",IFERROR(ROUND($K10*$J10,2),0))</f>
        <v/>
      </c>
      <c r="N10" s="8">
        <f>IF($K10="","",IFERROR(ROUND($K10+$L10+$M10,2),0))</f>
        <v/>
      </c>
      <c r="O10" s="10">
        <f>IF($H10="","",IFERROR(IF($G10="Taxes incluses",ROUND($H10-$N10,2),0),0))</f>
        <v/>
      </c>
      <c r="P10" s="5" t="inlineStr">
        <is>
          <t>Confirmer l’admissibilité au taux de 0 %.</t>
        </is>
      </c>
      <c r="Q10" s="22" t="inlineStr">
        <is>
          <t>À vérifier</t>
        </is>
      </c>
    </row>
    <row r="11">
      <c r="A11" s="35" t="n">
        <v>46050</v>
      </c>
      <c r="B11" s="22" t="inlineStr">
        <is>
          <t>Vente</t>
        </is>
      </c>
      <c r="C11" s="22" t="inlineStr">
        <is>
          <t>FAC-2605</t>
        </is>
      </c>
      <c r="D11" s="5" t="inlineStr">
        <is>
          <t>Locataire Commercial ABC</t>
        </is>
      </c>
      <c r="E11" s="5" t="inlineStr">
        <is>
          <t>Intérêts facturés — exemple</t>
        </is>
      </c>
      <c r="F11" s="22" t="inlineStr">
        <is>
          <t>EXONÉRÉ</t>
        </is>
      </c>
      <c r="G11" s="22" t="inlineStr">
        <is>
          <t>Hors taxes</t>
        </is>
      </c>
      <c r="H11" s="23" t="n">
        <v>95</v>
      </c>
      <c r="I11" s="33">
        <f>IF($F11="","",IFERROR(VLOOKUP($F11,'Paramètres'!$A$6:$F$8,3,FALSE),0))</f>
        <v/>
      </c>
      <c r="J11" s="33">
        <f>IF($F11="","",IFERROR(VLOOKUP($F11,'Paramètres'!$A$6:$F$8,4,FALSE),0))</f>
        <v/>
      </c>
      <c r="K11" s="8">
        <f>IF($H11="","",IFERROR(IF($G11="Taxes incluses",ROUND($H11/(1+$I11+$J11),2),ROUND($H11,2)),0))</f>
        <v/>
      </c>
      <c r="L11" s="8">
        <f>IF($K11="","",IFERROR(ROUND($K11*$I11,2),0))</f>
        <v/>
      </c>
      <c r="M11" s="8">
        <f>IF($K11="","",IFERROR(ROUND($K11*$J11,2),0))</f>
        <v/>
      </c>
      <c r="N11" s="8">
        <f>IF($K11="","",IFERROR(ROUND($K11+$L11+$M11,2),0))</f>
        <v/>
      </c>
      <c r="O11" s="10">
        <f>IF($H11="","",IFERROR(IF($G11="Taxes incluses",ROUND($H11-$N11,2),0),0))</f>
        <v/>
      </c>
      <c r="P11" s="5" t="inlineStr">
        <is>
          <t>Confirmer le traitement fiscal applicable.</t>
        </is>
      </c>
      <c r="Q11" s="22" t="inlineStr">
        <is>
          <t>À vérifier</t>
        </is>
      </c>
    </row>
    <row r="12">
      <c r="A12" s="35" t="n">
        <v>46056</v>
      </c>
      <c r="B12" s="22" t="inlineStr">
        <is>
          <t>Achat</t>
        </is>
      </c>
      <c r="C12" s="22" t="inlineStr">
        <is>
          <t>ACH-2602</t>
        </is>
      </c>
      <c r="D12" s="5" t="inlineStr">
        <is>
          <t>Informatique Laurentienne</t>
        </is>
      </c>
      <c r="E12" s="5" t="inlineStr">
        <is>
          <t>Écran et accessoires informatiques</t>
        </is>
      </c>
      <c r="F12" s="22" t="inlineStr">
        <is>
          <t>STANDARD</t>
        </is>
      </c>
      <c r="G12" s="22" t="inlineStr">
        <is>
          <t>Hors taxes</t>
        </is>
      </c>
      <c r="H12" s="23" t="n">
        <v>999.99</v>
      </c>
      <c r="I12" s="33">
        <f>IF($F12="","",IFERROR(VLOOKUP($F12,'Paramètres'!$A$6:$F$8,3,FALSE),0))</f>
        <v/>
      </c>
      <c r="J12" s="33">
        <f>IF($F12="","",IFERROR(VLOOKUP($F12,'Paramètres'!$A$6:$F$8,4,FALSE),0))</f>
        <v/>
      </c>
      <c r="K12" s="8">
        <f>IF($H12="","",IFERROR(IF($G12="Taxes incluses",ROUND($H12/(1+$I12+$J12),2),ROUND($H12,2)),0))</f>
        <v/>
      </c>
      <c r="L12" s="8">
        <f>IF($K12="","",IFERROR(ROUND($K12*$I12,2),0))</f>
        <v/>
      </c>
      <c r="M12" s="8">
        <f>IF($K12="","",IFERROR(ROUND($K12*$J12,2),0))</f>
        <v/>
      </c>
      <c r="N12" s="8">
        <f>IF($K12="","",IFERROR(ROUND($K12+$L12+$M12,2),0))</f>
        <v/>
      </c>
      <c r="O12" s="10">
        <f>IF($H12="","",IFERROR(IF($G12="Taxes incluses",ROUND($H12-$N12,2),0),0))</f>
        <v/>
      </c>
      <c r="P12" s="5" t="inlineStr">
        <is>
          <t>Achat d’équipement.</t>
        </is>
      </c>
      <c r="Q12" s="22" t="inlineStr">
        <is>
          <t>Conforme</t>
        </is>
      </c>
    </row>
    <row r="13">
      <c r="A13" s="35" t="n">
        <v>46060</v>
      </c>
      <c r="B13" s="22" t="inlineStr">
        <is>
          <t>Vente</t>
        </is>
      </c>
      <c r="C13" s="22" t="inlineStr">
        <is>
          <t>FAC-2606</t>
        </is>
      </c>
      <c r="D13" s="5" t="inlineStr">
        <is>
          <t>Construction M. Gagnon inc.</t>
        </is>
      </c>
      <c r="E13" s="5" t="inlineStr">
        <is>
          <t>Formation administrative</t>
        </is>
      </c>
      <c r="F13" s="22" t="inlineStr">
        <is>
          <t>STANDARD</t>
        </is>
      </c>
      <c r="G13" s="22" t="inlineStr">
        <is>
          <t>Taxes incluses</t>
        </is>
      </c>
      <c r="H13" s="23" t="n">
        <v>1149.75</v>
      </c>
      <c r="I13" s="33">
        <f>IF($F13="","",IFERROR(VLOOKUP($F13,'Paramètres'!$A$6:$F$8,3,FALSE),0))</f>
        <v/>
      </c>
      <c r="J13" s="33">
        <f>IF($F13="","",IFERROR(VLOOKUP($F13,'Paramètres'!$A$6:$F$8,4,FALSE),0))</f>
        <v/>
      </c>
      <c r="K13" s="8">
        <f>IF($H13="","",IFERROR(IF($G13="Taxes incluses",ROUND($H13/(1+$I13+$J13),2),ROUND($H13,2)),0))</f>
        <v/>
      </c>
      <c r="L13" s="8">
        <f>IF($K13="","",IFERROR(ROUND($K13*$I13,2),0))</f>
        <v/>
      </c>
      <c r="M13" s="8">
        <f>IF($K13="","",IFERROR(ROUND($K13*$J13,2),0))</f>
        <v/>
      </c>
      <c r="N13" s="8">
        <f>IF($K13="","",IFERROR(ROUND($K13+$L13+$M13,2),0))</f>
        <v/>
      </c>
      <c r="O13" s="10">
        <f>IF($H13="","",IFERROR(IF($G13="Taxes incluses",ROUND($H13-$N13,2),0),0))</f>
        <v/>
      </c>
      <c r="P13" s="5" t="inlineStr">
        <is>
          <t>Total présenté taxes incluses au client.</t>
        </is>
      </c>
      <c r="Q13" s="22" t="inlineStr">
        <is>
          <t>Conforme</t>
        </is>
      </c>
    </row>
    <row r="14">
      <c r="A14" s="35" t="n">
        <v>46065</v>
      </c>
      <c r="B14" s="22" t="inlineStr">
        <is>
          <t>Vente</t>
        </is>
      </c>
      <c r="C14" s="22" t="inlineStr">
        <is>
          <t>FAC-2607</t>
        </is>
      </c>
      <c r="D14" s="5" t="inlineStr">
        <is>
          <t>Café des Artisans</t>
        </is>
      </c>
      <c r="E14" s="5" t="inlineStr">
        <is>
          <t>Frais de mise à jour du site Web</t>
        </is>
      </c>
      <c r="F14" s="22" t="inlineStr">
        <is>
          <t>STANDARD</t>
        </is>
      </c>
      <c r="G14" s="22" t="inlineStr">
        <is>
          <t>Hors taxes</t>
        </is>
      </c>
      <c r="H14" s="23" t="n">
        <v>120.5</v>
      </c>
      <c r="I14" s="33">
        <f>IF($F14="","",IFERROR(VLOOKUP($F14,'Paramètres'!$A$6:$F$8,3,FALSE),0))</f>
        <v/>
      </c>
      <c r="J14" s="33">
        <f>IF($F14="","",IFERROR(VLOOKUP($F14,'Paramètres'!$A$6:$F$8,4,FALSE),0))</f>
        <v/>
      </c>
      <c r="K14" s="8">
        <f>IF($H14="","",IFERROR(IF($G14="Taxes incluses",ROUND($H14/(1+$I14+$J14),2),ROUND($H14,2)),0))</f>
        <v/>
      </c>
      <c r="L14" s="8">
        <f>IF($K14="","",IFERROR(ROUND($K14*$I14,2),0))</f>
        <v/>
      </c>
      <c r="M14" s="8">
        <f>IF($K14="","",IFERROR(ROUND($K14*$J14,2),0))</f>
        <v/>
      </c>
      <c r="N14" s="8">
        <f>IF($K14="","",IFERROR(ROUND($K14+$L14+$M14,2),0))</f>
        <v/>
      </c>
      <c r="O14" s="10">
        <f>IF($H14="","",IFERROR(IF($G14="Taxes incluses",ROUND($H14-$N14,2),0),0))</f>
        <v/>
      </c>
      <c r="P14" s="5" t="inlineStr">
        <is>
          <t>Services numériques.</t>
        </is>
      </c>
      <c r="Q14" s="22" t="inlineStr">
        <is>
          <t>Conforme</t>
        </is>
      </c>
    </row>
    <row r="15">
      <c r="A15" s="35" t="n">
        <v>46071</v>
      </c>
      <c r="B15" s="22" t="inlineStr">
        <is>
          <t>Achat</t>
        </is>
      </c>
      <c r="C15" s="22" t="inlineStr">
        <is>
          <t>ACH-2603</t>
        </is>
      </c>
      <c r="D15" s="5" t="inlineStr">
        <is>
          <t>Télécom Québec</t>
        </is>
      </c>
      <c r="E15" s="5" t="inlineStr">
        <is>
          <t>Frais mensuels de télécommunications</t>
        </is>
      </c>
      <c r="F15" s="22" t="inlineStr">
        <is>
          <t>STANDARD</t>
        </is>
      </c>
      <c r="G15" s="22" t="inlineStr">
        <is>
          <t>Hors taxes</t>
        </is>
      </c>
      <c r="H15" s="23" t="n">
        <v>65</v>
      </c>
      <c r="I15" s="33">
        <f>IF($F15="","",IFERROR(VLOOKUP($F15,'Paramètres'!$A$6:$F$8,3,FALSE),0))</f>
        <v/>
      </c>
      <c r="J15" s="33">
        <f>IF($F15="","",IFERROR(VLOOKUP($F15,'Paramètres'!$A$6:$F$8,4,FALSE),0))</f>
        <v/>
      </c>
      <c r="K15" s="8">
        <f>IF($H15="","",IFERROR(IF($G15="Taxes incluses",ROUND($H15/(1+$I15+$J15),2),ROUND($H15,2)),0))</f>
        <v/>
      </c>
      <c r="L15" s="8">
        <f>IF($K15="","",IFERROR(ROUND($K15*$I15,2),0))</f>
        <v/>
      </c>
      <c r="M15" s="8">
        <f>IF($K15="","",IFERROR(ROUND($K15*$J15,2),0))</f>
        <v/>
      </c>
      <c r="N15" s="8">
        <f>IF($K15="","",IFERROR(ROUND($K15+$L15+$M15,2),0))</f>
        <v/>
      </c>
      <c r="O15" s="10">
        <f>IF($H15="","",IFERROR(IF($G15="Taxes incluses",ROUND($H15-$N15,2),0),0))</f>
        <v/>
      </c>
      <c r="P15" s="5" t="inlineStr">
        <is>
          <t>Dépense d’exploitation.</t>
        </is>
      </c>
      <c r="Q15" s="22" t="inlineStr">
        <is>
          <t>Conforme</t>
        </is>
      </c>
    </row>
    <row r="16">
      <c r="A16" s="36" t="n"/>
      <c r="B16" s="25" t="n"/>
      <c r="C16" s="25" t="n"/>
      <c r="D16" s="26" t="n"/>
      <c r="E16" s="26" t="n"/>
      <c r="F16" s="25" t="n"/>
      <c r="G16" s="25" t="n"/>
      <c r="H16" s="27" t="n"/>
      <c r="I16" s="33">
        <f>IF($F16="","",IFERROR(VLOOKUP($F16,'Paramètres'!$A$6:$F$8,3,FALSE),0))</f>
        <v/>
      </c>
      <c r="J16" s="33">
        <f>IF($F16="","",IFERROR(VLOOKUP($F16,'Paramètres'!$A$6:$F$8,4,FALSE),0))</f>
        <v/>
      </c>
      <c r="K16" s="8">
        <f>IF($H16="","",IFERROR(IF($G16="Taxes incluses",ROUND($H16/(1+$I16+$J16),2),ROUND($H16,2)),0))</f>
        <v/>
      </c>
      <c r="L16" s="8">
        <f>IF($K16="","",IFERROR(ROUND($K16*$I16,2),0))</f>
        <v/>
      </c>
      <c r="M16" s="8">
        <f>IF($K16="","",IFERROR(ROUND($K16*$J16,2),0))</f>
        <v/>
      </c>
      <c r="N16" s="8">
        <f>IF($K16="","",IFERROR(ROUND($K16+$L16+$M16,2),0))</f>
        <v/>
      </c>
      <c r="O16" s="10">
        <f>IF($H16="","",IFERROR(IF($G16="Taxes incluses",ROUND($H16-$N16,2),0),0))</f>
        <v/>
      </c>
      <c r="P16" s="26" t="n"/>
      <c r="Q16" s="25" t="n"/>
    </row>
    <row r="17">
      <c r="A17" s="36" t="n"/>
      <c r="B17" s="25" t="n"/>
      <c r="C17" s="25" t="n"/>
      <c r="D17" s="26" t="n"/>
      <c r="E17" s="26" t="n"/>
      <c r="F17" s="25" t="n"/>
      <c r="G17" s="25" t="n"/>
      <c r="H17" s="27" t="n"/>
      <c r="I17" s="33">
        <f>IF($F17="","",IFERROR(VLOOKUP($F17,'Paramètres'!$A$6:$F$8,3,FALSE),0))</f>
        <v/>
      </c>
      <c r="J17" s="33">
        <f>IF($F17="","",IFERROR(VLOOKUP($F17,'Paramètres'!$A$6:$F$8,4,FALSE),0))</f>
        <v/>
      </c>
      <c r="K17" s="8">
        <f>IF($H17="","",IFERROR(IF($G17="Taxes incluses",ROUND($H17/(1+$I17+$J17),2),ROUND($H17,2)),0))</f>
        <v/>
      </c>
      <c r="L17" s="8">
        <f>IF($K17="","",IFERROR(ROUND($K17*$I17,2),0))</f>
        <v/>
      </c>
      <c r="M17" s="8">
        <f>IF($K17="","",IFERROR(ROUND($K17*$J17,2),0))</f>
        <v/>
      </c>
      <c r="N17" s="8">
        <f>IF($K17="","",IFERROR(ROUND($K17+$L17+$M17,2),0))</f>
        <v/>
      </c>
      <c r="O17" s="10">
        <f>IF($H17="","",IFERROR(IF($G17="Taxes incluses",ROUND($H17-$N17,2),0),0))</f>
        <v/>
      </c>
      <c r="P17" s="26" t="n"/>
      <c r="Q17" s="25" t="n"/>
    </row>
    <row r="18">
      <c r="A18" s="36" t="n"/>
      <c r="B18" s="25" t="n"/>
      <c r="C18" s="25" t="n"/>
      <c r="D18" s="26" t="n"/>
      <c r="E18" s="26" t="n"/>
      <c r="F18" s="25" t="n"/>
      <c r="G18" s="25" t="n"/>
      <c r="H18" s="27" t="n"/>
      <c r="I18" s="33">
        <f>IF($F18="","",IFERROR(VLOOKUP($F18,'Paramètres'!$A$6:$F$8,3,FALSE),0))</f>
        <v/>
      </c>
      <c r="J18" s="33">
        <f>IF($F18="","",IFERROR(VLOOKUP($F18,'Paramètres'!$A$6:$F$8,4,FALSE),0))</f>
        <v/>
      </c>
      <c r="K18" s="8">
        <f>IF($H18="","",IFERROR(IF($G18="Taxes incluses",ROUND($H18/(1+$I18+$J18),2),ROUND($H18,2)),0))</f>
        <v/>
      </c>
      <c r="L18" s="8">
        <f>IF($K18="","",IFERROR(ROUND($K18*$I18,2),0))</f>
        <v/>
      </c>
      <c r="M18" s="8">
        <f>IF($K18="","",IFERROR(ROUND($K18*$J18,2),0))</f>
        <v/>
      </c>
      <c r="N18" s="8">
        <f>IF($K18="","",IFERROR(ROUND($K18+$L18+$M18,2),0))</f>
        <v/>
      </c>
      <c r="O18" s="10">
        <f>IF($H18="","",IFERROR(IF($G18="Taxes incluses",ROUND($H18-$N18,2),0),0))</f>
        <v/>
      </c>
      <c r="P18" s="26" t="n"/>
      <c r="Q18" s="25" t="n"/>
    </row>
    <row r="19">
      <c r="A19" s="36" t="n"/>
      <c r="B19" s="25" t="n"/>
      <c r="C19" s="25" t="n"/>
      <c r="D19" s="26" t="n"/>
      <c r="E19" s="26" t="n"/>
      <c r="F19" s="25" t="n"/>
      <c r="G19" s="25" t="n"/>
      <c r="H19" s="27" t="n"/>
      <c r="I19" s="33">
        <f>IF($F19="","",IFERROR(VLOOKUP($F19,'Paramètres'!$A$6:$F$8,3,FALSE),0))</f>
        <v/>
      </c>
      <c r="J19" s="33">
        <f>IF($F19="","",IFERROR(VLOOKUP($F19,'Paramètres'!$A$6:$F$8,4,FALSE),0))</f>
        <v/>
      </c>
      <c r="K19" s="8">
        <f>IF($H19="","",IFERROR(IF($G19="Taxes incluses",ROUND($H19/(1+$I19+$J19),2),ROUND($H19,2)),0))</f>
        <v/>
      </c>
      <c r="L19" s="8">
        <f>IF($K19="","",IFERROR(ROUND($K19*$I19,2),0))</f>
        <v/>
      </c>
      <c r="M19" s="8">
        <f>IF($K19="","",IFERROR(ROUND($K19*$J19,2),0))</f>
        <v/>
      </c>
      <c r="N19" s="8">
        <f>IF($K19="","",IFERROR(ROUND($K19+$L19+$M19,2),0))</f>
        <v/>
      </c>
      <c r="O19" s="10">
        <f>IF($H19="","",IFERROR(IF($G19="Taxes incluses",ROUND($H19-$N19,2),0),0))</f>
        <v/>
      </c>
      <c r="P19" s="26" t="n"/>
      <c r="Q19" s="25" t="n"/>
    </row>
    <row r="20">
      <c r="A20" s="36" t="n"/>
      <c r="B20" s="25" t="n"/>
      <c r="C20" s="25" t="n"/>
      <c r="D20" s="26" t="n"/>
      <c r="E20" s="26" t="n"/>
      <c r="F20" s="25" t="n"/>
      <c r="G20" s="25" t="n"/>
      <c r="H20" s="27" t="n"/>
      <c r="I20" s="33">
        <f>IF($F20="","",IFERROR(VLOOKUP($F20,'Paramètres'!$A$6:$F$8,3,FALSE),0))</f>
        <v/>
      </c>
      <c r="J20" s="33">
        <f>IF($F20="","",IFERROR(VLOOKUP($F20,'Paramètres'!$A$6:$F$8,4,FALSE),0))</f>
        <v/>
      </c>
      <c r="K20" s="8">
        <f>IF($H20="","",IFERROR(IF($G20="Taxes incluses",ROUND($H20/(1+$I20+$J20),2),ROUND($H20,2)),0))</f>
        <v/>
      </c>
      <c r="L20" s="8">
        <f>IF($K20="","",IFERROR(ROUND($K20*$I20,2),0))</f>
        <v/>
      </c>
      <c r="M20" s="8">
        <f>IF($K20="","",IFERROR(ROUND($K20*$J20,2),0))</f>
        <v/>
      </c>
      <c r="N20" s="8">
        <f>IF($K20="","",IFERROR(ROUND($K20+$L20+$M20,2),0))</f>
        <v/>
      </c>
      <c r="O20" s="10">
        <f>IF($H20="","",IFERROR(IF($G20="Taxes incluses",ROUND($H20-$N20,2),0),0))</f>
        <v/>
      </c>
      <c r="P20" s="26" t="n"/>
      <c r="Q20" s="25" t="n"/>
    </row>
    <row r="21">
      <c r="A21" s="36" t="n"/>
      <c r="B21" s="25" t="n"/>
      <c r="C21" s="25" t="n"/>
      <c r="D21" s="26" t="n"/>
      <c r="E21" s="26" t="n"/>
      <c r="F21" s="25" t="n"/>
      <c r="G21" s="25" t="n"/>
      <c r="H21" s="27" t="n"/>
      <c r="I21" s="33">
        <f>IF($F21="","",IFERROR(VLOOKUP($F21,'Paramètres'!$A$6:$F$8,3,FALSE),0))</f>
        <v/>
      </c>
      <c r="J21" s="33">
        <f>IF($F21="","",IFERROR(VLOOKUP($F21,'Paramètres'!$A$6:$F$8,4,FALSE),0))</f>
        <v/>
      </c>
      <c r="K21" s="8">
        <f>IF($H21="","",IFERROR(IF($G21="Taxes incluses",ROUND($H21/(1+$I21+$J21),2),ROUND($H21,2)),0))</f>
        <v/>
      </c>
      <c r="L21" s="8">
        <f>IF($K21="","",IFERROR(ROUND($K21*$I21,2),0))</f>
        <v/>
      </c>
      <c r="M21" s="8">
        <f>IF($K21="","",IFERROR(ROUND($K21*$J21,2),0))</f>
        <v/>
      </c>
      <c r="N21" s="8">
        <f>IF($K21="","",IFERROR(ROUND($K21+$L21+$M21,2),0))</f>
        <v/>
      </c>
      <c r="O21" s="10">
        <f>IF($H21="","",IFERROR(IF($G21="Taxes incluses",ROUND($H21-$N21,2),0),0))</f>
        <v/>
      </c>
      <c r="P21" s="26" t="n"/>
      <c r="Q21" s="25" t="n"/>
    </row>
    <row r="22">
      <c r="A22" s="36" t="n"/>
      <c r="B22" s="25" t="n"/>
      <c r="C22" s="25" t="n"/>
      <c r="D22" s="26" t="n"/>
      <c r="E22" s="26" t="n"/>
      <c r="F22" s="25" t="n"/>
      <c r="G22" s="25" t="n"/>
      <c r="H22" s="27" t="n"/>
      <c r="I22" s="33">
        <f>IF($F22="","",IFERROR(VLOOKUP($F22,'Paramètres'!$A$6:$F$8,3,FALSE),0))</f>
        <v/>
      </c>
      <c r="J22" s="33">
        <f>IF($F22="","",IFERROR(VLOOKUP($F22,'Paramètres'!$A$6:$F$8,4,FALSE),0))</f>
        <v/>
      </c>
      <c r="K22" s="8">
        <f>IF($H22="","",IFERROR(IF($G22="Taxes incluses",ROUND($H22/(1+$I22+$J22),2),ROUND($H22,2)),0))</f>
        <v/>
      </c>
      <c r="L22" s="8">
        <f>IF($K22="","",IFERROR(ROUND($K22*$I22,2),0))</f>
        <v/>
      </c>
      <c r="M22" s="8">
        <f>IF($K22="","",IFERROR(ROUND($K22*$J22,2),0))</f>
        <v/>
      </c>
      <c r="N22" s="8">
        <f>IF($K22="","",IFERROR(ROUND($K22+$L22+$M22,2),0))</f>
        <v/>
      </c>
      <c r="O22" s="10">
        <f>IF($H22="","",IFERROR(IF($G22="Taxes incluses",ROUND($H22-$N22,2),0),0))</f>
        <v/>
      </c>
      <c r="P22" s="26" t="n"/>
      <c r="Q22" s="25" t="n"/>
    </row>
    <row r="23">
      <c r="A23" s="36" t="n"/>
      <c r="B23" s="25" t="n"/>
      <c r="C23" s="25" t="n"/>
      <c r="D23" s="26" t="n"/>
      <c r="E23" s="26" t="n"/>
      <c r="F23" s="25" t="n"/>
      <c r="G23" s="25" t="n"/>
      <c r="H23" s="27" t="n"/>
      <c r="I23" s="33">
        <f>IF($F23="","",IFERROR(VLOOKUP($F23,'Paramètres'!$A$6:$F$8,3,FALSE),0))</f>
        <v/>
      </c>
      <c r="J23" s="33">
        <f>IF($F23="","",IFERROR(VLOOKUP($F23,'Paramètres'!$A$6:$F$8,4,FALSE),0))</f>
        <v/>
      </c>
      <c r="K23" s="8">
        <f>IF($H23="","",IFERROR(IF($G23="Taxes incluses",ROUND($H23/(1+$I23+$J23),2),ROUND($H23,2)),0))</f>
        <v/>
      </c>
      <c r="L23" s="8">
        <f>IF($K23="","",IFERROR(ROUND($K23*$I23,2),0))</f>
        <v/>
      </c>
      <c r="M23" s="8">
        <f>IF($K23="","",IFERROR(ROUND($K23*$J23,2),0))</f>
        <v/>
      </c>
      <c r="N23" s="8">
        <f>IF($K23="","",IFERROR(ROUND($K23+$L23+$M23,2),0))</f>
        <v/>
      </c>
      <c r="O23" s="10">
        <f>IF($H23="","",IFERROR(IF($G23="Taxes incluses",ROUND($H23-$N23,2),0),0))</f>
        <v/>
      </c>
      <c r="P23" s="26" t="n"/>
      <c r="Q23" s="25" t="n"/>
    </row>
    <row r="24">
      <c r="A24" s="36" t="n"/>
      <c r="B24" s="25" t="n"/>
      <c r="C24" s="25" t="n"/>
      <c r="D24" s="26" t="n"/>
      <c r="E24" s="26" t="n"/>
      <c r="F24" s="25" t="n"/>
      <c r="G24" s="25" t="n"/>
      <c r="H24" s="27" t="n"/>
      <c r="I24" s="33">
        <f>IF($F24="","",IFERROR(VLOOKUP($F24,'Paramètres'!$A$6:$F$8,3,FALSE),0))</f>
        <v/>
      </c>
      <c r="J24" s="33">
        <f>IF($F24="","",IFERROR(VLOOKUP($F24,'Paramètres'!$A$6:$F$8,4,FALSE),0))</f>
        <v/>
      </c>
      <c r="K24" s="8">
        <f>IF($H24="","",IFERROR(IF($G24="Taxes incluses",ROUND($H24/(1+$I24+$J24),2),ROUND($H24,2)),0))</f>
        <v/>
      </c>
      <c r="L24" s="8">
        <f>IF($K24="","",IFERROR(ROUND($K24*$I24,2),0))</f>
        <v/>
      </c>
      <c r="M24" s="8">
        <f>IF($K24="","",IFERROR(ROUND($K24*$J24,2),0))</f>
        <v/>
      </c>
      <c r="N24" s="8">
        <f>IF($K24="","",IFERROR(ROUND($K24+$L24+$M24,2),0))</f>
        <v/>
      </c>
      <c r="O24" s="10">
        <f>IF($H24="","",IFERROR(IF($G24="Taxes incluses",ROUND($H24-$N24,2),0),0))</f>
        <v/>
      </c>
      <c r="P24" s="26" t="n"/>
      <c r="Q24" s="25" t="n"/>
    </row>
    <row r="25">
      <c r="A25" s="36" t="n"/>
      <c r="B25" s="25" t="n"/>
      <c r="C25" s="25" t="n"/>
      <c r="D25" s="26" t="n"/>
      <c r="E25" s="26" t="n"/>
      <c r="F25" s="25" t="n"/>
      <c r="G25" s="25" t="n"/>
      <c r="H25" s="27" t="n"/>
      <c r="I25" s="33">
        <f>IF($F25="","",IFERROR(VLOOKUP($F25,'Paramètres'!$A$6:$F$8,3,FALSE),0))</f>
        <v/>
      </c>
      <c r="J25" s="33">
        <f>IF($F25="","",IFERROR(VLOOKUP($F25,'Paramètres'!$A$6:$F$8,4,FALSE),0))</f>
        <v/>
      </c>
      <c r="K25" s="8">
        <f>IF($H25="","",IFERROR(IF($G25="Taxes incluses",ROUND($H25/(1+$I25+$J25),2),ROUND($H25,2)),0))</f>
        <v/>
      </c>
      <c r="L25" s="8">
        <f>IF($K25="","",IFERROR(ROUND($K25*$I25,2),0))</f>
        <v/>
      </c>
      <c r="M25" s="8">
        <f>IF($K25="","",IFERROR(ROUND($K25*$J25,2),0))</f>
        <v/>
      </c>
      <c r="N25" s="8">
        <f>IF($K25="","",IFERROR(ROUND($K25+$L25+$M25,2),0))</f>
        <v/>
      </c>
      <c r="O25" s="10">
        <f>IF($H25="","",IFERROR(IF($G25="Taxes incluses",ROUND($H25-$N25,2),0),0))</f>
        <v/>
      </c>
      <c r="P25" s="26" t="n"/>
      <c r="Q25" s="25" t="n"/>
    </row>
    <row r="26">
      <c r="A26" s="36" t="n"/>
      <c r="B26" s="25" t="n"/>
      <c r="C26" s="25" t="n"/>
      <c r="D26" s="26" t="n"/>
      <c r="E26" s="26" t="n"/>
      <c r="F26" s="25" t="n"/>
      <c r="G26" s="25" t="n"/>
      <c r="H26" s="27" t="n"/>
      <c r="I26" s="33">
        <f>IF($F26="","",IFERROR(VLOOKUP($F26,'Paramètres'!$A$6:$F$8,3,FALSE),0))</f>
        <v/>
      </c>
      <c r="J26" s="33">
        <f>IF($F26="","",IFERROR(VLOOKUP($F26,'Paramètres'!$A$6:$F$8,4,FALSE),0))</f>
        <v/>
      </c>
      <c r="K26" s="8">
        <f>IF($H26="","",IFERROR(IF($G26="Taxes incluses",ROUND($H26/(1+$I26+$J26),2),ROUND($H26,2)),0))</f>
        <v/>
      </c>
      <c r="L26" s="8">
        <f>IF($K26="","",IFERROR(ROUND($K26*$I26,2),0))</f>
        <v/>
      </c>
      <c r="M26" s="8">
        <f>IF($K26="","",IFERROR(ROUND($K26*$J26,2),0))</f>
        <v/>
      </c>
      <c r="N26" s="8">
        <f>IF($K26="","",IFERROR(ROUND($K26+$L26+$M26,2),0))</f>
        <v/>
      </c>
      <c r="O26" s="10">
        <f>IF($H26="","",IFERROR(IF($G26="Taxes incluses",ROUND($H26-$N26,2),0),0))</f>
        <v/>
      </c>
      <c r="P26" s="26" t="n"/>
      <c r="Q26" s="25" t="n"/>
    </row>
    <row r="27">
      <c r="A27" s="36" t="n"/>
      <c r="B27" s="25" t="n"/>
      <c r="C27" s="25" t="n"/>
      <c r="D27" s="26" t="n"/>
      <c r="E27" s="26" t="n"/>
      <c r="F27" s="25" t="n"/>
      <c r="G27" s="25" t="n"/>
      <c r="H27" s="27" t="n"/>
      <c r="I27" s="33">
        <f>IF($F27="","",IFERROR(VLOOKUP($F27,'Paramètres'!$A$6:$F$8,3,FALSE),0))</f>
        <v/>
      </c>
      <c r="J27" s="33">
        <f>IF($F27="","",IFERROR(VLOOKUP($F27,'Paramètres'!$A$6:$F$8,4,FALSE),0))</f>
        <v/>
      </c>
      <c r="K27" s="8">
        <f>IF($H27="","",IFERROR(IF($G27="Taxes incluses",ROUND($H27/(1+$I27+$J27),2),ROUND($H27,2)),0))</f>
        <v/>
      </c>
      <c r="L27" s="8">
        <f>IF($K27="","",IFERROR(ROUND($K27*$I27,2),0))</f>
        <v/>
      </c>
      <c r="M27" s="8">
        <f>IF($K27="","",IFERROR(ROUND($K27*$J27,2),0))</f>
        <v/>
      </c>
      <c r="N27" s="8">
        <f>IF($K27="","",IFERROR(ROUND($K27+$L27+$M27,2),0))</f>
        <v/>
      </c>
      <c r="O27" s="10">
        <f>IF($H27="","",IFERROR(IF($G27="Taxes incluses",ROUND($H27-$N27,2),0),0))</f>
        <v/>
      </c>
      <c r="P27" s="26" t="n"/>
      <c r="Q27" s="25" t="n"/>
    </row>
    <row r="28">
      <c r="A28" s="36" t="n"/>
      <c r="B28" s="25" t="n"/>
      <c r="C28" s="25" t="n"/>
      <c r="D28" s="26" t="n"/>
      <c r="E28" s="26" t="n"/>
      <c r="F28" s="25" t="n"/>
      <c r="G28" s="25" t="n"/>
      <c r="H28" s="27" t="n"/>
      <c r="I28" s="33">
        <f>IF($F28="","",IFERROR(VLOOKUP($F28,'Paramètres'!$A$6:$F$8,3,FALSE),0))</f>
        <v/>
      </c>
      <c r="J28" s="33">
        <f>IF($F28="","",IFERROR(VLOOKUP($F28,'Paramètres'!$A$6:$F$8,4,FALSE),0))</f>
        <v/>
      </c>
      <c r="K28" s="8">
        <f>IF($H28="","",IFERROR(IF($G28="Taxes incluses",ROUND($H28/(1+$I28+$J28),2),ROUND($H28,2)),0))</f>
        <v/>
      </c>
      <c r="L28" s="8">
        <f>IF($K28="","",IFERROR(ROUND($K28*$I28,2),0))</f>
        <v/>
      </c>
      <c r="M28" s="8">
        <f>IF($K28="","",IFERROR(ROUND($K28*$J28,2),0))</f>
        <v/>
      </c>
      <c r="N28" s="8">
        <f>IF($K28="","",IFERROR(ROUND($K28+$L28+$M28,2),0))</f>
        <v/>
      </c>
      <c r="O28" s="10">
        <f>IF($H28="","",IFERROR(IF($G28="Taxes incluses",ROUND($H28-$N28,2),0),0))</f>
        <v/>
      </c>
      <c r="P28" s="26" t="n"/>
      <c r="Q28" s="25" t="n"/>
    </row>
    <row r="29">
      <c r="A29" s="36" t="n"/>
      <c r="B29" s="25" t="n"/>
      <c r="C29" s="25" t="n"/>
      <c r="D29" s="26" t="n"/>
      <c r="E29" s="26" t="n"/>
      <c r="F29" s="25" t="n"/>
      <c r="G29" s="25" t="n"/>
      <c r="H29" s="27" t="n"/>
      <c r="I29" s="33">
        <f>IF($F29="","",IFERROR(VLOOKUP($F29,'Paramètres'!$A$6:$F$8,3,FALSE),0))</f>
        <v/>
      </c>
      <c r="J29" s="33">
        <f>IF($F29="","",IFERROR(VLOOKUP($F29,'Paramètres'!$A$6:$F$8,4,FALSE),0))</f>
        <v/>
      </c>
      <c r="K29" s="8">
        <f>IF($H29="","",IFERROR(IF($G29="Taxes incluses",ROUND($H29/(1+$I29+$J29),2),ROUND($H29,2)),0))</f>
        <v/>
      </c>
      <c r="L29" s="8">
        <f>IF($K29="","",IFERROR(ROUND($K29*$I29,2),0))</f>
        <v/>
      </c>
      <c r="M29" s="8">
        <f>IF($K29="","",IFERROR(ROUND($K29*$J29,2),0))</f>
        <v/>
      </c>
      <c r="N29" s="8">
        <f>IF($K29="","",IFERROR(ROUND($K29+$L29+$M29,2),0))</f>
        <v/>
      </c>
      <c r="O29" s="10">
        <f>IF($H29="","",IFERROR(IF($G29="Taxes incluses",ROUND($H29-$N29,2),0),0))</f>
        <v/>
      </c>
      <c r="P29" s="26" t="n"/>
      <c r="Q29" s="25" t="n"/>
    </row>
    <row r="30">
      <c r="A30" s="36" t="n"/>
      <c r="B30" s="25" t="n"/>
      <c r="C30" s="25" t="n"/>
      <c r="D30" s="26" t="n"/>
      <c r="E30" s="26" t="n"/>
      <c r="F30" s="25" t="n"/>
      <c r="G30" s="25" t="n"/>
      <c r="H30" s="27" t="n"/>
      <c r="I30" s="33">
        <f>IF($F30="","",IFERROR(VLOOKUP($F30,'Paramètres'!$A$6:$F$8,3,FALSE),0))</f>
        <v/>
      </c>
      <c r="J30" s="33">
        <f>IF($F30="","",IFERROR(VLOOKUP($F30,'Paramètres'!$A$6:$F$8,4,FALSE),0))</f>
        <v/>
      </c>
      <c r="K30" s="8">
        <f>IF($H30="","",IFERROR(IF($G30="Taxes incluses",ROUND($H30/(1+$I30+$J30),2),ROUND($H30,2)),0))</f>
        <v/>
      </c>
      <c r="L30" s="8">
        <f>IF($K30="","",IFERROR(ROUND($K30*$I30,2),0))</f>
        <v/>
      </c>
      <c r="M30" s="8">
        <f>IF($K30="","",IFERROR(ROUND($K30*$J30,2),0))</f>
        <v/>
      </c>
      <c r="N30" s="8">
        <f>IF($K30="","",IFERROR(ROUND($K30+$L30+$M30,2),0))</f>
        <v/>
      </c>
      <c r="O30" s="10">
        <f>IF($H30="","",IFERROR(IF($G30="Taxes incluses",ROUND($H30-$N30,2),0),0))</f>
        <v/>
      </c>
      <c r="P30" s="26" t="n"/>
      <c r="Q30" s="25" t="n"/>
    </row>
    <row r="31">
      <c r="A31" s="36" t="n"/>
      <c r="B31" s="25" t="n"/>
      <c r="C31" s="25" t="n"/>
      <c r="D31" s="26" t="n"/>
      <c r="E31" s="26" t="n"/>
      <c r="F31" s="25" t="n"/>
      <c r="G31" s="25" t="n"/>
      <c r="H31" s="27" t="n"/>
      <c r="I31" s="33">
        <f>IF($F31="","",IFERROR(VLOOKUP($F31,'Paramètres'!$A$6:$F$8,3,FALSE),0))</f>
        <v/>
      </c>
      <c r="J31" s="33">
        <f>IF($F31="","",IFERROR(VLOOKUP($F31,'Paramètres'!$A$6:$F$8,4,FALSE),0))</f>
        <v/>
      </c>
      <c r="K31" s="8">
        <f>IF($H31="","",IFERROR(IF($G31="Taxes incluses",ROUND($H31/(1+$I31+$J31),2),ROUND($H31,2)),0))</f>
        <v/>
      </c>
      <c r="L31" s="8">
        <f>IF($K31="","",IFERROR(ROUND($K31*$I31,2),0))</f>
        <v/>
      </c>
      <c r="M31" s="8">
        <f>IF($K31="","",IFERROR(ROUND($K31*$J31,2),0))</f>
        <v/>
      </c>
      <c r="N31" s="8">
        <f>IF($K31="","",IFERROR(ROUND($K31+$L31+$M31,2),0))</f>
        <v/>
      </c>
      <c r="O31" s="10">
        <f>IF($H31="","",IFERROR(IF($G31="Taxes incluses",ROUND($H31-$N31,2),0),0))</f>
        <v/>
      </c>
      <c r="P31" s="26" t="n"/>
      <c r="Q31" s="25" t="n"/>
    </row>
    <row r="32">
      <c r="A32" s="36" t="n"/>
      <c r="B32" s="25" t="n"/>
      <c r="C32" s="25" t="n"/>
      <c r="D32" s="26" t="n"/>
      <c r="E32" s="26" t="n"/>
      <c r="F32" s="25" t="n"/>
      <c r="G32" s="25" t="n"/>
      <c r="H32" s="27" t="n"/>
      <c r="I32" s="33">
        <f>IF($F32="","",IFERROR(VLOOKUP($F32,'Paramètres'!$A$6:$F$8,3,FALSE),0))</f>
        <v/>
      </c>
      <c r="J32" s="33">
        <f>IF($F32="","",IFERROR(VLOOKUP($F32,'Paramètres'!$A$6:$F$8,4,FALSE),0))</f>
        <v/>
      </c>
      <c r="K32" s="8">
        <f>IF($H32="","",IFERROR(IF($G32="Taxes incluses",ROUND($H32/(1+$I32+$J32),2),ROUND($H32,2)),0))</f>
        <v/>
      </c>
      <c r="L32" s="8">
        <f>IF($K32="","",IFERROR(ROUND($K32*$I32,2),0))</f>
        <v/>
      </c>
      <c r="M32" s="8">
        <f>IF($K32="","",IFERROR(ROUND($K32*$J32,2),0))</f>
        <v/>
      </c>
      <c r="N32" s="8">
        <f>IF($K32="","",IFERROR(ROUND($K32+$L32+$M32,2),0))</f>
        <v/>
      </c>
      <c r="O32" s="10">
        <f>IF($H32="","",IFERROR(IF($G32="Taxes incluses",ROUND($H32-$N32,2),0),0))</f>
        <v/>
      </c>
      <c r="P32" s="26" t="n"/>
      <c r="Q32" s="25" t="n"/>
    </row>
    <row r="33">
      <c r="A33" s="36" t="n"/>
      <c r="B33" s="25" t="n"/>
      <c r="C33" s="25" t="n"/>
      <c r="D33" s="26" t="n"/>
      <c r="E33" s="26" t="n"/>
      <c r="F33" s="25" t="n"/>
      <c r="G33" s="25" t="n"/>
      <c r="H33" s="27" t="n"/>
      <c r="I33" s="33">
        <f>IF($F33="","",IFERROR(VLOOKUP($F33,'Paramètres'!$A$6:$F$8,3,FALSE),0))</f>
        <v/>
      </c>
      <c r="J33" s="33">
        <f>IF($F33="","",IFERROR(VLOOKUP($F33,'Paramètres'!$A$6:$F$8,4,FALSE),0))</f>
        <v/>
      </c>
      <c r="K33" s="8">
        <f>IF($H33="","",IFERROR(IF($G33="Taxes incluses",ROUND($H33/(1+$I33+$J33),2),ROUND($H33,2)),0))</f>
        <v/>
      </c>
      <c r="L33" s="8">
        <f>IF($K33="","",IFERROR(ROUND($K33*$I33,2),0))</f>
        <v/>
      </c>
      <c r="M33" s="8">
        <f>IF($K33="","",IFERROR(ROUND($K33*$J33,2),0))</f>
        <v/>
      </c>
      <c r="N33" s="8">
        <f>IF($K33="","",IFERROR(ROUND($K33+$L33+$M33,2),0))</f>
        <v/>
      </c>
      <c r="O33" s="10">
        <f>IF($H33="","",IFERROR(IF($G33="Taxes incluses",ROUND($H33-$N33,2),0),0))</f>
        <v/>
      </c>
      <c r="P33" s="26" t="n"/>
      <c r="Q33" s="25" t="n"/>
    </row>
    <row r="34">
      <c r="A34" s="36" t="n"/>
      <c r="B34" s="25" t="n"/>
      <c r="C34" s="25" t="n"/>
      <c r="D34" s="26" t="n"/>
      <c r="E34" s="26" t="n"/>
      <c r="F34" s="25" t="n"/>
      <c r="G34" s="25" t="n"/>
      <c r="H34" s="27" t="n"/>
      <c r="I34" s="33">
        <f>IF($F34="","",IFERROR(VLOOKUP($F34,'Paramètres'!$A$6:$F$8,3,FALSE),0))</f>
        <v/>
      </c>
      <c r="J34" s="33">
        <f>IF($F34="","",IFERROR(VLOOKUP($F34,'Paramètres'!$A$6:$F$8,4,FALSE),0))</f>
        <v/>
      </c>
      <c r="K34" s="8">
        <f>IF($H34="","",IFERROR(IF($G34="Taxes incluses",ROUND($H34/(1+$I34+$J34),2),ROUND($H34,2)),0))</f>
        <v/>
      </c>
      <c r="L34" s="8">
        <f>IF($K34="","",IFERROR(ROUND($K34*$I34,2),0))</f>
        <v/>
      </c>
      <c r="M34" s="8">
        <f>IF($K34="","",IFERROR(ROUND($K34*$J34,2),0))</f>
        <v/>
      </c>
      <c r="N34" s="8">
        <f>IF($K34="","",IFERROR(ROUND($K34+$L34+$M34,2),0))</f>
        <v/>
      </c>
      <c r="O34" s="10">
        <f>IF($H34="","",IFERROR(IF($G34="Taxes incluses",ROUND($H34-$N34,2),0),0))</f>
        <v/>
      </c>
      <c r="P34" s="26" t="n"/>
      <c r="Q34" s="25" t="n"/>
    </row>
    <row r="35">
      <c r="A35" s="36" t="n"/>
      <c r="B35" s="25" t="n"/>
      <c r="C35" s="25" t="n"/>
      <c r="D35" s="26" t="n"/>
      <c r="E35" s="26" t="n"/>
      <c r="F35" s="25" t="n"/>
      <c r="G35" s="25" t="n"/>
      <c r="H35" s="27" t="n"/>
      <c r="I35" s="33">
        <f>IF($F35="","",IFERROR(VLOOKUP($F35,'Paramètres'!$A$6:$F$8,3,FALSE),0))</f>
        <v/>
      </c>
      <c r="J35" s="33">
        <f>IF($F35="","",IFERROR(VLOOKUP($F35,'Paramètres'!$A$6:$F$8,4,FALSE),0))</f>
        <v/>
      </c>
      <c r="K35" s="8">
        <f>IF($H35="","",IFERROR(IF($G35="Taxes incluses",ROUND($H35/(1+$I35+$J35),2),ROUND($H35,2)),0))</f>
        <v/>
      </c>
      <c r="L35" s="8">
        <f>IF($K35="","",IFERROR(ROUND($K35*$I35,2),0))</f>
        <v/>
      </c>
      <c r="M35" s="8">
        <f>IF($K35="","",IFERROR(ROUND($K35*$J35,2),0))</f>
        <v/>
      </c>
      <c r="N35" s="8">
        <f>IF($K35="","",IFERROR(ROUND($K35+$L35+$M35,2),0))</f>
        <v/>
      </c>
      <c r="O35" s="10">
        <f>IF($H35="","",IFERROR(IF($G35="Taxes incluses",ROUND($H35-$N35,2),0),0))</f>
        <v/>
      </c>
      <c r="P35" s="26" t="n"/>
      <c r="Q35" s="25" t="n"/>
    </row>
    <row r="36">
      <c r="A36" s="36" t="n"/>
      <c r="B36" s="25" t="n"/>
      <c r="C36" s="25" t="n"/>
      <c r="D36" s="26" t="n"/>
      <c r="E36" s="26" t="n"/>
      <c r="F36" s="25" t="n"/>
      <c r="G36" s="25" t="n"/>
      <c r="H36" s="27" t="n"/>
      <c r="I36" s="33">
        <f>IF($F36="","",IFERROR(VLOOKUP($F36,'Paramètres'!$A$6:$F$8,3,FALSE),0))</f>
        <v/>
      </c>
      <c r="J36" s="33">
        <f>IF($F36="","",IFERROR(VLOOKUP($F36,'Paramètres'!$A$6:$F$8,4,FALSE),0))</f>
        <v/>
      </c>
      <c r="K36" s="8">
        <f>IF($H36="","",IFERROR(IF($G36="Taxes incluses",ROUND($H36/(1+$I36+$J36),2),ROUND($H36,2)),0))</f>
        <v/>
      </c>
      <c r="L36" s="8">
        <f>IF($K36="","",IFERROR(ROUND($K36*$I36,2),0))</f>
        <v/>
      </c>
      <c r="M36" s="8">
        <f>IF($K36="","",IFERROR(ROUND($K36*$J36,2),0))</f>
        <v/>
      </c>
      <c r="N36" s="8">
        <f>IF($K36="","",IFERROR(ROUND($K36+$L36+$M36,2),0))</f>
        <v/>
      </c>
      <c r="O36" s="10">
        <f>IF($H36="","",IFERROR(IF($G36="Taxes incluses",ROUND($H36-$N36,2),0),0))</f>
        <v/>
      </c>
      <c r="P36" s="26" t="n"/>
      <c r="Q36" s="25" t="n"/>
    </row>
    <row r="37">
      <c r="A37" s="36" t="n"/>
      <c r="B37" s="25" t="n"/>
      <c r="C37" s="25" t="n"/>
      <c r="D37" s="26" t="n"/>
      <c r="E37" s="26" t="n"/>
      <c r="F37" s="25" t="n"/>
      <c r="G37" s="25" t="n"/>
      <c r="H37" s="27" t="n"/>
      <c r="I37" s="33">
        <f>IF($F37="","",IFERROR(VLOOKUP($F37,'Paramètres'!$A$6:$F$8,3,FALSE),0))</f>
        <v/>
      </c>
      <c r="J37" s="33">
        <f>IF($F37="","",IFERROR(VLOOKUP($F37,'Paramètres'!$A$6:$F$8,4,FALSE),0))</f>
        <v/>
      </c>
      <c r="K37" s="8">
        <f>IF($H37="","",IFERROR(IF($G37="Taxes incluses",ROUND($H37/(1+$I37+$J37),2),ROUND($H37,2)),0))</f>
        <v/>
      </c>
      <c r="L37" s="8">
        <f>IF($K37="","",IFERROR(ROUND($K37*$I37,2),0))</f>
        <v/>
      </c>
      <c r="M37" s="8">
        <f>IF($K37="","",IFERROR(ROUND($K37*$J37,2),0))</f>
        <v/>
      </c>
      <c r="N37" s="8">
        <f>IF($K37="","",IFERROR(ROUND($K37+$L37+$M37,2),0))</f>
        <v/>
      </c>
      <c r="O37" s="10">
        <f>IF($H37="","",IFERROR(IF($G37="Taxes incluses",ROUND($H37-$N37,2),0),0))</f>
        <v/>
      </c>
      <c r="P37" s="26" t="n"/>
      <c r="Q37" s="25" t="n"/>
    </row>
    <row r="38">
      <c r="A38" s="36" t="n"/>
      <c r="B38" s="25" t="n"/>
      <c r="C38" s="25" t="n"/>
      <c r="D38" s="26" t="n"/>
      <c r="E38" s="26" t="n"/>
      <c r="F38" s="25" t="n"/>
      <c r="G38" s="25" t="n"/>
      <c r="H38" s="27" t="n"/>
      <c r="I38" s="33">
        <f>IF($F38="","",IFERROR(VLOOKUP($F38,'Paramètres'!$A$6:$F$8,3,FALSE),0))</f>
        <v/>
      </c>
      <c r="J38" s="33">
        <f>IF($F38="","",IFERROR(VLOOKUP($F38,'Paramètres'!$A$6:$F$8,4,FALSE),0))</f>
        <v/>
      </c>
      <c r="K38" s="8">
        <f>IF($H38="","",IFERROR(IF($G38="Taxes incluses",ROUND($H38/(1+$I38+$J38),2),ROUND($H38,2)),0))</f>
        <v/>
      </c>
      <c r="L38" s="8">
        <f>IF($K38="","",IFERROR(ROUND($K38*$I38,2),0))</f>
        <v/>
      </c>
      <c r="M38" s="8">
        <f>IF($K38="","",IFERROR(ROUND($K38*$J38,2),0))</f>
        <v/>
      </c>
      <c r="N38" s="8">
        <f>IF($K38="","",IFERROR(ROUND($K38+$L38+$M38,2),0))</f>
        <v/>
      </c>
      <c r="O38" s="10">
        <f>IF($H38="","",IFERROR(IF($G38="Taxes incluses",ROUND($H38-$N38,2),0),0))</f>
        <v/>
      </c>
      <c r="P38" s="26" t="n"/>
      <c r="Q38" s="25" t="n"/>
    </row>
    <row r="39">
      <c r="A39" s="36" t="n"/>
      <c r="B39" s="25" t="n"/>
      <c r="C39" s="25" t="n"/>
      <c r="D39" s="26" t="n"/>
      <c r="E39" s="26" t="n"/>
      <c r="F39" s="25" t="n"/>
      <c r="G39" s="25" t="n"/>
      <c r="H39" s="27" t="n"/>
      <c r="I39" s="33">
        <f>IF($F39="","",IFERROR(VLOOKUP($F39,'Paramètres'!$A$6:$F$8,3,FALSE),0))</f>
        <v/>
      </c>
      <c r="J39" s="33">
        <f>IF($F39="","",IFERROR(VLOOKUP($F39,'Paramètres'!$A$6:$F$8,4,FALSE),0))</f>
        <v/>
      </c>
      <c r="K39" s="8">
        <f>IF($H39="","",IFERROR(IF($G39="Taxes incluses",ROUND($H39/(1+$I39+$J39),2),ROUND($H39,2)),0))</f>
        <v/>
      </c>
      <c r="L39" s="8">
        <f>IF($K39="","",IFERROR(ROUND($K39*$I39,2),0))</f>
        <v/>
      </c>
      <c r="M39" s="8">
        <f>IF($K39="","",IFERROR(ROUND($K39*$J39,2),0))</f>
        <v/>
      </c>
      <c r="N39" s="8">
        <f>IF($K39="","",IFERROR(ROUND($K39+$L39+$M39,2),0))</f>
        <v/>
      </c>
      <c r="O39" s="10">
        <f>IF($H39="","",IFERROR(IF($G39="Taxes incluses",ROUND($H39-$N39,2),0),0))</f>
        <v/>
      </c>
      <c r="P39" s="26" t="n"/>
      <c r="Q39" s="25" t="n"/>
    </row>
    <row r="40">
      <c r="A40" s="36" t="n"/>
      <c r="B40" s="25" t="n"/>
      <c r="C40" s="25" t="n"/>
      <c r="D40" s="26" t="n"/>
      <c r="E40" s="26" t="n"/>
      <c r="F40" s="25" t="n"/>
      <c r="G40" s="25" t="n"/>
      <c r="H40" s="27" t="n"/>
      <c r="I40" s="33">
        <f>IF($F40="","",IFERROR(VLOOKUP($F40,'Paramètres'!$A$6:$F$8,3,FALSE),0))</f>
        <v/>
      </c>
      <c r="J40" s="33">
        <f>IF($F40="","",IFERROR(VLOOKUP($F40,'Paramètres'!$A$6:$F$8,4,FALSE),0))</f>
        <v/>
      </c>
      <c r="K40" s="8">
        <f>IF($H40="","",IFERROR(IF($G40="Taxes incluses",ROUND($H40/(1+$I40+$J40),2),ROUND($H40,2)),0))</f>
        <v/>
      </c>
      <c r="L40" s="8">
        <f>IF($K40="","",IFERROR(ROUND($K40*$I40,2),0))</f>
        <v/>
      </c>
      <c r="M40" s="8">
        <f>IF($K40="","",IFERROR(ROUND($K40*$J40,2),0))</f>
        <v/>
      </c>
      <c r="N40" s="8">
        <f>IF($K40="","",IFERROR(ROUND($K40+$L40+$M40,2),0))</f>
        <v/>
      </c>
      <c r="O40" s="10">
        <f>IF($H40="","",IFERROR(IF($G40="Taxes incluses",ROUND($H40-$N40,2),0),0))</f>
        <v/>
      </c>
      <c r="P40" s="26" t="n"/>
      <c r="Q40" s="25" t="n"/>
    </row>
    <row r="41">
      <c r="A41" s="36" t="n"/>
      <c r="B41" s="25" t="n"/>
      <c r="C41" s="25" t="n"/>
      <c r="D41" s="26" t="n"/>
      <c r="E41" s="26" t="n"/>
      <c r="F41" s="25" t="n"/>
      <c r="G41" s="25" t="n"/>
      <c r="H41" s="27" t="n"/>
      <c r="I41" s="33">
        <f>IF($F41="","",IFERROR(VLOOKUP($F41,'Paramètres'!$A$6:$F$8,3,FALSE),0))</f>
        <v/>
      </c>
      <c r="J41" s="33">
        <f>IF($F41="","",IFERROR(VLOOKUP($F41,'Paramètres'!$A$6:$F$8,4,FALSE),0))</f>
        <v/>
      </c>
      <c r="K41" s="8">
        <f>IF($H41="","",IFERROR(IF($G41="Taxes incluses",ROUND($H41/(1+$I41+$J41),2),ROUND($H41,2)),0))</f>
        <v/>
      </c>
      <c r="L41" s="8">
        <f>IF($K41="","",IFERROR(ROUND($K41*$I41,2),0))</f>
        <v/>
      </c>
      <c r="M41" s="8">
        <f>IF($K41="","",IFERROR(ROUND($K41*$J41,2),0))</f>
        <v/>
      </c>
      <c r="N41" s="8">
        <f>IF($K41="","",IFERROR(ROUND($K41+$L41+$M41,2),0))</f>
        <v/>
      </c>
      <c r="O41" s="10">
        <f>IF($H41="","",IFERROR(IF($G41="Taxes incluses",ROUND($H41-$N41,2),0),0))</f>
        <v/>
      </c>
      <c r="P41" s="26" t="n"/>
      <c r="Q41" s="25" t="n"/>
    </row>
    <row r="42">
      <c r="A42" s="36" t="n"/>
      <c r="B42" s="25" t="n"/>
      <c r="C42" s="25" t="n"/>
      <c r="D42" s="26" t="n"/>
      <c r="E42" s="26" t="n"/>
      <c r="F42" s="25" t="n"/>
      <c r="G42" s="25" t="n"/>
      <c r="H42" s="27" t="n"/>
      <c r="I42" s="33">
        <f>IF($F42="","",IFERROR(VLOOKUP($F42,'Paramètres'!$A$6:$F$8,3,FALSE),0))</f>
        <v/>
      </c>
      <c r="J42" s="33">
        <f>IF($F42="","",IFERROR(VLOOKUP($F42,'Paramètres'!$A$6:$F$8,4,FALSE),0))</f>
        <v/>
      </c>
      <c r="K42" s="8">
        <f>IF($H42="","",IFERROR(IF($G42="Taxes incluses",ROUND($H42/(1+$I42+$J42),2),ROUND($H42,2)),0))</f>
        <v/>
      </c>
      <c r="L42" s="8">
        <f>IF($K42="","",IFERROR(ROUND($K42*$I42,2),0))</f>
        <v/>
      </c>
      <c r="M42" s="8">
        <f>IF($K42="","",IFERROR(ROUND($K42*$J42,2),0))</f>
        <v/>
      </c>
      <c r="N42" s="8">
        <f>IF($K42="","",IFERROR(ROUND($K42+$L42+$M42,2),0))</f>
        <v/>
      </c>
      <c r="O42" s="10">
        <f>IF($H42="","",IFERROR(IF($G42="Taxes incluses",ROUND($H42-$N42,2),0),0))</f>
        <v/>
      </c>
      <c r="P42" s="26" t="n"/>
      <c r="Q42" s="25" t="n"/>
    </row>
    <row r="43">
      <c r="A43" s="36" t="n"/>
      <c r="B43" s="25" t="n"/>
      <c r="C43" s="25" t="n"/>
      <c r="D43" s="26" t="n"/>
      <c r="E43" s="26" t="n"/>
      <c r="F43" s="25" t="n"/>
      <c r="G43" s="25" t="n"/>
      <c r="H43" s="27" t="n"/>
      <c r="I43" s="33">
        <f>IF($F43="","",IFERROR(VLOOKUP($F43,'Paramètres'!$A$6:$F$8,3,FALSE),0))</f>
        <v/>
      </c>
      <c r="J43" s="33">
        <f>IF($F43="","",IFERROR(VLOOKUP($F43,'Paramètres'!$A$6:$F$8,4,FALSE),0))</f>
        <v/>
      </c>
      <c r="K43" s="8">
        <f>IF($H43="","",IFERROR(IF($G43="Taxes incluses",ROUND($H43/(1+$I43+$J43),2),ROUND($H43,2)),0))</f>
        <v/>
      </c>
      <c r="L43" s="8">
        <f>IF($K43="","",IFERROR(ROUND($K43*$I43,2),0))</f>
        <v/>
      </c>
      <c r="M43" s="8">
        <f>IF($K43="","",IFERROR(ROUND($K43*$J43,2),0))</f>
        <v/>
      </c>
      <c r="N43" s="8">
        <f>IF($K43="","",IFERROR(ROUND($K43+$L43+$M43,2),0))</f>
        <v/>
      </c>
      <c r="O43" s="10">
        <f>IF($H43="","",IFERROR(IF($G43="Taxes incluses",ROUND($H43-$N43,2),0),0))</f>
        <v/>
      </c>
      <c r="P43" s="26" t="n"/>
      <c r="Q43" s="25" t="n"/>
    </row>
    <row r="44">
      <c r="A44" s="36" t="n"/>
      <c r="B44" s="25" t="n"/>
      <c r="C44" s="25" t="n"/>
      <c r="D44" s="26" t="n"/>
      <c r="E44" s="26" t="n"/>
      <c r="F44" s="25" t="n"/>
      <c r="G44" s="25" t="n"/>
      <c r="H44" s="27" t="n"/>
      <c r="I44" s="33">
        <f>IF($F44="","",IFERROR(VLOOKUP($F44,'Paramètres'!$A$6:$F$8,3,FALSE),0))</f>
        <v/>
      </c>
      <c r="J44" s="33">
        <f>IF($F44="","",IFERROR(VLOOKUP($F44,'Paramètres'!$A$6:$F$8,4,FALSE),0))</f>
        <v/>
      </c>
      <c r="K44" s="8">
        <f>IF($H44="","",IFERROR(IF($G44="Taxes incluses",ROUND($H44/(1+$I44+$J44),2),ROUND($H44,2)),0))</f>
        <v/>
      </c>
      <c r="L44" s="8">
        <f>IF($K44="","",IFERROR(ROUND($K44*$I44,2),0))</f>
        <v/>
      </c>
      <c r="M44" s="8">
        <f>IF($K44="","",IFERROR(ROUND($K44*$J44,2),0))</f>
        <v/>
      </c>
      <c r="N44" s="8">
        <f>IF($K44="","",IFERROR(ROUND($K44+$L44+$M44,2),0))</f>
        <v/>
      </c>
      <c r="O44" s="10">
        <f>IF($H44="","",IFERROR(IF($G44="Taxes incluses",ROUND($H44-$N44,2),0),0))</f>
        <v/>
      </c>
      <c r="P44" s="26" t="n"/>
      <c r="Q44" s="25" t="n"/>
    </row>
    <row r="45">
      <c r="A45" s="36" t="n"/>
      <c r="B45" s="25" t="n"/>
      <c r="C45" s="25" t="n"/>
      <c r="D45" s="26" t="n"/>
      <c r="E45" s="26" t="n"/>
      <c r="F45" s="25" t="n"/>
      <c r="G45" s="25" t="n"/>
      <c r="H45" s="27" t="n"/>
      <c r="I45" s="33">
        <f>IF($F45="","",IFERROR(VLOOKUP($F45,'Paramètres'!$A$6:$F$8,3,FALSE),0))</f>
        <v/>
      </c>
      <c r="J45" s="33">
        <f>IF($F45="","",IFERROR(VLOOKUP($F45,'Paramètres'!$A$6:$F$8,4,FALSE),0))</f>
        <v/>
      </c>
      <c r="K45" s="8">
        <f>IF($H45="","",IFERROR(IF($G45="Taxes incluses",ROUND($H45/(1+$I45+$J45),2),ROUND($H45,2)),0))</f>
        <v/>
      </c>
      <c r="L45" s="8">
        <f>IF($K45="","",IFERROR(ROUND($K45*$I45,2),0))</f>
        <v/>
      </c>
      <c r="M45" s="8">
        <f>IF($K45="","",IFERROR(ROUND($K45*$J45,2),0))</f>
        <v/>
      </c>
      <c r="N45" s="8">
        <f>IF($K45="","",IFERROR(ROUND($K45+$L45+$M45,2),0))</f>
        <v/>
      </c>
      <c r="O45" s="10">
        <f>IF($H45="","",IFERROR(IF($G45="Taxes incluses",ROUND($H45-$N45,2),0),0))</f>
        <v/>
      </c>
      <c r="P45" s="26" t="n"/>
      <c r="Q45" s="25" t="n"/>
    </row>
    <row r="46">
      <c r="A46" s="36" t="n"/>
      <c r="B46" s="25" t="n"/>
      <c r="C46" s="25" t="n"/>
      <c r="D46" s="26" t="n"/>
      <c r="E46" s="26" t="n"/>
      <c r="F46" s="25" t="n"/>
      <c r="G46" s="25" t="n"/>
      <c r="H46" s="27" t="n"/>
      <c r="I46" s="33">
        <f>IF($F46="","",IFERROR(VLOOKUP($F46,'Paramètres'!$A$6:$F$8,3,FALSE),0))</f>
        <v/>
      </c>
      <c r="J46" s="33">
        <f>IF($F46="","",IFERROR(VLOOKUP($F46,'Paramètres'!$A$6:$F$8,4,FALSE),0))</f>
        <v/>
      </c>
      <c r="K46" s="8">
        <f>IF($H46="","",IFERROR(IF($G46="Taxes incluses",ROUND($H46/(1+$I46+$J46),2),ROUND($H46,2)),0))</f>
        <v/>
      </c>
      <c r="L46" s="8">
        <f>IF($K46="","",IFERROR(ROUND($K46*$I46,2),0))</f>
        <v/>
      </c>
      <c r="M46" s="8">
        <f>IF($K46="","",IFERROR(ROUND($K46*$J46,2),0))</f>
        <v/>
      </c>
      <c r="N46" s="8">
        <f>IF($K46="","",IFERROR(ROUND($K46+$L46+$M46,2),0))</f>
        <v/>
      </c>
      <c r="O46" s="10">
        <f>IF($H46="","",IFERROR(IF($G46="Taxes incluses",ROUND($H46-$N46,2),0),0))</f>
        <v/>
      </c>
      <c r="P46" s="26" t="n"/>
      <c r="Q46" s="25" t="n"/>
    </row>
    <row r="47">
      <c r="A47" s="36" t="n"/>
      <c r="B47" s="25" t="n"/>
      <c r="C47" s="25" t="n"/>
      <c r="D47" s="26" t="n"/>
      <c r="E47" s="26" t="n"/>
      <c r="F47" s="25" t="n"/>
      <c r="G47" s="25" t="n"/>
      <c r="H47" s="27" t="n"/>
      <c r="I47" s="33">
        <f>IF($F47="","",IFERROR(VLOOKUP($F47,'Paramètres'!$A$6:$F$8,3,FALSE),0))</f>
        <v/>
      </c>
      <c r="J47" s="33">
        <f>IF($F47="","",IFERROR(VLOOKUP($F47,'Paramètres'!$A$6:$F$8,4,FALSE),0))</f>
        <v/>
      </c>
      <c r="K47" s="8">
        <f>IF($H47="","",IFERROR(IF($G47="Taxes incluses",ROUND($H47/(1+$I47+$J47),2),ROUND($H47,2)),0))</f>
        <v/>
      </c>
      <c r="L47" s="8">
        <f>IF($K47="","",IFERROR(ROUND($K47*$I47,2),0))</f>
        <v/>
      </c>
      <c r="M47" s="8">
        <f>IF($K47="","",IFERROR(ROUND($K47*$J47,2),0))</f>
        <v/>
      </c>
      <c r="N47" s="8">
        <f>IF($K47="","",IFERROR(ROUND($K47+$L47+$M47,2),0))</f>
        <v/>
      </c>
      <c r="O47" s="10">
        <f>IF($H47="","",IFERROR(IF($G47="Taxes incluses",ROUND($H47-$N47,2),0),0))</f>
        <v/>
      </c>
      <c r="P47" s="26" t="n"/>
      <c r="Q47" s="25" t="n"/>
    </row>
    <row r="48">
      <c r="A48" s="36" t="n"/>
      <c r="B48" s="25" t="n"/>
      <c r="C48" s="25" t="n"/>
      <c r="D48" s="26" t="n"/>
      <c r="E48" s="26" t="n"/>
      <c r="F48" s="25" t="n"/>
      <c r="G48" s="25" t="n"/>
      <c r="H48" s="27" t="n"/>
      <c r="I48" s="33">
        <f>IF($F48="","",IFERROR(VLOOKUP($F48,'Paramètres'!$A$6:$F$8,3,FALSE),0))</f>
        <v/>
      </c>
      <c r="J48" s="33">
        <f>IF($F48="","",IFERROR(VLOOKUP($F48,'Paramètres'!$A$6:$F$8,4,FALSE),0))</f>
        <v/>
      </c>
      <c r="K48" s="8">
        <f>IF($H48="","",IFERROR(IF($G48="Taxes incluses",ROUND($H48/(1+$I48+$J48),2),ROUND($H48,2)),0))</f>
        <v/>
      </c>
      <c r="L48" s="8">
        <f>IF($K48="","",IFERROR(ROUND($K48*$I48,2),0))</f>
        <v/>
      </c>
      <c r="M48" s="8">
        <f>IF($K48="","",IFERROR(ROUND($K48*$J48,2),0))</f>
        <v/>
      </c>
      <c r="N48" s="8">
        <f>IF($K48="","",IFERROR(ROUND($K48+$L48+$M48,2),0))</f>
        <v/>
      </c>
      <c r="O48" s="10">
        <f>IF($H48="","",IFERROR(IF($G48="Taxes incluses",ROUND($H48-$N48,2),0),0))</f>
        <v/>
      </c>
      <c r="P48" s="26" t="n"/>
      <c r="Q48" s="25" t="n"/>
    </row>
    <row r="49">
      <c r="A49" s="36" t="n"/>
      <c r="B49" s="25" t="n"/>
      <c r="C49" s="25" t="n"/>
      <c r="D49" s="26" t="n"/>
      <c r="E49" s="26" t="n"/>
      <c r="F49" s="25" t="n"/>
      <c r="G49" s="25" t="n"/>
      <c r="H49" s="27" t="n"/>
      <c r="I49" s="33">
        <f>IF($F49="","",IFERROR(VLOOKUP($F49,'Paramètres'!$A$6:$F$8,3,FALSE),0))</f>
        <v/>
      </c>
      <c r="J49" s="33">
        <f>IF($F49="","",IFERROR(VLOOKUP($F49,'Paramètres'!$A$6:$F$8,4,FALSE),0))</f>
        <v/>
      </c>
      <c r="K49" s="8">
        <f>IF($H49="","",IFERROR(IF($G49="Taxes incluses",ROUND($H49/(1+$I49+$J49),2),ROUND($H49,2)),0))</f>
        <v/>
      </c>
      <c r="L49" s="8">
        <f>IF($K49="","",IFERROR(ROUND($K49*$I49,2),0))</f>
        <v/>
      </c>
      <c r="M49" s="8">
        <f>IF($K49="","",IFERROR(ROUND($K49*$J49,2),0))</f>
        <v/>
      </c>
      <c r="N49" s="8">
        <f>IF($K49="","",IFERROR(ROUND($K49+$L49+$M49,2),0))</f>
        <v/>
      </c>
      <c r="O49" s="10">
        <f>IF($H49="","",IFERROR(IF($G49="Taxes incluses",ROUND($H49-$N49,2),0),0))</f>
        <v/>
      </c>
      <c r="P49" s="26" t="n"/>
      <c r="Q49" s="25" t="n"/>
    </row>
    <row r="50">
      <c r="A50" s="36" t="n"/>
      <c r="B50" s="25" t="n"/>
      <c r="C50" s="25" t="n"/>
      <c r="D50" s="26" t="n"/>
      <c r="E50" s="26" t="n"/>
      <c r="F50" s="25" t="n"/>
      <c r="G50" s="25" t="n"/>
      <c r="H50" s="27" t="n"/>
      <c r="I50" s="33">
        <f>IF($F50="","",IFERROR(VLOOKUP($F50,'Paramètres'!$A$6:$F$8,3,FALSE),0))</f>
        <v/>
      </c>
      <c r="J50" s="33">
        <f>IF($F50="","",IFERROR(VLOOKUP($F50,'Paramètres'!$A$6:$F$8,4,FALSE),0))</f>
        <v/>
      </c>
      <c r="K50" s="8">
        <f>IF($H50="","",IFERROR(IF($G50="Taxes incluses",ROUND($H50/(1+$I50+$J50),2),ROUND($H50,2)),0))</f>
        <v/>
      </c>
      <c r="L50" s="8">
        <f>IF($K50="","",IFERROR(ROUND($K50*$I50,2),0))</f>
        <v/>
      </c>
      <c r="M50" s="8">
        <f>IF($K50="","",IFERROR(ROUND($K50*$J50,2),0))</f>
        <v/>
      </c>
      <c r="N50" s="8">
        <f>IF($K50="","",IFERROR(ROUND($K50+$L50+$M50,2),0))</f>
        <v/>
      </c>
      <c r="O50" s="10">
        <f>IF($H50="","",IFERROR(IF($G50="Taxes incluses",ROUND($H50-$N50,2),0),0))</f>
        <v/>
      </c>
      <c r="P50" s="26" t="n"/>
      <c r="Q50" s="25" t="n"/>
    </row>
    <row r="51">
      <c r="A51" s="36" t="n"/>
      <c r="B51" s="25" t="n"/>
      <c r="C51" s="25" t="n"/>
      <c r="D51" s="26" t="n"/>
      <c r="E51" s="26" t="n"/>
      <c r="F51" s="25" t="n"/>
      <c r="G51" s="25" t="n"/>
      <c r="H51" s="27" t="n"/>
      <c r="I51" s="33">
        <f>IF($F51="","",IFERROR(VLOOKUP($F51,'Paramètres'!$A$6:$F$8,3,FALSE),0))</f>
        <v/>
      </c>
      <c r="J51" s="33">
        <f>IF($F51="","",IFERROR(VLOOKUP($F51,'Paramètres'!$A$6:$F$8,4,FALSE),0))</f>
        <v/>
      </c>
      <c r="K51" s="8">
        <f>IF($H51="","",IFERROR(IF($G51="Taxes incluses",ROUND($H51/(1+$I51+$J51),2),ROUND($H51,2)),0))</f>
        <v/>
      </c>
      <c r="L51" s="8">
        <f>IF($K51="","",IFERROR(ROUND($K51*$I51,2),0))</f>
        <v/>
      </c>
      <c r="M51" s="8">
        <f>IF($K51="","",IFERROR(ROUND($K51*$J51,2),0))</f>
        <v/>
      </c>
      <c r="N51" s="8">
        <f>IF($K51="","",IFERROR(ROUND($K51+$L51+$M51,2),0))</f>
        <v/>
      </c>
      <c r="O51" s="10">
        <f>IF($H51="","",IFERROR(IF($G51="Taxes incluses",ROUND($H51-$N51,2),0),0))</f>
        <v/>
      </c>
      <c r="P51" s="26" t="n"/>
      <c r="Q51" s="25" t="n"/>
    </row>
    <row r="52">
      <c r="A52" s="36" t="n"/>
      <c r="B52" s="25" t="n"/>
      <c r="C52" s="25" t="n"/>
      <c r="D52" s="26" t="n"/>
      <c r="E52" s="26" t="n"/>
      <c r="F52" s="25" t="n"/>
      <c r="G52" s="25" t="n"/>
      <c r="H52" s="27" t="n"/>
      <c r="I52" s="33">
        <f>IF($F52="","",IFERROR(VLOOKUP($F52,'Paramètres'!$A$6:$F$8,3,FALSE),0))</f>
        <v/>
      </c>
      <c r="J52" s="33">
        <f>IF($F52="","",IFERROR(VLOOKUP($F52,'Paramètres'!$A$6:$F$8,4,FALSE),0))</f>
        <v/>
      </c>
      <c r="K52" s="8">
        <f>IF($H52="","",IFERROR(IF($G52="Taxes incluses",ROUND($H52/(1+$I52+$J52),2),ROUND($H52,2)),0))</f>
        <v/>
      </c>
      <c r="L52" s="8">
        <f>IF($K52="","",IFERROR(ROUND($K52*$I52,2),0))</f>
        <v/>
      </c>
      <c r="M52" s="8">
        <f>IF($K52="","",IFERROR(ROUND($K52*$J52,2),0))</f>
        <v/>
      </c>
      <c r="N52" s="8">
        <f>IF($K52="","",IFERROR(ROUND($K52+$L52+$M52,2),0))</f>
        <v/>
      </c>
      <c r="O52" s="10">
        <f>IF($H52="","",IFERROR(IF($G52="Taxes incluses",ROUND($H52-$N52,2),0),0))</f>
        <v/>
      </c>
      <c r="P52" s="26" t="n"/>
      <c r="Q52" s="25" t="n"/>
    </row>
    <row r="53">
      <c r="A53" s="36" t="n"/>
      <c r="B53" s="25" t="n"/>
      <c r="C53" s="25" t="n"/>
      <c r="D53" s="26" t="n"/>
      <c r="E53" s="26" t="n"/>
      <c r="F53" s="25" t="n"/>
      <c r="G53" s="25" t="n"/>
      <c r="H53" s="27" t="n"/>
      <c r="I53" s="33">
        <f>IF($F53="","",IFERROR(VLOOKUP($F53,'Paramètres'!$A$6:$F$8,3,FALSE),0))</f>
        <v/>
      </c>
      <c r="J53" s="33">
        <f>IF($F53="","",IFERROR(VLOOKUP($F53,'Paramètres'!$A$6:$F$8,4,FALSE),0))</f>
        <v/>
      </c>
      <c r="K53" s="8">
        <f>IF($H53="","",IFERROR(IF($G53="Taxes incluses",ROUND($H53/(1+$I53+$J53),2),ROUND($H53,2)),0))</f>
        <v/>
      </c>
      <c r="L53" s="8">
        <f>IF($K53="","",IFERROR(ROUND($K53*$I53,2),0))</f>
        <v/>
      </c>
      <c r="M53" s="8">
        <f>IF($K53="","",IFERROR(ROUND($K53*$J53,2),0))</f>
        <v/>
      </c>
      <c r="N53" s="8">
        <f>IF($K53="","",IFERROR(ROUND($K53+$L53+$M53,2),0))</f>
        <v/>
      </c>
      <c r="O53" s="10">
        <f>IF($H53="","",IFERROR(IF($G53="Taxes incluses",ROUND($H53-$N53,2),0),0))</f>
        <v/>
      </c>
      <c r="P53" s="26" t="n"/>
      <c r="Q53" s="25" t="n"/>
    </row>
    <row r="54">
      <c r="A54" s="36" t="n"/>
      <c r="B54" s="25" t="n"/>
      <c r="C54" s="25" t="n"/>
      <c r="D54" s="26" t="n"/>
      <c r="E54" s="26" t="n"/>
      <c r="F54" s="25" t="n"/>
      <c r="G54" s="25" t="n"/>
      <c r="H54" s="27" t="n"/>
      <c r="I54" s="33">
        <f>IF($F54="","",IFERROR(VLOOKUP($F54,'Paramètres'!$A$6:$F$8,3,FALSE),0))</f>
        <v/>
      </c>
      <c r="J54" s="33">
        <f>IF($F54="","",IFERROR(VLOOKUP($F54,'Paramètres'!$A$6:$F$8,4,FALSE),0))</f>
        <v/>
      </c>
      <c r="K54" s="8">
        <f>IF($H54="","",IFERROR(IF($G54="Taxes incluses",ROUND($H54/(1+$I54+$J54),2),ROUND($H54,2)),0))</f>
        <v/>
      </c>
      <c r="L54" s="8">
        <f>IF($K54="","",IFERROR(ROUND($K54*$I54,2),0))</f>
        <v/>
      </c>
      <c r="M54" s="8">
        <f>IF($K54="","",IFERROR(ROUND($K54*$J54,2),0))</f>
        <v/>
      </c>
      <c r="N54" s="8">
        <f>IF($K54="","",IFERROR(ROUND($K54+$L54+$M54,2),0))</f>
        <v/>
      </c>
      <c r="O54" s="10">
        <f>IF($H54="","",IFERROR(IF($G54="Taxes incluses",ROUND($H54-$N54,2),0),0))</f>
        <v/>
      </c>
      <c r="P54" s="26" t="n"/>
      <c r="Q54" s="25" t="n"/>
    </row>
    <row r="55">
      <c r="A55" s="36" t="n"/>
      <c r="B55" s="25" t="n"/>
      <c r="C55" s="25" t="n"/>
      <c r="D55" s="26" t="n"/>
      <c r="E55" s="26" t="n"/>
      <c r="F55" s="25" t="n"/>
      <c r="G55" s="25" t="n"/>
      <c r="H55" s="27" t="n"/>
      <c r="I55" s="33">
        <f>IF($F55="","",IFERROR(VLOOKUP($F55,'Paramètres'!$A$6:$F$8,3,FALSE),0))</f>
        <v/>
      </c>
      <c r="J55" s="33">
        <f>IF($F55="","",IFERROR(VLOOKUP($F55,'Paramètres'!$A$6:$F$8,4,FALSE),0))</f>
        <v/>
      </c>
      <c r="K55" s="8">
        <f>IF($H55="","",IFERROR(IF($G55="Taxes incluses",ROUND($H55/(1+$I55+$J55),2),ROUND($H55,2)),0))</f>
        <v/>
      </c>
      <c r="L55" s="8">
        <f>IF($K55="","",IFERROR(ROUND($K55*$I55,2),0))</f>
        <v/>
      </c>
      <c r="M55" s="8">
        <f>IF($K55="","",IFERROR(ROUND($K55*$J55,2),0))</f>
        <v/>
      </c>
      <c r="N55" s="8">
        <f>IF($K55="","",IFERROR(ROUND($K55+$L55+$M55,2),0))</f>
        <v/>
      </c>
      <c r="O55" s="10">
        <f>IF($H55="","",IFERROR(IF($G55="Taxes incluses",ROUND($H55-$N55,2),0),0))</f>
        <v/>
      </c>
      <c r="P55" s="26" t="n"/>
      <c r="Q55" s="25" t="n"/>
    </row>
    <row r="56">
      <c r="A56" s="36" t="n"/>
      <c r="B56" s="25" t="n"/>
      <c r="C56" s="25" t="n"/>
      <c r="D56" s="26" t="n"/>
      <c r="E56" s="26" t="n"/>
      <c r="F56" s="25" t="n"/>
      <c r="G56" s="25" t="n"/>
      <c r="H56" s="27" t="n"/>
      <c r="I56" s="33">
        <f>IF($F56="","",IFERROR(VLOOKUP($F56,'Paramètres'!$A$6:$F$8,3,FALSE),0))</f>
        <v/>
      </c>
      <c r="J56" s="33">
        <f>IF($F56="","",IFERROR(VLOOKUP($F56,'Paramètres'!$A$6:$F$8,4,FALSE),0))</f>
        <v/>
      </c>
      <c r="K56" s="8">
        <f>IF($H56="","",IFERROR(IF($G56="Taxes incluses",ROUND($H56/(1+$I56+$J56),2),ROUND($H56,2)),0))</f>
        <v/>
      </c>
      <c r="L56" s="8">
        <f>IF($K56="","",IFERROR(ROUND($K56*$I56,2),0))</f>
        <v/>
      </c>
      <c r="M56" s="8">
        <f>IF($K56="","",IFERROR(ROUND($K56*$J56,2),0))</f>
        <v/>
      </c>
      <c r="N56" s="8">
        <f>IF($K56="","",IFERROR(ROUND($K56+$L56+$M56,2),0))</f>
        <v/>
      </c>
      <c r="O56" s="10">
        <f>IF($H56="","",IFERROR(IF($G56="Taxes incluses",ROUND($H56-$N56,2),0),0))</f>
        <v/>
      </c>
      <c r="P56" s="26" t="n"/>
      <c r="Q56" s="25" t="n"/>
    </row>
    <row r="57">
      <c r="A57" s="36" t="n"/>
      <c r="B57" s="25" t="n"/>
      <c r="C57" s="25" t="n"/>
      <c r="D57" s="26" t="n"/>
      <c r="E57" s="26" t="n"/>
      <c r="F57" s="25" t="n"/>
      <c r="G57" s="25" t="n"/>
      <c r="H57" s="27" t="n"/>
      <c r="I57" s="33">
        <f>IF($F57="","",IFERROR(VLOOKUP($F57,'Paramètres'!$A$6:$F$8,3,FALSE),0))</f>
        <v/>
      </c>
      <c r="J57" s="33">
        <f>IF($F57="","",IFERROR(VLOOKUP($F57,'Paramètres'!$A$6:$F$8,4,FALSE),0))</f>
        <v/>
      </c>
      <c r="K57" s="8">
        <f>IF($H57="","",IFERROR(IF($G57="Taxes incluses",ROUND($H57/(1+$I57+$J57),2),ROUND($H57,2)),0))</f>
        <v/>
      </c>
      <c r="L57" s="8">
        <f>IF($K57="","",IFERROR(ROUND($K57*$I57,2),0))</f>
        <v/>
      </c>
      <c r="M57" s="8">
        <f>IF($K57="","",IFERROR(ROUND($K57*$J57,2),0))</f>
        <v/>
      </c>
      <c r="N57" s="8">
        <f>IF($K57="","",IFERROR(ROUND($K57+$L57+$M57,2),0))</f>
        <v/>
      </c>
      <c r="O57" s="10">
        <f>IF($H57="","",IFERROR(IF($G57="Taxes incluses",ROUND($H57-$N57,2),0),0))</f>
        <v/>
      </c>
      <c r="P57" s="26" t="n"/>
      <c r="Q57" s="25" t="n"/>
    </row>
    <row r="58">
      <c r="A58" s="36" t="n"/>
      <c r="B58" s="25" t="n"/>
      <c r="C58" s="25" t="n"/>
      <c r="D58" s="26" t="n"/>
      <c r="E58" s="26" t="n"/>
      <c r="F58" s="25" t="n"/>
      <c r="G58" s="25" t="n"/>
      <c r="H58" s="27" t="n"/>
      <c r="I58" s="33">
        <f>IF($F58="","",IFERROR(VLOOKUP($F58,'Paramètres'!$A$6:$F$8,3,FALSE),0))</f>
        <v/>
      </c>
      <c r="J58" s="33">
        <f>IF($F58="","",IFERROR(VLOOKUP($F58,'Paramètres'!$A$6:$F$8,4,FALSE),0))</f>
        <v/>
      </c>
      <c r="K58" s="8">
        <f>IF($H58="","",IFERROR(IF($G58="Taxes incluses",ROUND($H58/(1+$I58+$J58),2),ROUND($H58,2)),0))</f>
        <v/>
      </c>
      <c r="L58" s="8">
        <f>IF($K58="","",IFERROR(ROUND($K58*$I58,2),0))</f>
        <v/>
      </c>
      <c r="M58" s="8">
        <f>IF($K58="","",IFERROR(ROUND($K58*$J58,2),0))</f>
        <v/>
      </c>
      <c r="N58" s="8">
        <f>IF($K58="","",IFERROR(ROUND($K58+$L58+$M58,2),0))</f>
        <v/>
      </c>
      <c r="O58" s="10">
        <f>IF($H58="","",IFERROR(IF($G58="Taxes incluses",ROUND($H58-$N58,2),0),0))</f>
        <v/>
      </c>
      <c r="P58" s="26" t="n"/>
      <c r="Q58" s="25" t="n"/>
    </row>
    <row r="59">
      <c r="A59" s="36" t="n"/>
      <c r="B59" s="25" t="n"/>
      <c r="C59" s="25" t="n"/>
      <c r="D59" s="26" t="n"/>
      <c r="E59" s="26" t="n"/>
      <c r="F59" s="25" t="n"/>
      <c r="G59" s="25" t="n"/>
      <c r="H59" s="27" t="n"/>
      <c r="I59" s="33">
        <f>IF($F59="","",IFERROR(VLOOKUP($F59,'Paramètres'!$A$6:$F$8,3,FALSE),0))</f>
        <v/>
      </c>
      <c r="J59" s="33">
        <f>IF($F59="","",IFERROR(VLOOKUP($F59,'Paramètres'!$A$6:$F$8,4,FALSE),0))</f>
        <v/>
      </c>
      <c r="K59" s="8">
        <f>IF($H59="","",IFERROR(IF($G59="Taxes incluses",ROUND($H59/(1+$I59+$J59),2),ROUND($H59,2)),0))</f>
        <v/>
      </c>
      <c r="L59" s="8">
        <f>IF($K59="","",IFERROR(ROUND($K59*$I59,2),0))</f>
        <v/>
      </c>
      <c r="M59" s="8">
        <f>IF($K59="","",IFERROR(ROUND($K59*$J59,2),0))</f>
        <v/>
      </c>
      <c r="N59" s="8">
        <f>IF($K59="","",IFERROR(ROUND($K59+$L59+$M59,2),0))</f>
        <v/>
      </c>
      <c r="O59" s="10">
        <f>IF($H59="","",IFERROR(IF($G59="Taxes incluses",ROUND($H59-$N59,2),0),0))</f>
        <v/>
      </c>
      <c r="P59" s="26" t="n"/>
      <c r="Q59" s="25" t="n"/>
    </row>
    <row r="60">
      <c r="A60" s="36" t="n"/>
      <c r="B60" s="25" t="n"/>
      <c r="C60" s="25" t="n"/>
      <c r="D60" s="26" t="n"/>
      <c r="E60" s="26" t="n"/>
      <c r="F60" s="25" t="n"/>
      <c r="G60" s="25" t="n"/>
      <c r="H60" s="27" t="n"/>
      <c r="I60" s="33">
        <f>IF($F60="","",IFERROR(VLOOKUP($F60,'Paramètres'!$A$6:$F$8,3,FALSE),0))</f>
        <v/>
      </c>
      <c r="J60" s="33">
        <f>IF($F60="","",IFERROR(VLOOKUP($F60,'Paramètres'!$A$6:$F$8,4,FALSE),0))</f>
        <v/>
      </c>
      <c r="K60" s="8">
        <f>IF($H60="","",IFERROR(IF($G60="Taxes incluses",ROUND($H60/(1+$I60+$J60),2),ROUND($H60,2)),0))</f>
        <v/>
      </c>
      <c r="L60" s="8">
        <f>IF($K60="","",IFERROR(ROUND($K60*$I60,2),0))</f>
        <v/>
      </c>
      <c r="M60" s="8">
        <f>IF($K60="","",IFERROR(ROUND($K60*$J60,2),0))</f>
        <v/>
      </c>
      <c r="N60" s="8">
        <f>IF($K60="","",IFERROR(ROUND($K60+$L60+$M60,2),0))</f>
        <v/>
      </c>
      <c r="O60" s="10">
        <f>IF($H60="","",IFERROR(IF($G60="Taxes incluses",ROUND($H60-$N60,2),0),0))</f>
        <v/>
      </c>
      <c r="P60" s="26" t="n"/>
      <c r="Q60" s="25" t="n"/>
    </row>
    <row r="61">
      <c r="A61" s="36" t="n"/>
      <c r="B61" s="25" t="n"/>
      <c r="C61" s="25" t="n"/>
      <c r="D61" s="26" t="n"/>
      <c r="E61" s="26" t="n"/>
      <c r="F61" s="25" t="n"/>
      <c r="G61" s="25" t="n"/>
      <c r="H61" s="27" t="n"/>
      <c r="I61" s="33">
        <f>IF($F61="","",IFERROR(VLOOKUP($F61,'Paramètres'!$A$6:$F$8,3,FALSE),0))</f>
        <v/>
      </c>
      <c r="J61" s="33">
        <f>IF($F61="","",IFERROR(VLOOKUP($F61,'Paramètres'!$A$6:$F$8,4,FALSE),0))</f>
        <v/>
      </c>
      <c r="K61" s="8">
        <f>IF($H61="","",IFERROR(IF($G61="Taxes incluses",ROUND($H61/(1+$I61+$J61),2),ROUND($H61,2)),0))</f>
        <v/>
      </c>
      <c r="L61" s="8">
        <f>IF($K61="","",IFERROR(ROUND($K61*$I61,2),0))</f>
        <v/>
      </c>
      <c r="M61" s="8">
        <f>IF($K61="","",IFERROR(ROUND($K61*$J61,2),0))</f>
        <v/>
      </c>
      <c r="N61" s="8">
        <f>IF($K61="","",IFERROR(ROUND($K61+$L61+$M61,2),0))</f>
        <v/>
      </c>
      <c r="O61" s="10">
        <f>IF($H61="","",IFERROR(IF($G61="Taxes incluses",ROUND($H61-$N61,2),0),0))</f>
        <v/>
      </c>
      <c r="P61" s="26" t="n"/>
      <c r="Q61" s="25" t="n"/>
    </row>
    <row r="62">
      <c r="A62" s="36" t="n"/>
      <c r="B62" s="25" t="n"/>
      <c r="C62" s="25" t="n"/>
      <c r="D62" s="26" t="n"/>
      <c r="E62" s="26" t="n"/>
      <c r="F62" s="25" t="n"/>
      <c r="G62" s="25" t="n"/>
      <c r="H62" s="27" t="n"/>
      <c r="I62" s="33">
        <f>IF($F62="","",IFERROR(VLOOKUP($F62,'Paramètres'!$A$6:$F$8,3,FALSE),0))</f>
        <v/>
      </c>
      <c r="J62" s="33">
        <f>IF($F62="","",IFERROR(VLOOKUP($F62,'Paramètres'!$A$6:$F$8,4,FALSE),0))</f>
        <v/>
      </c>
      <c r="K62" s="8">
        <f>IF($H62="","",IFERROR(IF($G62="Taxes incluses",ROUND($H62/(1+$I62+$J62),2),ROUND($H62,2)),0))</f>
        <v/>
      </c>
      <c r="L62" s="8">
        <f>IF($K62="","",IFERROR(ROUND($K62*$I62,2),0))</f>
        <v/>
      </c>
      <c r="M62" s="8">
        <f>IF($K62="","",IFERROR(ROUND($K62*$J62,2),0))</f>
        <v/>
      </c>
      <c r="N62" s="8">
        <f>IF($K62="","",IFERROR(ROUND($K62+$L62+$M62,2),0))</f>
        <v/>
      </c>
      <c r="O62" s="10">
        <f>IF($H62="","",IFERROR(IF($G62="Taxes incluses",ROUND($H62-$N62,2),0),0))</f>
        <v/>
      </c>
      <c r="P62" s="26" t="n"/>
      <c r="Q62" s="25" t="n"/>
    </row>
    <row r="63">
      <c r="A63" s="36" t="n"/>
      <c r="B63" s="25" t="n"/>
      <c r="C63" s="25" t="n"/>
      <c r="D63" s="26" t="n"/>
      <c r="E63" s="26" t="n"/>
      <c r="F63" s="25" t="n"/>
      <c r="G63" s="25" t="n"/>
      <c r="H63" s="27" t="n"/>
      <c r="I63" s="33">
        <f>IF($F63="","",IFERROR(VLOOKUP($F63,'Paramètres'!$A$6:$F$8,3,FALSE),0))</f>
        <v/>
      </c>
      <c r="J63" s="33">
        <f>IF($F63="","",IFERROR(VLOOKUP($F63,'Paramètres'!$A$6:$F$8,4,FALSE),0))</f>
        <v/>
      </c>
      <c r="K63" s="8">
        <f>IF($H63="","",IFERROR(IF($G63="Taxes incluses",ROUND($H63/(1+$I63+$J63),2),ROUND($H63,2)),0))</f>
        <v/>
      </c>
      <c r="L63" s="8">
        <f>IF($K63="","",IFERROR(ROUND($K63*$I63,2),0))</f>
        <v/>
      </c>
      <c r="M63" s="8">
        <f>IF($K63="","",IFERROR(ROUND($K63*$J63,2),0))</f>
        <v/>
      </c>
      <c r="N63" s="8">
        <f>IF($K63="","",IFERROR(ROUND($K63+$L63+$M63,2),0))</f>
        <v/>
      </c>
      <c r="O63" s="10">
        <f>IF($H63="","",IFERROR(IF($G63="Taxes incluses",ROUND($H63-$N63,2),0),0))</f>
        <v/>
      </c>
      <c r="P63" s="26" t="n"/>
      <c r="Q63" s="25" t="n"/>
    </row>
    <row r="64">
      <c r="A64" s="36" t="n"/>
      <c r="B64" s="25" t="n"/>
      <c r="C64" s="25" t="n"/>
      <c r="D64" s="26" t="n"/>
      <c r="E64" s="26" t="n"/>
      <c r="F64" s="25" t="n"/>
      <c r="G64" s="25" t="n"/>
      <c r="H64" s="27" t="n"/>
      <c r="I64" s="33">
        <f>IF($F64="","",IFERROR(VLOOKUP($F64,'Paramètres'!$A$6:$F$8,3,FALSE),0))</f>
        <v/>
      </c>
      <c r="J64" s="33">
        <f>IF($F64="","",IFERROR(VLOOKUP($F64,'Paramètres'!$A$6:$F$8,4,FALSE),0))</f>
        <v/>
      </c>
      <c r="K64" s="8">
        <f>IF($H64="","",IFERROR(IF($G64="Taxes incluses",ROUND($H64/(1+$I64+$J64),2),ROUND($H64,2)),0))</f>
        <v/>
      </c>
      <c r="L64" s="8">
        <f>IF($K64="","",IFERROR(ROUND($K64*$I64,2),0))</f>
        <v/>
      </c>
      <c r="M64" s="8">
        <f>IF($K64="","",IFERROR(ROUND($K64*$J64,2),0))</f>
        <v/>
      </c>
      <c r="N64" s="8">
        <f>IF($K64="","",IFERROR(ROUND($K64+$L64+$M64,2),0))</f>
        <v/>
      </c>
      <c r="O64" s="10">
        <f>IF($H64="","",IFERROR(IF($G64="Taxes incluses",ROUND($H64-$N64,2),0),0))</f>
        <v/>
      </c>
      <c r="P64" s="26" t="n"/>
      <c r="Q64" s="25" t="n"/>
    </row>
    <row r="65">
      <c r="A65" s="36" t="n"/>
      <c r="B65" s="25" t="n"/>
      <c r="C65" s="25" t="n"/>
      <c r="D65" s="26" t="n"/>
      <c r="E65" s="26" t="n"/>
      <c r="F65" s="25" t="n"/>
      <c r="G65" s="25" t="n"/>
      <c r="H65" s="27" t="n"/>
      <c r="I65" s="33">
        <f>IF($F65="","",IFERROR(VLOOKUP($F65,'Paramètres'!$A$6:$F$8,3,FALSE),0))</f>
        <v/>
      </c>
      <c r="J65" s="33">
        <f>IF($F65="","",IFERROR(VLOOKUP($F65,'Paramètres'!$A$6:$F$8,4,FALSE),0))</f>
        <v/>
      </c>
      <c r="K65" s="8">
        <f>IF($H65="","",IFERROR(IF($G65="Taxes incluses",ROUND($H65/(1+$I65+$J65),2),ROUND($H65,2)),0))</f>
        <v/>
      </c>
      <c r="L65" s="8">
        <f>IF($K65="","",IFERROR(ROUND($K65*$I65,2),0))</f>
        <v/>
      </c>
      <c r="M65" s="8">
        <f>IF($K65="","",IFERROR(ROUND($K65*$J65,2),0))</f>
        <v/>
      </c>
      <c r="N65" s="8">
        <f>IF($K65="","",IFERROR(ROUND($K65+$L65+$M65,2),0))</f>
        <v/>
      </c>
      <c r="O65" s="10">
        <f>IF($H65="","",IFERROR(IF($G65="Taxes incluses",ROUND($H65-$N65,2),0),0))</f>
        <v/>
      </c>
      <c r="P65" s="26" t="n"/>
      <c r="Q65" s="25" t="n"/>
    </row>
    <row r="66">
      <c r="A66" s="36" t="n"/>
      <c r="B66" s="25" t="n"/>
      <c r="C66" s="25" t="n"/>
      <c r="D66" s="26" t="n"/>
      <c r="E66" s="26" t="n"/>
      <c r="F66" s="25" t="n"/>
      <c r="G66" s="25" t="n"/>
      <c r="H66" s="27" t="n"/>
      <c r="I66" s="33">
        <f>IF($F66="","",IFERROR(VLOOKUP($F66,'Paramètres'!$A$6:$F$8,3,FALSE),0))</f>
        <v/>
      </c>
      <c r="J66" s="33">
        <f>IF($F66="","",IFERROR(VLOOKUP($F66,'Paramètres'!$A$6:$F$8,4,FALSE),0))</f>
        <v/>
      </c>
      <c r="K66" s="8">
        <f>IF($H66="","",IFERROR(IF($G66="Taxes incluses",ROUND($H66/(1+$I66+$J66),2),ROUND($H66,2)),0))</f>
        <v/>
      </c>
      <c r="L66" s="8">
        <f>IF($K66="","",IFERROR(ROUND($K66*$I66,2),0))</f>
        <v/>
      </c>
      <c r="M66" s="8">
        <f>IF($K66="","",IFERROR(ROUND($K66*$J66,2),0))</f>
        <v/>
      </c>
      <c r="N66" s="8">
        <f>IF($K66="","",IFERROR(ROUND($K66+$L66+$M66,2),0))</f>
        <v/>
      </c>
      <c r="O66" s="10">
        <f>IF($H66="","",IFERROR(IF($G66="Taxes incluses",ROUND($H66-$N66,2),0),0))</f>
        <v/>
      </c>
      <c r="P66" s="26" t="n"/>
      <c r="Q66" s="25" t="n"/>
    </row>
    <row r="67">
      <c r="A67" s="36" t="n"/>
      <c r="B67" s="25" t="n"/>
      <c r="C67" s="25" t="n"/>
      <c r="D67" s="26" t="n"/>
      <c r="E67" s="26" t="n"/>
      <c r="F67" s="25" t="n"/>
      <c r="G67" s="25" t="n"/>
      <c r="H67" s="27" t="n"/>
      <c r="I67" s="33">
        <f>IF($F67="","",IFERROR(VLOOKUP($F67,'Paramètres'!$A$6:$F$8,3,FALSE),0))</f>
        <v/>
      </c>
      <c r="J67" s="33">
        <f>IF($F67="","",IFERROR(VLOOKUP($F67,'Paramètres'!$A$6:$F$8,4,FALSE),0))</f>
        <v/>
      </c>
      <c r="K67" s="8">
        <f>IF($H67="","",IFERROR(IF($G67="Taxes incluses",ROUND($H67/(1+$I67+$J67),2),ROUND($H67,2)),0))</f>
        <v/>
      </c>
      <c r="L67" s="8">
        <f>IF($K67="","",IFERROR(ROUND($K67*$I67,2),0))</f>
        <v/>
      </c>
      <c r="M67" s="8">
        <f>IF($K67="","",IFERROR(ROUND($K67*$J67,2),0))</f>
        <v/>
      </c>
      <c r="N67" s="8">
        <f>IF($K67="","",IFERROR(ROUND($K67+$L67+$M67,2),0))</f>
        <v/>
      </c>
      <c r="O67" s="10">
        <f>IF($H67="","",IFERROR(IF($G67="Taxes incluses",ROUND($H67-$N67,2),0),0))</f>
        <v/>
      </c>
      <c r="P67" s="26" t="n"/>
      <c r="Q67" s="25" t="n"/>
    </row>
    <row r="68">
      <c r="A68" s="36" t="n"/>
      <c r="B68" s="25" t="n"/>
      <c r="C68" s="25" t="n"/>
      <c r="D68" s="26" t="n"/>
      <c r="E68" s="26" t="n"/>
      <c r="F68" s="25" t="n"/>
      <c r="G68" s="25" t="n"/>
      <c r="H68" s="27" t="n"/>
      <c r="I68" s="33">
        <f>IF($F68="","",IFERROR(VLOOKUP($F68,'Paramètres'!$A$6:$F$8,3,FALSE),0))</f>
        <v/>
      </c>
      <c r="J68" s="33">
        <f>IF($F68="","",IFERROR(VLOOKUP($F68,'Paramètres'!$A$6:$F$8,4,FALSE),0))</f>
        <v/>
      </c>
      <c r="K68" s="8">
        <f>IF($H68="","",IFERROR(IF($G68="Taxes incluses",ROUND($H68/(1+$I68+$J68),2),ROUND($H68,2)),0))</f>
        <v/>
      </c>
      <c r="L68" s="8">
        <f>IF($K68="","",IFERROR(ROUND($K68*$I68,2),0))</f>
        <v/>
      </c>
      <c r="M68" s="8">
        <f>IF($K68="","",IFERROR(ROUND($K68*$J68,2),0))</f>
        <v/>
      </c>
      <c r="N68" s="8">
        <f>IF($K68="","",IFERROR(ROUND($K68+$L68+$M68,2),0))</f>
        <v/>
      </c>
      <c r="O68" s="10">
        <f>IF($H68="","",IFERROR(IF($G68="Taxes incluses",ROUND($H68-$N68,2),0),0))</f>
        <v/>
      </c>
      <c r="P68" s="26" t="n"/>
      <c r="Q68" s="25" t="n"/>
    </row>
    <row r="69">
      <c r="A69" s="36" t="n"/>
      <c r="B69" s="25" t="n"/>
      <c r="C69" s="25" t="n"/>
      <c r="D69" s="26" t="n"/>
      <c r="E69" s="26" t="n"/>
      <c r="F69" s="25" t="n"/>
      <c r="G69" s="25" t="n"/>
      <c r="H69" s="27" t="n"/>
      <c r="I69" s="33">
        <f>IF($F69="","",IFERROR(VLOOKUP($F69,'Paramètres'!$A$6:$F$8,3,FALSE),0))</f>
        <v/>
      </c>
      <c r="J69" s="33">
        <f>IF($F69="","",IFERROR(VLOOKUP($F69,'Paramètres'!$A$6:$F$8,4,FALSE),0))</f>
        <v/>
      </c>
      <c r="K69" s="8">
        <f>IF($H69="","",IFERROR(IF($G69="Taxes incluses",ROUND($H69/(1+$I69+$J69),2),ROUND($H69,2)),0))</f>
        <v/>
      </c>
      <c r="L69" s="8">
        <f>IF($K69="","",IFERROR(ROUND($K69*$I69,2),0))</f>
        <v/>
      </c>
      <c r="M69" s="8">
        <f>IF($K69="","",IFERROR(ROUND($K69*$J69,2),0))</f>
        <v/>
      </c>
      <c r="N69" s="8">
        <f>IF($K69="","",IFERROR(ROUND($K69+$L69+$M69,2),0))</f>
        <v/>
      </c>
      <c r="O69" s="10">
        <f>IF($H69="","",IFERROR(IF($G69="Taxes incluses",ROUND($H69-$N69,2),0),0))</f>
        <v/>
      </c>
      <c r="P69" s="26" t="n"/>
      <c r="Q69" s="25" t="n"/>
    </row>
    <row r="70">
      <c r="A70" s="36" t="n"/>
      <c r="B70" s="25" t="n"/>
      <c r="C70" s="25" t="n"/>
      <c r="D70" s="26" t="n"/>
      <c r="E70" s="26" t="n"/>
      <c r="F70" s="25" t="n"/>
      <c r="G70" s="25" t="n"/>
      <c r="H70" s="27" t="n"/>
      <c r="I70" s="33">
        <f>IF($F70="","",IFERROR(VLOOKUP($F70,'Paramètres'!$A$6:$F$8,3,FALSE),0))</f>
        <v/>
      </c>
      <c r="J70" s="33">
        <f>IF($F70="","",IFERROR(VLOOKUP($F70,'Paramètres'!$A$6:$F$8,4,FALSE),0))</f>
        <v/>
      </c>
      <c r="K70" s="8">
        <f>IF($H70="","",IFERROR(IF($G70="Taxes incluses",ROUND($H70/(1+$I70+$J70),2),ROUND($H70,2)),0))</f>
        <v/>
      </c>
      <c r="L70" s="8">
        <f>IF($K70="","",IFERROR(ROUND($K70*$I70,2),0))</f>
        <v/>
      </c>
      <c r="M70" s="8">
        <f>IF($K70="","",IFERROR(ROUND($K70*$J70,2),0))</f>
        <v/>
      </c>
      <c r="N70" s="8">
        <f>IF($K70="","",IFERROR(ROUND($K70+$L70+$M70,2),0))</f>
        <v/>
      </c>
      <c r="O70" s="10">
        <f>IF($H70="","",IFERROR(IF($G70="Taxes incluses",ROUND($H70-$N70,2),0),0))</f>
        <v/>
      </c>
      <c r="P70" s="26" t="n"/>
      <c r="Q70" s="25" t="n"/>
    </row>
    <row r="71">
      <c r="A71" s="36" t="n"/>
      <c r="B71" s="25" t="n"/>
      <c r="C71" s="25" t="n"/>
      <c r="D71" s="26" t="n"/>
      <c r="E71" s="26" t="n"/>
      <c r="F71" s="25" t="n"/>
      <c r="G71" s="25" t="n"/>
      <c r="H71" s="27" t="n"/>
      <c r="I71" s="33">
        <f>IF($F71="","",IFERROR(VLOOKUP($F71,'Paramètres'!$A$6:$F$8,3,FALSE),0))</f>
        <v/>
      </c>
      <c r="J71" s="33">
        <f>IF($F71="","",IFERROR(VLOOKUP($F71,'Paramètres'!$A$6:$F$8,4,FALSE),0))</f>
        <v/>
      </c>
      <c r="K71" s="8">
        <f>IF($H71="","",IFERROR(IF($G71="Taxes incluses",ROUND($H71/(1+$I71+$J71),2),ROUND($H71,2)),0))</f>
        <v/>
      </c>
      <c r="L71" s="8">
        <f>IF($K71="","",IFERROR(ROUND($K71*$I71,2),0))</f>
        <v/>
      </c>
      <c r="M71" s="8">
        <f>IF($K71="","",IFERROR(ROUND($K71*$J71,2),0))</f>
        <v/>
      </c>
      <c r="N71" s="8">
        <f>IF($K71="","",IFERROR(ROUND($K71+$L71+$M71,2),0))</f>
        <v/>
      </c>
      <c r="O71" s="10">
        <f>IF($H71="","",IFERROR(IF($G71="Taxes incluses",ROUND($H71-$N71,2),0),0))</f>
        <v/>
      </c>
      <c r="P71" s="26" t="n"/>
      <c r="Q71" s="25" t="n"/>
    </row>
    <row r="72">
      <c r="A72" s="36" t="n"/>
      <c r="B72" s="25" t="n"/>
      <c r="C72" s="25" t="n"/>
      <c r="D72" s="26" t="n"/>
      <c r="E72" s="26" t="n"/>
      <c r="F72" s="25" t="n"/>
      <c r="G72" s="25" t="n"/>
      <c r="H72" s="27" t="n"/>
      <c r="I72" s="33">
        <f>IF($F72="","",IFERROR(VLOOKUP($F72,'Paramètres'!$A$6:$F$8,3,FALSE),0))</f>
        <v/>
      </c>
      <c r="J72" s="33">
        <f>IF($F72="","",IFERROR(VLOOKUP($F72,'Paramètres'!$A$6:$F$8,4,FALSE),0))</f>
        <v/>
      </c>
      <c r="K72" s="8">
        <f>IF($H72="","",IFERROR(IF($G72="Taxes incluses",ROUND($H72/(1+$I72+$J72),2),ROUND($H72,2)),0))</f>
        <v/>
      </c>
      <c r="L72" s="8">
        <f>IF($K72="","",IFERROR(ROUND($K72*$I72,2),0))</f>
        <v/>
      </c>
      <c r="M72" s="8">
        <f>IF($K72="","",IFERROR(ROUND($K72*$J72,2),0))</f>
        <v/>
      </c>
      <c r="N72" s="8">
        <f>IF($K72="","",IFERROR(ROUND($K72+$L72+$M72,2),0))</f>
        <v/>
      </c>
      <c r="O72" s="10">
        <f>IF($H72="","",IFERROR(IF($G72="Taxes incluses",ROUND($H72-$N72,2),0),0))</f>
        <v/>
      </c>
      <c r="P72" s="26" t="n"/>
      <c r="Q72" s="25" t="n"/>
    </row>
    <row r="73">
      <c r="A73" s="36" t="n"/>
      <c r="B73" s="25" t="n"/>
      <c r="C73" s="25" t="n"/>
      <c r="D73" s="26" t="n"/>
      <c r="E73" s="26" t="n"/>
      <c r="F73" s="25" t="n"/>
      <c r="G73" s="25" t="n"/>
      <c r="H73" s="27" t="n"/>
      <c r="I73" s="33">
        <f>IF($F73="","",IFERROR(VLOOKUP($F73,'Paramètres'!$A$6:$F$8,3,FALSE),0))</f>
        <v/>
      </c>
      <c r="J73" s="33">
        <f>IF($F73="","",IFERROR(VLOOKUP($F73,'Paramètres'!$A$6:$F$8,4,FALSE),0))</f>
        <v/>
      </c>
      <c r="K73" s="8">
        <f>IF($H73="","",IFERROR(IF($G73="Taxes incluses",ROUND($H73/(1+$I73+$J73),2),ROUND($H73,2)),0))</f>
        <v/>
      </c>
      <c r="L73" s="8">
        <f>IF($K73="","",IFERROR(ROUND($K73*$I73,2),0))</f>
        <v/>
      </c>
      <c r="M73" s="8">
        <f>IF($K73="","",IFERROR(ROUND($K73*$J73,2),0))</f>
        <v/>
      </c>
      <c r="N73" s="8">
        <f>IF($K73="","",IFERROR(ROUND($K73+$L73+$M73,2),0))</f>
        <v/>
      </c>
      <c r="O73" s="10">
        <f>IF($H73="","",IFERROR(IF($G73="Taxes incluses",ROUND($H73-$N73,2),0),0))</f>
        <v/>
      </c>
      <c r="P73" s="26" t="n"/>
      <c r="Q73" s="25" t="n"/>
    </row>
    <row r="74">
      <c r="A74" s="36" t="n"/>
      <c r="B74" s="25" t="n"/>
      <c r="C74" s="25" t="n"/>
      <c r="D74" s="26" t="n"/>
      <c r="E74" s="26" t="n"/>
      <c r="F74" s="25" t="n"/>
      <c r="G74" s="25" t="n"/>
      <c r="H74" s="27" t="n"/>
      <c r="I74" s="33">
        <f>IF($F74="","",IFERROR(VLOOKUP($F74,'Paramètres'!$A$6:$F$8,3,FALSE),0))</f>
        <v/>
      </c>
      <c r="J74" s="33">
        <f>IF($F74="","",IFERROR(VLOOKUP($F74,'Paramètres'!$A$6:$F$8,4,FALSE),0))</f>
        <v/>
      </c>
      <c r="K74" s="8">
        <f>IF($H74="","",IFERROR(IF($G74="Taxes incluses",ROUND($H74/(1+$I74+$J74),2),ROUND($H74,2)),0))</f>
        <v/>
      </c>
      <c r="L74" s="8">
        <f>IF($K74="","",IFERROR(ROUND($K74*$I74,2),0))</f>
        <v/>
      </c>
      <c r="M74" s="8">
        <f>IF($K74="","",IFERROR(ROUND($K74*$J74,2),0))</f>
        <v/>
      </c>
      <c r="N74" s="8">
        <f>IF($K74="","",IFERROR(ROUND($K74+$L74+$M74,2),0))</f>
        <v/>
      </c>
      <c r="O74" s="10">
        <f>IF($H74="","",IFERROR(IF($G74="Taxes incluses",ROUND($H74-$N74,2),0),0))</f>
        <v/>
      </c>
      <c r="P74" s="26" t="n"/>
      <c r="Q74" s="25" t="n"/>
    </row>
    <row r="75">
      <c r="A75" s="36" t="n"/>
      <c r="B75" s="25" t="n"/>
      <c r="C75" s="25" t="n"/>
      <c r="D75" s="26" t="n"/>
      <c r="E75" s="26" t="n"/>
      <c r="F75" s="25" t="n"/>
      <c r="G75" s="25" t="n"/>
      <c r="H75" s="27" t="n"/>
      <c r="I75" s="33">
        <f>IF($F75="","",IFERROR(VLOOKUP($F75,'Paramètres'!$A$6:$F$8,3,FALSE),0))</f>
        <v/>
      </c>
      <c r="J75" s="33">
        <f>IF($F75="","",IFERROR(VLOOKUP($F75,'Paramètres'!$A$6:$F$8,4,FALSE),0))</f>
        <v/>
      </c>
      <c r="K75" s="8">
        <f>IF($H75="","",IFERROR(IF($G75="Taxes incluses",ROUND($H75/(1+$I75+$J75),2),ROUND($H75,2)),0))</f>
        <v/>
      </c>
      <c r="L75" s="8">
        <f>IF($K75="","",IFERROR(ROUND($K75*$I75,2),0))</f>
        <v/>
      </c>
      <c r="M75" s="8">
        <f>IF($K75="","",IFERROR(ROUND($K75*$J75,2),0))</f>
        <v/>
      </c>
      <c r="N75" s="8">
        <f>IF($K75="","",IFERROR(ROUND($K75+$L75+$M75,2),0))</f>
        <v/>
      </c>
      <c r="O75" s="10">
        <f>IF($H75="","",IFERROR(IF($G75="Taxes incluses",ROUND($H75-$N75,2),0),0))</f>
        <v/>
      </c>
      <c r="P75" s="26" t="n"/>
      <c r="Q75" s="25" t="n"/>
    </row>
    <row r="76">
      <c r="A76" s="36" t="n"/>
      <c r="B76" s="25" t="n"/>
      <c r="C76" s="25" t="n"/>
      <c r="D76" s="26" t="n"/>
      <c r="E76" s="26" t="n"/>
      <c r="F76" s="25" t="n"/>
      <c r="G76" s="25" t="n"/>
      <c r="H76" s="27" t="n"/>
      <c r="I76" s="33">
        <f>IF($F76="","",IFERROR(VLOOKUP($F76,'Paramètres'!$A$6:$F$8,3,FALSE),0))</f>
        <v/>
      </c>
      <c r="J76" s="33">
        <f>IF($F76="","",IFERROR(VLOOKUP($F76,'Paramètres'!$A$6:$F$8,4,FALSE),0))</f>
        <v/>
      </c>
      <c r="K76" s="8">
        <f>IF($H76="","",IFERROR(IF($G76="Taxes incluses",ROUND($H76/(1+$I76+$J76),2),ROUND($H76,2)),0))</f>
        <v/>
      </c>
      <c r="L76" s="8">
        <f>IF($K76="","",IFERROR(ROUND($K76*$I76,2),0))</f>
        <v/>
      </c>
      <c r="M76" s="8">
        <f>IF($K76="","",IFERROR(ROUND($K76*$J76,2),0))</f>
        <v/>
      </c>
      <c r="N76" s="8">
        <f>IF($K76="","",IFERROR(ROUND($K76+$L76+$M76,2),0))</f>
        <v/>
      </c>
      <c r="O76" s="10">
        <f>IF($H76="","",IFERROR(IF($G76="Taxes incluses",ROUND($H76-$N76,2),0),0))</f>
        <v/>
      </c>
      <c r="P76" s="26" t="n"/>
      <c r="Q76" s="25" t="n"/>
    </row>
    <row r="77">
      <c r="A77" s="36" t="n"/>
      <c r="B77" s="25" t="n"/>
      <c r="C77" s="25" t="n"/>
      <c r="D77" s="26" t="n"/>
      <c r="E77" s="26" t="n"/>
      <c r="F77" s="25" t="n"/>
      <c r="G77" s="25" t="n"/>
      <c r="H77" s="27" t="n"/>
      <c r="I77" s="33">
        <f>IF($F77="","",IFERROR(VLOOKUP($F77,'Paramètres'!$A$6:$F$8,3,FALSE),0))</f>
        <v/>
      </c>
      <c r="J77" s="33">
        <f>IF($F77="","",IFERROR(VLOOKUP($F77,'Paramètres'!$A$6:$F$8,4,FALSE),0))</f>
        <v/>
      </c>
      <c r="K77" s="8">
        <f>IF($H77="","",IFERROR(IF($G77="Taxes incluses",ROUND($H77/(1+$I77+$J77),2),ROUND($H77,2)),0))</f>
        <v/>
      </c>
      <c r="L77" s="8">
        <f>IF($K77="","",IFERROR(ROUND($K77*$I77,2),0))</f>
        <v/>
      </c>
      <c r="M77" s="8">
        <f>IF($K77="","",IFERROR(ROUND($K77*$J77,2),0))</f>
        <v/>
      </c>
      <c r="N77" s="8">
        <f>IF($K77="","",IFERROR(ROUND($K77+$L77+$M77,2),0))</f>
        <v/>
      </c>
      <c r="O77" s="10">
        <f>IF($H77="","",IFERROR(IF($G77="Taxes incluses",ROUND($H77-$N77,2),0),0))</f>
        <v/>
      </c>
      <c r="P77" s="26" t="n"/>
      <c r="Q77" s="25" t="n"/>
    </row>
    <row r="78">
      <c r="A78" s="36" t="n"/>
      <c r="B78" s="25" t="n"/>
      <c r="C78" s="25" t="n"/>
      <c r="D78" s="26" t="n"/>
      <c r="E78" s="26" t="n"/>
      <c r="F78" s="25" t="n"/>
      <c r="G78" s="25" t="n"/>
      <c r="H78" s="27" t="n"/>
      <c r="I78" s="33">
        <f>IF($F78="","",IFERROR(VLOOKUP($F78,'Paramètres'!$A$6:$F$8,3,FALSE),0))</f>
        <v/>
      </c>
      <c r="J78" s="33">
        <f>IF($F78="","",IFERROR(VLOOKUP($F78,'Paramètres'!$A$6:$F$8,4,FALSE),0))</f>
        <v/>
      </c>
      <c r="K78" s="8">
        <f>IF($H78="","",IFERROR(IF($G78="Taxes incluses",ROUND($H78/(1+$I78+$J78),2),ROUND($H78,2)),0))</f>
        <v/>
      </c>
      <c r="L78" s="8">
        <f>IF($K78="","",IFERROR(ROUND($K78*$I78,2),0))</f>
        <v/>
      </c>
      <c r="M78" s="8">
        <f>IF($K78="","",IFERROR(ROUND($K78*$J78,2),0))</f>
        <v/>
      </c>
      <c r="N78" s="8">
        <f>IF($K78="","",IFERROR(ROUND($K78+$L78+$M78,2),0))</f>
        <v/>
      </c>
      <c r="O78" s="10">
        <f>IF($H78="","",IFERROR(IF($G78="Taxes incluses",ROUND($H78-$N78,2),0),0))</f>
        <v/>
      </c>
      <c r="P78" s="26" t="n"/>
      <c r="Q78" s="25" t="n"/>
    </row>
    <row r="79">
      <c r="A79" s="36" t="n"/>
      <c r="B79" s="25" t="n"/>
      <c r="C79" s="25" t="n"/>
      <c r="D79" s="26" t="n"/>
      <c r="E79" s="26" t="n"/>
      <c r="F79" s="25" t="n"/>
      <c r="G79" s="25" t="n"/>
      <c r="H79" s="27" t="n"/>
      <c r="I79" s="33">
        <f>IF($F79="","",IFERROR(VLOOKUP($F79,'Paramètres'!$A$6:$F$8,3,FALSE),0))</f>
        <v/>
      </c>
      <c r="J79" s="33">
        <f>IF($F79="","",IFERROR(VLOOKUP($F79,'Paramètres'!$A$6:$F$8,4,FALSE),0))</f>
        <v/>
      </c>
      <c r="K79" s="8">
        <f>IF($H79="","",IFERROR(IF($G79="Taxes incluses",ROUND($H79/(1+$I79+$J79),2),ROUND($H79,2)),0))</f>
        <v/>
      </c>
      <c r="L79" s="8">
        <f>IF($K79="","",IFERROR(ROUND($K79*$I79,2),0))</f>
        <v/>
      </c>
      <c r="M79" s="8">
        <f>IF($K79="","",IFERROR(ROUND($K79*$J79,2),0))</f>
        <v/>
      </c>
      <c r="N79" s="8">
        <f>IF($K79="","",IFERROR(ROUND($K79+$L79+$M79,2),0))</f>
        <v/>
      </c>
      <c r="O79" s="10">
        <f>IF($H79="","",IFERROR(IF($G79="Taxes incluses",ROUND($H79-$N79,2),0),0))</f>
        <v/>
      </c>
      <c r="P79" s="26" t="n"/>
      <c r="Q79" s="25" t="n"/>
    </row>
    <row r="80">
      <c r="A80" s="36" t="n"/>
      <c r="B80" s="25" t="n"/>
      <c r="C80" s="25" t="n"/>
      <c r="D80" s="26" t="n"/>
      <c r="E80" s="26" t="n"/>
      <c r="F80" s="25" t="n"/>
      <c r="G80" s="25" t="n"/>
      <c r="H80" s="27" t="n"/>
      <c r="I80" s="33">
        <f>IF($F80="","",IFERROR(VLOOKUP($F80,'Paramètres'!$A$6:$F$8,3,FALSE),0))</f>
        <v/>
      </c>
      <c r="J80" s="33">
        <f>IF($F80="","",IFERROR(VLOOKUP($F80,'Paramètres'!$A$6:$F$8,4,FALSE),0))</f>
        <v/>
      </c>
      <c r="K80" s="8">
        <f>IF($H80="","",IFERROR(IF($G80="Taxes incluses",ROUND($H80/(1+$I80+$J80),2),ROUND($H80,2)),0))</f>
        <v/>
      </c>
      <c r="L80" s="8">
        <f>IF($K80="","",IFERROR(ROUND($K80*$I80,2),0))</f>
        <v/>
      </c>
      <c r="M80" s="8">
        <f>IF($K80="","",IFERROR(ROUND($K80*$J80,2),0))</f>
        <v/>
      </c>
      <c r="N80" s="8">
        <f>IF($K80="","",IFERROR(ROUND($K80+$L80+$M80,2),0))</f>
        <v/>
      </c>
      <c r="O80" s="10">
        <f>IF($H80="","",IFERROR(IF($G80="Taxes incluses",ROUND($H80-$N80,2),0),0))</f>
        <v/>
      </c>
      <c r="P80" s="26" t="n"/>
      <c r="Q80" s="25" t="n"/>
    </row>
    <row r="81">
      <c r="A81" s="36" t="n"/>
      <c r="B81" s="25" t="n"/>
      <c r="C81" s="25" t="n"/>
      <c r="D81" s="26" t="n"/>
      <c r="E81" s="26" t="n"/>
      <c r="F81" s="25" t="n"/>
      <c r="G81" s="25" t="n"/>
      <c r="H81" s="27" t="n"/>
      <c r="I81" s="33">
        <f>IF($F81="","",IFERROR(VLOOKUP($F81,'Paramètres'!$A$6:$F$8,3,FALSE),0))</f>
        <v/>
      </c>
      <c r="J81" s="33">
        <f>IF($F81="","",IFERROR(VLOOKUP($F81,'Paramètres'!$A$6:$F$8,4,FALSE),0))</f>
        <v/>
      </c>
      <c r="K81" s="8">
        <f>IF($H81="","",IFERROR(IF($G81="Taxes incluses",ROUND($H81/(1+$I81+$J81),2),ROUND($H81,2)),0))</f>
        <v/>
      </c>
      <c r="L81" s="8">
        <f>IF($K81="","",IFERROR(ROUND($K81*$I81,2),0))</f>
        <v/>
      </c>
      <c r="M81" s="8">
        <f>IF($K81="","",IFERROR(ROUND($K81*$J81,2),0))</f>
        <v/>
      </c>
      <c r="N81" s="8">
        <f>IF($K81="","",IFERROR(ROUND($K81+$L81+$M81,2),0))</f>
        <v/>
      </c>
      <c r="O81" s="10">
        <f>IF($H81="","",IFERROR(IF($G81="Taxes incluses",ROUND($H81-$N81,2),0),0))</f>
        <v/>
      </c>
      <c r="P81" s="26" t="n"/>
      <c r="Q81" s="25" t="n"/>
    </row>
    <row r="82">
      <c r="A82" s="36" t="n"/>
      <c r="B82" s="25" t="n"/>
      <c r="C82" s="25" t="n"/>
      <c r="D82" s="26" t="n"/>
      <c r="E82" s="26" t="n"/>
      <c r="F82" s="25" t="n"/>
      <c r="G82" s="25" t="n"/>
      <c r="H82" s="27" t="n"/>
      <c r="I82" s="33">
        <f>IF($F82="","",IFERROR(VLOOKUP($F82,'Paramètres'!$A$6:$F$8,3,FALSE),0))</f>
        <v/>
      </c>
      <c r="J82" s="33">
        <f>IF($F82="","",IFERROR(VLOOKUP($F82,'Paramètres'!$A$6:$F$8,4,FALSE),0))</f>
        <v/>
      </c>
      <c r="K82" s="8">
        <f>IF($H82="","",IFERROR(IF($G82="Taxes incluses",ROUND($H82/(1+$I82+$J82),2),ROUND($H82,2)),0))</f>
        <v/>
      </c>
      <c r="L82" s="8">
        <f>IF($K82="","",IFERROR(ROUND($K82*$I82,2),0))</f>
        <v/>
      </c>
      <c r="M82" s="8">
        <f>IF($K82="","",IFERROR(ROUND($K82*$J82,2),0))</f>
        <v/>
      </c>
      <c r="N82" s="8">
        <f>IF($K82="","",IFERROR(ROUND($K82+$L82+$M82,2),0))</f>
        <v/>
      </c>
      <c r="O82" s="10">
        <f>IF($H82="","",IFERROR(IF($G82="Taxes incluses",ROUND($H82-$N82,2),0),0))</f>
        <v/>
      </c>
      <c r="P82" s="26" t="n"/>
      <c r="Q82" s="25" t="n"/>
    </row>
    <row r="83">
      <c r="A83" s="36" t="n"/>
      <c r="B83" s="25" t="n"/>
      <c r="C83" s="25" t="n"/>
      <c r="D83" s="26" t="n"/>
      <c r="E83" s="26" t="n"/>
      <c r="F83" s="25" t="n"/>
      <c r="G83" s="25" t="n"/>
      <c r="H83" s="27" t="n"/>
      <c r="I83" s="33">
        <f>IF($F83="","",IFERROR(VLOOKUP($F83,'Paramètres'!$A$6:$F$8,3,FALSE),0))</f>
        <v/>
      </c>
      <c r="J83" s="33">
        <f>IF($F83="","",IFERROR(VLOOKUP($F83,'Paramètres'!$A$6:$F$8,4,FALSE),0))</f>
        <v/>
      </c>
      <c r="K83" s="8">
        <f>IF($H83="","",IFERROR(IF($G83="Taxes incluses",ROUND($H83/(1+$I83+$J83),2),ROUND($H83,2)),0))</f>
        <v/>
      </c>
      <c r="L83" s="8">
        <f>IF($K83="","",IFERROR(ROUND($K83*$I83,2),0))</f>
        <v/>
      </c>
      <c r="M83" s="8">
        <f>IF($K83="","",IFERROR(ROUND($K83*$J83,2),0))</f>
        <v/>
      </c>
      <c r="N83" s="8">
        <f>IF($K83="","",IFERROR(ROUND($K83+$L83+$M83,2),0))</f>
        <v/>
      </c>
      <c r="O83" s="10">
        <f>IF($H83="","",IFERROR(IF($G83="Taxes incluses",ROUND($H83-$N83,2),0),0))</f>
        <v/>
      </c>
      <c r="P83" s="26" t="n"/>
      <c r="Q83" s="25" t="n"/>
    </row>
    <row r="84">
      <c r="A84" s="36" t="n"/>
      <c r="B84" s="25" t="n"/>
      <c r="C84" s="25" t="n"/>
      <c r="D84" s="26" t="n"/>
      <c r="E84" s="26" t="n"/>
      <c r="F84" s="25" t="n"/>
      <c r="G84" s="25" t="n"/>
      <c r="H84" s="27" t="n"/>
      <c r="I84" s="33">
        <f>IF($F84="","",IFERROR(VLOOKUP($F84,'Paramètres'!$A$6:$F$8,3,FALSE),0))</f>
        <v/>
      </c>
      <c r="J84" s="33">
        <f>IF($F84="","",IFERROR(VLOOKUP($F84,'Paramètres'!$A$6:$F$8,4,FALSE),0))</f>
        <v/>
      </c>
      <c r="K84" s="8">
        <f>IF($H84="","",IFERROR(IF($G84="Taxes incluses",ROUND($H84/(1+$I84+$J84),2),ROUND($H84,2)),0))</f>
        <v/>
      </c>
      <c r="L84" s="8">
        <f>IF($K84="","",IFERROR(ROUND($K84*$I84,2),0))</f>
        <v/>
      </c>
      <c r="M84" s="8">
        <f>IF($K84="","",IFERROR(ROUND($K84*$J84,2),0))</f>
        <v/>
      </c>
      <c r="N84" s="8">
        <f>IF($K84="","",IFERROR(ROUND($K84+$L84+$M84,2),0))</f>
        <v/>
      </c>
      <c r="O84" s="10">
        <f>IF($H84="","",IFERROR(IF($G84="Taxes incluses",ROUND($H84-$N84,2),0),0))</f>
        <v/>
      </c>
      <c r="P84" s="26" t="n"/>
      <c r="Q84" s="25" t="n"/>
    </row>
    <row r="85">
      <c r="A85" s="36" t="n"/>
      <c r="B85" s="25" t="n"/>
      <c r="C85" s="25" t="n"/>
      <c r="D85" s="26" t="n"/>
      <c r="E85" s="26" t="n"/>
      <c r="F85" s="25" t="n"/>
      <c r="G85" s="25" t="n"/>
      <c r="H85" s="27" t="n"/>
      <c r="I85" s="33">
        <f>IF($F85="","",IFERROR(VLOOKUP($F85,'Paramètres'!$A$6:$F$8,3,FALSE),0))</f>
        <v/>
      </c>
      <c r="J85" s="33">
        <f>IF($F85="","",IFERROR(VLOOKUP($F85,'Paramètres'!$A$6:$F$8,4,FALSE),0))</f>
        <v/>
      </c>
      <c r="K85" s="8">
        <f>IF($H85="","",IFERROR(IF($G85="Taxes incluses",ROUND($H85/(1+$I85+$J85),2),ROUND($H85,2)),0))</f>
        <v/>
      </c>
      <c r="L85" s="8">
        <f>IF($K85="","",IFERROR(ROUND($K85*$I85,2),0))</f>
        <v/>
      </c>
      <c r="M85" s="8">
        <f>IF($K85="","",IFERROR(ROUND($K85*$J85,2),0))</f>
        <v/>
      </c>
      <c r="N85" s="8">
        <f>IF($K85="","",IFERROR(ROUND($K85+$L85+$M85,2),0))</f>
        <v/>
      </c>
      <c r="O85" s="10">
        <f>IF($H85="","",IFERROR(IF($G85="Taxes incluses",ROUND($H85-$N85,2),0),0))</f>
        <v/>
      </c>
      <c r="P85" s="26" t="n"/>
      <c r="Q85" s="25" t="n"/>
    </row>
    <row r="86">
      <c r="A86" s="36" t="n"/>
      <c r="B86" s="25" t="n"/>
      <c r="C86" s="25" t="n"/>
      <c r="D86" s="26" t="n"/>
      <c r="E86" s="26" t="n"/>
      <c r="F86" s="25" t="n"/>
      <c r="G86" s="25" t="n"/>
      <c r="H86" s="27" t="n"/>
      <c r="I86" s="33">
        <f>IF($F86="","",IFERROR(VLOOKUP($F86,'Paramètres'!$A$6:$F$8,3,FALSE),0))</f>
        <v/>
      </c>
      <c r="J86" s="33">
        <f>IF($F86="","",IFERROR(VLOOKUP($F86,'Paramètres'!$A$6:$F$8,4,FALSE),0))</f>
        <v/>
      </c>
      <c r="K86" s="8">
        <f>IF($H86="","",IFERROR(IF($G86="Taxes incluses",ROUND($H86/(1+$I86+$J86),2),ROUND($H86,2)),0))</f>
        <v/>
      </c>
      <c r="L86" s="8">
        <f>IF($K86="","",IFERROR(ROUND($K86*$I86,2),0))</f>
        <v/>
      </c>
      <c r="M86" s="8">
        <f>IF($K86="","",IFERROR(ROUND($K86*$J86,2),0))</f>
        <v/>
      </c>
      <c r="N86" s="8">
        <f>IF($K86="","",IFERROR(ROUND($K86+$L86+$M86,2),0))</f>
        <v/>
      </c>
      <c r="O86" s="10">
        <f>IF($H86="","",IFERROR(IF($G86="Taxes incluses",ROUND($H86-$N86,2),0),0))</f>
        <v/>
      </c>
      <c r="P86" s="26" t="n"/>
      <c r="Q86" s="25" t="n"/>
    </row>
    <row r="87">
      <c r="A87" s="36" t="n"/>
      <c r="B87" s="25" t="n"/>
      <c r="C87" s="25" t="n"/>
      <c r="D87" s="26" t="n"/>
      <c r="E87" s="26" t="n"/>
      <c r="F87" s="25" t="n"/>
      <c r="G87" s="25" t="n"/>
      <c r="H87" s="27" t="n"/>
      <c r="I87" s="33">
        <f>IF($F87="","",IFERROR(VLOOKUP($F87,'Paramètres'!$A$6:$F$8,3,FALSE),0))</f>
        <v/>
      </c>
      <c r="J87" s="33">
        <f>IF($F87="","",IFERROR(VLOOKUP($F87,'Paramètres'!$A$6:$F$8,4,FALSE),0))</f>
        <v/>
      </c>
      <c r="K87" s="8">
        <f>IF($H87="","",IFERROR(IF($G87="Taxes incluses",ROUND($H87/(1+$I87+$J87),2),ROUND($H87,2)),0))</f>
        <v/>
      </c>
      <c r="L87" s="8">
        <f>IF($K87="","",IFERROR(ROUND($K87*$I87,2),0))</f>
        <v/>
      </c>
      <c r="M87" s="8">
        <f>IF($K87="","",IFERROR(ROUND($K87*$J87,2),0))</f>
        <v/>
      </c>
      <c r="N87" s="8">
        <f>IF($K87="","",IFERROR(ROUND($K87+$L87+$M87,2),0))</f>
        <v/>
      </c>
      <c r="O87" s="10">
        <f>IF($H87="","",IFERROR(IF($G87="Taxes incluses",ROUND($H87-$N87,2),0),0))</f>
        <v/>
      </c>
      <c r="P87" s="26" t="n"/>
      <c r="Q87" s="25" t="n"/>
    </row>
    <row r="88">
      <c r="A88" s="36" t="n"/>
      <c r="B88" s="25" t="n"/>
      <c r="C88" s="25" t="n"/>
      <c r="D88" s="26" t="n"/>
      <c r="E88" s="26" t="n"/>
      <c r="F88" s="25" t="n"/>
      <c r="G88" s="25" t="n"/>
      <c r="H88" s="27" t="n"/>
      <c r="I88" s="33">
        <f>IF($F88="","",IFERROR(VLOOKUP($F88,'Paramètres'!$A$6:$F$8,3,FALSE),0))</f>
        <v/>
      </c>
      <c r="J88" s="33">
        <f>IF($F88="","",IFERROR(VLOOKUP($F88,'Paramètres'!$A$6:$F$8,4,FALSE),0))</f>
        <v/>
      </c>
      <c r="K88" s="8">
        <f>IF($H88="","",IFERROR(IF($G88="Taxes incluses",ROUND($H88/(1+$I88+$J88),2),ROUND($H88,2)),0))</f>
        <v/>
      </c>
      <c r="L88" s="8">
        <f>IF($K88="","",IFERROR(ROUND($K88*$I88,2),0))</f>
        <v/>
      </c>
      <c r="M88" s="8">
        <f>IF($K88="","",IFERROR(ROUND($K88*$J88,2),0))</f>
        <v/>
      </c>
      <c r="N88" s="8">
        <f>IF($K88="","",IFERROR(ROUND($K88+$L88+$M88,2),0))</f>
        <v/>
      </c>
      <c r="O88" s="10">
        <f>IF($H88="","",IFERROR(IF($G88="Taxes incluses",ROUND($H88-$N88,2),0),0))</f>
        <v/>
      </c>
      <c r="P88" s="26" t="n"/>
      <c r="Q88" s="25" t="n"/>
    </row>
    <row r="89">
      <c r="A89" s="36" t="n"/>
      <c r="B89" s="25" t="n"/>
      <c r="C89" s="25" t="n"/>
      <c r="D89" s="26" t="n"/>
      <c r="E89" s="26" t="n"/>
      <c r="F89" s="25" t="n"/>
      <c r="G89" s="25" t="n"/>
      <c r="H89" s="27" t="n"/>
      <c r="I89" s="33">
        <f>IF($F89="","",IFERROR(VLOOKUP($F89,'Paramètres'!$A$6:$F$8,3,FALSE),0))</f>
        <v/>
      </c>
      <c r="J89" s="33">
        <f>IF($F89="","",IFERROR(VLOOKUP($F89,'Paramètres'!$A$6:$F$8,4,FALSE),0))</f>
        <v/>
      </c>
      <c r="K89" s="8">
        <f>IF($H89="","",IFERROR(IF($G89="Taxes incluses",ROUND($H89/(1+$I89+$J89),2),ROUND($H89,2)),0))</f>
        <v/>
      </c>
      <c r="L89" s="8">
        <f>IF($K89="","",IFERROR(ROUND($K89*$I89,2),0))</f>
        <v/>
      </c>
      <c r="M89" s="8">
        <f>IF($K89="","",IFERROR(ROUND($K89*$J89,2),0))</f>
        <v/>
      </c>
      <c r="N89" s="8">
        <f>IF($K89="","",IFERROR(ROUND($K89+$L89+$M89,2),0))</f>
        <v/>
      </c>
      <c r="O89" s="10">
        <f>IF($H89="","",IFERROR(IF($G89="Taxes incluses",ROUND($H89-$N89,2),0),0))</f>
        <v/>
      </c>
      <c r="P89" s="26" t="n"/>
      <c r="Q89" s="25" t="n"/>
    </row>
    <row r="90">
      <c r="A90" s="36" t="n"/>
      <c r="B90" s="25" t="n"/>
      <c r="C90" s="25" t="n"/>
      <c r="D90" s="26" t="n"/>
      <c r="E90" s="26" t="n"/>
      <c r="F90" s="25" t="n"/>
      <c r="G90" s="25" t="n"/>
      <c r="H90" s="27" t="n"/>
      <c r="I90" s="33">
        <f>IF($F90="","",IFERROR(VLOOKUP($F90,'Paramètres'!$A$6:$F$8,3,FALSE),0))</f>
        <v/>
      </c>
      <c r="J90" s="33">
        <f>IF($F90="","",IFERROR(VLOOKUP($F90,'Paramètres'!$A$6:$F$8,4,FALSE),0))</f>
        <v/>
      </c>
      <c r="K90" s="8">
        <f>IF($H90="","",IFERROR(IF($G90="Taxes incluses",ROUND($H90/(1+$I90+$J90),2),ROUND($H90,2)),0))</f>
        <v/>
      </c>
      <c r="L90" s="8">
        <f>IF($K90="","",IFERROR(ROUND($K90*$I90,2),0))</f>
        <v/>
      </c>
      <c r="M90" s="8">
        <f>IF($K90="","",IFERROR(ROUND($K90*$J90,2),0))</f>
        <v/>
      </c>
      <c r="N90" s="8">
        <f>IF($K90="","",IFERROR(ROUND($K90+$L90+$M90,2),0))</f>
        <v/>
      </c>
      <c r="O90" s="10">
        <f>IF($H90="","",IFERROR(IF($G90="Taxes incluses",ROUND($H90-$N90,2),0),0))</f>
        <v/>
      </c>
      <c r="P90" s="26" t="n"/>
      <c r="Q90" s="25" t="n"/>
    </row>
    <row r="91">
      <c r="A91" s="36" t="n"/>
      <c r="B91" s="25" t="n"/>
      <c r="C91" s="25" t="n"/>
      <c r="D91" s="26" t="n"/>
      <c r="E91" s="26" t="n"/>
      <c r="F91" s="25" t="n"/>
      <c r="G91" s="25" t="n"/>
      <c r="H91" s="27" t="n"/>
      <c r="I91" s="33">
        <f>IF($F91="","",IFERROR(VLOOKUP($F91,'Paramètres'!$A$6:$F$8,3,FALSE),0))</f>
        <v/>
      </c>
      <c r="J91" s="33">
        <f>IF($F91="","",IFERROR(VLOOKUP($F91,'Paramètres'!$A$6:$F$8,4,FALSE),0))</f>
        <v/>
      </c>
      <c r="K91" s="8">
        <f>IF($H91="","",IFERROR(IF($G91="Taxes incluses",ROUND($H91/(1+$I91+$J91),2),ROUND($H91,2)),0))</f>
        <v/>
      </c>
      <c r="L91" s="8">
        <f>IF($K91="","",IFERROR(ROUND($K91*$I91,2),0))</f>
        <v/>
      </c>
      <c r="M91" s="8">
        <f>IF($K91="","",IFERROR(ROUND($K91*$J91,2),0))</f>
        <v/>
      </c>
      <c r="N91" s="8">
        <f>IF($K91="","",IFERROR(ROUND($K91+$L91+$M91,2),0))</f>
        <v/>
      </c>
      <c r="O91" s="10">
        <f>IF($H91="","",IFERROR(IF($G91="Taxes incluses",ROUND($H91-$N91,2),0),0))</f>
        <v/>
      </c>
      <c r="P91" s="26" t="n"/>
      <c r="Q91" s="25" t="n"/>
    </row>
    <row r="92">
      <c r="A92" s="36" t="n"/>
      <c r="B92" s="25" t="n"/>
      <c r="C92" s="25" t="n"/>
      <c r="D92" s="26" t="n"/>
      <c r="E92" s="26" t="n"/>
      <c r="F92" s="25" t="n"/>
      <c r="G92" s="25" t="n"/>
      <c r="H92" s="27" t="n"/>
      <c r="I92" s="33">
        <f>IF($F92="","",IFERROR(VLOOKUP($F92,'Paramètres'!$A$6:$F$8,3,FALSE),0))</f>
        <v/>
      </c>
      <c r="J92" s="33">
        <f>IF($F92="","",IFERROR(VLOOKUP($F92,'Paramètres'!$A$6:$F$8,4,FALSE),0))</f>
        <v/>
      </c>
      <c r="K92" s="8">
        <f>IF($H92="","",IFERROR(IF($G92="Taxes incluses",ROUND($H92/(1+$I92+$J92),2),ROUND($H92,2)),0))</f>
        <v/>
      </c>
      <c r="L92" s="8">
        <f>IF($K92="","",IFERROR(ROUND($K92*$I92,2),0))</f>
        <v/>
      </c>
      <c r="M92" s="8">
        <f>IF($K92="","",IFERROR(ROUND($K92*$J92,2),0))</f>
        <v/>
      </c>
      <c r="N92" s="8">
        <f>IF($K92="","",IFERROR(ROUND($K92+$L92+$M92,2),0))</f>
        <v/>
      </c>
      <c r="O92" s="10">
        <f>IF($H92="","",IFERROR(IF($G92="Taxes incluses",ROUND($H92-$N92,2),0),0))</f>
        <v/>
      </c>
      <c r="P92" s="26" t="n"/>
      <c r="Q92" s="25" t="n"/>
    </row>
    <row r="93">
      <c r="A93" s="36" t="n"/>
      <c r="B93" s="25" t="n"/>
      <c r="C93" s="25" t="n"/>
      <c r="D93" s="26" t="n"/>
      <c r="E93" s="26" t="n"/>
      <c r="F93" s="25" t="n"/>
      <c r="G93" s="25" t="n"/>
      <c r="H93" s="27" t="n"/>
      <c r="I93" s="33">
        <f>IF($F93="","",IFERROR(VLOOKUP($F93,'Paramètres'!$A$6:$F$8,3,FALSE),0))</f>
        <v/>
      </c>
      <c r="J93" s="33">
        <f>IF($F93="","",IFERROR(VLOOKUP($F93,'Paramètres'!$A$6:$F$8,4,FALSE),0))</f>
        <v/>
      </c>
      <c r="K93" s="8">
        <f>IF($H93="","",IFERROR(IF($G93="Taxes incluses",ROUND($H93/(1+$I93+$J93),2),ROUND($H93,2)),0))</f>
        <v/>
      </c>
      <c r="L93" s="8">
        <f>IF($K93="","",IFERROR(ROUND($K93*$I93,2),0))</f>
        <v/>
      </c>
      <c r="M93" s="8">
        <f>IF($K93="","",IFERROR(ROUND($K93*$J93,2),0))</f>
        <v/>
      </c>
      <c r="N93" s="8">
        <f>IF($K93="","",IFERROR(ROUND($K93+$L93+$M93,2),0))</f>
        <v/>
      </c>
      <c r="O93" s="10">
        <f>IF($H93="","",IFERROR(IF($G93="Taxes incluses",ROUND($H93-$N93,2),0),0))</f>
        <v/>
      </c>
      <c r="P93" s="26" t="n"/>
      <c r="Q93" s="25" t="n"/>
    </row>
    <row r="94">
      <c r="A94" s="36" t="n"/>
      <c r="B94" s="25" t="n"/>
      <c r="C94" s="25" t="n"/>
      <c r="D94" s="26" t="n"/>
      <c r="E94" s="26" t="n"/>
      <c r="F94" s="25" t="n"/>
      <c r="G94" s="25" t="n"/>
      <c r="H94" s="27" t="n"/>
      <c r="I94" s="33">
        <f>IF($F94="","",IFERROR(VLOOKUP($F94,'Paramètres'!$A$6:$F$8,3,FALSE),0))</f>
        <v/>
      </c>
      <c r="J94" s="33">
        <f>IF($F94="","",IFERROR(VLOOKUP($F94,'Paramètres'!$A$6:$F$8,4,FALSE),0))</f>
        <v/>
      </c>
      <c r="K94" s="8">
        <f>IF($H94="","",IFERROR(IF($G94="Taxes incluses",ROUND($H94/(1+$I94+$J94),2),ROUND($H94,2)),0))</f>
        <v/>
      </c>
      <c r="L94" s="8">
        <f>IF($K94="","",IFERROR(ROUND($K94*$I94,2),0))</f>
        <v/>
      </c>
      <c r="M94" s="8">
        <f>IF($K94="","",IFERROR(ROUND($K94*$J94,2),0))</f>
        <v/>
      </c>
      <c r="N94" s="8">
        <f>IF($K94="","",IFERROR(ROUND($K94+$L94+$M94,2),0))</f>
        <v/>
      </c>
      <c r="O94" s="10">
        <f>IF($H94="","",IFERROR(IF($G94="Taxes incluses",ROUND($H94-$N94,2),0),0))</f>
        <v/>
      </c>
      <c r="P94" s="26" t="n"/>
      <c r="Q94" s="25" t="n"/>
    </row>
    <row r="95">
      <c r="A95" s="36" t="n"/>
      <c r="B95" s="25" t="n"/>
      <c r="C95" s="25" t="n"/>
      <c r="D95" s="26" t="n"/>
      <c r="E95" s="26" t="n"/>
      <c r="F95" s="25" t="n"/>
      <c r="G95" s="25" t="n"/>
      <c r="H95" s="27" t="n"/>
      <c r="I95" s="33">
        <f>IF($F95="","",IFERROR(VLOOKUP($F95,'Paramètres'!$A$6:$F$8,3,FALSE),0))</f>
        <v/>
      </c>
      <c r="J95" s="33">
        <f>IF($F95="","",IFERROR(VLOOKUP($F95,'Paramètres'!$A$6:$F$8,4,FALSE),0))</f>
        <v/>
      </c>
      <c r="K95" s="8">
        <f>IF($H95="","",IFERROR(IF($G95="Taxes incluses",ROUND($H95/(1+$I95+$J95),2),ROUND($H95,2)),0))</f>
        <v/>
      </c>
      <c r="L95" s="8">
        <f>IF($K95="","",IFERROR(ROUND($K95*$I95,2),0))</f>
        <v/>
      </c>
      <c r="M95" s="8">
        <f>IF($K95="","",IFERROR(ROUND($K95*$J95,2),0))</f>
        <v/>
      </c>
      <c r="N95" s="8">
        <f>IF($K95="","",IFERROR(ROUND($K95+$L95+$M95,2),0))</f>
        <v/>
      </c>
      <c r="O95" s="10">
        <f>IF($H95="","",IFERROR(IF($G95="Taxes incluses",ROUND($H95-$N95,2),0),0))</f>
        <v/>
      </c>
      <c r="P95" s="26" t="n"/>
      <c r="Q95" s="25" t="n"/>
    </row>
    <row r="96">
      <c r="A96" s="36" t="n"/>
      <c r="B96" s="25" t="n"/>
      <c r="C96" s="25" t="n"/>
      <c r="D96" s="26" t="n"/>
      <c r="E96" s="26" t="n"/>
      <c r="F96" s="25" t="n"/>
      <c r="G96" s="25" t="n"/>
      <c r="H96" s="27" t="n"/>
      <c r="I96" s="33">
        <f>IF($F96="","",IFERROR(VLOOKUP($F96,'Paramètres'!$A$6:$F$8,3,FALSE),0))</f>
        <v/>
      </c>
      <c r="J96" s="33">
        <f>IF($F96="","",IFERROR(VLOOKUP($F96,'Paramètres'!$A$6:$F$8,4,FALSE),0))</f>
        <v/>
      </c>
      <c r="K96" s="8">
        <f>IF($H96="","",IFERROR(IF($G96="Taxes incluses",ROUND($H96/(1+$I96+$J96),2),ROUND($H96,2)),0))</f>
        <v/>
      </c>
      <c r="L96" s="8">
        <f>IF($K96="","",IFERROR(ROUND($K96*$I96,2),0))</f>
        <v/>
      </c>
      <c r="M96" s="8">
        <f>IF($K96="","",IFERROR(ROUND($K96*$J96,2),0))</f>
        <v/>
      </c>
      <c r="N96" s="8">
        <f>IF($K96="","",IFERROR(ROUND($K96+$L96+$M96,2),0))</f>
        <v/>
      </c>
      <c r="O96" s="10">
        <f>IF($H96="","",IFERROR(IF($G96="Taxes incluses",ROUND($H96-$N96,2),0),0))</f>
        <v/>
      </c>
      <c r="P96" s="26" t="n"/>
      <c r="Q96" s="25" t="n"/>
    </row>
    <row r="97">
      <c r="A97" s="36" t="n"/>
      <c r="B97" s="25" t="n"/>
      <c r="C97" s="25" t="n"/>
      <c r="D97" s="26" t="n"/>
      <c r="E97" s="26" t="n"/>
      <c r="F97" s="25" t="n"/>
      <c r="G97" s="25" t="n"/>
      <c r="H97" s="27" t="n"/>
      <c r="I97" s="33">
        <f>IF($F97="","",IFERROR(VLOOKUP($F97,'Paramètres'!$A$6:$F$8,3,FALSE),0))</f>
        <v/>
      </c>
      <c r="J97" s="33">
        <f>IF($F97="","",IFERROR(VLOOKUP($F97,'Paramètres'!$A$6:$F$8,4,FALSE),0))</f>
        <v/>
      </c>
      <c r="K97" s="8">
        <f>IF($H97="","",IFERROR(IF($G97="Taxes incluses",ROUND($H97/(1+$I97+$J97),2),ROUND($H97,2)),0))</f>
        <v/>
      </c>
      <c r="L97" s="8">
        <f>IF($K97="","",IFERROR(ROUND($K97*$I97,2),0))</f>
        <v/>
      </c>
      <c r="M97" s="8">
        <f>IF($K97="","",IFERROR(ROUND($K97*$J97,2),0))</f>
        <v/>
      </c>
      <c r="N97" s="8">
        <f>IF($K97="","",IFERROR(ROUND($K97+$L97+$M97,2),0))</f>
        <v/>
      </c>
      <c r="O97" s="10">
        <f>IF($H97="","",IFERROR(IF($G97="Taxes incluses",ROUND($H97-$N97,2),0),0))</f>
        <v/>
      </c>
      <c r="P97" s="26" t="n"/>
      <c r="Q97" s="25" t="n"/>
    </row>
    <row r="98">
      <c r="A98" s="36" t="n"/>
      <c r="B98" s="25" t="n"/>
      <c r="C98" s="25" t="n"/>
      <c r="D98" s="26" t="n"/>
      <c r="E98" s="26" t="n"/>
      <c r="F98" s="25" t="n"/>
      <c r="G98" s="25" t="n"/>
      <c r="H98" s="27" t="n"/>
      <c r="I98" s="33">
        <f>IF($F98="","",IFERROR(VLOOKUP($F98,'Paramètres'!$A$6:$F$8,3,FALSE),0))</f>
        <v/>
      </c>
      <c r="J98" s="33">
        <f>IF($F98="","",IFERROR(VLOOKUP($F98,'Paramètres'!$A$6:$F$8,4,FALSE),0))</f>
        <v/>
      </c>
      <c r="K98" s="8">
        <f>IF($H98="","",IFERROR(IF($G98="Taxes incluses",ROUND($H98/(1+$I98+$J98),2),ROUND($H98,2)),0))</f>
        <v/>
      </c>
      <c r="L98" s="8">
        <f>IF($K98="","",IFERROR(ROUND($K98*$I98,2),0))</f>
        <v/>
      </c>
      <c r="M98" s="8">
        <f>IF($K98="","",IFERROR(ROUND($K98*$J98,2),0))</f>
        <v/>
      </c>
      <c r="N98" s="8">
        <f>IF($K98="","",IFERROR(ROUND($K98+$L98+$M98,2),0))</f>
        <v/>
      </c>
      <c r="O98" s="10">
        <f>IF($H98="","",IFERROR(IF($G98="Taxes incluses",ROUND($H98-$N98,2),0),0))</f>
        <v/>
      </c>
      <c r="P98" s="26" t="n"/>
      <c r="Q98" s="25" t="n"/>
    </row>
    <row r="99">
      <c r="A99" s="36" t="n"/>
      <c r="B99" s="25" t="n"/>
      <c r="C99" s="25" t="n"/>
      <c r="D99" s="26" t="n"/>
      <c r="E99" s="26" t="n"/>
      <c r="F99" s="25" t="n"/>
      <c r="G99" s="25" t="n"/>
      <c r="H99" s="27" t="n"/>
      <c r="I99" s="33">
        <f>IF($F99="","",IFERROR(VLOOKUP($F99,'Paramètres'!$A$6:$F$8,3,FALSE),0))</f>
        <v/>
      </c>
      <c r="J99" s="33">
        <f>IF($F99="","",IFERROR(VLOOKUP($F99,'Paramètres'!$A$6:$F$8,4,FALSE),0))</f>
        <v/>
      </c>
      <c r="K99" s="8">
        <f>IF($H99="","",IFERROR(IF($G99="Taxes incluses",ROUND($H99/(1+$I99+$J99),2),ROUND($H99,2)),0))</f>
        <v/>
      </c>
      <c r="L99" s="8">
        <f>IF($K99="","",IFERROR(ROUND($K99*$I99,2),0))</f>
        <v/>
      </c>
      <c r="M99" s="8">
        <f>IF($K99="","",IFERROR(ROUND($K99*$J99,2),0))</f>
        <v/>
      </c>
      <c r="N99" s="8">
        <f>IF($K99="","",IFERROR(ROUND($K99+$L99+$M99,2),0))</f>
        <v/>
      </c>
      <c r="O99" s="10">
        <f>IF($H99="","",IFERROR(IF($G99="Taxes incluses",ROUND($H99-$N99,2),0),0))</f>
        <v/>
      </c>
      <c r="P99" s="26" t="n"/>
      <c r="Q99" s="25" t="n"/>
    </row>
    <row r="100">
      <c r="A100" s="36" t="n"/>
      <c r="B100" s="25" t="n"/>
      <c r="C100" s="25" t="n"/>
      <c r="D100" s="26" t="n"/>
      <c r="E100" s="26" t="n"/>
      <c r="F100" s="25" t="n"/>
      <c r="G100" s="25" t="n"/>
      <c r="H100" s="27" t="n"/>
      <c r="I100" s="33">
        <f>IF($F100="","",IFERROR(VLOOKUP($F100,'Paramètres'!$A$6:$F$8,3,FALSE),0))</f>
        <v/>
      </c>
      <c r="J100" s="33">
        <f>IF($F100="","",IFERROR(VLOOKUP($F100,'Paramètres'!$A$6:$F$8,4,FALSE),0))</f>
        <v/>
      </c>
      <c r="K100" s="8">
        <f>IF($H100="","",IFERROR(IF($G100="Taxes incluses",ROUND($H100/(1+$I100+$J100),2),ROUND($H100,2)),0))</f>
        <v/>
      </c>
      <c r="L100" s="8">
        <f>IF($K100="","",IFERROR(ROUND($K100*$I100,2),0))</f>
        <v/>
      </c>
      <c r="M100" s="8">
        <f>IF($K100="","",IFERROR(ROUND($K100*$J100,2),0))</f>
        <v/>
      </c>
      <c r="N100" s="8">
        <f>IF($K100="","",IFERROR(ROUND($K100+$L100+$M100,2),0))</f>
        <v/>
      </c>
      <c r="O100" s="10">
        <f>IF($H100="","",IFERROR(IF($G100="Taxes incluses",ROUND($H100-$N100,2),0),0))</f>
        <v/>
      </c>
      <c r="P100" s="26" t="n"/>
      <c r="Q100" s="25" t="n"/>
    </row>
    <row r="101">
      <c r="A101" s="36" t="n"/>
      <c r="B101" s="25" t="n"/>
      <c r="C101" s="25" t="n"/>
      <c r="D101" s="26" t="n"/>
      <c r="E101" s="26" t="n"/>
      <c r="F101" s="25" t="n"/>
      <c r="G101" s="25" t="n"/>
      <c r="H101" s="27" t="n"/>
      <c r="I101" s="33">
        <f>IF($F101="","",IFERROR(VLOOKUP($F101,'Paramètres'!$A$6:$F$8,3,FALSE),0))</f>
        <v/>
      </c>
      <c r="J101" s="33">
        <f>IF($F101="","",IFERROR(VLOOKUP($F101,'Paramètres'!$A$6:$F$8,4,FALSE),0))</f>
        <v/>
      </c>
      <c r="K101" s="8">
        <f>IF($H101="","",IFERROR(IF($G101="Taxes incluses",ROUND($H101/(1+$I101+$J101),2),ROUND($H101,2)),0))</f>
        <v/>
      </c>
      <c r="L101" s="8">
        <f>IF($K101="","",IFERROR(ROUND($K101*$I101,2),0))</f>
        <v/>
      </c>
      <c r="M101" s="8">
        <f>IF($K101="","",IFERROR(ROUND($K101*$J101,2),0))</f>
        <v/>
      </c>
      <c r="N101" s="8">
        <f>IF($K101="","",IFERROR(ROUND($K101+$L101+$M101,2),0))</f>
        <v/>
      </c>
      <c r="O101" s="10">
        <f>IF($H101="","",IFERROR(IF($G101="Taxes incluses",ROUND($H101-$N101,2),0),0))</f>
        <v/>
      </c>
      <c r="P101" s="26" t="n"/>
      <c r="Q101" s="25" t="n"/>
    </row>
    <row r="102">
      <c r="A102" s="36" t="n"/>
      <c r="B102" s="25" t="n"/>
      <c r="C102" s="25" t="n"/>
      <c r="D102" s="26" t="n"/>
      <c r="E102" s="26" t="n"/>
      <c r="F102" s="25" t="n"/>
      <c r="G102" s="25" t="n"/>
      <c r="H102" s="27" t="n"/>
      <c r="I102" s="33">
        <f>IF($F102="","",IFERROR(VLOOKUP($F102,'Paramètres'!$A$6:$F$8,3,FALSE),0))</f>
        <v/>
      </c>
      <c r="J102" s="33">
        <f>IF($F102="","",IFERROR(VLOOKUP($F102,'Paramètres'!$A$6:$F$8,4,FALSE),0))</f>
        <v/>
      </c>
      <c r="K102" s="8">
        <f>IF($H102="","",IFERROR(IF($G102="Taxes incluses",ROUND($H102/(1+$I102+$J102),2),ROUND($H102,2)),0))</f>
        <v/>
      </c>
      <c r="L102" s="8">
        <f>IF($K102="","",IFERROR(ROUND($K102*$I102,2),0))</f>
        <v/>
      </c>
      <c r="M102" s="8">
        <f>IF($K102="","",IFERROR(ROUND($K102*$J102,2),0))</f>
        <v/>
      </c>
      <c r="N102" s="8">
        <f>IF($K102="","",IFERROR(ROUND($K102+$L102+$M102,2),0))</f>
        <v/>
      </c>
      <c r="O102" s="10">
        <f>IF($H102="","",IFERROR(IF($G102="Taxes incluses",ROUND($H102-$N102,2),0),0))</f>
        <v/>
      </c>
      <c r="P102" s="26" t="n"/>
      <c r="Q102" s="25" t="n"/>
    </row>
    <row r="103">
      <c r="A103" s="36" t="n"/>
      <c r="B103" s="25" t="n"/>
      <c r="C103" s="25" t="n"/>
      <c r="D103" s="26" t="n"/>
      <c r="E103" s="26" t="n"/>
      <c r="F103" s="25" t="n"/>
      <c r="G103" s="25" t="n"/>
      <c r="H103" s="27" t="n"/>
      <c r="I103" s="33">
        <f>IF($F103="","",IFERROR(VLOOKUP($F103,'Paramètres'!$A$6:$F$8,3,FALSE),0))</f>
        <v/>
      </c>
      <c r="J103" s="33">
        <f>IF($F103="","",IFERROR(VLOOKUP($F103,'Paramètres'!$A$6:$F$8,4,FALSE),0))</f>
        <v/>
      </c>
      <c r="K103" s="8">
        <f>IF($H103="","",IFERROR(IF($G103="Taxes incluses",ROUND($H103/(1+$I103+$J103),2),ROUND($H103,2)),0))</f>
        <v/>
      </c>
      <c r="L103" s="8">
        <f>IF($K103="","",IFERROR(ROUND($K103*$I103,2),0))</f>
        <v/>
      </c>
      <c r="M103" s="8">
        <f>IF($K103="","",IFERROR(ROUND($K103*$J103,2),0))</f>
        <v/>
      </c>
      <c r="N103" s="8">
        <f>IF($K103="","",IFERROR(ROUND($K103+$L103+$M103,2),0))</f>
        <v/>
      </c>
      <c r="O103" s="10">
        <f>IF($H103="","",IFERROR(IF($G103="Taxes incluses",ROUND($H103-$N103,2),0),0))</f>
        <v/>
      </c>
      <c r="P103" s="26" t="n"/>
      <c r="Q103" s="25" t="n"/>
    </row>
    <row r="104">
      <c r="A104" s="36" t="n"/>
      <c r="B104" s="25" t="n"/>
      <c r="C104" s="25" t="n"/>
      <c r="D104" s="26" t="n"/>
      <c r="E104" s="26" t="n"/>
      <c r="F104" s="25" t="n"/>
      <c r="G104" s="25" t="n"/>
      <c r="H104" s="27" t="n"/>
      <c r="I104" s="33">
        <f>IF($F104="","",IFERROR(VLOOKUP($F104,'Paramètres'!$A$6:$F$8,3,FALSE),0))</f>
        <v/>
      </c>
      <c r="J104" s="33">
        <f>IF($F104="","",IFERROR(VLOOKUP($F104,'Paramètres'!$A$6:$F$8,4,FALSE),0))</f>
        <v/>
      </c>
      <c r="K104" s="8">
        <f>IF($H104="","",IFERROR(IF($G104="Taxes incluses",ROUND($H104/(1+$I104+$J104),2),ROUND($H104,2)),0))</f>
        <v/>
      </c>
      <c r="L104" s="8">
        <f>IF($K104="","",IFERROR(ROUND($K104*$I104,2),0))</f>
        <v/>
      </c>
      <c r="M104" s="8">
        <f>IF($K104="","",IFERROR(ROUND($K104*$J104,2),0))</f>
        <v/>
      </c>
      <c r="N104" s="8">
        <f>IF($K104="","",IFERROR(ROUND($K104+$L104+$M104,2),0))</f>
        <v/>
      </c>
      <c r="O104" s="10">
        <f>IF($H104="","",IFERROR(IF($G104="Taxes incluses",ROUND($H104-$N104,2),0),0))</f>
        <v/>
      </c>
      <c r="P104" s="26" t="n"/>
      <c r="Q104" s="25" t="n"/>
    </row>
    <row r="105">
      <c r="A105" s="36" t="n"/>
      <c r="B105" s="25" t="n"/>
      <c r="C105" s="25" t="n"/>
      <c r="D105" s="26" t="n"/>
      <c r="E105" s="26" t="n"/>
      <c r="F105" s="25" t="n"/>
      <c r="G105" s="25" t="n"/>
      <c r="H105" s="27" t="n"/>
      <c r="I105" s="33">
        <f>IF($F105="","",IFERROR(VLOOKUP($F105,'Paramètres'!$A$6:$F$8,3,FALSE),0))</f>
        <v/>
      </c>
      <c r="J105" s="33">
        <f>IF($F105="","",IFERROR(VLOOKUP($F105,'Paramètres'!$A$6:$F$8,4,FALSE),0))</f>
        <v/>
      </c>
      <c r="K105" s="8">
        <f>IF($H105="","",IFERROR(IF($G105="Taxes incluses",ROUND($H105/(1+$I105+$J105),2),ROUND($H105,2)),0))</f>
        <v/>
      </c>
      <c r="L105" s="8">
        <f>IF($K105="","",IFERROR(ROUND($K105*$I105,2),0))</f>
        <v/>
      </c>
      <c r="M105" s="8">
        <f>IF($K105="","",IFERROR(ROUND($K105*$J105,2),0))</f>
        <v/>
      </c>
      <c r="N105" s="8">
        <f>IF($K105="","",IFERROR(ROUND($K105+$L105+$M105,2),0))</f>
        <v/>
      </c>
      <c r="O105" s="10">
        <f>IF($H105="","",IFERROR(IF($G105="Taxes incluses",ROUND($H105-$N105,2),0),0))</f>
        <v/>
      </c>
      <c r="P105" s="26" t="n"/>
      <c r="Q105" s="25" t="n"/>
    </row>
    <row r="106">
      <c r="A106" s="36" t="n"/>
      <c r="B106" s="25" t="n"/>
      <c r="C106" s="25" t="n"/>
      <c r="D106" s="26" t="n"/>
      <c r="E106" s="26" t="n"/>
      <c r="F106" s="25" t="n"/>
      <c r="G106" s="25" t="n"/>
      <c r="H106" s="27" t="n"/>
      <c r="I106" s="33">
        <f>IF($F106="","",IFERROR(VLOOKUP($F106,'Paramètres'!$A$6:$F$8,3,FALSE),0))</f>
        <v/>
      </c>
      <c r="J106" s="33">
        <f>IF($F106="","",IFERROR(VLOOKUP($F106,'Paramètres'!$A$6:$F$8,4,FALSE),0))</f>
        <v/>
      </c>
      <c r="K106" s="8">
        <f>IF($H106="","",IFERROR(IF($G106="Taxes incluses",ROUND($H106/(1+$I106+$J106),2),ROUND($H106,2)),0))</f>
        <v/>
      </c>
      <c r="L106" s="8">
        <f>IF($K106="","",IFERROR(ROUND($K106*$I106,2),0))</f>
        <v/>
      </c>
      <c r="M106" s="8">
        <f>IF($K106="","",IFERROR(ROUND($K106*$J106,2),0))</f>
        <v/>
      </c>
      <c r="N106" s="8">
        <f>IF($K106="","",IFERROR(ROUND($K106+$L106+$M106,2),0))</f>
        <v/>
      </c>
      <c r="O106" s="10">
        <f>IF($H106="","",IFERROR(IF($G106="Taxes incluses",ROUND($H106-$N106,2),0),0))</f>
        <v/>
      </c>
      <c r="P106" s="26" t="n"/>
      <c r="Q106" s="25" t="n"/>
    </row>
    <row r="107">
      <c r="A107" s="36" t="n"/>
      <c r="B107" s="25" t="n"/>
      <c r="C107" s="25" t="n"/>
      <c r="D107" s="26" t="n"/>
      <c r="E107" s="26" t="n"/>
      <c r="F107" s="25" t="n"/>
      <c r="G107" s="25" t="n"/>
      <c r="H107" s="27" t="n"/>
      <c r="I107" s="33">
        <f>IF($F107="","",IFERROR(VLOOKUP($F107,'Paramètres'!$A$6:$F$8,3,FALSE),0))</f>
        <v/>
      </c>
      <c r="J107" s="33">
        <f>IF($F107="","",IFERROR(VLOOKUP($F107,'Paramètres'!$A$6:$F$8,4,FALSE),0))</f>
        <v/>
      </c>
      <c r="K107" s="8">
        <f>IF($H107="","",IFERROR(IF($G107="Taxes incluses",ROUND($H107/(1+$I107+$J107),2),ROUND($H107,2)),0))</f>
        <v/>
      </c>
      <c r="L107" s="8">
        <f>IF($K107="","",IFERROR(ROUND($K107*$I107,2),0))</f>
        <v/>
      </c>
      <c r="M107" s="8">
        <f>IF($K107="","",IFERROR(ROUND($K107*$J107,2),0))</f>
        <v/>
      </c>
      <c r="N107" s="8">
        <f>IF($K107="","",IFERROR(ROUND($K107+$L107+$M107,2),0))</f>
        <v/>
      </c>
      <c r="O107" s="10">
        <f>IF($H107="","",IFERROR(IF($G107="Taxes incluses",ROUND($H107-$N107,2),0),0))</f>
        <v/>
      </c>
      <c r="P107" s="26" t="n"/>
      <c r="Q107" s="25" t="n"/>
    </row>
    <row r="108">
      <c r="A108" s="36" t="n"/>
      <c r="B108" s="25" t="n"/>
      <c r="C108" s="25" t="n"/>
      <c r="D108" s="26" t="n"/>
      <c r="E108" s="26" t="n"/>
      <c r="F108" s="25" t="n"/>
      <c r="G108" s="25" t="n"/>
      <c r="H108" s="27" t="n"/>
      <c r="I108" s="33">
        <f>IF($F108="","",IFERROR(VLOOKUP($F108,'Paramètres'!$A$6:$F$8,3,FALSE),0))</f>
        <v/>
      </c>
      <c r="J108" s="33">
        <f>IF($F108="","",IFERROR(VLOOKUP($F108,'Paramètres'!$A$6:$F$8,4,FALSE),0))</f>
        <v/>
      </c>
      <c r="K108" s="8">
        <f>IF($H108="","",IFERROR(IF($G108="Taxes incluses",ROUND($H108/(1+$I108+$J108),2),ROUND($H108,2)),0))</f>
        <v/>
      </c>
      <c r="L108" s="8">
        <f>IF($K108="","",IFERROR(ROUND($K108*$I108,2),0))</f>
        <v/>
      </c>
      <c r="M108" s="8">
        <f>IF($K108="","",IFERROR(ROUND($K108*$J108,2),0))</f>
        <v/>
      </c>
      <c r="N108" s="8">
        <f>IF($K108="","",IFERROR(ROUND($K108+$L108+$M108,2),0))</f>
        <v/>
      </c>
      <c r="O108" s="10">
        <f>IF($H108="","",IFERROR(IF($G108="Taxes incluses",ROUND($H108-$N108,2),0),0))</f>
        <v/>
      </c>
      <c r="P108" s="26" t="n"/>
      <c r="Q108" s="25" t="n"/>
    </row>
    <row r="109">
      <c r="A109" s="36" t="n"/>
      <c r="B109" s="25" t="n"/>
      <c r="C109" s="25" t="n"/>
      <c r="D109" s="26" t="n"/>
      <c r="E109" s="26" t="n"/>
      <c r="F109" s="25" t="n"/>
      <c r="G109" s="25" t="n"/>
      <c r="H109" s="27" t="n"/>
      <c r="I109" s="33">
        <f>IF($F109="","",IFERROR(VLOOKUP($F109,'Paramètres'!$A$6:$F$8,3,FALSE),0))</f>
        <v/>
      </c>
      <c r="J109" s="33">
        <f>IF($F109="","",IFERROR(VLOOKUP($F109,'Paramètres'!$A$6:$F$8,4,FALSE),0))</f>
        <v/>
      </c>
      <c r="K109" s="8">
        <f>IF($H109="","",IFERROR(IF($G109="Taxes incluses",ROUND($H109/(1+$I109+$J109),2),ROUND($H109,2)),0))</f>
        <v/>
      </c>
      <c r="L109" s="8">
        <f>IF($K109="","",IFERROR(ROUND($K109*$I109,2),0))</f>
        <v/>
      </c>
      <c r="M109" s="8">
        <f>IF($K109="","",IFERROR(ROUND($K109*$J109,2),0))</f>
        <v/>
      </c>
      <c r="N109" s="8">
        <f>IF($K109="","",IFERROR(ROUND($K109+$L109+$M109,2),0))</f>
        <v/>
      </c>
      <c r="O109" s="10">
        <f>IF($H109="","",IFERROR(IF($G109="Taxes incluses",ROUND($H109-$N109,2),0),0))</f>
        <v/>
      </c>
      <c r="P109" s="26" t="n"/>
      <c r="Q109" s="25" t="n"/>
    </row>
    <row r="110">
      <c r="A110" s="36" t="n"/>
      <c r="B110" s="25" t="n"/>
      <c r="C110" s="25" t="n"/>
      <c r="D110" s="26" t="n"/>
      <c r="E110" s="26" t="n"/>
      <c r="F110" s="25" t="n"/>
      <c r="G110" s="25" t="n"/>
      <c r="H110" s="27" t="n"/>
      <c r="I110" s="33">
        <f>IF($F110="","",IFERROR(VLOOKUP($F110,'Paramètres'!$A$6:$F$8,3,FALSE),0))</f>
        <v/>
      </c>
      <c r="J110" s="33">
        <f>IF($F110="","",IFERROR(VLOOKUP($F110,'Paramètres'!$A$6:$F$8,4,FALSE),0))</f>
        <v/>
      </c>
      <c r="K110" s="8">
        <f>IF($H110="","",IFERROR(IF($G110="Taxes incluses",ROUND($H110/(1+$I110+$J110),2),ROUND($H110,2)),0))</f>
        <v/>
      </c>
      <c r="L110" s="8">
        <f>IF($K110="","",IFERROR(ROUND($K110*$I110,2),0))</f>
        <v/>
      </c>
      <c r="M110" s="8">
        <f>IF($K110="","",IFERROR(ROUND($K110*$J110,2),0))</f>
        <v/>
      </c>
      <c r="N110" s="8">
        <f>IF($K110="","",IFERROR(ROUND($K110+$L110+$M110,2),0))</f>
        <v/>
      </c>
      <c r="O110" s="10">
        <f>IF($H110="","",IFERROR(IF($G110="Taxes incluses",ROUND($H110-$N110,2),0),0))</f>
        <v/>
      </c>
      <c r="P110" s="26" t="n"/>
      <c r="Q110" s="25" t="n"/>
    </row>
    <row r="111">
      <c r="A111" s="36" t="n"/>
      <c r="B111" s="25" t="n"/>
      <c r="C111" s="25" t="n"/>
      <c r="D111" s="26" t="n"/>
      <c r="E111" s="26" t="n"/>
      <c r="F111" s="25" t="n"/>
      <c r="G111" s="25" t="n"/>
      <c r="H111" s="27" t="n"/>
      <c r="I111" s="33">
        <f>IF($F111="","",IFERROR(VLOOKUP($F111,'Paramètres'!$A$6:$F$8,3,FALSE),0))</f>
        <v/>
      </c>
      <c r="J111" s="33">
        <f>IF($F111="","",IFERROR(VLOOKUP($F111,'Paramètres'!$A$6:$F$8,4,FALSE),0))</f>
        <v/>
      </c>
      <c r="K111" s="8">
        <f>IF($H111="","",IFERROR(IF($G111="Taxes incluses",ROUND($H111/(1+$I111+$J111),2),ROUND($H111,2)),0))</f>
        <v/>
      </c>
      <c r="L111" s="8">
        <f>IF($K111="","",IFERROR(ROUND($K111*$I111,2),0))</f>
        <v/>
      </c>
      <c r="M111" s="8">
        <f>IF($K111="","",IFERROR(ROUND($K111*$J111,2),0))</f>
        <v/>
      </c>
      <c r="N111" s="8">
        <f>IF($K111="","",IFERROR(ROUND($K111+$L111+$M111,2),0))</f>
        <v/>
      </c>
      <c r="O111" s="10">
        <f>IF($H111="","",IFERROR(IF($G111="Taxes incluses",ROUND($H111-$N111,2),0),0))</f>
        <v/>
      </c>
      <c r="P111" s="26" t="n"/>
      <c r="Q111" s="25" t="n"/>
    </row>
    <row r="112">
      <c r="A112" s="36" t="n"/>
      <c r="B112" s="25" t="n"/>
      <c r="C112" s="25" t="n"/>
      <c r="D112" s="26" t="n"/>
      <c r="E112" s="26" t="n"/>
      <c r="F112" s="25" t="n"/>
      <c r="G112" s="25" t="n"/>
      <c r="H112" s="27" t="n"/>
      <c r="I112" s="33">
        <f>IF($F112="","",IFERROR(VLOOKUP($F112,'Paramètres'!$A$6:$F$8,3,FALSE),0))</f>
        <v/>
      </c>
      <c r="J112" s="33">
        <f>IF($F112="","",IFERROR(VLOOKUP($F112,'Paramètres'!$A$6:$F$8,4,FALSE),0))</f>
        <v/>
      </c>
      <c r="K112" s="8">
        <f>IF($H112="","",IFERROR(IF($G112="Taxes incluses",ROUND($H112/(1+$I112+$J112),2),ROUND($H112,2)),0))</f>
        <v/>
      </c>
      <c r="L112" s="8">
        <f>IF($K112="","",IFERROR(ROUND($K112*$I112,2),0))</f>
        <v/>
      </c>
      <c r="M112" s="8">
        <f>IF($K112="","",IFERROR(ROUND($K112*$J112,2),0))</f>
        <v/>
      </c>
      <c r="N112" s="8">
        <f>IF($K112="","",IFERROR(ROUND($K112+$L112+$M112,2),0))</f>
        <v/>
      </c>
      <c r="O112" s="10">
        <f>IF($H112="","",IFERROR(IF($G112="Taxes incluses",ROUND($H112-$N112,2),0),0))</f>
        <v/>
      </c>
      <c r="P112" s="26" t="n"/>
      <c r="Q112" s="25" t="n"/>
    </row>
    <row r="113">
      <c r="A113" s="36" t="n"/>
      <c r="B113" s="25" t="n"/>
      <c r="C113" s="25" t="n"/>
      <c r="D113" s="26" t="n"/>
      <c r="E113" s="26" t="n"/>
      <c r="F113" s="25" t="n"/>
      <c r="G113" s="25" t="n"/>
      <c r="H113" s="27" t="n"/>
      <c r="I113" s="33">
        <f>IF($F113="","",IFERROR(VLOOKUP($F113,'Paramètres'!$A$6:$F$8,3,FALSE),0))</f>
        <v/>
      </c>
      <c r="J113" s="33">
        <f>IF($F113="","",IFERROR(VLOOKUP($F113,'Paramètres'!$A$6:$F$8,4,FALSE),0))</f>
        <v/>
      </c>
      <c r="K113" s="8">
        <f>IF($H113="","",IFERROR(IF($G113="Taxes incluses",ROUND($H113/(1+$I113+$J113),2),ROUND($H113,2)),0))</f>
        <v/>
      </c>
      <c r="L113" s="8">
        <f>IF($K113="","",IFERROR(ROUND($K113*$I113,2),0))</f>
        <v/>
      </c>
      <c r="M113" s="8">
        <f>IF($K113="","",IFERROR(ROUND($K113*$J113,2),0))</f>
        <v/>
      </c>
      <c r="N113" s="8">
        <f>IF($K113="","",IFERROR(ROUND($K113+$L113+$M113,2),0))</f>
        <v/>
      </c>
      <c r="O113" s="10">
        <f>IF($H113="","",IFERROR(IF($G113="Taxes incluses",ROUND($H113-$N113,2),0),0))</f>
        <v/>
      </c>
      <c r="P113" s="26" t="n"/>
      <c r="Q113" s="25" t="n"/>
    </row>
    <row r="114">
      <c r="A114" s="36" t="n"/>
      <c r="B114" s="25" t="n"/>
      <c r="C114" s="25" t="n"/>
      <c r="D114" s="26" t="n"/>
      <c r="E114" s="26" t="n"/>
      <c r="F114" s="25" t="n"/>
      <c r="G114" s="25" t="n"/>
      <c r="H114" s="27" t="n"/>
      <c r="I114" s="33">
        <f>IF($F114="","",IFERROR(VLOOKUP($F114,'Paramètres'!$A$6:$F$8,3,FALSE),0))</f>
        <v/>
      </c>
      <c r="J114" s="33">
        <f>IF($F114="","",IFERROR(VLOOKUP($F114,'Paramètres'!$A$6:$F$8,4,FALSE),0))</f>
        <v/>
      </c>
      <c r="K114" s="8">
        <f>IF($H114="","",IFERROR(IF($G114="Taxes incluses",ROUND($H114/(1+$I114+$J114),2),ROUND($H114,2)),0))</f>
        <v/>
      </c>
      <c r="L114" s="8">
        <f>IF($K114="","",IFERROR(ROUND($K114*$I114,2),0))</f>
        <v/>
      </c>
      <c r="M114" s="8">
        <f>IF($K114="","",IFERROR(ROUND($K114*$J114,2),0))</f>
        <v/>
      </c>
      <c r="N114" s="8">
        <f>IF($K114="","",IFERROR(ROUND($K114+$L114+$M114,2),0))</f>
        <v/>
      </c>
      <c r="O114" s="10">
        <f>IF($H114="","",IFERROR(IF($G114="Taxes incluses",ROUND($H114-$N114,2),0),0))</f>
        <v/>
      </c>
      <c r="P114" s="26" t="n"/>
      <c r="Q114" s="25" t="n"/>
    </row>
    <row r="115">
      <c r="A115" s="36" t="n"/>
      <c r="B115" s="25" t="n"/>
      <c r="C115" s="25" t="n"/>
      <c r="D115" s="26" t="n"/>
      <c r="E115" s="26" t="n"/>
      <c r="F115" s="25" t="n"/>
      <c r="G115" s="25" t="n"/>
      <c r="H115" s="27" t="n"/>
      <c r="I115" s="33">
        <f>IF($F115="","",IFERROR(VLOOKUP($F115,'Paramètres'!$A$6:$F$8,3,FALSE),0))</f>
        <v/>
      </c>
      <c r="J115" s="33">
        <f>IF($F115="","",IFERROR(VLOOKUP($F115,'Paramètres'!$A$6:$F$8,4,FALSE),0))</f>
        <v/>
      </c>
      <c r="K115" s="8">
        <f>IF($H115="","",IFERROR(IF($G115="Taxes incluses",ROUND($H115/(1+$I115+$J115),2),ROUND($H115,2)),0))</f>
        <v/>
      </c>
      <c r="L115" s="8">
        <f>IF($K115="","",IFERROR(ROUND($K115*$I115,2),0))</f>
        <v/>
      </c>
      <c r="M115" s="8">
        <f>IF($K115="","",IFERROR(ROUND($K115*$J115,2),0))</f>
        <v/>
      </c>
      <c r="N115" s="8">
        <f>IF($K115="","",IFERROR(ROUND($K115+$L115+$M115,2),0))</f>
        <v/>
      </c>
      <c r="O115" s="10">
        <f>IF($H115="","",IFERROR(IF($G115="Taxes incluses",ROUND($H115-$N115,2),0),0))</f>
        <v/>
      </c>
      <c r="P115" s="26" t="n"/>
      <c r="Q115" s="25" t="n"/>
    </row>
    <row r="116">
      <c r="A116" s="36" t="n"/>
      <c r="B116" s="25" t="n"/>
      <c r="C116" s="25" t="n"/>
      <c r="D116" s="26" t="n"/>
      <c r="E116" s="26" t="n"/>
      <c r="F116" s="25" t="n"/>
      <c r="G116" s="25" t="n"/>
      <c r="H116" s="27" t="n"/>
      <c r="I116" s="33">
        <f>IF($F116="","",IFERROR(VLOOKUP($F116,'Paramètres'!$A$6:$F$8,3,FALSE),0))</f>
        <v/>
      </c>
      <c r="J116" s="33">
        <f>IF($F116="","",IFERROR(VLOOKUP($F116,'Paramètres'!$A$6:$F$8,4,FALSE),0))</f>
        <v/>
      </c>
      <c r="K116" s="8">
        <f>IF($H116="","",IFERROR(IF($G116="Taxes incluses",ROUND($H116/(1+$I116+$J116),2),ROUND($H116,2)),0))</f>
        <v/>
      </c>
      <c r="L116" s="8">
        <f>IF($K116="","",IFERROR(ROUND($K116*$I116,2),0))</f>
        <v/>
      </c>
      <c r="M116" s="8">
        <f>IF($K116="","",IFERROR(ROUND($K116*$J116,2),0))</f>
        <v/>
      </c>
      <c r="N116" s="8">
        <f>IF($K116="","",IFERROR(ROUND($K116+$L116+$M116,2),0))</f>
        <v/>
      </c>
      <c r="O116" s="10">
        <f>IF($H116="","",IFERROR(IF($G116="Taxes incluses",ROUND($H116-$N116,2),0),0))</f>
        <v/>
      </c>
      <c r="P116" s="26" t="n"/>
      <c r="Q116" s="25" t="n"/>
    </row>
    <row r="117">
      <c r="A117" s="36" t="n"/>
      <c r="B117" s="25" t="n"/>
      <c r="C117" s="25" t="n"/>
      <c r="D117" s="26" t="n"/>
      <c r="E117" s="26" t="n"/>
      <c r="F117" s="25" t="n"/>
      <c r="G117" s="25" t="n"/>
      <c r="H117" s="27" t="n"/>
      <c r="I117" s="33">
        <f>IF($F117="","",IFERROR(VLOOKUP($F117,'Paramètres'!$A$6:$F$8,3,FALSE),0))</f>
        <v/>
      </c>
      <c r="J117" s="33">
        <f>IF($F117="","",IFERROR(VLOOKUP($F117,'Paramètres'!$A$6:$F$8,4,FALSE),0))</f>
        <v/>
      </c>
      <c r="K117" s="8">
        <f>IF($H117="","",IFERROR(IF($G117="Taxes incluses",ROUND($H117/(1+$I117+$J117),2),ROUND($H117,2)),0))</f>
        <v/>
      </c>
      <c r="L117" s="8">
        <f>IF($K117="","",IFERROR(ROUND($K117*$I117,2),0))</f>
        <v/>
      </c>
      <c r="M117" s="8">
        <f>IF($K117="","",IFERROR(ROUND($K117*$J117,2),0))</f>
        <v/>
      </c>
      <c r="N117" s="8">
        <f>IF($K117="","",IFERROR(ROUND($K117+$L117+$M117,2),0))</f>
        <v/>
      </c>
      <c r="O117" s="10">
        <f>IF($H117="","",IFERROR(IF($G117="Taxes incluses",ROUND($H117-$N117,2),0),0))</f>
        <v/>
      </c>
      <c r="P117" s="26" t="n"/>
      <c r="Q117" s="25" t="n"/>
    </row>
    <row r="118">
      <c r="A118" s="36" t="n"/>
      <c r="B118" s="25" t="n"/>
      <c r="C118" s="25" t="n"/>
      <c r="D118" s="26" t="n"/>
      <c r="E118" s="26" t="n"/>
      <c r="F118" s="25" t="n"/>
      <c r="G118" s="25" t="n"/>
      <c r="H118" s="27" t="n"/>
      <c r="I118" s="33">
        <f>IF($F118="","",IFERROR(VLOOKUP($F118,'Paramètres'!$A$6:$F$8,3,FALSE),0))</f>
        <v/>
      </c>
      <c r="J118" s="33">
        <f>IF($F118="","",IFERROR(VLOOKUP($F118,'Paramètres'!$A$6:$F$8,4,FALSE),0))</f>
        <v/>
      </c>
      <c r="K118" s="8">
        <f>IF($H118="","",IFERROR(IF($G118="Taxes incluses",ROUND($H118/(1+$I118+$J118),2),ROUND($H118,2)),0))</f>
        <v/>
      </c>
      <c r="L118" s="8">
        <f>IF($K118="","",IFERROR(ROUND($K118*$I118,2),0))</f>
        <v/>
      </c>
      <c r="M118" s="8">
        <f>IF($K118="","",IFERROR(ROUND($K118*$J118,2),0))</f>
        <v/>
      </c>
      <c r="N118" s="8">
        <f>IF($K118="","",IFERROR(ROUND($K118+$L118+$M118,2),0))</f>
        <v/>
      </c>
      <c r="O118" s="10">
        <f>IF($H118="","",IFERROR(IF($G118="Taxes incluses",ROUND($H118-$N118,2),0),0))</f>
        <v/>
      </c>
      <c r="P118" s="26" t="n"/>
      <c r="Q118" s="25" t="n"/>
    </row>
    <row r="119">
      <c r="A119" s="36" t="n"/>
      <c r="B119" s="25" t="n"/>
      <c r="C119" s="25" t="n"/>
      <c r="D119" s="26" t="n"/>
      <c r="E119" s="26" t="n"/>
      <c r="F119" s="25" t="n"/>
      <c r="G119" s="25" t="n"/>
      <c r="H119" s="27" t="n"/>
      <c r="I119" s="33">
        <f>IF($F119="","",IFERROR(VLOOKUP($F119,'Paramètres'!$A$6:$F$8,3,FALSE),0))</f>
        <v/>
      </c>
      <c r="J119" s="33">
        <f>IF($F119="","",IFERROR(VLOOKUP($F119,'Paramètres'!$A$6:$F$8,4,FALSE),0))</f>
        <v/>
      </c>
      <c r="K119" s="8">
        <f>IF($H119="","",IFERROR(IF($G119="Taxes incluses",ROUND($H119/(1+$I119+$J119),2),ROUND($H119,2)),0))</f>
        <v/>
      </c>
      <c r="L119" s="8">
        <f>IF($K119="","",IFERROR(ROUND($K119*$I119,2),0))</f>
        <v/>
      </c>
      <c r="M119" s="8">
        <f>IF($K119="","",IFERROR(ROUND($K119*$J119,2),0))</f>
        <v/>
      </c>
      <c r="N119" s="8">
        <f>IF($K119="","",IFERROR(ROUND($K119+$L119+$M119,2),0))</f>
        <v/>
      </c>
      <c r="O119" s="10">
        <f>IF($H119="","",IFERROR(IF($G119="Taxes incluses",ROUND($H119-$N119,2),0),0))</f>
        <v/>
      </c>
      <c r="P119" s="26" t="n"/>
      <c r="Q119" s="25" t="n"/>
    </row>
    <row r="120">
      <c r="A120" s="36" t="n"/>
      <c r="B120" s="25" t="n"/>
      <c r="C120" s="25" t="n"/>
      <c r="D120" s="26" t="n"/>
      <c r="E120" s="26" t="n"/>
      <c r="F120" s="25" t="n"/>
      <c r="G120" s="25" t="n"/>
      <c r="H120" s="27" t="n"/>
      <c r="I120" s="33">
        <f>IF($F120="","",IFERROR(VLOOKUP($F120,'Paramètres'!$A$6:$F$8,3,FALSE),0))</f>
        <v/>
      </c>
      <c r="J120" s="33">
        <f>IF($F120="","",IFERROR(VLOOKUP($F120,'Paramètres'!$A$6:$F$8,4,FALSE),0))</f>
        <v/>
      </c>
      <c r="K120" s="8">
        <f>IF($H120="","",IFERROR(IF($G120="Taxes incluses",ROUND($H120/(1+$I120+$J120),2),ROUND($H120,2)),0))</f>
        <v/>
      </c>
      <c r="L120" s="8">
        <f>IF($K120="","",IFERROR(ROUND($K120*$I120,2),0))</f>
        <v/>
      </c>
      <c r="M120" s="8">
        <f>IF($K120="","",IFERROR(ROUND($K120*$J120,2),0))</f>
        <v/>
      </c>
      <c r="N120" s="8">
        <f>IF($K120="","",IFERROR(ROUND($K120+$L120+$M120,2),0))</f>
        <v/>
      </c>
      <c r="O120" s="10">
        <f>IF($H120="","",IFERROR(IF($G120="Taxes incluses",ROUND($H120-$N120,2),0),0))</f>
        <v/>
      </c>
      <c r="P120" s="26" t="n"/>
      <c r="Q120" s="25" t="n"/>
    </row>
    <row r="121">
      <c r="A121" s="36" t="n"/>
      <c r="B121" s="25" t="n"/>
      <c r="C121" s="25" t="n"/>
      <c r="D121" s="26" t="n"/>
      <c r="E121" s="26" t="n"/>
      <c r="F121" s="25" t="n"/>
      <c r="G121" s="25" t="n"/>
      <c r="H121" s="27" t="n"/>
      <c r="I121" s="33">
        <f>IF($F121="","",IFERROR(VLOOKUP($F121,'Paramètres'!$A$6:$F$8,3,FALSE),0))</f>
        <v/>
      </c>
      <c r="J121" s="33">
        <f>IF($F121="","",IFERROR(VLOOKUP($F121,'Paramètres'!$A$6:$F$8,4,FALSE),0))</f>
        <v/>
      </c>
      <c r="K121" s="8">
        <f>IF($H121="","",IFERROR(IF($G121="Taxes incluses",ROUND($H121/(1+$I121+$J121),2),ROUND($H121,2)),0))</f>
        <v/>
      </c>
      <c r="L121" s="8">
        <f>IF($K121="","",IFERROR(ROUND($K121*$I121,2),0))</f>
        <v/>
      </c>
      <c r="M121" s="8">
        <f>IF($K121="","",IFERROR(ROUND($K121*$J121,2),0))</f>
        <v/>
      </c>
      <c r="N121" s="8">
        <f>IF($K121="","",IFERROR(ROUND($K121+$L121+$M121,2),0))</f>
        <v/>
      </c>
      <c r="O121" s="10">
        <f>IF($H121="","",IFERROR(IF($G121="Taxes incluses",ROUND($H121-$N121,2),0),0))</f>
        <v/>
      </c>
      <c r="P121" s="26" t="n"/>
      <c r="Q121" s="25" t="n"/>
    </row>
    <row r="122">
      <c r="A122" s="36" t="n"/>
      <c r="B122" s="25" t="n"/>
      <c r="C122" s="25" t="n"/>
      <c r="D122" s="26" t="n"/>
      <c r="E122" s="26" t="n"/>
      <c r="F122" s="25" t="n"/>
      <c r="G122" s="25" t="n"/>
      <c r="H122" s="27" t="n"/>
      <c r="I122" s="33">
        <f>IF($F122="","",IFERROR(VLOOKUP($F122,'Paramètres'!$A$6:$F$8,3,FALSE),0))</f>
        <v/>
      </c>
      <c r="J122" s="33">
        <f>IF($F122="","",IFERROR(VLOOKUP($F122,'Paramètres'!$A$6:$F$8,4,FALSE),0))</f>
        <v/>
      </c>
      <c r="K122" s="8">
        <f>IF($H122="","",IFERROR(IF($G122="Taxes incluses",ROUND($H122/(1+$I122+$J122),2),ROUND($H122,2)),0))</f>
        <v/>
      </c>
      <c r="L122" s="8">
        <f>IF($K122="","",IFERROR(ROUND($K122*$I122,2),0))</f>
        <v/>
      </c>
      <c r="M122" s="8">
        <f>IF($K122="","",IFERROR(ROUND($K122*$J122,2),0))</f>
        <v/>
      </c>
      <c r="N122" s="8">
        <f>IF($K122="","",IFERROR(ROUND($K122+$L122+$M122,2),0))</f>
        <v/>
      </c>
      <c r="O122" s="10">
        <f>IF($H122="","",IFERROR(IF($G122="Taxes incluses",ROUND($H122-$N122,2),0),0))</f>
        <v/>
      </c>
      <c r="P122" s="26" t="n"/>
      <c r="Q122" s="25" t="n"/>
    </row>
    <row r="123">
      <c r="A123" s="36" t="n"/>
      <c r="B123" s="25" t="n"/>
      <c r="C123" s="25" t="n"/>
      <c r="D123" s="26" t="n"/>
      <c r="E123" s="26" t="n"/>
      <c r="F123" s="25" t="n"/>
      <c r="G123" s="25" t="n"/>
      <c r="H123" s="27" t="n"/>
      <c r="I123" s="33">
        <f>IF($F123="","",IFERROR(VLOOKUP($F123,'Paramètres'!$A$6:$F$8,3,FALSE),0))</f>
        <v/>
      </c>
      <c r="J123" s="33">
        <f>IF($F123="","",IFERROR(VLOOKUP($F123,'Paramètres'!$A$6:$F$8,4,FALSE),0))</f>
        <v/>
      </c>
      <c r="K123" s="8">
        <f>IF($H123="","",IFERROR(IF($G123="Taxes incluses",ROUND($H123/(1+$I123+$J123),2),ROUND($H123,2)),0))</f>
        <v/>
      </c>
      <c r="L123" s="8">
        <f>IF($K123="","",IFERROR(ROUND($K123*$I123,2),0))</f>
        <v/>
      </c>
      <c r="M123" s="8">
        <f>IF($K123="","",IFERROR(ROUND($K123*$J123,2),0))</f>
        <v/>
      </c>
      <c r="N123" s="8">
        <f>IF($K123="","",IFERROR(ROUND($K123+$L123+$M123,2),0))</f>
        <v/>
      </c>
      <c r="O123" s="10">
        <f>IF($H123="","",IFERROR(IF($G123="Taxes incluses",ROUND($H123-$N123,2),0),0))</f>
        <v/>
      </c>
      <c r="P123" s="26" t="n"/>
      <c r="Q123" s="25" t="n"/>
    </row>
    <row r="124">
      <c r="A124" s="36" t="n"/>
      <c r="B124" s="25" t="n"/>
      <c r="C124" s="25" t="n"/>
      <c r="D124" s="26" t="n"/>
      <c r="E124" s="26" t="n"/>
      <c r="F124" s="25" t="n"/>
      <c r="G124" s="25" t="n"/>
      <c r="H124" s="27" t="n"/>
      <c r="I124" s="33">
        <f>IF($F124="","",IFERROR(VLOOKUP($F124,'Paramètres'!$A$6:$F$8,3,FALSE),0))</f>
        <v/>
      </c>
      <c r="J124" s="33">
        <f>IF($F124="","",IFERROR(VLOOKUP($F124,'Paramètres'!$A$6:$F$8,4,FALSE),0))</f>
        <v/>
      </c>
      <c r="K124" s="8">
        <f>IF($H124="","",IFERROR(IF($G124="Taxes incluses",ROUND($H124/(1+$I124+$J124),2),ROUND($H124,2)),0))</f>
        <v/>
      </c>
      <c r="L124" s="8">
        <f>IF($K124="","",IFERROR(ROUND($K124*$I124,2),0))</f>
        <v/>
      </c>
      <c r="M124" s="8">
        <f>IF($K124="","",IFERROR(ROUND($K124*$J124,2),0))</f>
        <v/>
      </c>
      <c r="N124" s="8">
        <f>IF($K124="","",IFERROR(ROUND($K124+$L124+$M124,2),0))</f>
        <v/>
      </c>
      <c r="O124" s="10">
        <f>IF($H124="","",IFERROR(IF($G124="Taxes incluses",ROUND($H124-$N124,2),0),0))</f>
        <v/>
      </c>
      <c r="P124" s="26" t="n"/>
      <c r="Q124" s="25" t="n"/>
    </row>
    <row r="125">
      <c r="A125" s="36" t="n"/>
      <c r="B125" s="25" t="n"/>
      <c r="C125" s="25" t="n"/>
      <c r="D125" s="26" t="n"/>
      <c r="E125" s="26" t="n"/>
      <c r="F125" s="25" t="n"/>
      <c r="G125" s="25" t="n"/>
      <c r="H125" s="27" t="n"/>
      <c r="I125" s="33">
        <f>IF($F125="","",IFERROR(VLOOKUP($F125,'Paramètres'!$A$6:$F$8,3,FALSE),0))</f>
        <v/>
      </c>
      <c r="J125" s="33">
        <f>IF($F125="","",IFERROR(VLOOKUP($F125,'Paramètres'!$A$6:$F$8,4,FALSE),0))</f>
        <v/>
      </c>
      <c r="K125" s="8">
        <f>IF($H125="","",IFERROR(IF($G125="Taxes incluses",ROUND($H125/(1+$I125+$J125),2),ROUND($H125,2)),0))</f>
        <v/>
      </c>
      <c r="L125" s="8">
        <f>IF($K125="","",IFERROR(ROUND($K125*$I125,2),0))</f>
        <v/>
      </c>
      <c r="M125" s="8">
        <f>IF($K125="","",IFERROR(ROUND($K125*$J125,2),0))</f>
        <v/>
      </c>
      <c r="N125" s="8">
        <f>IF($K125="","",IFERROR(ROUND($K125+$L125+$M125,2),0))</f>
        <v/>
      </c>
      <c r="O125" s="10">
        <f>IF($H125="","",IFERROR(IF($G125="Taxes incluses",ROUND($H125-$N125,2),0),0))</f>
        <v/>
      </c>
      <c r="P125" s="26" t="n"/>
      <c r="Q125" s="25" t="n"/>
    </row>
    <row r="126">
      <c r="A126" s="36" t="n"/>
      <c r="B126" s="25" t="n"/>
      <c r="C126" s="25" t="n"/>
      <c r="D126" s="26" t="n"/>
      <c r="E126" s="26" t="n"/>
      <c r="F126" s="25" t="n"/>
      <c r="G126" s="25" t="n"/>
      <c r="H126" s="27" t="n"/>
      <c r="I126" s="33">
        <f>IF($F126="","",IFERROR(VLOOKUP($F126,'Paramètres'!$A$6:$F$8,3,FALSE),0))</f>
        <v/>
      </c>
      <c r="J126" s="33">
        <f>IF($F126="","",IFERROR(VLOOKUP($F126,'Paramètres'!$A$6:$F$8,4,FALSE),0))</f>
        <v/>
      </c>
      <c r="K126" s="8">
        <f>IF($H126="","",IFERROR(IF($G126="Taxes incluses",ROUND($H126/(1+$I126+$J126),2),ROUND($H126,2)),0))</f>
        <v/>
      </c>
      <c r="L126" s="8">
        <f>IF($K126="","",IFERROR(ROUND($K126*$I126,2),0))</f>
        <v/>
      </c>
      <c r="M126" s="8">
        <f>IF($K126="","",IFERROR(ROUND($K126*$J126,2),0))</f>
        <v/>
      </c>
      <c r="N126" s="8">
        <f>IF($K126="","",IFERROR(ROUND($K126+$L126+$M126,2),0))</f>
        <v/>
      </c>
      <c r="O126" s="10">
        <f>IF($H126="","",IFERROR(IF($G126="Taxes incluses",ROUND($H126-$N126,2),0),0))</f>
        <v/>
      </c>
      <c r="P126" s="26" t="n"/>
      <c r="Q126" s="25" t="n"/>
    </row>
    <row r="127">
      <c r="A127" s="36" t="n"/>
      <c r="B127" s="25" t="n"/>
      <c r="C127" s="25" t="n"/>
      <c r="D127" s="26" t="n"/>
      <c r="E127" s="26" t="n"/>
      <c r="F127" s="25" t="n"/>
      <c r="G127" s="25" t="n"/>
      <c r="H127" s="27" t="n"/>
      <c r="I127" s="33">
        <f>IF($F127="","",IFERROR(VLOOKUP($F127,'Paramètres'!$A$6:$F$8,3,FALSE),0))</f>
        <v/>
      </c>
      <c r="J127" s="33">
        <f>IF($F127="","",IFERROR(VLOOKUP($F127,'Paramètres'!$A$6:$F$8,4,FALSE),0))</f>
        <v/>
      </c>
      <c r="K127" s="8">
        <f>IF($H127="","",IFERROR(IF($G127="Taxes incluses",ROUND($H127/(1+$I127+$J127),2),ROUND($H127,2)),0))</f>
        <v/>
      </c>
      <c r="L127" s="8">
        <f>IF($K127="","",IFERROR(ROUND($K127*$I127,2),0))</f>
        <v/>
      </c>
      <c r="M127" s="8">
        <f>IF($K127="","",IFERROR(ROUND($K127*$J127,2),0))</f>
        <v/>
      </c>
      <c r="N127" s="8">
        <f>IF($K127="","",IFERROR(ROUND($K127+$L127+$M127,2),0))</f>
        <v/>
      </c>
      <c r="O127" s="10">
        <f>IF($H127="","",IFERROR(IF($G127="Taxes incluses",ROUND($H127-$N127,2),0),0))</f>
        <v/>
      </c>
      <c r="P127" s="26" t="n"/>
      <c r="Q127" s="25" t="n"/>
    </row>
    <row r="128">
      <c r="A128" s="36" t="n"/>
      <c r="B128" s="25" t="n"/>
      <c r="C128" s="25" t="n"/>
      <c r="D128" s="26" t="n"/>
      <c r="E128" s="26" t="n"/>
      <c r="F128" s="25" t="n"/>
      <c r="G128" s="25" t="n"/>
      <c r="H128" s="27" t="n"/>
      <c r="I128" s="33">
        <f>IF($F128="","",IFERROR(VLOOKUP($F128,'Paramètres'!$A$6:$F$8,3,FALSE),0))</f>
        <v/>
      </c>
      <c r="J128" s="33">
        <f>IF($F128="","",IFERROR(VLOOKUP($F128,'Paramètres'!$A$6:$F$8,4,FALSE),0))</f>
        <v/>
      </c>
      <c r="K128" s="8">
        <f>IF($H128="","",IFERROR(IF($G128="Taxes incluses",ROUND($H128/(1+$I128+$J128),2),ROUND($H128,2)),0))</f>
        <v/>
      </c>
      <c r="L128" s="8">
        <f>IF($K128="","",IFERROR(ROUND($K128*$I128,2),0))</f>
        <v/>
      </c>
      <c r="M128" s="8">
        <f>IF($K128="","",IFERROR(ROUND($K128*$J128,2),0))</f>
        <v/>
      </c>
      <c r="N128" s="8">
        <f>IF($K128="","",IFERROR(ROUND($K128+$L128+$M128,2),0))</f>
        <v/>
      </c>
      <c r="O128" s="10">
        <f>IF($H128="","",IFERROR(IF($G128="Taxes incluses",ROUND($H128-$N128,2),0),0))</f>
        <v/>
      </c>
      <c r="P128" s="26" t="n"/>
      <c r="Q128" s="25" t="n"/>
    </row>
    <row r="129">
      <c r="A129" s="36" t="n"/>
      <c r="B129" s="25" t="n"/>
      <c r="C129" s="25" t="n"/>
      <c r="D129" s="26" t="n"/>
      <c r="E129" s="26" t="n"/>
      <c r="F129" s="25" t="n"/>
      <c r="G129" s="25" t="n"/>
      <c r="H129" s="27" t="n"/>
      <c r="I129" s="33">
        <f>IF($F129="","",IFERROR(VLOOKUP($F129,'Paramètres'!$A$6:$F$8,3,FALSE),0))</f>
        <v/>
      </c>
      <c r="J129" s="33">
        <f>IF($F129="","",IFERROR(VLOOKUP($F129,'Paramètres'!$A$6:$F$8,4,FALSE),0))</f>
        <v/>
      </c>
      <c r="K129" s="8">
        <f>IF($H129="","",IFERROR(IF($G129="Taxes incluses",ROUND($H129/(1+$I129+$J129),2),ROUND($H129,2)),0))</f>
        <v/>
      </c>
      <c r="L129" s="8">
        <f>IF($K129="","",IFERROR(ROUND($K129*$I129,2),0))</f>
        <v/>
      </c>
      <c r="M129" s="8">
        <f>IF($K129="","",IFERROR(ROUND($K129*$J129,2),0))</f>
        <v/>
      </c>
      <c r="N129" s="8">
        <f>IF($K129="","",IFERROR(ROUND($K129+$L129+$M129,2),0))</f>
        <v/>
      </c>
      <c r="O129" s="10">
        <f>IF($H129="","",IFERROR(IF($G129="Taxes incluses",ROUND($H129-$N129,2),0),0))</f>
        <v/>
      </c>
      <c r="P129" s="26" t="n"/>
      <c r="Q129" s="25" t="n"/>
    </row>
    <row r="130">
      <c r="A130" s="36" t="n"/>
      <c r="B130" s="25" t="n"/>
      <c r="C130" s="25" t="n"/>
      <c r="D130" s="26" t="n"/>
      <c r="E130" s="26" t="n"/>
      <c r="F130" s="25" t="n"/>
      <c r="G130" s="25" t="n"/>
      <c r="H130" s="27" t="n"/>
      <c r="I130" s="33">
        <f>IF($F130="","",IFERROR(VLOOKUP($F130,'Paramètres'!$A$6:$F$8,3,FALSE),0))</f>
        <v/>
      </c>
      <c r="J130" s="33">
        <f>IF($F130="","",IFERROR(VLOOKUP($F130,'Paramètres'!$A$6:$F$8,4,FALSE),0))</f>
        <v/>
      </c>
      <c r="K130" s="8">
        <f>IF($H130="","",IFERROR(IF($G130="Taxes incluses",ROUND($H130/(1+$I130+$J130),2),ROUND($H130,2)),0))</f>
        <v/>
      </c>
      <c r="L130" s="8">
        <f>IF($K130="","",IFERROR(ROUND($K130*$I130,2),0))</f>
        <v/>
      </c>
      <c r="M130" s="8">
        <f>IF($K130="","",IFERROR(ROUND($K130*$J130,2),0))</f>
        <v/>
      </c>
      <c r="N130" s="8">
        <f>IF($K130="","",IFERROR(ROUND($K130+$L130+$M130,2),0))</f>
        <v/>
      </c>
      <c r="O130" s="10">
        <f>IF($H130="","",IFERROR(IF($G130="Taxes incluses",ROUND($H130-$N130,2),0),0))</f>
        <v/>
      </c>
      <c r="P130" s="26" t="n"/>
      <c r="Q130" s="25" t="n"/>
    </row>
    <row r="131">
      <c r="A131" s="36" t="n"/>
      <c r="B131" s="25" t="n"/>
      <c r="C131" s="25" t="n"/>
      <c r="D131" s="26" t="n"/>
      <c r="E131" s="26" t="n"/>
      <c r="F131" s="25" t="n"/>
      <c r="G131" s="25" t="n"/>
      <c r="H131" s="27" t="n"/>
      <c r="I131" s="33">
        <f>IF($F131="","",IFERROR(VLOOKUP($F131,'Paramètres'!$A$6:$F$8,3,FALSE),0))</f>
        <v/>
      </c>
      <c r="J131" s="33">
        <f>IF($F131="","",IFERROR(VLOOKUP($F131,'Paramètres'!$A$6:$F$8,4,FALSE),0))</f>
        <v/>
      </c>
      <c r="K131" s="8">
        <f>IF($H131="","",IFERROR(IF($G131="Taxes incluses",ROUND($H131/(1+$I131+$J131),2),ROUND($H131,2)),0))</f>
        <v/>
      </c>
      <c r="L131" s="8">
        <f>IF($K131="","",IFERROR(ROUND($K131*$I131,2),0))</f>
        <v/>
      </c>
      <c r="M131" s="8">
        <f>IF($K131="","",IFERROR(ROUND($K131*$J131,2),0))</f>
        <v/>
      </c>
      <c r="N131" s="8">
        <f>IF($K131="","",IFERROR(ROUND($K131+$L131+$M131,2),0))</f>
        <v/>
      </c>
      <c r="O131" s="10">
        <f>IF($H131="","",IFERROR(IF($G131="Taxes incluses",ROUND($H131-$N131,2),0),0))</f>
        <v/>
      </c>
      <c r="P131" s="26" t="n"/>
      <c r="Q131" s="25" t="n"/>
    </row>
    <row r="132">
      <c r="A132" s="36" t="n"/>
      <c r="B132" s="25" t="n"/>
      <c r="C132" s="25" t="n"/>
      <c r="D132" s="26" t="n"/>
      <c r="E132" s="26" t="n"/>
      <c r="F132" s="25" t="n"/>
      <c r="G132" s="25" t="n"/>
      <c r="H132" s="27" t="n"/>
      <c r="I132" s="33">
        <f>IF($F132="","",IFERROR(VLOOKUP($F132,'Paramètres'!$A$6:$F$8,3,FALSE),0))</f>
        <v/>
      </c>
      <c r="J132" s="33">
        <f>IF($F132="","",IFERROR(VLOOKUP($F132,'Paramètres'!$A$6:$F$8,4,FALSE),0))</f>
        <v/>
      </c>
      <c r="K132" s="8">
        <f>IF($H132="","",IFERROR(IF($G132="Taxes incluses",ROUND($H132/(1+$I132+$J132),2),ROUND($H132,2)),0))</f>
        <v/>
      </c>
      <c r="L132" s="8">
        <f>IF($K132="","",IFERROR(ROUND($K132*$I132,2),0))</f>
        <v/>
      </c>
      <c r="M132" s="8">
        <f>IF($K132="","",IFERROR(ROUND($K132*$J132,2),0))</f>
        <v/>
      </c>
      <c r="N132" s="8">
        <f>IF($K132="","",IFERROR(ROUND($K132+$L132+$M132,2),0))</f>
        <v/>
      </c>
      <c r="O132" s="10">
        <f>IF($H132="","",IFERROR(IF($G132="Taxes incluses",ROUND($H132-$N132,2),0),0))</f>
        <v/>
      </c>
      <c r="P132" s="26" t="n"/>
      <c r="Q132" s="25" t="n"/>
    </row>
    <row r="133">
      <c r="A133" s="36" t="n"/>
      <c r="B133" s="25" t="n"/>
      <c r="C133" s="25" t="n"/>
      <c r="D133" s="26" t="n"/>
      <c r="E133" s="26" t="n"/>
      <c r="F133" s="25" t="n"/>
      <c r="G133" s="25" t="n"/>
      <c r="H133" s="27" t="n"/>
      <c r="I133" s="33">
        <f>IF($F133="","",IFERROR(VLOOKUP($F133,'Paramètres'!$A$6:$F$8,3,FALSE),0))</f>
        <v/>
      </c>
      <c r="J133" s="33">
        <f>IF($F133="","",IFERROR(VLOOKUP($F133,'Paramètres'!$A$6:$F$8,4,FALSE),0))</f>
        <v/>
      </c>
      <c r="K133" s="8">
        <f>IF($H133="","",IFERROR(IF($G133="Taxes incluses",ROUND($H133/(1+$I133+$J133),2),ROUND($H133,2)),0))</f>
        <v/>
      </c>
      <c r="L133" s="8">
        <f>IF($K133="","",IFERROR(ROUND($K133*$I133,2),0))</f>
        <v/>
      </c>
      <c r="M133" s="8">
        <f>IF($K133="","",IFERROR(ROUND($K133*$J133,2),0))</f>
        <v/>
      </c>
      <c r="N133" s="8">
        <f>IF($K133="","",IFERROR(ROUND($K133+$L133+$M133,2),0))</f>
        <v/>
      </c>
      <c r="O133" s="10">
        <f>IF($H133="","",IFERROR(IF($G133="Taxes incluses",ROUND($H133-$N133,2),0),0))</f>
        <v/>
      </c>
      <c r="P133" s="26" t="n"/>
      <c r="Q133" s="25" t="n"/>
    </row>
    <row r="134">
      <c r="A134" s="36" t="n"/>
      <c r="B134" s="25" t="n"/>
      <c r="C134" s="25" t="n"/>
      <c r="D134" s="26" t="n"/>
      <c r="E134" s="26" t="n"/>
      <c r="F134" s="25" t="n"/>
      <c r="G134" s="25" t="n"/>
      <c r="H134" s="27" t="n"/>
      <c r="I134" s="33">
        <f>IF($F134="","",IFERROR(VLOOKUP($F134,'Paramètres'!$A$6:$F$8,3,FALSE),0))</f>
        <v/>
      </c>
      <c r="J134" s="33">
        <f>IF($F134="","",IFERROR(VLOOKUP($F134,'Paramètres'!$A$6:$F$8,4,FALSE),0))</f>
        <v/>
      </c>
      <c r="K134" s="8">
        <f>IF($H134="","",IFERROR(IF($G134="Taxes incluses",ROUND($H134/(1+$I134+$J134),2),ROUND($H134,2)),0))</f>
        <v/>
      </c>
      <c r="L134" s="8">
        <f>IF($K134="","",IFERROR(ROUND($K134*$I134,2),0))</f>
        <v/>
      </c>
      <c r="M134" s="8">
        <f>IF($K134="","",IFERROR(ROUND($K134*$J134,2),0))</f>
        <v/>
      </c>
      <c r="N134" s="8">
        <f>IF($K134="","",IFERROR(ROUND($K134+$L134+$M134,2),0))</f>
        <v/>
      </c>
      <c r="O134" s="10">
        <f>IF($H134="","",IFERROR(IF($G134="Taxes incluses",ROUND($H134-$N134,2),0),0))</f>
        <v/>
      </c>
      <c r="P134" s="26" t="n"/>
      <c r="Q134" s="25" t="n"/>
    </row>
    <row r="135">
      <c r="A135" s="36" t="n"/>
      <c r="B135" s="25" t="n"/>
      <c r="C135" s="25" t="n"/>
      <c r="D135" s="26" t="n"/>
      <c r="E135" s="26" t="n"/>
      <c r="F135" s="25" t="n"/>
      <c r="G135" s="25" t="n"/>
      <c r="H135" s="27" t="n"/>
      <c r="I135" s="33">
        <f>IF($F135="","",IFERROR(VLOOKUP($F135,'Paramètres'!$A$6:$F$8,3,FALSE),0))</f>
        <v/>
      </c>
      <c r="J135" s="33">
        <f>IF($F135="","",IFERROR(VLOOKUP($F135,'Paramètres'!$A$6:$F$8,4,FALSE),0))</f>
        <v/>
      </c>
      <c r="K135" s="8">
        <f>IF($H135="","",IFERROR(IF($G135="Taxes incluses",ROUND($H135/(1+$I135+$J135),2),ROUND($H135,2)),0))</f>
        <v/>
      </c>
      <c r="L135" s="8">
        <f>IF($K135="","",IFERROR(ROUND($K135*$I135,2),0))</f>
        <v/>
      </c>
      <c r="M135" s="8">
        <f>IF($K135="","",IFERROR(ROUND($K135*$J135,2),0))</f>
        <v/>
      </c>
      <c r="N135" s="8">
        <f>IF($K135="","",IFERROR(ROUND($K135+$L135+$M135,2),0))</f>
        <v/>
      </c>
      <c r="O135" s="10">
        <f>IF($H135="","",IFERROR(IF($G135="Taxes incluses",ROUND($H135-$N135,2),0),0))</f>
        <v/>
      </c>
      <c r="P135" s="26" t="n"/>
      <c r="Q135" s="25" t="n"/>
    </row>
    <row r="136">
      <c r="A136" s="36" t="n"/>
      <c r="B136" s="25" t="n"/>
      <c r="C136" s="25" t="n"/>
      <c r="D136" s="26" t="n"/>
      <c r="E136" s="26" t="n"/>
      <c r="F136" s="25" t="n"/>
      <c r="G136" s="25" t="n"/>
      <c r="H136" s="27" t="n"/>
      <c r="I136" s="33">
        <f>IF($F136="","",IFERROR(VLOOKUP($F136,'Paramètres'!$A$6:$F$8,3,FALSE),0))</f>
        <v/>
      </c>
      <c r="J136" s="33">
        <f>IF($F136="","",IFERROR(VLOOKUP($F136,'Paramètres'!$A$6:$F$8,4,FALSE),0))</f>
        <v/>
      </c>
      <c r="K136" s="8">
        <f>IF($H136="","",IFERROR(IF($G136="Taxes incluses",ROUND($H136/(1+$I136+$J136),2),ROUND($H136,2)),0))</f>
        <v/>
      </c>
      <c r="L136" s="8">
        <f>IF($K136="","",IFERROR(ROUND($K136*$I136,2),0))</f>
        <v/>
      </c>
      <c r="M136" s="8">
        <f>IF($K136="","",IFERROR(ROUND($K136*$J136,2),0))</f>
        <v/>
      </c>
      <c r="N136" s="8">
        <f>IF($K136="","",IFERROR(ROUND($K136+$L136+$M136,2),0))</f>
        <v/>
      </c>
      <c r="O136" s="10">
        <f>IF($H136="","",IFERROR(IF($G136="Taxes incluses",ROUND($H136-$N136,2),0),0))</f>
        <v/>
      </c>
      <c r="P136" s="26" t="n"/>
      <c r="Q136" s="25" t="n"/>
    </row>
    <row r="137">
      <c r="A137" s="36" t="n"/>
      <c r="B137" s="25" t="n"/>
      <c r="C137" s="25" t="n"/>
      <c r="D137" s="26" t="n"/>
      <c r="E137" s="26" t="n"/>
      <c r="F137" s="25" t="n"/>
      <c r="G137" s="25" t="n"/>
      <c r="H137" s="27" t="n"/>
      <c r="I137" s="33">
        <f>IF($F137="","",IFERROR(VLOOKUP($F137,'Paramètres'!$A$6:$F$8,3,FALSE),0))</f>
        <v/>
      </c>
      <c r="J137" s="33">
        <f>IF($F137="","",IFERROR(VLOOKUP($F137,'Paramètres'!$A$6:$F$8,4,FALSE),0))</f>
        <v/>
      </c>
      <c r="K137" s="8">
        <f>IF($H137="","",IFERROR(IF($G137="Taxes incluses",ROUND($H137/(1+$I137+$J137),2),ROUND($H137,2)),0))</f>
        <v/>
      </c>
      <c r="L137" s="8">
        <f>IF($K137="","",IFERROR(ROUND($K137*$I137,2),0))</f>
        <v/>
      </c>
      <c r="M137" s="8">
        <f>IF($K137="","",IFERROR(ROUND($K137*$J137,2),0))</f>
        <v/>
      </c>
      <c r="N137" s="8">
        <f>IF($K137="","",IFERROR(ROUND($K137+$L137+$M137,2),0))</f>
        <v/>
      </c>
      <c r="O137" s="10">
        <f>IF($H137="","",IFERROR(IF($G137="Taxes incluses",ROUND($H137-$N137,2),0),0))</f>
        <v/>
      </c>
      <c r="P137" s="26" t="n"/>
      <c r="Q137" s="25" t="n"/>
    </row>
    <row r="138">
      <c r="A138" s="36" t="n"/>
      <c r="B138" s="25" t="n"/>
      <c r="C138" s="25" t="n"/>
      <c r="D138" s="26" t="n"/>
      <c r="E138" s="26" t="n"/>
      <c r="F138" s="25" t="n"/>
      <c r="G138" s="25" t="n"/>
      <c r="H138" s="27" t="n"/>
      <c r="I138" s="33">
        <f>IF($F138="","",IFERROR(VLOOKUP($F138,'Paramètres'!$A$6:$F$8,3,FALSE),0))</f>
        <v/>
      </c>
      <c r="J138" s="33">
        <f>IF($F138="","",IFERROR(VLOOKUP($F138,'Paramètres'!$A$6:$F$8,4,FALSE),0))</f>
        <v/>
      </c>
      <c r="K138" s="8">
        <f>IF($H138="","",IFERROR(IF($G138="Taxes incluses",ROUND($H138/(1+$I138+$J138),2),ROUND($H138,2)),0))</f>
        <v/>
      </c>
      <c r="L138" s="8">
        <f>IF($K138="","",IFERROR(ROUND($K138*$I138,2),0))</f>
        <v/>
      </c>
      <c r="M138" s="8">
        <f>IF($K138="","",IFERROR(ROUND($K138*$J138,2),0))</f>
        <v/>
      </c>
      <c r="N138" s="8">
        <f>IF($K138="","",IFERROR(ROUND($K138+$L138+$M138,2),0))</f>
        <v/>
      </c>
      <c r="O138" s="10">
        <f>IF($H138="","",IFERROR(IF($G138="Taxes incluses",ROUND($H138-$N138,2),0),0))</f>
        <v/>
      </c>
      <c r="P138" s="26" t="n"/>
      <c r="Q138" s="25" t="n"/>
    </row>
    <row r="139">
      <c r="A139" s="36" t="n"/>
      <c r="B139" s="25" t="n"/>
      <c r="C139" s="25" t="n"/>
      <c r="D139" s="26" t="n"/>
      <c r="E139" s="26" t="n"/>
      <c r="F139" s="25" t="n"/>
      <c r="G139" s="25" t="n"/>
      <c r="H139" s="27" t="n"/>
      <c r="I139" s="33">
        <f>IF($F139="","",IFERROR(VLOOKUP($F139,'Paramètres'!$A$6:$F$8,3,FALSE),0))</f>
        <v/>
      </c>
      <c r="J139" s="33">
        <f>IF($F139="","",IFERROR(VLOOKUP($F139,'Paramètres'!$A$6:$F$8,4,FALSE),0))</f>
        <v/>
      </c>
      <c r="K139" s="8">
        <f>IF($H139="","",IFERROR(IF($G139="Taxes incluses",ROUND($H139/(1+$I139+$J139),2),ROUND($H139,2)),0))</f>
        <v/>
      </c>
      <c r="L139" s="8">
        <f>IF($K139="","",IFERROR(ROUND($K139*$I139,2),0))</f>
        <v/>
      </c>
      <c r="M139" s="8">
        <f>IF($K139="","",IFERROR(ROUND($K139*$J139,2),0))</f>
        <v/>
      </c>
      <c r="N139" s="8">
        <f>IF($K139="","",IFERROR(ROUND($K139+$L139+$M139,2),0))</f>
        <v/>
      </c>
      <c r="O139" s="10">
        <f>IF($H139="","",IFERROR(IF($G139="Taxes incluses",ROUND($H139-$N139,2),0),0))</f>
        <v/>
      </c>
      <c r="P139" s="26" t="n"/>
      <c r="Q139" s="25" t="n"/>
    </row>
    <row r="140">
      <c r="A140" s="36" t="n"/>
      <c r="B140" s="25" t="n"/>
      <c r="C140" s="25" t="n"/>
      <c r="D140" s="26" t="n"/>
      <c r="E140" s="26" t="n"/>
      <c r="F140" s="25" t="n"/>
      <c r="G140" s="25" t="n"/>
      <c r="H140" s="27" t="n"/>
      <c r="I140" s="33">
        <f>IF($F140="","",IFERROR(VLOOKUP($F140,'Paramètres'!$A$6:$F$8,3,FALSE),0))</f>
        <v/>
      </c>
      <c r="J140" s="33">
        <f>IF($F140="","",IFERROR(VLOOKUP($F140,'Paramètres'!$A$6:$F$8,4,FALSE),0))</f>
        <v/>
      </c>
      <c r="K140" s="8">
        <f>IF($H140="","",IFERROR(IF($G140="Taxes incluses",ROUND($H140/(1+$I140+$J140),2),ROUND($H140,2)),0))</f>
        <v/>
      </c>
      <c r="L140" s="8">
        <f>IF($K140="","",IFERROR(ROUND($K140*$I140,2),0))</f>
        <v/>
      </c>
      <c r="M140" s="8">
        <f>IF($K140="","",IFERROR(ROUND($K140*$J140,2),0))</f>
        <v/>
      </c>
      <c r="N140" s="8">
        <f>IF($K140="","",IFERROR(ROUND($K140+$L140+$M140,2),0))</f>
        <v/>
      </c>
      <c r="O140" s="10">
        <f>IF($H140="","",IFERROR(IF($G140="Taxes incluses",ROUND($H140-$N140,2),0),0))</f>
        <v/>
      </c>
      <c r="P140" s="26" t="n"/>
      <c r="Q140" s="25" t="n"/>
    </row>
    <row r="141">
      <c r="A141" s="36" t="n"/>
      <c r="B141" s="25" t="n"/>
      <c r="C141" s="25" t="n"/>
      <c r="D141" s="26" t="n"/>
      <c r="E141" s="26" t="n"/>
      <c r="F141" s="25" t="n"/>
      <c r="G141" s="25" t="n"/>
      <c r="H141" s="27" t="n"/>
      <c r="I141" s="33">
        <f>IF($F141="","",IFERROR(VLOOKUP($F141,'Paramètres'!$A$6:$F$8,3,FALSE),0))</f>
        <v/>
      </c>
      <c r="J141" s="33">
        <f>IF($F141="","",IFERROR(VLOOKUP($F141,'Paramètres'!$A$6:$F$8,4,FALSE),0))</f>
        <v/>
      </c>
      <c r="K141" s="8">
        <f>IF($H141="","",IFERROR(IF($G141="Taxes incluses",ROUND($H141/(1+$I141+$J141),2),ROUND($H141,2)),0))</f>
        <v/>
      </c>
      <c r="L141" s="8">
        <f>IF($K141="","",IFERROR(ROUND($K141*$I141,2),0))</f>
        <v/>
      </c>
      <c r="M141" s="8">
        <f>IF($K141="","",IFERROR(ROUND($K141*$J141,2),0))</f>
        <v/>
      </c>
      <c r="N141" s="8">
        <f>IF($K141="","",IFERROR(ROUND($K141+$L141+$M141,2),0))</f>
        <v/>
      </c>
      <c r="O141" s="10">
        <f>IF($H141="","",IFERROR(IF($G141="Taxes incluses",ROUND($H141-$N141,2),0),0))</f>
        <v/>
      </c>
      <c r="P141" s="26" t="n"/>
      <c r="Q141" s="25" t="n"/>
    </row>
    <row r="142">
      <c r="A142" s="36" t="n"/>
      <c r="B142" s="25" t="n"/>
      <c r="C142" s="25" t="n"/>
      <c r="D142" s="26" t="n"/>
      <c r="E142" s="26" t="n"/>
      <c r="F142" s="25" t="n"/>
      <c r="G142" s="25" t="n"/>
      <c r="H142" s="27" t="n"/>
      <c r="I142" s="33">
        <f>IF($F142="","",IFERROR(VLOOKUP($F142,'Paramètres'!$A$6:$F$8,3,FALSE),0))</f>
        <v/>
      </c>
      <c r="J142" s="33">
        <f>IF($F142="","",IFERROR(VLOOKUP($F142,'Paramètres'!$A$6:$F$8,4,FALSE),0))</f>
        <v/>
      </c>
      <c r="K142" s="8">
        <f>IF($H142="","",IFERROR(IF($G142="Taxes incluses",ROUND($H142/(1+$I142+$J142),2),ROUND($H142,2)),0))</f>
        <v/>
      </c>
      <c r="L142" s="8">
        <f>IF($K142="","",IFERROR(ROUND($K142*$I142,2),0))</f>
        <v/>
      </c>
      <c r="M142" s="8">
        <f>IF($K142="","",IFERROR(ROUND($K142*$J142,2),0))</f>
        <v/>
      </c>
      <c r="N142" s="8">
        <f>IF($K142="","",IFERROR(ROUND($K142+$L142+$M142,2),0))</f>
        <v/>
      </c>
      <c r="O142" s="10">
        <f>IF($H142="","",IFERROR(IF($G142="Taxes incluses",ROUND($H142-$N142,2),0),0))</f>
        <v/>
      </c>
      <c r="P142" s="26" t="n"/>
      <c r="Q142" s="25" t="n"/>
    </row>
    <row r="143">
      <c r="A143" s="36" t="n"/>
      <c r="B143" s="25" t="n"/>
      <c r="C143" s="25" t="n"/>
      <c r="D143" s="26" t="n"/>
      <c r="E143" s="26" t="n"/>
      <c r="F143" s="25" t="n"/>
      <c r="G143" s="25" t="n"/>
      <c r="H143" s="27" t="n"/>
      <c r="I143" s="33">
        <f>IF($F143="","",IFERROR(VLOOKUP($F143,'Paramètres'!$A$6:$F$8,3,FALSE),0))</f>
        <v/>
      </c>
      <c r="J143" s="33">
        <f>IF($F143="","",IFERROR(VLOOKUP($F143,'Paramètres'!$A$6:$F$8,4,FALSE),0))</f>
        <v/>
      </c>
      <c r="K143" s="8">
        <f>IF($H143="","",IFERROR(IF($G143="Taxes incluses",ROUND($H143/(1+$I143+$J143),2),ROUND($H143,2)),0))</f>
        <v/>
      </c>
      <c r="L143" s="8">
        <f>IF($K143="","",IFERROR(ROUND($K143*$I143,2),0))</f>
        <v/>
      </c>
      <c r="M143" s="8">
        <f>IF($K143="","",IFERROR(ROUND($K143*$J143,2),0))</f>
        <v/>
      </c>
      <c r="N143" s="8">
        <f>IF($K143="","",IFERROR(ROUND($K143+$L143+$M143,2),0))</f>
        <v/>
      </c>
      <c r="O143" s="10">
        <f>IF($H143="","",IFERROR(IF($G143="Taxes incluses",ROUND($H143-$N143,2),0),0))</f>
        <v/>
      </c>
      <c r="P143" s="26" t="n"/>
      <c r="Q143" s="25" t="n"/>
    </row>
    <row r="144">
      <c r="A144" s="36" t="n"/>
      <c r="B144" s="25" t="n"/>
      <c r="C144" s="25" t="n"/>
      <c r="D144" s="26" t="n"/>
      <c r="E144" s="26" t="n"/>
      <c r="F144" s="25" t="n"/>
      <c r="G144" s="25" t="n"/>
      <c r="H144" s="27" t="n"/>
      <c r="I144" s="33">
        <f>IF($F144="","",IFERROR(VLOOKUP($F144,'Paramètres'!$A$6:$F$8,3,FALSE),0))</f>
        <v/>
      </c>
      <c r="J144" s="33">
        <f>IF($F144="","",IFERROR(VLOOKUP($F144,'Paramètres'!$A$6:$F$8,4,FALSE),0))</f>
        <v/>
      </c>
      <c r="K144" s="8">
        <f>IF($H144="","",IFERROR(IF($G144="Taxes incluses",ROUND($H144/(1+$I144+$J144),2),ROUND($H144,2)),0))</f>
        <v/>
      </c>
      <c r="L144" s="8">
        <f>IF($K144="","",IFERROR(ROUND($K144*$I144,2),0))</f>
        <v/>
      </c>
      <c r="M144" s="8">
        <f>IF($K144="","",IFERROR(ROUND($K144*$J144,2),0))</f>
        <v/>
      </c>
      <c r="N144" s="8">
        <f>IF($K144="","",IFERROR(ROUND($K144+$L144+$M144,2),0))</f>
        <v/>
      </c>
      <c r="O144" s="10">
        <f>IF($H144="","",IFERROR(IF($G144="Taxes incluses",ROUND($H144-$N144,2),0),0))</f>
        <v/>
      </c>
      <c r="P144" s="26" t="n"/>
      <c r="Q144" s="25" t="n"/>
    </row>
    <row r="145">
      <c r="A145" s="36" t="n"/>
      <c r="B145" s="25" t="n"/>
      <c r="C145" s="25" t="n"/>
      <c r="D145" s="26" t="n"/>
      <c r="E145" s="26" t="n"/>
      <c r="F145" s="25" t="n"/>
      <c r="G145" s="25" t="n"/>
      <c r="H145" s="27" t="n"/>
      <c r="I145" s="33">
        <f>IF($F145="","",IFERROR(VLOOKUP($F145,'Paramètres'!$A$6:$F$8,3,FALSE),0))</f>
        <v/>
      </c>
      <c r="J145" s="33">
        <f>IF($F145="","",IFERROR(VLOOKUP($F145,'Paramètres'!$A$6:$F$8,4,FALSE),0))</f>
        <v/>
      </c>
      <c r="K145" s="8">
        <f>IF($H145="","",IFERROR(IF($G145="Taxes incluses",ROUND($H145/(1+$I145+$J145),2),ROUND($H145,2)),0))</f>
        <v/>
      </c>
      <c r="L145" s="8">
        <f>IF($K145="","",IFERROR(ROUND($K145*$I145,2),0))</f>
        <v/>
      </c>
      <c r="M145" s="8">
        <f>IF($K145="","",IFERROR(ROUND($K145*$J145,2),0))</f>
        <v/>
      </c>
      <c r="N145" s="8">
        <f>IF($K145="","",IFERROR(ROUND($K145+$L145+$M145,2),0))</f>
        <v/>
      </c>
      <c r="O145" s="10">
        <f>IF($H145="","",IFERROR(IF($G145="Taxes incluses",ROUND($H145-$N145,2),0),0))</f>
        <v/>
      </c>
      <c r="P145" s="26" t="n"/>
      <c r="Q145" s="25" t="n"/>
    </row>
    <row r="146">
      <c r="A146" s="36" t="n"/>
      <c r="B146" s="25" t="n"/>
      <c r="C146" s="25" t="n"/>
      <c r="D146" s="26" t="n"/>
      <c r="E146" s="26" t="n"/>
      <c r="F146" s="25" t="n"/>
      <c r="G146" s="25" t="n"/>
      <c r="H146" s="27" t="n"/>
      <c r="I146" s="33">
        <f>IF($F146="","",IFERROR(VLOOKUP($F146,'Paramètres'!$A$6:$F$8,3,FALSE),0))</f>
        <v/>
      </c>
      <c r="J146" s="33">
        <f>IF($F146="","",IFERROR(VLOOKUP($F146,'Paramètres'!$A$6:$F$8,4,FALSE),0))</f>
        <v/>
      </c>
      <c r="K146" s="8">
        <f>IF($H146="","",IFERROR(IF($G146="Taxes incluses",ROUND($H146/(1+$I146+$J146),2),ROUND($H146,2)),0))</f>
        <v/>
      </c>
      <c r="L146" s="8">
        <f>IF($K146="","",IFERROR(ROUND($K146*$I146,2),0))</f>
        <v/>
      </c>
      <c r="M146" s="8">
        <f>IF($K146="","",IFERROR(ROUND($K146*$J146,2),0))</f>
        <v/>
      </c>
      <c r="N146" s="8">
        <f>IF($K146="","",IFERROR(ROUND($K146+$L146+$M146,2),0))</f>
        <v/>
      </c>
      <c r="O146" s="10">
        <f>IF($H146="","",IFERROR(IF($G146="Taxes incluses",ROUND($H146-$N146,2),0),0))</f>
        <v/>
      </c>
      <c r="P146" s="26" t="n"/>
      <c r="Q146" s="25" t="n"/>
    </row>
    <row r="147">
      <c r="A147" s="36" t="n"/>
      <c r="B147" s="25" t="n"/>
      <c r="C147" s="25" t="n"/>
      <c r="D147" s="26" t="n"/>
      <c r="E147" s="26" t="n"/>
      <c r="F147" s="25" t="n"/>
      <c r="G147" s="25" t="n"/>
      <c r="H147" s="27" t="n"/>
      <c r="I147" s="33">
        <f>IF($F147="","",IFERROR(VLOOKUP($F147,'Paramètres'!$A$6:$F$8,3,FALSE),0))</f>
        <v/>
      </c>
      <c r="J147" s="33">
        <f>IF($F147="","",IFERROR(VLOOKUP($F147,'Paramètres'!$A$6:$F$8,4,FALSE),0))</f>
        <v/>
      </c>
      <c r="K147" s="8">
        <f>IF($H147="","",IFERROR(IF($G147="Taxes incluses",ROUND($H147/(1+$I147+$J147),2),ROUND($H147,2)),0))</f>
        <v/>
      </c>
      <c r="L147" s="8">
        <f>IF($K147="","",IFERROR(ROUND($K147*$I147,2),0))</f>
        <v/>
      </c>
      <c r="M147" s="8">
        <f>IF($K147="","",IFERROR(ROUND($K147*$J147,2),0))</f>
        <v/>
      </c>
      <c r="N147" s="8">
        <f>IF($K147="","",IFERROR(ROUND($K147+$L147+$M147,2),0))</f>
        <v/>
      </c>
      <c r="O147" s="10">
        <f>IF($H147="","",IFERROR(IF($G147="Taxes incluses",ROUND($H147-$N147,2),0),0))</f>
        <v/>
      </c>
      <c r="P147" s="26" t="n"/>
      <c r="Q147" s="25" t="n"/>
    </row>
    <row r="148">
      <c r="A148" s="36" t="n"/>
      <c r="B148" s="25" t="n"/>
      <c r="C148" s="25" t="n"/>
      <c r="D148" s="26" t="n"/>
      <c r="E148" s="26" t="n"/>
      <c r="F148" s="25" t="n"/>
      <c r="G148" s="25" t="n"/>
      <c r="H148" s="27" t="n"/>
      <c r="I148" s="33">
        <f>IF($F148="","",IFERROR(VLOOKUP($F148,'Paramètres'!$A$6:$F$8,3,FALSE),0))</f>
        <v/>
      </c>
      <c r="J148" s="33">
        <f>IF($F148="","",IFERROR(VLOOKUP($F148,'Paramètres'!$A$6:$F$8,4,FALSE),0))</f>
        <v/>
      </c>
      <c r="K148" s="8">
        <f>IF($H148="","",IFERROR(IF($G148="Taxes incluses",ROUND($H148/(1+$I148+$J148),2),ROUND($H148,2)),0))</f>
        <v/>
      </c>
      <c r="L148" s="8">
        <f>IF($K148="","",IFERROR(ROUND($K148*$I148,2),0))</f>
        <v/>
      </c>
      <c r="M148" s="8">
        <f>IF($K148="","",IFERROR(ROUND($K148*$J148,2),0))</f>
        <v/>
      </c>
      <c r="N148" s="8">
        <f>IF($K148="","",IFERROR(ROUND($K148+$L148+$M148,2),0))</f>
        <v/>
      </c>
      <c r="O148" s="10">
        <f>IF($H148="","",IFERROR(IF($G148="Taxes incluses",ROUND($H148-$N148,2),0),0))</f>
        <v/>
      </c>
      <c r="P148" s="26" t="n"/>
      <c r="Q148" s="25" t="n"/>
    </row>
    <row r="149">
      <c r="A149" s="36" t="n"/>
      <c r="B149" s="25" t="n"/>
      <c r="C149" s="25" t="n"/>
      <c r="D149" s="26" t="n"/>
      <c r="E149" s="26" t="n"/>
      <c r="F149" s="25" t="n"/>
      <c r="G149" s="25" t="n"/>
      <c r="H149" s="27" t="n"/>
      <c r="I149" s="33">
        <f>IF($F149="","",IFERROR(VLOOKUP($F149,'Paramètres'!$A$6:$F$8,3,FALSE),0))</f>
        <v/>
      </c>
      <c r="J149" s="33">
        <f>IF($F149="","",IFERROR(VLOOKUP($F149,'Paramètres'!$A$6:$F$8,4,FALSE),0))</f>
        <v/>
      </c>
      <c r="K149" s="8">
        <f>IF($H149="","",IFERROR(IF($G149="Taxes incluses",ROUND($H149/(1+$I149+$J149),2),ROUND($H149,2)),0))</f>
        <v/>
      </c>
      <c r="L149" s="8">
        <f>IF($K149="","",IFERROR(ROUND($K149*$I149,2),0))</f>
        <v/>
      </c>
      <c r="M149" s="8">
        <f>IF($K149="","",IFERROR(ROUND($K149*$J149,2),0))</f>
        <v/>
      </c>
      <c r="N149" s="8">
        <f>IF($K149="","",IFERROR(ROUND($K149+$L149+$M149,2),0))</f>
        <v/>
      </c>
      <c r="O149" s="10">
        <f>IF($H149="","",IFERROR(IF($G149="Taxes incluses",ROUND($H149-$N149,2),0),0))</f>
        <v/>
      </c>
      <c r="P149" s="26" t="n"/>
      <c r="Q149" s="25" t="n"/>
    </row>
    <row r="150">
      <c r="A150" s="36" t="n"/>
      <c r="B150" s="25" t="n"/>
      <c r="C150" s="25" t="n"/>
      <c r="D150" s="26" t="n"/>
      <c r="E150" s="26" t="n"/>
      <c r="F150" s="25" t="n"/>
      <c r="G150" s="25" t="n"/>
      <c r="H150" s="27" t="n"/>
      <c r="I150" s="33">
        <f>IF($F150="","",IFERROR(VLOOKUP($F150,'Paramètres'!$A$6:$F$8,3,FALSE),0))</f>
        <v/>
      </c>
      <c r="J150" s="33">
        <f>IF($F150="","",IFERROR(VLOOKUP($F150,'Paramètres'!$A$6:$F$8,4,FALSE),0))</f>
        <v/>
      </c>
      <c r="K150" s="8">
        <f>IF($H150="","",IFERROR(IF($G150="Taxes incluses",ROUND($H150/(1+$I150+$J150),2),ROUND($H150,2)),0))</f>
        <v/>
      </c>
      <c r="L150" s="8">
        <f>IF($K150="","",IFERROR(ROUND($K150*$I150,2),0))</f>
        <v/>
      </c>
      <c r="M150" s="8">
        <f>IF($K150="","",IFERROR(ROUND($K150*$J150,2),0))</f>
        <v/>
      </c>
      <c r="N150" s="8">
        <f>IF($K150="","",IFERROR(ROUND($K150+$L150+$M150,2),0))</f>
        <v/>
      </c>
      <c r="O150" s="10">
        <f>IF($H150="","",IFERROR(IF($G150="Taxes incluses",ROUND($H150-$N150,2),0),0))</f>
        <v/>
      </c>
      <c r="P150" s="26" t="n"/>
      <c r="Q150" s="25" t="n"/>
    </row>
    <row r="151">
      <c r="A151" s="36" t="n"/>
      <c r="B151" s="25" t="n"/>
      <c r="C151" s="25" t="n"/>
      <c r="D151" s="26" t="n"/>
      <c r="E151" s="26" t="n"/>
      <c r="F151" s="25" t="n"/>
      <c r="G151" s="25" t="n"/>
      <c r="H151" s="27" t="n"/>
      <c r="I151" s="33">
        <f>IF($F151="","",IFERROR(VLOOKUP($F151,'Paramètres'!$A$6:$F$8,3,FALSE),0))</f>
        <v/>
      </c>
      <c r="J151" s="33">
        <f>IF($F151="","",IFERROR(VLOOKUP($F151,'Paramètres'!$A$6:$F$8,4,FALSE),0))</f>
        <v/>
      </c>
      <c r="K151" s="8">
        <f>IF($H151="","",IFERROR(IF($G151="Taxes incluses",ROUND($H151/(1+$I151+$J151),2),ROUND($H151,2)),0))</f>
        <v/>
      </c>
      <c r="L151" s="8">
        <f>IF($K151="","",IFERROR(ROUND($K151*$I151,2),0))</f>
        <v/>
      </c>
      <c r="M151" s="8">
        <f>IF($K151="","",IFERROR(ROUND($K151*$J151,2),0))</f>
        <v/>
      </c>
      <c r="N151" s="8">
        <f>IF($K151="","",IFERROR(ROUND($K151+$L151+$M151,2),0))</f>
        <v/>
      </c>
      <c r="O151" s="10">
        <f>IF($H151="","",IFERROR(IF($G151="Taxes incluses",ROUND($H151-$N151,2),0),0))</f>
        <v/>
      </c>
      <c r="P151" s="26" t="n"/>
      <c r="Q151" s="25" t="n"/>
    </row>
    <row r="152">
      <c r="A152" s="36" t="n"/>
      <c r="B152" s="25" t="n"/>
      <c r="C152" s="25" t="n"/>
      <c r="D152" s="26" t="n"/>
      <c r="E152" s="26" t="n"/>
      <c r="F152" s="25" t="n"/>
      <c r="G152" s="25" t="n"/>
      <c r="H152" s="27" t="n"/>
      <c r="I152" s="33">
        <f>IF($F152="","",IFERROR(VLOOKUP($F152,'Paramètres'!$A$6:$F$8,3,FALSE),0))</f>
        <v/>
      </c>
      <c r="J152" s="33">
        <f>IF($F152="","",IFERROR(VLOOKUP($F152,'Paramètres'!$A$6:$F$8,4,FALSE),0))</f>
        <v/>
      </c>
      <c r="K152" s="8">
        <f>IF($H152="","",IFERROR(IF($G152="Taxes incluses",ROUND($H152/(1+$I152+$J152),2),ROUND($H152,2)),0))</f>
        <v/>
      </c>
      <c r="L152" s="8">
        <f>IF($K152="","",IFERROR(ROUND($K152*$I152,2),0))</f>
        <v/>
      </c>
      <c r="M152" s="8">
        <f>IF($K152="","",IFERROR(ROUND($K152*$J152,2),0))</f>
        <v/>
      </c>
      <c r="N152" s="8">
        <f>IF($K152="","",IFERROR(ROUND($K152+$L152+$M152,2),0))</f>
        <v/>
      </c>
      <c r="O152" s="10">
        <f>IF($H152="","",IFERROR(IF($G152="Taxes incluses",ROUND($H152-$N152,2),0),0))</f>
        <v/>
      </c>
      <c r="P152" s="26" t="n"/>
      <c r="Q152" s="25" t="n"/>
    </row>
    <row r="153">
      <c r="A153" s="36" t="n"/>
      <c r="B153" s="25" t="n"/>
      <c r="C153" s="25" t="n"/>
      <c r="D153" s="26" t="n"/>
      <c r="E153" s="26" t="n"/>
      <c r="F153" s="25" t="n"/>
      <c r="G153" s="25" t="n"/>
      <c r="H153" s="27" t="n"/>
      <c r="I153" s="33">
        <f>IF($F153="","",IFERROR(VLOOKUP($F153,'Paramètres'!$A$6:$F$8,3,FALSE),0))</f>
        <v/>
      </c>
      <c r="J153" s="33">
        <f>IF($F153="","",IFERROR(VLOOKUP($F153,'Paramètres'!$A$6:$F$8,4,FALSE),0))</f>
        <v/>
      </c>
      <c r="K153" s="8">
        <f>IF($H153="","",IFERROR(IF($G153="Taxes incluses",ROUND($H153/(1+$I153+$J153),2),ROUND($H153,2)),0))</f>
        <v/>
      </c>
      <c r="L153" s="8">
        <f>IF($K153="","",IFERROR(ROUND($K153*$I153,2),0))</f>
        <v/>
      </c>
      <c r="M153" s="8">
        <f>IF($K153="","",IFERROR(ROUND($K153*$J153,2),0))</f>
        <v/>
      </c>
      <c r="N153" s="8">
        <f>IF($K153="","",IFERROR(ROUND($K153+$L153+$M153,2),0))</f>
        <v/>
      </c>
      <c r="O153" s="10">
        <f>IF($H153="","",IFERROR(IF($G153="Taxes incluses",ROUND($H153-$N153,2),0),0))</f>
        <v/>
      </c>
      <c r="P153" s="26" t="n"/>
      <c r="Q153" s="25" t="n"/>
    </row>
    <row r="154">
      <c r="A154" s="36" t="n"/>
      <c r="B154" s="25" t="n"/>
      <c r="C154" s="25" t="n"/>
      <c r="D154" s="26" t="n"/>
      <c r="E154" s="26" t="n"/>
      <c r="F154" s="25" t="n"/>
      <c r="G154" s="25" t="n"/>
      <c r="H154" s="27" t="n"/>
      <c r="I154" s="33">
        <f>IF($F154="","",IFERROR(VLOOKUP($F154,'Paramètres'!$A$6:$F$8,3,FALSE),0))</f>
        <v/>
      </c>
      <c r="J154" s="33">
        <f>IF($F154="","",IFERROR(VLOOKUP($F154,'Paramètres'!$A$6:$F$8,4,FALSE),0))</f>
        <v/>
      </c>
      <c r="K154" s="8">
        <f>IF($H154="","",IFERROR(IF($G154="Taxes incluses",ROUND($H154/(1+$I154+$J154),2),ROUND($H154,2)),0))</f>
        <v/>
      </c>
      <c r="L154" s="8">
        <f>IF($K154="","",IFERROR(ROUND($K154*$I154,2),0))</f>
        <v/>
      </c>
      <c r="M154" s="8">
        <f>IF($K154="","",IFERROR(ROUND($K154*$J154,2),0))</f>
        <v/>
      </c>
      <c r="N154" s="8">
        <f>IF($K154="","",IFERROR(ROUND($K154+$L154+$M154,2),0))</f>
        <v/>
      </c>
      <c r="O154" s="10">
        <f>IF($H154="","",IFERROR(IF($G154="Taxes incluses",ROUND($H154-$N154,2),0),0))</f>
        <v/>
      </c>
      <c r="P154" s="26" t="n"/>
      <c r="Q154" s="25" t="n"/>
    </row>
    <row r="155">
      <c r="A155" s="36" t="n"/>
      <c r="B155" s="25" t="n"/>
      <c r="C155" s="25" t="n"/>
      <c r="D155" s="26" t="n"/>
      <c r="E155" s="26" t="n"/>
      <c r="F155" s="25" t="n"/>
      <c r="G155" s="25" t="n"/>
      <c r="H155" s="27" t="n"/>
      <c r="I155" s="33">
        <f>IF($F155="","",IFERROR(VLOOKUP($F155,'Paramètres'!$A$6:$F$8,3,FALSE),0))</f>
        <v/>
      </c>
      <c r="J155" s="33">
        <f>IF($F155="","",IFERROR(VLOOKUP($F155,'Paramètres'!$A$6:$F$8,4,FALSE),0))</f>
        <v/>
      </c>
      <c r="K155" s="8">
        <f>IF($H155="","",IFERROR(IF($G155="Taxes incluses",ROUND($H155/(1+$I155+$J155),2),ROUND($H155,2)),0))</f>
        <v/>
      </c>
      <c r="L155" s="8">
        <f>IF($K155="","",IFERROR(ROUND($K155*$I155,2),0))</f>
        <v/>
      </c>
      <c r="M155" s="8">
        <f>IF($K155="","",IFERROR(ROUND($K155*$J155,2),0))</f>
        <v/>
      </c>
      <c r="N155" s="8">
        <f>IF($K155="","",IFERROR(ROUND($K155+$L155+$M155,2),0))</f>
        <v/>
      </c>
      <c r="O155" s="10">
        <f>IF($H155="","",IFERROR(IF($G155="Taxes incluses",ROUND($H155-$N155,2),0),0))</f>
        <v/>
      </c>
      <c r="P155" s="26" t="n"/>
      <c r="Q155" s="25" t="n"/>
    </row>
    <row r="156">
      <c r="A156" s="36" t="n"/>
      <c r="B156" s="25" t="n"/>
      <c r="C156" s="25" t="n"/>
      <c r="D156" s="26" t="n"/>
      <c r="E156" s="26" t="n"/>
      <c r="F156" s="25" t="n"/>
      <c r="G156" s="25" t="n"/>
      <c r="H156" s="27" t="n"/>
      <c r="I156" s="33">
        <f>IF($F156="","",IFERROR(VLOOKUP($F156,'Paramètres'!$A$6:$F$8,3,FALSE),0))</f>
        <v/>
      </c>
      <c r="J156" s="33">
        <f>IF($F156="","",IFERROR(VLOOKUP($F156,'Paramètres'!$A$6:$F$8,4,FALSE),0))</f>
        <v/>
      </c>
      <c r="K156" s="8">
        <f>IF($H156="","",IFERROR(IF($G156="Taxes incluses",ROUND($H156/(1+$I156+$J156),2),ROUND($H156,2)),0))</f>
        <v/>
      </c>
      <c r="L156" s="8">
        <f>IF($K156="","",IFERROR(ROUND($K156*$I156,2),0))</f>
        <v/>
      </c>
      <c r="M156" s="8">
        <f>IF($K156="","",IFERROR(ROUND($K156*$J156,2),0))</f>
        <v/>
      </c>
      <c r="N156" s="8">
        <f>IF($K156="","",IFERROR(ROUND($K156+$L156+$M156,2),0))</f>
        <v/>
      </c>
      <c r="O156" s="10">
        <f>IF($H156="","",IFERROR(IF($G156="Taxes incluses",ROUND($H156-$N156,2),0),0))</f>
        <v/>
      </c>
      <c r="P156" s="26" t="n"/>
      <c r="Q156" s="25" t="n"/>
    </row>
    <row r="157">
      <c r="A157" s="36" t="n"/>
      <c r="B157" s="25" t="n"/>
      <c r="C157" s="25" t="n"/>
      <c r="D157" s="26" t="n"/>
      <c r="E157" s="26" t="n"/>
      <c r="F157" s="25" t="n"/>
      <c r="G157" s="25" t="n"/>
      <c r="H157" s="27" t="n"/>
      <c r="I157" s="33">
        <f>IF($F157="","",IFERROR(VLOOKUP($F157,'Paramètres'!$A$6:$F$8,3,FALSE),0))</f>
        <v/>
      </c>
      <c r="J157" s="33">
        <f>IF($F157="","",IFERROR(VLOOKUP($F157,'Paramètres'!$A$6:$F$8,4,FALSE),0))</f>
        <v/>
      </c>
      <c r="K157" s="8">
        <f>IF($H157="","",IFERROR(IF($G157="Taxes incluses",ROUND($H157/(1+$I157+$J157),2),ROUND($H157,2)),0))</f>
        <v/>
      </c>
      <c r="L157" s="8">
        <f>IF($K157="","",IFERROR(ROUND($K157*$I157,2),0))</f>
        <v/>
      </c>
      <c r="M157" s="8">
        <f>IF($K157="","",IFERROR(ROUND($K157*$J157,2),0))</f>
        <v/>
      </c>
      <c r="N157" s="8">
        <f>IF($K157="","",IFERROR(ROUND($K157+$L157+$M157,2),0))</f>
        <v/>
      </c>
      <c r="O157" s="10">
        <f>IF($H157="","",IFERROR(IF($G157="Taxes incluses",ROUND($H157-$N157,2),0),0))</f>
        <v/>
      </c>
      <c r="P157" s="26" t="n"/>
      <c r="Q157" s="25" t="n"/>
    </row>
    <row r="158">
      <c r="A158" s="36" t="n"/>
      <c r="B158" s="25" t="n"/>
      <c r="C158" s="25" t="n"/>
      <c r="D158" s="26" t="n"/>
      <c r="E158" s="26" t="n"/>
      <c r="F158" s="25" t="n"/>
      <c r="G158" s="25" t="n"/>
      <c r="H158" s="27" t="n"/>
      <c r="I158" s="33">
        <f>IF($F158="","",IFERROR(VLOOKUP($F158,'Paramètres'!$A$6:$F$8,3,FALSE),0))</f>
        <v/>
      </c>
      <c r="J158" s="33">
        <f>IF($F158="","",IFERROR(VLOOKUP($F158,'Paramètres'!$A$6:$F$8,4,FALSE),0))</f>
        <v/>
      </c>
      <c r="K158" s="8">
        <f>IF($H158="","",IFERROR(IF($G158="Taxes incluses",ROUND($H158/(1+$I158+$J158),2),ROUND($H158,2)),0))</f>
        <v/>
      </c>
      <c r="L158" s="8">
        <f>IF($K158="","",IFERROR(ROUND($K158*$I158,2),0))</f>
        <v/>
      </c>
      <c r="M158" s="8">
        <f>IF($K158="","",IFERROR(ROUND($K158*$J158,2),0))</f>
        <v/>
      </c>
      <c r="N158" s="8">
        <f>IF($K158="","",IFERROR(ROUND($K158+$L158+$M158,2),0))</f>
        <v/>
      </c>
      <c r="O158" s="10">
        <f>IF($H158="","",IFERROR(IF($G158="Taxes incluses",ROUND($H158-$N158,2),0),0))</f>
        <v/>
      </c>
      <c r="P158" s="26" t="n"/>
      <c r="Q158" s="25" t="n"/>
    </row>
    <row r="159">
      <c r="A159" s="36" t="n"/>
      <c r="B159" s="25" t="n"/>
      <c r="C159" s="25" t="n"/>
      <c r="D159" s="26" t="n"/>
      <c r="E159" s="26" t="n"/>
      <c r="F159" s="25" t="n"/>
      <c r="G159" s="25" t="n"/>
      <c r="H159" s="27" t="n"/>
      <c r="I159" s="33">
        <f>IF($F159="","",IFERROR(VLOOKUP($F159,'Paramètres'!$A$6:$F$8,3,FALSE),0))</f>
        <v/>
      </c>
      <c r="J159" s="33">
        <f>IF($F159="","",IFERROR(VLOOKUP($F159,'Paramètres'!$A$6:$F$8,4,FALSE),0))</f>
        <v/>
      </c>
      <c r="K159" s="8">
        <f>IF($H159="","",IFERROR(IF($G159="Taxes incluses",ROUND($H159/(1+$I159+$J159),2),ROUND($H159,2)),0))</f>
        <v/>
      </c>
      <c r="L159" s="8">
        <f>IF($K159="","",IFERROR(ROUND($K159*$I159,2),0))</f>
        <v/>
      </c>
      <c r="M159" s="8">
        <f>IF($K159="","",IFERROR(ROUND($K159*$J159,2),0))</f>
        <v/>
      </c>
      <c r="N159" s="8">
        <f>IF($K159="","",IFERROR(ROUND($K159+$L159+$M159,2),0))</f>
        <v/>
      </c>
      <c r="O159" s="10">
        <f>IF($H159="","",IFERROR(IF($G159="Taxes incluses",ROUND($H159-$N159,2),0),0))</f>
        <v/>
      </c>
      <c r="P159" s="26" t="n"/>
      <c r="Q159" s="25" t="n"/>
    </row>
    <row r="160">
      <c r="A160" s="36" t="n"/>
      <c r="B160" s="25" t="n"/>
      <c r="C160" s="25" t="n"/>
      <c r="D160" s="26" t="n"/>
      <c r="E160" s="26" t="n"/>
      <c r="F160" s="25" t="n"/>
      <c r="G160" s="25" t="n"/>
      <c r="H160" s="27" t="n"/>
      <c r="I160" s="33">
        <f>IF($F160="","",IFERROR(VLOOKUP($F160,'Paramètres'!$A$6:$F$8,3,FALSE),0))</f>
        <v/>
      </c>
      <c r="J160" s="33">
        <f>IF($F160="","",IFERROR(VLOOKUP($F160,'Paramètres'!$A$6:$F$8,4,FALSE),0))</f>
        <v/>
      </c>
      <c r="K160" s="8">
        <f>IF($H160="","",IFERROR(IF($G160="Taxes incluses",ROUND($H160/(1+$I160+$J160),2),ROUND($H160,2)),0))</f>
        <v/>
      </c>
      <c r="L160" s="8">
        <f>IF($K160="","",IFERROR(ROUND($K160*$I160,2),0))</f>
        <v/>
      </c>
      <c r="M160" s="8">
        <f>IF($K160="","",IFERROR(ROUND($K160*$J160,2),0))</f>
        <v/>
      </c>
      <c r="N160" s="8">
        <f>IF($K160="","",IFERROR(ROUND($K160+$L160+$M160,2),0))</f>
        <v/>
      </c>
      <c r="O160" s="10">
        <f>IF($H160="","",IFERROR(IF($G160="Taxes incluses",ROUND($H160-$N160,2),0),0))</f>
        <v/>
      </c>
      <c r="P160" s="26" t="n"/>
      <c r="Q160" s="25" t="n"/>
    </row>
    <row r="161">
      <c r="A161" s="36" t="n"/>
      <c r="B161" s="25" t="n"/>
      <c r="C161" s="25" t="n"/>
      <c r="D161" s="26" t="n"/>
      <c r="E161" s="26" t="n"/>
      <c r="F161" s="25" t="n"/>
      <c r="G161" s="25" t="n"/>
      <c r="H161" s="27" t="n"/>
      <c r="I161" s="33">
        <f>IF($F161="","",IFERROR(VLOOKUP($F161,'Paramètres'!$A$6:$F$8,3,FALSE),0))</f>
        <v/>
      </c>
      <c r="J161" s="33">
        <f>IF($F161="","",IFERROR(VLOOKUP($F161,'Paramètres'!$A$6:$F$8,4,FALSE),0))</f>
        <v/>
      </c>
      <c r="K161" s="8">
        <f>IF($H161="","",IFERROR(IF($G161="Taxes incluses",ROUND($H161/(1+$I161+$J161),2),ROUND($H161,2)),0))</f>
        <v/>
      </c>
      <c r="L161" s="8">
        <f>IF($K161="","",IFERROR(ROUND($K161*$I161,2),0))</f>
        <v/>
      </c>
      <c r="M161" s="8">
        <f>IF($K161="","",IFERROR(ROUND($K161*$J161,2),0))</f>
        <v/>
      </c>
      <c r="N161" s="8">
        <f>IF($K161="","",IFERROR(ROUND($K161+$L161+$M161,2),0))</f>
        <v/>
      </c>
      <c r="O161" s="10">
        <f>IF($H161="","",IFERROR(IF($G161="Taxes incluses",ROUND($H161-$N161,2),0),0))</f>
        <v/>
      </c>
      <c r="P161" s="26" t="n"/>
      <c r="Q161" s="25" t="n"/>
    </row>
    <row r="162">
      <c r="A162" s="36" t="n"/>
      <c r="B162" s="25" t="n"/>
      <c r="C162" s="25" t="n"/>
      <c r="D162" s="26" t="n"/>
      <c r="E162" s="26" t="n"/>
      <c r="F162" s="25" t="n"/>
      <c r="G162" s="25" t="n"/>
      <c r="H162" s="27" t="n"/>
      <c r="I162" s="33">
        <f>IF($F162="","",IFERROR(VLOOKUP($F162,'Paramètres'!$A$6:$F$8,3,FALSE),0))</f>
        <v/>
      </c>
      <c r="J162" s="33">
        <f>IF($F162="","",IFERROR(VLOOKUP($F162,'Paramètres'!$A$6:$F$8,4,FALSE),0))</f>
        <v/>
      </c>
      <c r="K162" s="8">
        <f>IF($H162="","",IFERROR(IF($G162="Taxes incluses",ROUND($H162/(1+$I162+$J162),2),ROUND($H162,2)),0))</f>
        <v/>
      </c>
      <c r="L162" s="8">
        <f>IF($K162="","",IFERROR(ROUND($K162*$I162,2),0))</f>
        <v/>
      </c>
      <c r="M162" s="8">
        <f>IF($K162="","",IFERROR(ROUND($K162*$J162,2),0))</f>
        <v/>
      </c>
      <c r="N162" s="8">
        <f>IF($K162="","",IFERROR(ROUND($K162+$L162+$M162,2),0))</f>
        <v/>
      </c>
      <c r="O162" s="10">
        <f>IF($H162="","",IFERROR(IF($G162="Taxes incluses",ROUND($H162-$N162,2),0),0))</f>
        <v/>
      </c>
      <c r="P162" s="26" t="n"/>
      <c r="Q162" s="25" t="n"/>
    </row>
    <row r="163">
      <c r="A163" s="36" t="n"/>
      <c r="B163" s="25" t="n"/>
      <c r="C163" s="25" t="n"/>
      <c r="D163" s="26" t="n"/>
      <c r="E163" s="26" t="n"/>
      <c r="F163" s="25" t="n"/>
      <c r="G163" s="25" t="n"/>
      <c r="H163" s="27" t="n"/>
      <c r="I163" s="33">
        <f>IF($F163="","",IFERROR(VLOOKUP($F163,'Paramètres'!$A$6:$F$8,3,FALSE),0))</f>
        <v/>
      </c>
      <c r="J163" s="33">
        <f>IF($F163="","",IFERROR(VLOOKUP($F163,'Paramètres'!$A$6:$F$8,4,FALSE),0))</f>
        <v/>
      </c>
      <c r="K163" s="8">
        <f>IF($H163="","",IFERROR(IF($G163="Taxes incluses",ROUND($H163/(1+$I163+$J163),2),ROUND($H163,2)),0))</f>
        <v/>
      </c>
      <c r="L163" s="8">
        <f>IF($K163="","",IFERROR(ROUND($K163*$I163,2),0))</f>
        <v/>
      </c>
      <c r="M163" s="8">
        <f>IF($K163="","",IFERROR(ROUND($K163*$J163,2),0))</f>
        <v/>
      </c>
      <c r="N163" s="8">
        <f>IF($K163="","",IFERROR(ROUND($K163+$L163+$M163,2),0))</f>
        <v/>
      </c>
      <c r="O163" s="10">
        <f>IF($H163="","",IFERROR(IF($G163="Taxes incluses",ROUND($H163-$N163,2),0),0))</f>
        <v/>
      </c>
      <c r="P163" s="26" t="n"/>
      <c r="Q163" s="25" t="n"/>
    </row>
    <row r="164">
      <c r="A164" s="36" t="n"/>
      <c r="B164" s="25" t="n"/>
      <c r="C164" s="25" t="n"/>
      <c r="D164" s="26" t="n"/>
      <c r="E164" s="26" t="n"/>
      <c r="F164" s="25" t="n"/>
      <c r="G164" s="25" t="n"/>
      <c r="H164" s="27" t="n"/>
      <c r="I164" s="33">
        <f>IF($F164="","",IFERROR(VLOOKUP($F164,'Paramètres'!$A$6:$F$8,3,FALSE),0))</f>
        <v/>
      </c>
      <c r="J164" s="33">
        <f>IF($F164="","",IFERROR(VLOOKUP($F164,'Paramètres'!$A$6:$F$8,4,FALSE),0))</f>
        <v/>
      </c>
      <c r="K164" s="8">
        <f>IF($H164="","",IFERROR(IF($G164="Taxes incluses",ROUND($H164/(1+$I164+$J164),2),ROUND($H164,2)),0))</f>
        <v/>
      </c>
      <c r="L164" s="8">
        <f>IF($K164="","",IFERROR(ROUND($K164*$I164,2),0))</f>
        <v/>
      </c>
      <c r="M164" s="8">
        <f>IF($K164="","",IFERROR(ROUND($K164*$J164,2),0))</f>
        <v/>
      </c>
      <c r="N164" s="8">
        <f>IF($K164="","",IFERROR(ROUND($K164+$L164+$M164,2),0))</f>
        <v/>
      </c>
      <c r="O164" s="10">
        <f>IF($H164="","",IFERROR(IF($G164="Taxes incluses",ROUND($H164-$N164,2),0),0))</f>
        <v/>
      </c>
      <c r="P164" s="26" t="n"/>
      <c r="Q164" s="25" t="n"/>
    </row>
    <row r="165">
      <c r="A165" s="36" t="n"/>
      <c r="B165" s="25" t="n"/>
      <c r="C165" s="25" t="n"/>
      <c r="D165" s="26" t="n"/>
      <c r="E165" s="26" t="n"/>
      <c r="F165" s="25" t="n"/>
      <c r="G165" s="25" t="n"/>
      <c r="H165" s="27" t="n"/>
      <c r="I165" s="33">
        <f>IF($F165="","",IFERROR(VLOOKUP($F165,'Paramètres'!$A$6:$F$8,3,FALSE),0))</f>
        <v/>
      </c>
      <c r="J165" s="33">
        <f>IF($F165="","",IFERROR(VLOOKUP($F165,'Paramètres'!$A$6:$F$8,4,FALSE),0))</f>
        <v/>
      </c>
      <c r="K165" s="8">
        <f>IF($H165="","",IFERROR(IF($G165="Taxes incluses",ROUND($H165/(1+$I165+$J165),2),ROUND($H165,2)),0))</f>
        <v/>
      </c>
      <c r="L165" s="8">
        <f>IF($K165="","",IFERROR(ROUND($K165*$I165,2),0))</f>
        <v/>
      </c>
      <c r="M165" s="8">
        <f>IF($K165="","",IFERROR(ROUND($K165*$J165,2),0))</f>
        <v/>
      </c>
      <c r="N165" s="8">
        <f>IF($K165="","",IFERROR(ROUND($K165+$L165+$M165,2),0))</f>
        <v/>
      </c>
      <c r="O165" s="10">
        <f>IF($H165="","",IFERROR(IF($G165="Taxes incluses",ROUND($H165-$N165,2),0),0))</f>
        <v/>
      </c>
      <c r="P165" s="26" t="n"/>
      <c r="Q165" s="25" t="n"/>
    </row>
    <row r="166">
      <c r="A166" s="36" t="n"/>
      <c r="B166" s="25" t="n"/>
      <c r="C166" s="25" t="n"/>
      <c r="D166" s="26" t="n"/>
      <c r="E166" s="26" t="n"/>
      <c r="F166" s="25" t="n"/>
      <c r="G166" s="25" t="n"/>
      <c r="H166" s="27" t="n"/>
      <c r="I166" s="33">
        <f>IF($F166="","",IFERROR(VLOOKUP($F166,'Paramètres'!$A$6:$F$8,3,FALSE),0))</f>
        <v/>
      </c>
      <c r="J166" s="33">
        <f>IF($F166="","",IFERROR(VLOOKUP($F166,'Paramètres'!$A$6:$F$8,4,FALSE),0))</f>
        <v/>
      </c>
      <c r="K166" s="8">
        <f>IF($H166="","",IFERROR(IF($G166="Taxes incluses",ROUND($H166/(1+$I166+$J166),2),ROUND($H166,2)),0))</f>
        <v/>
      </c>
      <c r="L166" s="8">
        <f>IF($K166="","",IFERROR(ROUND($K166*$I166,2),0))</f>
        <v/>
      </c>
      <c r="M166" s="8">
        <f>IF($K166="","",IFERROR(ROUND($K166*$J166,2),0))</f>
        <v/>
      </c>
      <c r="N166" s="8">
        <f>IF($K166="","",IFERROR(ROUND($K166+$L166+$M166,2),0))</f>
        <v/>
      </c>
      <c r="O166" s="10">
        <f>IF($H166="","",IFERROR(IF($G166="Taxes incluses",ROUND($H166-$N166,2),0),0))</f>
        <v/>
      </c>
      <c r="P166" s="26" t="n"/>
      <c r="Q166" s="25" t="n"/>
    </row>
    <row r="167">
      <c r="A167" s="36" t="n"/>
      <c r="B167" s="25" t="n"/>
      <c r="C167" s="25" t="n"/>
      <c r="D167" s="26" t="n"/>
      <c r="E167" s="26" t="n"/>
      <c r="F167" s="25" t="n"/>
      <c r="G167" s="25" t="n"/>
      <c r="H167" s="27" t="n"/>
      <c r="I167" s="33">
        <f>IF($F167="","",IFERROR(VLOOKUP($F167,'Paramètres'!$A$6:$F$8,3,FALSE),0))</f>
        <v/>
      </c>
      <c r="J167" s="33">
        <f>IF($F167="","",IFERROR(VLOOKUP($F167,'Paramètres'!$A$6:$F$8,4,FALSE),0))</f>
        <v/>
      </c>
      <c r="K167" s="8">
        <f>IF($H167="","",IFERROR(IF($G167="Taxes incluses",ROUND($H167/(1+$I167+$J167),2),ROUND($H167,2)),0))</f>
        <v/>
      </c>
      <c r="L167" s="8">
        <f>IF($K167="","",IFERROR(ROUND($K167*$I167,2),0))</f>
        <v/>
      </c>
      <c r="M167" s="8">
        <f>IF($K167="","",IFERROR(ROUND($K167*$J167,2),0))</f>
        <v/>
      </c>
      <c r="N167" s="8">
        <f>IF($K167="","",IFERROR(ROUND($K167+$L167+$M167,2),0))</f>
        <v/>
      </c>
      <c r="O167" s="10">
        <f>IF($H167="","",IFERROR(IF($G167="Taxes incluses",ROUND($H167-$N167,2),0),0))</f>
        <v/>
      </c>
      <c r="P167" s="26" t="n"/>
      <c r="Q167" s="25" t="n"/>
    </row>
    <row r="168">
      <c r="A168" s="36" t="n"/>
      <c r="B168" s="25" t="n"/>
      <c r="C168" s="25" t="n"/>
      <c r="D168" s="26" t="n"/>
      <c r="E168" s="26" t="n"/>
      <c r="F168" s="25" t="n"/>
      <c r="G168" s="25" t="n"/>
      <c r="H168" s="27" t="n"/>
      <c r="I168" s="33">
        <f>IF($F168="","",IFERROR(VLOOKUP($F168,'Paramètres'!$A$6:$F$8,3,FALSE),0))</f>
        <v/>
      </c>
      <c r="J168" s="33">
        <f>IF($F168="","",IFERROR(VLOOKUP($F168,'Paramètres'!$A$6:$F$8,4,FALSE),0))</f>
        <v/>
      </c>
      <c r="K168" s="8">
        <f>IF($H168="","",IFERROR(IF($G168="Taxes incluses",ROUND($H168/(1+$I168+$J168),2),ROUND($H168,2)),0))</f>
        <v/>
      </c>
      <c r="L168" s="8">
        <f>IF($K168="","",IFERROR(ROUND($K168*$I168,2),0))</f>
        <v/>
      </c>
      <c r="M168" s="8">
        <f>IF($K168="","",IFERROR(ROUND($K168*$J168,2),0))</f>
        <v/>
      </c>
      <c r="N168" s="8">
        <f>IF($K168="","",IFERROR(ROUND($K168+$L168+$M168,2),0))</f>
        <v/>
      </c>
      <c r="O168" s="10">
        <f>IF($H168="","",IFERROR(IF($G168="Taxes incluses",ROUND($H168-$N168,2),0),0))</f>
        <v/>
      </c>
      <c r="P168" s="26" t="n"/>
      <c r="Q168" s="25" t="n"/>
    </row>
    <row r="169">
      <c r="A169" s="36" t="n"/>
      <c r="B169" s="25" t="n"/>
      <c r="C169" s="25" t="n"/>
      <c r="D169" s="26" t="n"/>
      <c r="E169" s="26" t="n"/>
      <c r="F169" s="25" t="n"/>
      <c r="G169" s="25" t="n"/>
      <c r="H169" s="27" t="n"/>
      <c r="I169" s="33">
        <f>IF($F169="","",IFERROR(VLOOKUP($F169,'Paramètres'!$A$6:$F$8,3,FALSE),0))</f>
        <v/>
      </c>
      <c r="J169" s="33">
        <f>IF($F169="","",IFERROR(VLOOKUP($F169,'Paramètres'!$A$6:$F$8,4,FALSE),0))</f>
        <v/>
      </c>
      <c r="K169" s="8">
        <f>IF($H169="","",IFERROR(IF($G169="Taxes incluses",ROUND($H169/(1+$I169+$J169),2),ROUND($H169,2)),0))</f>
        <v/>
      </c>
      <c r="L169" s="8">
        <f>IF($K169="","",IFERROR(ROUND($K169*$I169,2),0))</f>
        <v/>
      </c>
      <c r="M169" s="8">
        <f>IF($K169="","",IFERROR(ROUND($K169*$J169,2),0))</f>
        <v/>
      </c>
      <c r="N169" s="8">
        <f>IF($K169="","",IFERROR(ROUND($K169+$L169+$M169,2),0))</f>
        <v/>
      </c>
      <c r="O169" s="10">
        <f>IF($H169="","",IFERROR(IF($G169="Taxes incluses",ROUND($H169-$N169,2),0),0))</f>
        <v/>
      </c>
      <c r="P169" s="26" t="n"/>
      <c r="Q169" s="25" t="n"/>
    </row>
    <row r="170">
      <c r="A170" s="36" t="n"/>
      <c r="B170" s="25" t="n"/>
      <c r="C170" s="25" t="n"/>
      <c r="D170" s="26" t="n"/>
      <c r="E170" s="26" t="n"/>
      <c r="F170" s="25" t="n"/>
      <c r="G170" s="25" t="n"/>
      <c r="H170" s="27" t="n"/>
      <c r="I170" s="33">
        <f>IF($F170="","",IFERROR(VLOOKUP($F170,'Paramètres'!$A$6:$F$8,3,FALSE),0))</f>
        <v/>
      </c>
      <c r="J170" s="33">
        <f>IF($F170="","",IFERROR(VLOOKUP($F170,'Paramètres'!$A$6:$F$8,4,FALSE),0))</f>
        <v/>
      </c>
      <c r="K170" s="8">
        <f>IF($H170="","",IFERROR(IF($G170="Taxes incluses",ROUND($H170/(1+$I170+$J170),2),ROUND($H170,2)),0))</f>
        <v/>
      </c>
      <c r="L170" s="8">
        <f>IF($K170="","",IFERROR(ROUND($K170*$I170,2),0))</f>
        <v/>
      </c>
      <c r="M170" s="8">
        <f>IF($K170="","",IFERROR(ROUND($K170*$J170,2),0))</f>
        <v/>
      </c>
      <c r="N170" s="8">
        <f>IF($K170="","",IFERROR(ROUND($K170+$L170+$M170,2),0))</f>
        <v/>
      </c>
      <c r="O170" s="10">
        <f>IF($H170="","",IFERROR(IF($G170="Taxes incluses",ROUND($H170-$N170,2),0),0))</f>
        <v/>
      </c>
      <c r="P170" s="26" t="n"/>
      <c r="Q170" s="25" t="n"/>
    </row>
    <row r="171">
      <c r="A171" s="36" t="n"/>
      <c r="B171" s="25" t="n"/>
      <c r="C171" s="25" t="n"/>
      <c r="D171" s="26" t="n"/>
      <c r="E171" s="26" t="n"/>
      <c r="F171" s="25" t="n"/>
      <c r="G171" s="25" t="n"/>
      <c r="H171" s="27" t="n"/>
      <c r="I171" s="33">
        <f>IF($F171="","",IFERROR(VLOOKUP($F171,'Paramètres'!$A$6:$F$8,3,FALSE),0))</f>
        <v/>
      </c>
      <c r="J171" s="33">
        <f>IF($F171="","",IFERROR(VLOOKUP($F171,'Paramètres'!$A$6:$F$8,4,FALSE),0))</f>
        <v/>
      </c>
      <c r="K171" s="8">
        <f>IF($H171="","",IFERROR(IF($G171="Taxes incluses",ROUND($H171/(1+$I171+$J171),2),ROUND($H171,2)),0))</f>
        <v/>
      </c>
      <c r="L171" s="8">
        <f>IF($K171="","",IFERROR(ROUND($K171*$I171,2),0))</f>
        <v/>
      </c>
      <c r="M171" s="8">
        <f>IF($K171="","",IFERROR(ROUND($K171*$J171,2),0))</f>
        <v/>
      </c>
      <c r="N171" s="8">
        <f>IF($K171="","",IFERROR(ROUND($K171+$L171+$M171,2),0))</f>
        <v/>
      </c>
      <c r="O171" s="10">
        <f>IF($H171="","",IFERROR(IF($G171="Taxes incluses",ROUND($H171-$N171,2),0),0))</f>
        <v/>
      </c>
      <c r="P171" s="26" t="n"/>
      <c r="Q171" s="25" t="n"/>
    </row>
    <row r="172">
      <c r="A172" s="36" t="n"/>
      <c r="B172" s="25" t="n"/>
      <c r="C172" s="25" t="n"/>
      <c r="D172" s="26" t="n"/>
      <c r="E172" s="26" t="n"/>
      <c r="F172" s="25" t="n"/>
      <c r="G172" s="25" t="n"/>
      <c r="H172" s="27" t="n"/>
      <c r="I172" s="33">
        <f>IF($F172="","",IFERROR(VLOOKUP($F172,'Paramètres'!$A$6:$F$8,3,FALSE),0))</f>
        <v/>
      </c>
      <c r="J172" s="33">
        <f>IF($F172="","",IFERROR(VLOOKUP($F172,'Paramètres'!$A$6:$F$8,4,FALSE),0))</f>
        <v/>
      </c>
      <c r="K172" s="8">
        <f>IF($H172="","",IFERROR(IF($G172="Taxes incluses",ROUND($H172/(1+$I172+$J172),2),ROUND($H172,2)),0))</f>
        <v/>
      </c>
      <c r="L172" s="8">
        <f>IF($K172="","",IFERROR(ROUND($K172*$I172,2),0))</f>
        <v/>
      </c>
      <c r="M172" s="8">
        <f>IF($K172="","",IFERROR(ROUND($K172*$J172,2),0))</f>
        <v/>
      </c>
      <c r="N172" s="8">
        <f>IF($K172="","",IFERROR(ROUND($K172+$L172+$M172,2),0))</f>
        <v/>
      </c>
      <c r="O172" s="10">
        <f>IF($H172="","",IFERROR(IF($G172="Taxes incluses",ROUND($H172-$N172,2),0),0))</f>
        <v/>
      </c>
      <c r="P172" s="26" t="n"/>
      <c r="Q172" s="25" t="n"/>
    </row>
    <row r="173">
      <c r="A173" s="36" t="n"/>
      <c r="B173" s="25" t="n"/>
      <c r="C173" s="25" t="n"/>
      <c r="D173" s="26" t="n"/>
      <c r="E173" s="26" t="n"/>
      <c r="F173" s="25" t="n"/>
      <c r="G173" s="25" t="n"/>
      <c r="H173" s="27" t="n"/>
      <c r="I173" s="33">
        <f>IF($F173="","",IFERROR(VLOOKUP($F173,'Paramètres'!$A$6:$F$8,3,FALSE),0))</f>
        <v/>
      </c>
      <c r="J173" s="33">
        <f>IF($F173="","",IFERROR(VLOOKUP($F173,'Paramètres'!$A$6:$F$8,4,FALSE),0))</f>
        <v/>
      </c>
      <c r="K173" s="8">
        <f>IF($H173="","",IFERROR(IF($G173="Taxes incluses",ROUND($H173/(1+$I173+$J173),2),ROUND($H173,2)),0))</f>
        <v/>
      </c>
      <c r="L173" s="8">
        <f>IF($K173="","",IFERROR(ROUND($K173*$I173,2),0))</f>
        <v/>
      </c>
      <c r="M173" s="8">
        <f>IF($K173="","",IFERROR(ROUND($K173*$J173,2),0))</f>
        <v/>
      </c>
      <c r="N173" s="8">
        <f>IF($K173="","",IFERROR(ROUND($K173+$L173+$M173,2),0))</f>
        <v/>
      </c>
      <c r="O173" s="10">
        <f>IF($H173="","",IFERROR(IF($G173="Taxes incluses",ROUND($H173-$N173,2),0),0))</f>
        <v/>
      </c>
      <c r="P173" s="26" t="n"/>
      <c r="Q173" s="25" t="n"/>
    </row>
    <row r="174">
      <c r="A174" s="36" t="n"/>
      <c r="B174" s="25" t="n"/>
      <c r="C174" s="25" t="n"/>
      <c r="D174" s="26" t="n"/>
      <c r="E174" s="26" t="n"/>
      <c r="F174" s="25" t="n"/>
      <c r="G174" s="25" t="n"/>
      <c r="H174" s="27" t="n"/>
      <c r="I174" s="33">
        <f>IF($F174="","",IFERROR(VLOOKUP($F174,'Paramètres'!$A$6:$F$8,3,FALSE),0))</f>
        <v/>
      </c>
      <c r="J174" s="33">
        <f>IF($F174="","",IFERROR(VLOOKUP($F174,'Paramètres'!$A$6:$F$8,4,FALSE),0))</f>
        <v/>
      </c>
      <c r="K174" s="8">
        <f>IF($H174="","",IFERROR(IF($G174="Taxes incluses",ROUND($H174/(1+$I174+$J174),2),ROUND($H174,2)),0))</f>
        <v/>
      </c>
      <c r="L174" s="8">
        <f>IF($K174="","",IFERROR(ROUND($K174*$I174,2),0))</f>
        <v/>
      </c>
      <c r="M174" s="8">
        <f>IF($K174="","",IFERROR(ROUND($K174*$J174,2),0))</f>
        <v/>
      </c>
      <c r="N174" s="8">
        <f>IF($K174="","",IFERROR(ROUND($K174+$L174+$M174,2),0))</f>
        <v/>
      </c>
      <c r="O174" s="10">
        <f>IF($H174="","",IFERROR(IF($G174="Taxes incluses",ROUND($H174-$N174,2),0),0))</f>
        <v/>
      </c>
      <c r="P174" s="26" t="n"/>
      <c r="Q174" s="25" t="n"/>
    </row>
    <row r="175">
      <c r="A175" s="36" t="n"/>
      <c r="B175" s="25" t="n"/>
      <c r="C175" s="25" t="n"/>
      <c r="D175" s="26" t="n"/>
      <c r="E175" s="26" t="n"/>
      <c r="F175" s="25" t="n"/>
      <c r="G175" s="25" t="n"/>
      <c r="H175" s="27" t="n"/>
      <c r="I175" s="33">
        <f>IF($F175="","",IFERROR(VLOOKUP($F175,'Paramètres'!$A$6:$F$8,3,FALSE),0))</f>
        <v/>
      </c>
      <c r="J175" s="33">
        <f>IF($F175="","",IFERROR(VLOOKUP($F175,'Paramètres'!$A$6:$F$8,4,FALSE),0))</f>
        <v/>
      </c>
      <c r="K175" s="8">
        <f>IF($H175="","",IFERROR(IF($G175="Taxes incluses",ROUND($H175/(1+$I175+$J175),2),ROUND($H175,2)),0))</f>
        <v/>
      </c>
      <c r="L175" s="8">
        <f>IF($K175="","",IFERROR(ROUND($K175*$I175,2),0))</f>
        <v/>
      </c>
      <c r="M175" s="8">
        <f>IF($K175="","",IFERROR(ROUND($K175*$J175,2),0))</f>
        <v/>
      </c>
      <c r="N175" s="8">
        <f>IF($K175="","",IFERROR(ROUND($K175+$L175+$M175,2),0))</f>
        <v/>
      </c>
      <c r="O175" s="10">
        <f>IF($H175="","",IFERROR(IF($G175="Taxes incluses",ROUND($H175-$N175,2),0),0))</f>
        <v/>
      </c>
      <c r="P175" s="26" t="n"/>
      <c r="Q175" s="25" t="n"/>
    </row>
    <row r="176">
      <c r="A176" s="36" t="n"/>
      <c r="B176" s="25" t="n"/>
      <c r="C176" s="25" t="n"/>
      <c r="D176" s="26" t="n"/>
      <c r="E176" s="26" t="n"/>
      <c r="F176" s="25" t="n"/>
      <c r="G176" s="25" t="n"/>
      <c r="H176" s="27" t="n"/>
      <c r="I176" s="33">
        <f>IF($F176="","",IFERROR(VLOOKUP($F176,'Paramètres'!$A$6:$F$8,3,FALSE),0))</f>
        <v/>
      </c>
      <c r="J176" s="33">
        <f>IF($F176="","",IFERROR(VLOOKUP($F176,'Paramètres'!$A$6:$F$8,4,FALSE),0))</f>
        <v/>
      </c>
      <c r="K176" s="8">
        <f>IF($H176="","",IFERROR(IF($G176="Taxes incluses",ROUND($H176/(1+$I176+$J176),2),ROUND($H176,2)),0))</f>
        <v/>
      </c>
      <c r="L176" s="8">
        <f>IF($K176="","",IFERROR(ROUND($K176*$I176,2),0))</f>
        <v/>
      </c>
      <c r="M176" s="8">
        <f>IF($K176="","",IFERROR(ROUND($K176*$J176,2),0))</f>
        <v/>
      </c>
      <c r="N176" s="8">
        <f>IF($K176="","",IFERROR(ROUND($K176+$L176+$M176,2),0))</f>
        <v/>
      </c>
      <c r="O176" s="10">
        <f>IF($H176="","",IFERROR(IF($G176="Taxes incluses",ROUND($H176-$N176,2),0),0))</f>
        <v/>
      </c>
      <c r="P176" s="26" t="n"/>
      <c r="Q176" s="25" t="n"/>
    </row>
    <row r="177">
      <c r="A177" s="36" t="n"/>
      <c r="B177" s="25" t="n"/>
      <c r="C177" s="25" t="n"/>
      <c r="D177" s="26" t="n"/>
      <c r="E177" s="26" t="n"/>
      <c r="F177" s="25" t="n"/>
      <c r="G177" s="25" t="n"/>
      <c r="H177" s="27" t="n"/>
      <c r="I177" s="33">
        <f>IF($F177="","",IFERROR(VLOOKUP($F177,'Paramètres'!$A$6:$F$8,3,FALSE),0))</f>
        <v/>
      </c>
      <c r="J177" s="33">
        <f>IF($F177="","",IFERROR(VLOOKUP($F177,'Paramètres'!$A$6:$F$8,4,FALSE),0))</f>
        <v/>
      </c>
      <c r="K177" s="8">
        <f>IF($H177="","",IFERROR(IF($G177="Taxes incluses",ROUND($H177/(1+$I177+$J177),2),ROUND($H177,2)),0))</f>
        <v/>
      </c>
      <c r="L177" s="8">
        <f>IF($K177="","",IFERROR(ROUND($K177*$I177,2),0))</f>
        <v/>
      </c>
      <c r="M177" s="8">
        <f>IF($K177="","",IFERROR(ROUND($K177*$J177,2),0))</f>
        <v/>
      </c>
      <c r="N177" s="8">
        <f>IF($K177="","",IFERROR(ROUND($K177+$L177+$M177,2),0))</f>
        <v/>
      </c>
      <c r="O177" s="10">
        <f>IF($H177="","",IFERROR(IF($G177="Taxes incluses",ROUND($H177-$N177,2),0),0))</f>
        <v/>
      </c>
      <c r="P177" s="26" t="n"/>
      <c r="Q177" s="25" t="n"/>
    </row>
    <row r="178">
      <c r="A178" s="36" t="n"/>
      <c r="B178" s="25" t="n"/>
      <c r="C178" s="25" t="n"/>
      <c r="D178" s="26" t="n"/>
      <c r="E178" s="26" t="n"/>
      <c r="F178" s="25" t="n"/>
      <c r="G178" s="25" t="n"/>
      <c r="H178" s="27" t="n"/>
      <c r="I178" s="33">
        <f>IF($F178="","",IFERROR(VLOOKUP($F178,'Paramètres'!$A$6:$F$8,3,FALSE),0))</f>
        <v/>
      </c>
      <c r="J178" s="33">
        <f>IF($F178="","",IFERROR(VLOOKUP($F178,'Paramètres'!$A$6:$F$8,4,FALSE),0))</f>
        <v/>
      </c>
      <c r="K178" s="8">
        <f>IF($H178="","",IFERROR(IF($G178="Taxes incluses",ROUND($H178/(1+$I178+$J178),2),ROUND($H178,2)),0))</f>
        <v/>
      </c>
      <c r="L178" s="8">
        <f>IF($K178="","",IFERROR(ROUND($K178*$I178,2),0))</f>
        <v/>
      </c>
      <c r="M178" s="8">
        <f>IF($K178="","",IFERROR(ROUND($K178*$J178,2),0))</f>
        <v/>
      </c>
      <c r="N178" s="8">
        <f>IF($K178="","",IFERROR(ROUND($K178+$L178+$M178,2),0))</f>
        <v/>
      </c>
      <c r="O178" s="10">
        <f>IF($H178="","",IFERROR(IF($G178="Taxes incluses",ROUND($H178-$N178,2),0),0))</f>
        <v/>
      </c>
      <c r="P178" s="26" t="n"/>
      <c r="Q178" s="25" t="n"/>
    </row>
    <row r="179">
      <c r="A179" s="36" t="n"/>
      <c r="B179" s="25" t="n"/>
      <c r="C179" s="25" t="n"/>
      <c r="D179" s="26" t="n"/>
      <c r="E179" s="26" t="n"/>
      <c r="F179" s="25" t="n"/>
      <c r="G179" s="25" t="n"/>
      <c r="H179" s="27" t="n"/>
      <c r="I179" s="33">
        <f>IF($F179="","",IFERROR(VLOOKUP($F179,'Paramètres'!$A$6:$F$8,3,FALSE),0))</f>
        <v/>
      </c>
      <c r="J179" s="33">
        <f>IF($F179="","",IFERROR(VLOOKUP($F179,'Paramètres'!$A$6:$F$8,4,FALSE),0))</f>
        <v/>
      </c>
      <c r="K179" s="8">
        <f>IF($H179="","",IFERROR(IF($G179="Taxes incluses",ROUND($H179/(1+$I179+$J179),2),ROUND($H179,2)),0))</f>
        <v/>
      </c>
      <c r="L179" s="8">
        <f>IF($K179="","",IFERROR(ROUND($K179*$I179,2),0))</f>
        <v/>
      </c>
      <c r="M179" s="8">
        <f>IF($K179="","",IFERROR(ROUND($K179*$J179,2),0))</f>
        <v/>
      </c>
      <c r="N179" s="8">
        <f>IF($K179="","",IFERROR(ROUND($K179+$L179+$M179,2),0))</f>
        <v/>
      </c>
      <c r="O179" s="10">
        <f>IF($H179="","",IFERROR(IF($G179="Taxes incluses",ROUND($H179-$N179,2),0),0))</f>
        <v/>
      </c>
      <c r="P179" s="26" t="n"/>
      <c r="Q179" s="25" t="n"/>
    </row>
    <row r="180">
      <c r="A180" s="36" t="n"/>
      <c r="B180" s="25" t="n"/>
      <c r="C180" s="25" t="n"/>
      <c r="D180" s="26" t="n"/>
      <c r="E180" s="26" t="n"/>
      <c r="F180" s="25" t="n"/>
      <c r="G180" s="25" t="n"/>
      <c r="H180" s="27" t="n"/>
      <c r="I180" s="33">
        <f>IF($F180="","",IFERROR(VLOOKUP($F180,'Paramètres'!$A$6:$F$8,3,FALSE),0))</f>
        <v/>
      </c>
      <c r="J180" s="33">
        <f>IF($F180="","",IFERROR(VLOOKUP($F180,'Paramètres'!$A$6:$F$8,4,FALSE),0))</f>
        <v/>
      </c>
      <c r="K180" s="8">
        <f>IF($H180="","",IFERROR(IF($G180="Taxes incluses",ROUND($H180/(1+$I180+$J180),2),ROUND($H180,2)),0))</f>
        <v/>
      </c>
      <c r="L180" s="8">
        <f>IF($K180="","",IFERROR(ROUND($K180*$I180,2),0))</f>
        <v/>
      </c>
      <c r="M180" s="8">
        <f>IF($K180="","",IFERROR(ROUND($K180*$J180,2),0))</f>
        <v/>
      </c>
      <c r="N180" s="8">
        <f>IF($K180="","",IFERROR(ROUND($K180+$L180+$M180,2),0))</f>
        <v/>
      </c>
      <c r="O180" s="10">
        <f>IF($H180="","",IFERROR(IF($G180="Taxes incluses",ROUND($H180-$N180,2),0),0))</f>
        <v/>
      </c>
      <c r="P180" s="26" t="n"/>
      <c r="Q180" s="25" t="n"/>
    </row>
    <row r="181">
      <c r="A181" s="36" t="n"/>
      <c r="B181" s="25" t="n"/>
      <c r="C181" s="25" t="n"/>
      <c r="D181" s="26" t="n"/>
      <c r="E181" s="26" t="n"/>
      <c r="F181" s="25" t="n"/>
      <c r="G181" s="25" t="n"/>
      <c r="H181" s="27" t="n"/>
      <c r="I181" s="33">
        <f>IF($F181="","",IFERROR(VLOOKUP($F181,'Paramètres'!$A$6:$F$8,3,FALSE),0))</f>
        <v/>
      </c>
      <c r="J181" s="33">
        <f>IF($F181="","",IFERROR(VLOOKUP($F181,'Paramètres'!$A$6:$F$8,4,FALSE),0))</f>
        <v/>
      </c>
      <c r="K181" s="8">
        <f>IF($H181="","",IFERROR(IF($G181="Taxes incluses",ROUND($H181/(1+$I181+$J181),2),ROUND($H181,2)),0))</f>
        <v/>
      </c>
      <c r="L181" s="8">
        <f>IF($K181="","",IFERROR(ROUND($K181*$I181,2),0))</f>
        <v/>
      </c>
      <c r="M181" s="8">
        <f>IF($K181="","",IFERROR(ROUND($K181*$J181,2),0))</f>
        <v/>
      </c>
      <c r="N181" s="8">
        <f>IF($K181="","",IFERROR(ROUND($K181+$L181+$M181,2),0))</f>
        <v/>
      </c>
      <c r="O181" s="10">
        <f>IF($H181="","",IFERROR(IF($G181="Taxes incluses",ROUND($H181-$N181,2),0),0))</f>
        <v/>
      </c>
      <c r="P181" s="26" t="n"/>
      <c r="Q181" s="25" t="n"/>
    </row>
    <row r="182">
      <c r="A182" s="36" t="n"/>
      <c r="B182" s="25" t="n"/>
      <c r="C182" s="25" t="n"/>
      <c r="D182" s="26" t="n"/>
      <c r="E182" s="26" t="n"/>
      <c r="F182" s="25" t="n"/>
      <c r="G182" s="25" t="n"/>
      <c r="H182" s="27" t="n"/>
      <c r="I182" s="33">
        <f>IF($F182="","",IFERROR(VLOOKUP($F182,'Paramètres'!$A$6:$F$8,3,FALSE),0))</f>
        <v/>
      </c>
      <c r="J182" s="33">
        <f>IF($F182="","",IFERROR(VLOOKUP($F182,'Paramètres'!$A$6:$F$8,4,FALSE),0))</f>
        <v/>
      </c>
      <c r="K182" s="8">
        <f>IF($H182="","",IFERROR(IF($G182="Taxes incluses",ROUND($H182/(1+$I182+$J182),2),ROUND($H182,2)),0))</f>
        <v/>
      </c>
      <c r="L182" s="8">
        <f>IF($K182="","",IFERROR(ROUND($K182*$I182,2),0))</f>
        <v/>
      </c>
      <c r="M182" s="8">
        <f>IF($K182="","",IFERROR(ROUND($K182*$J182,2),0))</f>
        <v/>
      </c>
      <c r="N182" s="8">
        <f>IF($K182="","",IFERROR(ROUND($K182+$L182+$M182,2),0))</f>
        <v/>
      </c>
      <c r="O182" s="10">
        <f>IF($H182="","",IFERROR(IF($G182="Taxes incluses",ROUND($H182-$N182,2),0),0))</f>
        <v/>
      </c>
      <c r="P182" s="26" t="n"/>
      <c r="Q182" s="25" t="n"/>
    </row>
    <row r="183">
      <c r="A183" s="36" t="n"/>
      <c r="B183" s="25" t="n"/>
      <c r="C183" s="25" t="n"/>
      <c r="D183" s="26" t="n"/>
      <c r="E183" s="26" t="n"/>
      <c r="F183" s="25" t="n"/>
      <c r="G183" s="25" t="n"/>
      <c r="H183" s="27" t="n"/>
      <c r="I183" s="33">
        <f>IF($F183="","",IFERROR(VLOOKUP($F183,'Paramètres'!$A$6:$F$8,3,FALSE),0))</f>
        <v/>
      </c>
      <c r="J183" s="33">
        <f>IF($F183="","",IFERROR(VLOOKUP($F183,'Paramètres'!$A$6:$F$8,4,FALSE),0))</f>
        <v/>
      </c>
      <c r="K183" s="8">
        <f>IF($H183="","",IFERROR(IF($G183="Taxes incluses",ROUND($H183/(1+$I183+$J183),2),ROUND($H183,2)),0))</f>
        <v/>
      </c>
      <c r="L183" s="8">
        <f>IF($K183="","",IFERROR(ROUND($K183*$I183,2),0))</f>
        <v/>
      </c>
      <c r="M183" s="8">
        <f>IF($K183="","",IFERROR(ROUND($K183*$J183,2),0))</f>
        <v/>
      </c>
      <c r="N183" s="8">
        <f>IF($K183="","",IFERROR(ROUND($K183+$L183+$M183,2),0))</f>
        <v/>
      </c>
      <c r="O183" s="10">
        <f>IF($H183="","",IFERROR(IF($G183="Taxes incluses",ROUND($H183-$N183,2),0),0))</f>
        <v/>
      </c>
      <c r="P183" s="26" t="n"/>
      <c r="Q183" s="25" t="n"/>
    </row>
    <row r="184">
      <c r="A184" s="36" t="n"/>
      <c r="B184" s="25" t="n"/>
      <c r="C184" s="25" t="n"/>
      <c r="D184" s="26" t="n"/>
      <c r="E184" s="26" t="n"/>
      <c r="F184" s="25" t="n"/>
      <c r="G184" s="25" t="n"/>
      <c r="H184" s="27" t="n"/>
      <c r="I184" s="33">
        <f>IF($F184="","",IFERROR(VLOOKUP($F184,'Paramètres'!$A$6:$F$8,3,FALSE),0))</f>
        <v/>
      </c>
      <c r="J184" s="33">
        <f>IF($F184="","",IFERROR(VLOOKUP($F184,'Paramètres'!$A$6:$F$8,4,FALSE),0))</f>
        <v/>
      </c>
      <c r="K184" s="8">
        <f>IF($H184="","",IFERROR(IF($G184="Taxes incluses",ROUND($H184/(1+$I184+$J184),2),ROUND($H184,2)),0))</f>
        <v/>
      </c>
      <c r="L184" s="8">
        <f>IF($K184="","",IFERROR(ROUND($K184*$I184,2),0))</f>
        <v/>
      </c>
      <c r="M184" s="8">
        <f>IF($K184="","",IFERROR(ROUND($K184*$J184,2),0))</f>
        <v/>
      </c>
      <c r="N184" s="8">
        <f>IF($K184="","",IFERROR(ROUND($K184+$L184+$M184,2),0))</f>
        <v/>
      </c>
      <c r="O184" s="10">
        <f>IF($H184="","",IFERROR(IF($G184="Taxes incluses",ROUND($H184-$N184,2),0),0))</f>
        <v/>
      </c>
      <c r="P184" s="26" t="n"/>
      <c r="Q184" s="25" t="n"/>
    </row>
    <row r="185">
      <c r="A185" s="36" t="n"/>
      <c r="B185" s="25" t="n"/>
      <c r="C185" s="25" t="n"/>
      <c r="D185" s="26" t="n"/>
      <c r="E185" s="26" t="n"/>
      <c r="F185" s="25" t="n"/>
      <c r="G185" s="25" t="n"/>
      <c r="H185" s="27" t="n"/>
      <c r="I185" s="33">
        <f>IF($F185="","",IFERROR(VLOOKUP($F185,'Paramètres'!$A$6:$F$8,3,FALSE),0))</f>
        <v/>
      </c>
      <c r="J185" s="33">
        <f>IF($F185="","",IFERROR(VLOOKUP($F185,'Paramètres'!$A$6:$F$8,4,FALSE),0))</f>
        <v/>
      </c>
      <c r="K185" s="8">
        <f>IF($H185="","",IFERROR(IF($G185="Taxes incluses",ROUND($H185/(1+$I185+$J185),2),ROUND($H185,2)),0))</f>
        <v/>
      </c>
      <c r="L185" s="8">
        <f>IF($K185="","",IFERROR(ROUND($K185*$I185,2),0))</f>
        <v/>
      </c>
      <c r="M185" s="8">
        <f>IF($K185="","",IFERROR(ROUND($K185*$J185,2),0))</f>
        <v/>
      </c>
      <c r="N185" s="8">
        <f>IF($K185="","",IFERROR(ROUND($K185+$L185+$M185,2),0))</f>
        <v/>
      </c>
      <c r="O185" s="10">
        <f>IF($H185="","",IFERROR(IF($G185="Taxes incluses",ROUND($H185-$N185,2),0),0))</f>
        <v/>
      </c>
      <c r="P185" s="26" t="n"/>
      <c r="Q185" s="25" t="n"/>
    </row>
    <row r="186">
      <c r="A186" s="36" t="n"/>
      <c r="B186" s="25" t="n"/>
      <c r="C186" s="25" t="n"/>
      <c r="D186" s="26" t="n"/>
      <c r="E186" s="26" t="n"/>
      <c r="F186" s="25" t="n"/>
      <c r="G186" s="25" t="n"/>
      <c r="H186" s="27" t="n"/>
      <c r="I186" s="33">
        <f>IF($F186="","",IFERROR(VLOOKUP($F186,'Paramètres'!$A$6:$F$8,3,FALSE),0))</f>
        <v/>
      </c>
      <c r="J186" s="33">
        <f>IF($F186="","",IFERROR(VLOOKUP($F186,'Paramètres'!$A$6:$F$8,4,FALSE),0))</f>
        <v/>
      </c>
      <c r="K186" s="8">
        <f>IF($H186="","",IFERROR(IF($G186="Taxes incluses",ROUND($H186/(1+$I186+$J186),2),ROUND($H186,2)),0))</f>
        <v/>
      </c>
      <c r="L186" s="8">
        <f>IF($K186="","",IFERROR(ROUND($K186*$I186,2),0))</f>
        <v/>
      </c>
      <c r="M186" s="8">
        <f>IF($K186="","",IFERROR(ROUND($K186*$J186,2),0))</f>
        <v/>
      </c>
      <c r="N186" s="8">
        <f>IF($K186="","",IFERROR(ROUND($K186+$L186+$M186,2),0))</f>
        <v/>
      </c>
      <c r="O186" s="10">
        <f>IF($H186="","",IFERROR(IF($G186="Taxes incluses",ROUND($H186-$N186,2),0),0))</f>
        <v/>
      </c>
      <c r="P186" s="26" t="n"/>
      <c r="Q186" s="25" t="n"/>
    </row>
    <row r="187">
      <c r="A187" s="36" t="n"/>
      <c r="B187" s="25" t="n"/>
      <c r="C187" s="25" t="n"/>
      <c r="D187" s="26" t="n"/>
      <c r="E187" s="26" t="n"/>
      <c r="F187" s="25" t="n"/>
      <c r="G187" s="25" t="n"/>
      <c r="H187" s="27" t="n"/>
      <c r="I187" s="33">
        <f>IF($F187="","",IFERROR(VLOOKUP($F187,'Paramètres'!$A$6:$F$8,3,FALSE),0))</f>
        <v/>
      </c>
      <c r="J187" s="33">
        <f>IF($F187="","",IFERROR(VLOOKUP($F187,'Paramètres'!$A$6:$F$8,4,FALSE),0))</f>
        <v/>
      </c>
      <c r="K187" s="8">
        <f>IF($H187="","",IFERROR(IF($G187="Taxes incluses",ROUND($H187/(1+$I187+$J187),2),ROUND($H187,2)),0))</f>
        <v/>
      </c>
      <c r="L187" s="8">
        <f>IF($K187="","",IFERROR(ROUND($K187*$I187,2),0))</f>
        <v/>
      </c>
      <c r="M187" s="8">
        <f>IF($K187="","",IFERROR(ROUND($K187*$J187,2),0))</f>
        <v/>
      </c>
      <c r="N187" s="8">
        <f>IF($K187="","",IFERROR(ROUND($K187+$L187+$M187,2),0))</f>
        <v/>
      </c>
      <c r="O187" s="10">
        <f>IF($H187="","",IFERROR(IF($G187="Taxes incluses",ROUND($H187-$N187,2),0),0))</f>
        <v/>
      </c>
      <c r="P187" s="26" t="n"/>
      <c r="Q187" s="25" t="n"/>
    </row>
    <row r="188">
      <c r="A188" s="36" t="n"/>
      <c r="B188" s="25" t="n"/>
      <c r="C188" s="25" t="n"/>
      <c r="D188" s="26" t="n"/>
      <c r="E188" s="26" t="n"/>
      <c r="F188" s="25" t="n"/>
      <c r="G188" s="25" t="n"/>
      <c r="H188" s="27" t="n"/>
      <c r="I188" s="33">
        <f>IF($F188="","",IFERROR(VLOOKUP($F188,'Paramètres'!$A$6:$F$8,3,FALSE),0))</f>
        <v/>
      </c>
      <c r="J188" s="33">
        <f>IF($F188="","",IFERROR(VLOOKUP($F188,'Paramètres'!$A$6:$F$8,4,FALSE),0))</f>
        <v/>
      </c>
      <c r="K188" s="8">
        <f>IF($H188="","",IFERROR(IF($G188="Taxes incluses",ROUND($H188/(1+$I188+$J188),2),ROUND($H188,2)),0))</f>
        <v/>
      </c>
      <c r="L188" s="8">
        <f>IF($K188="","",IFERROR(ROUND($K188*$I188,2),0))</f>
        <v/>
      </c>
      <c r="M188" s="8">
        <f>IF($K188="","",IFERROR(ROUND($K188*$J188,2),0))</f>
        <v/>
      </c>
      <c r="N188" s="8">
        <f>IF($K188="","",IFERROR(ROUND($K188+$L188+$M188,2),0))</f>
        <v/>
      </c>
      <c r="O188" s="10">
        <f>IF($H188="","",IFERROR(IF($G188="Taxes incluses",ROUND($H188-$N188,2),0),0))</f>
        <v/>
      </c>
      <c r="P188" s="26" t="n"/>
      <c r="Q188" s="25" t="n"/>
    </row>
    <row r="189">
      <c r="A189" s="36" t="n"/>
      <c r="B189" s="25" t="n"/>
      <c r="C189" s="25" t="n"/>
      <c r="D189" s="26" t="n"/>
      <c r="E189" s="26" t="n"/>
      <c r="F189" s="25" t="n"/>
      <c r="G189" s="25" t="n"/>
      <c r="H189" s="27" t="n"/>
      <c r="I189" s="33">
        <f>IF($F189="","",IFERROR(VLOOKUP($F189,'Paramètres'!$A$6:$F$8,3,FALSE),0))</f>
        <v/>
      </c>
      <c r="J189" s="33">
        <f>IF($F189="","",IFERROR(VLOOKUP($F189,'Paramètres'!$A$6:$F$8,4,FALSE),0))</f>
        <v/>
      </c>
      <c r="K189" s="8">
        <f>IF($H189="","",IFERROR(IF($G189="Taxes incluses",ROUND($H189/(1+$I189+$J189),2),ROUND($H189,2)),0))</f>
        <v/>
      </c>
      <c r="L189" s="8">
        <f>IF($K189="","",IFERROR(ROUND($K189*$I189,2),0))</f>
        <v/>
      </c>
      <c r="M189" s="8">
        <f>IF($K189="","",IFERROR(ROUND($K189*$J189,2),0))</f>
        <v/>
      </c>
      <c r="N189" s="8">
        <f>IF($K189="","",IFERROR(ROUND($K189+$L189+$M189,2),0))</f>
        <v/>
      </c>
      <c r="O189" s="10">
        <f>IF($H189="","",IFERROR(IF($G189="Taxes incluses",ROUND($H189-$N189,2),0),0))</f>
        <v/>
      </c>
      <c r="P189" s="26" t="n"/>
      <c r="Q189" s="25" t="n"/>
    </row>
    <row r="190">
      <c r="A190" s="36" t="n"/>
      <c r="B190" s="25" t="n"/>
      <c r="C190" s="25" t="n"/>
      <c r="D190" s="26" t="n"/>
      <c r="E190" s="26" t="n"/>
      <c r="F190" s="25" t="n"/>
      <c r="G190" s="25" t="n"/>
      <c r="H190" s="27" t="n"/>
      <c r="I190" s="33">
        <f>IF($F190="","",IFERROR(VLOOKUP($F190,'Paramètres'!$A$6:$F$8,3,FALSE),0))</f>
        <v/>
      </c>
      <c r="J190" s="33">
        <f>IF($F190="","",IFERROR(VLOOKUP($F190,'Paramètres'!$A$6:$F$8,4,FALSE),0))</f>
        <v/>
      </c>
      <c r="K190" s="8">
        <f>IF($H190="","",IFERROR(IF($G190="Taxes incluses",ROUND($H190/(1+$I190+$J190),2),ROUND($H190,2)),0))</f>
        <v/>
      </c>
      <c r="L190" s="8">
        <f>IF($K190="","",IFERROR(ROUND($K190*$I190,2),0))</f>
        <v/>
      </c>
      <c r="M190" s="8">
        <f>IF($K190="","",IFERROR(ROUND($K190*$J190,2),0))</f>
        <v/>
      </c>
      <c r="N190" s="8">
        <f>IF($K190="","",IFERROR(ROUND($K190+$L190+$M190,2),0))</f>
        <v/>
      </c>
      <c r="O190" s="10">
        <f>IF($H190="","",IFERROR(IF($G190="Taxes incluses",ROUND($H190-$N190,2),0),0))</f>
        <v/>
      </c>
      <c r="P190" s="26" t="n"/>
      <c r="Q190" s="25" t="n"/>
    </row>
    <row r="191">
      <c r="A191" s="36" t="n"/>
      <c r="B191" s="25" t="n"/>
      <c r="C191" s="25" t="n"/>
      <c r="D191" s="26" t="n"/>
      <c r="E191" s="26" t="n"/>
      <c r="F191" s="25" t="n"/>
      <c r="G191" s="25" t="n"/>
      <c r="H191" s="27" t="n"/>
      <c r="I191" s="33">
        <f>IF($F191="","",IFERROR(VLOOKUP($F191,'Paramètres'!$A$6:$F$8,3,FALSE),0))</f>
        <v/>
      </c>
      <c r="J191" s="33">
        <f>IF($F191="","",IFERROR(VLOOKUP($F191,'Paramètres'!$A$6:$F$8,4,FALSE),0))</f>
        <v/>
      </c>
      <c r="K191" s="8">
        <f>IF($H191="","",IFERROR(IF($G191="Taxes incluses",ROUND($H191/(1+$I191+$J191),2),ROUND($H191,2)),0))</f>
        <v/>
      </c>
      <c r="L191" s="8">
        <f>IF($K191="","",IFERROR(ROUND($K191*$I191,2),0))</f>
        <v/>
      </c>
      <c r="M191" s="8">
        <f>IF($K191="","",IFERROR(ROUND($K191*$J191,2),0))</f>
        <v/>
      </c>
      <c r="N191" s="8">
        <f>IF($K191="","",IFERROR(ROUND($K191+$L191+$M191,2),0))</f>
        <v/>
      </c>
      <c r="O191" s="10">
        <f>IF($H191="","",IFERROR(IF($G191="Taxes incluses",ROUND($H191-$N191,2),0),0))</f>
        <v/>
      </c>
      <c r="P191" s="26" t="n"/>
      <c r="Q191" s="25" t="n"/>
    </row>
    <row r="192">
      <c r="A192" s="36" t="n"/>
      <c r="B192" s="25" t="n"/>
      <c r="C192" s="25" t="n"/>
      <c r="D192" s="26" t="n"/>
      <c r="E192" s="26" t="n"/>
      <c r="F192" s="25" t="n"/>
      <c r="G192" s="25" t="n"/>
      <c r="H192" s="27" t="n"/>
      <c r="I192" s="33">
        <f>IF($F192="","",IFERROR(VLOOKUP($F192,'Paramètres'!$A$6:$F$8,3,FALSE),0))</f>
        <v/>
      </c>
      <c r="J192" s="33">
        <f>IF($F192="","",IFERROR(VLOOKUP($F192,'Paramètres'!$A$6:$F$8,4,FALSE),0))</f>
        <v/>
      </c>
      <c r="K192" s="8">
        <f>IF($H192="","",IFERROR(IF($G192="Taxes incluses",ROUND($H192/(1+$I192+$J192),2),ROUND($H192,2)),0))</f>
        <v/>
      </c>
      <c r="L192" s="8">
        <f>IF($K192="","",IFERROR(ROUND($K192*$I192,2),0))</f>
        <v/>
      </c>
      <c r="M192" s="8">
        <f>IF($K192="","",IFERROR(ROUND($K192*$J192,2),0))</f>
        <v/>
      </c>
      <c r="N192" s="8">
        <f>IF($K192="","",IFERROR(ROUND($K192+$L192+$M192,2),0))</f>
        <v/>
      </c>
      <c r="O192" s="10">
        <f>IF($H192="","",IFERROR(IF($G192="Taxes incluses",ROUND($H192-$N192,2),0),0))</f>
        <v/>
      </c>
      <c r="P192" s="26" t="n"/>
      <c r="Q192" s="25" t="n"/>
    </row>
    <row r="193">
      <c r="A193" s="36" t="n"/>
      <c r="B193" s="25" t="n"/>
      <c r="C193" s="25" t="n"/>
      <c r="D193" s="26" t="n"/>
      <c r="E193" s="26" t="n"/>
      <c r="F193" s="25" t="n"/>
      <c r="G193" s="25" t="n"/>
      <c r="H193" s="27" t="n"/>
      <c r="I193" s="33">
        <f>IF($F193="","",IFERROR(VLOOKUP($F193,'Paramètres'!$A$6:$F$8,3,FALSE),0))</f>
        <v/>
      </c>
      <c r="J193" s="33">
        <f>IF($F193="","",IFERROR(VLOOKUP($F193,'Paramètres'!$A$6:$F$8,4,FALSE),0))</f>
        <v/>
      </c>
      <c r="K193" s="8">
        <f>IF($H193="","",IFERROR(IF($G193="Taxes incluses",ROUND($H193/(1+$I193+$J193),2),ROUND($H193,2)),0))</f>
        <v/>
      </c>
      <c r="L193" s="8">
        <f>IF($K193="","",IFERROR(ROUND($K193*$I193,2),0))</f>
        <v/>
      </c>
      <c r="M193" s="8">
        <f>IF($K193="","",IFERROR(ROUND($K193*$J193,2),0))</f>
        <v/>
      </c>
      <c r="N193" s="8">
        <f>IF($K193="","",IFERROR(ROUND($K193+$L193+$M193,2),0))</f>
        <v/>
      </c>
      <c r="O193" s="10">
        <f>IF($H193="","",IFERROR(IF($G193="Taxes incluses",ROUND($H193-$N193,2),0),0))</f>
        <v/>
      </c>
      <c r="P193" s="26" t="n"/>
      <c r="Q193" s="25" t="n"/>
    </row>
    <row r="194">
      <c r="A194" s="36" t="n"/>
      <c r="B194" s="25" t="n"/>
      <c r="C194" s="25" t="n"/>
      <c r="D194" s="26" t="n"/>
      <c r="E194" s="26" t="n"/>
      <c r="F194" s="25" t="n"/>
      <c r="G194" s="25" t="n"/>
      <c r="H194" s="27" t="n"/>
      <c r="I194" s="33">
        <f>IF($F194="","",IFERROR(VLOOKUP($F194,'Paramètres'!$A$6:$F$8,3,FALSE),0))</f>
        <v/>
      </c>
      <c r="J194" s="33">
        <f>IF($F194="","",IFERROR(VLOOKUP($F194,'Paramètres'!$A$6:$F$8,4,FALSE),0))</f>
        <v/>
      </c>
      <c r="K194" s="8">
        <f>IF($H194="","",IFERROR(IF($G194="Taxes incluses",ROUND($H194/(1+$I194+$J194),2),ROUND($H194,2)),0))</f>
        <v/>
      </c>
      <c r="L194" s="8">
        <f>IF($K194="","",IFERROR(ROUND($K194*$I194,2),0))</f>
        <v/>
      </c>
      <c r="M194" s="8">
        <f>IF($K194="","",IFERROR(ROUND($K194*$J194,2),0))</f>
        <v/>
      </c>
      <c r="N194" s="8">
        <f>IF($K194="","",IFERROR(ROUND($K194+$L194+$M194,2),0))</f>
        <v/>
      </c>
      <c r="O194" s="10">
        <f>IF($H194="","",IFERROR(IF($G194="Taxes incluses",ROUND($H194-$N194,2),0),0))</f>
        <v/>
      </c>
      <c r="P194" s="26" t="n"/>
      <c r="Q194" s="25" t="n"/>
    </row>
    <row r="195">
      <c r="A195" s="36" t="n"/>
      <c r="B195" s="25" t="n"/>
      <c r="C195" s="25" t="n"/>
      <c r="D195" s="26" t="n"/>
      <c r="E195" s="26" t="n"/>
      <c r="F195" s="25" t="n"/>
      <c r="G195" s="25" t="n"/>
      <c r="H195" s="27" t="n"/>
      <c r="I195" s="33">
        <f>IF($F195="","",IFERROR(VLOOKUP($F195,'Paramètres'!$A$6:$F$8,3,FALSE),0))</f>
        <v/>
      </c>
      <c r="J195" s="33">
        <f>IF($F195="","",IFERROR(VLOOKUP($F195,'Paramètres'!$A$6:$F$8,4,FALSE),0))</f>
        <v/>
      </c>
      <c r="K195" s="8">
        <f>IF($H195="","",IFERROR(IF($G195="Taxes incluses",ROUND($H195/(1+$I195+$J195),2),ROUND($H195,2)),0))</f>
        <v/>
      </c>
      <c r="L195" s="8">
        <f>IF($K195="","",IFERROR(ROUND($K195*$I195,2),0))</f>
        <v/>
      </c>
      <c r="M195" s="8">
        <f>IF($K195="","",IFERROR(ROUND($K195*$J195,2),0))</f>
        <v/>
      </c>
      <c r="N195" s="8">
        <f>IF($K195="","",IFERROR(ROUND($K195+$L195+$M195,2),0))</f>
        <v/>
      </c>
      <c r="O195" s="10">
        <f>IF($H195="","",IFERROR(IF($G195="Taxes incluses",ROUND($H195-$N195,2),0),0))</f>
        <v/>
      </c>
      <c r="P195" s="26" t="n"/>
      <c r="Q195" s="25" t="n"/>
    </row>
    <row r="196">
      <c r="A196" s="36" t="n"/>
      <c r="B196" s="25" t="n"/>
      <c r="C196" s="25" t="n"/>
      <c r="D196" s="26" t="n"/>
      <c r="E196" s="26" t="n"/>
      <c r="F196" s="25" t="n"/>
      <c r="G196" s="25" t="n"/>
      <c r="H196" s="27" t="n"/>
      <c r="I196" s="33">
        <f>IF($F196="","",IFERROR(VLOOKUP($F196,'Paramètres'!$A$6:$F$8,3,FALSE),0))</f>
        <v/>
      </c>
      <c r="J196" s="33">
        <f>IF($F196="","",IFERROR(VLOOKUP($F196,'Paramètres'!$A$6:$F$8,4,FALSE),0))</f>
        <v/>
      </c>
      <c r="K196" s="8">
        <f>IF($H196="","",IFERROR(IF($G196="Taxes incluses",ROUND($H196/(1+$I196+$J196),2),ROUND($H196,2)),0))</f>
        <v/>
      </c>
      <c r="L196" s="8">
        <f>IF($K196="","",IFERROR(ROUND($K196*$I196,2),0))</f>
        <v/>
      </c>
      <c r="M196" s="8">
        <f>IF($K196="","",IFERROR(ROUND($K196*$J196,2),0))</f>
        <v/>
      </c>
      <c r="N196" s="8">
        <f>IF($K196="","",IFERROR(ROUND($K196+$L196+$M196,2),0))</f>
        <v/>
      </c>
      <c r="O196" s="10">
        <f>IF($H196="","",IFERROR(IF($G196="Taxes incluses",ROUND($H196-$N196,2),0),0))</f>
        <v/>
      </c>
      <c r="P196" s="26" t="n"/>
      <c r="Q196" s="25" t="n"/>
    </row>
    <row r="197">
      <c r="A197" s="36" t="n"/>
      <c r="B197" s="25" t="n"/>
      <c r="C197" s="25" t="n"/>
      <c r="D197" s="26" t="n"/>
      <c r="E197" s="26" t="n"/>
      <c r="F197" s="25" t="n"/>
      <c r="G197" s="25" t="n"/>
      <c r="H197" s="27" t="n"/>
      <c r="I197" s="33">
        <f>IF($F197="","",IFERROR(VLOOKUP($F197,'Paramètres'!$A$6:$F$8,3,FALSE),0))</f>
        <v/>
      </c>
      <c r="J197" s="33">
        <f>IF($F197="","",IFERROR(VLOOKUP($F197,'Paramètres'!$A$6:$F$8,4,FALSE),0))</f>
        <v/>
      </c>
      <c r="K197" s="8">
        <f>IF($H197="","",IFERROR(IF($G197="Taxes incluses",ROUND($H197/(1+$I197+$J197),2),ROUND($H197,2)),0))</f>
        <v/>
      </c>
      <c r="L197" s="8">
        <f>IF($K197="","",IFERROR(ROUND($K197*$I197,2),0))</f>
        <v/>
      </c>
      <c r="M197" s="8">
        <f>IF($K197="","",IFERROR(ROUND($K197*$J197,2),0))</f>
        <v/>
      </c>
      <c r="N197" s="8">
        <f>IF($K197="","",IFERROR(ROUND($K197+$L197+$M197,2),0))</f>
        <v/>
      </c>
      <c r="O197" s="10">
        <f>IF($H197="","",IFERROR(IF($G197="Taxes incluses",ROUND($H197-$N197,2),0),0))</f>
        <v/>
      </c>
      <c r="P197" s="26" t="n"/>
      <c r="Q197" s="25" t="n"/>
    </row>
    <row r="198">
      <c r="A198" s="36" t="n"/>
      <c r="B198" s="25" t="n"/>
      <c r="C198" s="25" t="n"/>
      <c r="D198" s="26" t="n"/>
      <c r="E198" s="26" t="n"/>
      <c r="F198" s="25" t="n"/>
      <c r="G198" s="25" t="n"/>
      <c r="H198" s="27" t="n"/>
      <c r="I198" s="33">
        <f>IF($F198="","",IFERROR(VLOOKUP($F198,'Paramètres'!$A$6:$F$8,3,FALSE),0))</f>
        <v/>
      </c>
      <c r="J198" s="33">
        <f>IF($F198="","",IFERROR(VLOOKUP($F198,'Paramètres'!$A$6:$F$8,4,FALSE),0))</f>
        <v/>
      </c>
      <c r="K198" s="8">
        <f>IF($H198="","",IFERROR(IF($G198="Taxes incluses",ROUND($H198/(1+$I198+$J198),2),ROUND($H198,2)),0))</f>
        <v/>
      </c>
      <c r="L198" s="8">
        <f>IF($K198="","",IFERROR(ROUND($K198*$I198,2),0))</f>
        <v/>
      </c>
      <c r="M198" s="8">
        <f>IF($K198="","",IFERROR(ROUND($K198*$J198,2),0))</f>
        <v/>
      </c>
      <c r="N198" s="8">
        <f>IF($K198="","",IFERROR(ROUND($K198+$L198+$M198,2),0))</f>
        <v/>
      </c>
      <c r="O198" s="10">
        <f>IF($H198="","",IFERROR(IF($G198="Taxes incluses",ROUND($H198-$N198,2),0),0))</f>
        <v/>
      </c>
      <c r="P198" s="26" t="n"/>
      <c r="Q198" s="25" t="n"/>
    </row>
    <row r="199">
      <c r="A199" s="36" t="n"/>
      <c r="B199" s="25" t="n"/>
      <c r="C199" s="25" t="n"/>
      <c r="D199" s="26" t="n"/>
      <c r="E199" s="26" t="n"/>
      <c r="F199" s="25" t="n"/>
      <c r="G199" s="25" t="n"/>
      <c r="H199" s="27" t="n"/>
      <c r="I199" s="33">
        <f>IF($F199="","",IFERROR(VLOOKUP($F199,'Paramètres'!$A$6:$F$8,3,FALSE),0))</f>
        <v/>
      </c>
      <c r="J199" s="33">
        <f>IF($F199="","",IFERROR(VLOOKUP($F199,'Paramètres'!$A$6:$F$8,4,FALSE),0))</f>
        <v/>
      </c>
      <c r="K199" s="8">
        <f>IF($H199="","",IFERROR(IF($G199="Taxes incluses",ROUND($H199/(1+$I199+$J199),2),ROUND($H199,2)),0))</f>
        <v/>
      </c>
      <c r="L199" s="8">
        <f>IF($K199="","",IFERROR(ROUND($K199*$I199,2),0))</f>
        <v/>
      </c>
      <c r="M199" s="8">
        <f>IF($K199="","",IFERROR(ROUND($K199*$J199,2),0))</f>
        <v/>
      </c>
      <c r="N199" s="8">
        <f>IF($K199="","",IFERROR(ROUND($K199+$L199+$M199,2),0))</f>
        <v/>
      </c>
      <c r="O199" s="10">
        <f>IF($H199="","",IFERROR(IF($G199="Taxes incluses",ROUND($H199-$N199,2),0),0))</f>
        <v/>
      </c>
      <c r="P199" s="26" t="n"/>
      <c r="Q199" s="25" t="n"/>
    </row>
    <row r="200">
      <c r="A200" s="36" t="n"/>
      <c r="B200" s="25" t="n"/>
      <c r="C200" s="25" t="n"/>
      <c r="D200" s="26" t="n"/>
      <c r="E200" s="26" t="n"/>
      <c r="F200" s="25" t="n"/>
      <c r="G200" s="25" t="n"/>
      <c r="H200" s="27" t="n"/>
      <c r="I200" s="33">
        <f>IF($F200="","",IFERROR(VLOOKUP($F200,'Paramètres'!$A$6:$F$8,3,FALSE),0))</f>
        <v/>
      </c>
      <c r="J200" s="33">
        <f>IF($F200="","",IFERROR(VLOOKUP($F200,'Paramètres'!$A$6:$F$8,4,FALSE),0))</f>
        <v/>
      </c>
      <c r="K200" s="8">
        <f>IF($H200="","",IFERROR(IF($G200="Taxes incluses",ROUND($H200/(1+$I200+$J200),2),ROUND($H200,2)),0))</f>
        <v/>
      </c>
      <c r="L200" s="8">
        <f>IF($K200="","",IFERROR(ROUND($K200*$I200,2),0))</f>
        <v/>
      </c>
      <c r="M200" s="8">
        <f>IF($K200="","",IFERROR(ROUND($K200*$J200,2),0))</f>
        <v/>
      </c>
      <c r="N200" s="8">
        <f>IF($K200="","",IFERROR(ROUND($K200+$L200+$M200,2),0))</f>
        <v/>
      </c>
      <c r="O200" s="10">
        <f>IF($H200="","",IFERROR(IF($G200="Taxes incluses",ROUND($H200-$N200,2),0),0))</f>
        <v/>
      </c>
      <c r="P200" s="26" t="n"/>
      <c r="Q200" s="25" t="n"/>
    </row>
    <row r="201">
      <c r="A201" s="36" t="n"/>
      <c r="B201" s="25" t="n"/>
      <c r="C201" s="25" t="n"/>
      <c r="D201" s="26" t="n"/>
      <c r="E201" s="26" t="n"/>
      <c r="F201" s="25" t="n"/>
      <c r="G201" s="25" t="n"/>
      <c r="H201" s="27" t="n"/>
      <c r="I201" s="33">
        <f>IF($F201="","",IFERROR(VLOOKUP($F201,'Paramètres'!$A$6:$F$8,3,FALSE),0))</f>
        <v/>
      </c>
      <c r="J201" s="33">
        <f>IF($F201="","",IFERROR(VLOOKUP($F201,'Paramètres'!$A$6:$F$8,4,FALSE),0))</f>
        <v/>
      </c>
      <c r="K201" s="8">
        <f>IF($H201="","",IFERROR(IF($G201="Taxes incluses",ROUND($H201/(1+$I201+$J201),2),ROUND($H201,2)),0))</f>
        <v/>
      </c>
      <c r="L201" s="8">
        <f>IF($K201="","",IFERROR(ROUND($K201*$I201,2),0))</f>
        <v/>
      </c>
      <c r="M201" s="8">
        <f>IF($K201="","",IFERROR(ROUND($K201*$J201,2),0))</f>
        <v/>
      </c>
      <c r="N201" s="8">
        <f>IF($K201="","",IFERROR(ROUND($K201+$L201+$M201,2),0))</f>
        <v/>
      </c>
      <c r="O201" s="10">
        <f>IF($H201="","",IFERROR(IF($G201="Taxes incluses",ROUND($H201-$N201,2),0),0))</f>
        <v/>
      </c>
      <c r="P201" s="26" t="n"/>
      <c r="Q201" s="25" t="n"/>
    </row>
    <row r="202">
      <c r="A202" s="36" t="n"/>
      <c r="B202" s="25" t="n"/>
      <c r="C202" s="25" t="n"/>
      <c r="D202" s="26" t="n"/>
      <c r="E202" s="26" t="n"/>
      <c r="F202" s="25" t="n"/>
      <c r="G202" s="25" t="n"/>
      <c r="H202" s="27" t="n"/>
      <c r="I202" s="33">
        <f>IF($F202="","",IFERROR(VLOOKUP($F202,'Paramètres'!$A$6:$F$8,3,FALSE),0))</f>
        <v/>
      </c>
      <c r="J202" s="33">
        <f>IF($F202="","",IFERROR(VLOOKUP($F202,'Paramètres'!$A$6:$F$8,4,FALSE),0))</f>
        <v/>
      </c>
      <c r="K202" s="8">
        <f>IF($H202="","",IFERROR(IF($G202="Taxes incluses",ROUND($H202/(1+$I202+$J202),2),ROUND($H202,2)),0))</f>
        <v/>
      </c>
      <c r="L202" s="8">
        <f>IF($K202="","",IFERROR(ROUND($K202*$I202,2),0))</f>
        <v/>
      </c>
      <c r="M202" s="8">
        <f>IF($K202="","",IFERROR(ROUND($K202*$J202,2),0))</f>
        <v/>
      </c>
      <c r="N202" s="8">
        <f>IF($K202="","",IFERROR(ROUND($K202+$L202+$M202,2),0))</f>
        <v/>
      </c>
      <c r="O202" s="10">
        <f>IF($H202="","",IFERROR(IF($G202="Taxes incluses",ROUND($H202-$N202,2),0),0))</f>
        <v/>
      </c>
      <c r="P202" s="26" t="n"/>
      <c r="Q202" s="25" t="n"/>
    </row>
    <row r="203">
      <c r="A203" s="36" t="n"/>
      <c r="B203" s="25" t="n"/>
      <c r="C203" s="25" t="n"/>
      <c r="D203" s="26" t="n"/>
      <c r="E203" s="26" t="n"/>
      <c r="F203" s="25" t="n"/>
      <c r="G203" s="25" t="n"/>
      <c r="H203" s="27" t="n"/>
      <c r="I203" s="33">
        <f>IF($F203="","",IFERROR(VLOOKUP($F203,'Paramètres'!$A$6:$F$8,3,FALSE),0))</f>
        <v/>
      </c>
      <c r="J203" s="33">
        <f>IF($F203="","",IFERROR(VLOOKUP($F203,'Paramètres'!$A$6:$F$8,4,FALSE),0))</f>
        <v/>
      </c>
      <c r="K203" s="8">
        <f>IF($H203="","",IFERROR(IF($G203="Taxes incluses",ROUND($H203/(1+$I203+$J203),2),ROUND($H203,2)),0))</f>
        <v/>
      </c>
      <c r="L203" s="8">
        <f>IF($K203="","",IFERROR(ROUND($K203*$I203,2),0))</f>
        <v/>
      </c>
      <c r="M203" s="8">
        <f>IF($K203="","",IFERROR(ROUND($K203*$J203,2),0))</f>
        <v/>
      </c>
      <c r="N203" s="8">
        <f>IF($K203="","",IFERROR(ROUND($K203+$L203+$M203,2),0))</f>
        <v/>
      </c>
      <c r="O203" s="10">
        <f>IF($H203="","",IFERROR(IF($G203="Taxes incluses",ROUND($H203-$N203,2),0),0))</f>
        <v/>
      </c>
      <c r="P203" s="26" t="n"/>
      <c r="Q203" s="25" t="n"/>
    </row>
    <row r="204">
      <c r="A204" s="36" t="n"/>
      <c r="B204" s="25" t="n"/>
      <c r="C204" s="25" t="n"/>
      <c r="D204" s="26" t="n"/>
      <c r="E204" s="26" t="n"/>
      <c r="F204" s="25" t="n"/>
      <c r="G204" s="25" t="n"/>
      <c r="H204" s="27" t="n"/>
      <c r="I204" s="33">
        <f>IF($F204="","",IFERROR(VLOOKUP($F204,'Paramètres'!$A$6:$F$8,3,FALSE),0))</f>
        <v/>
      </c>
      <c r="J204" s="33">
        <f>IF($F204="","",IFERROR(VLOOKUP($F204,'Paramètres'!$A$6:$F$8,4,FALSE),0))</f>
        <v/>
      </c>
      <c r="K204" s="8">
        <f>IF($H204="","",IFERROR(IF($G204="Taxes incluses",ROUND($H204/(1+$I204+$J204),2),ROUND($H204,2)),0))</f>
        <v/>
      </c>
      <c r="L204" s="8">
        <f>IF($K204="","",IFERROR(ROUND($K204*$I204,2),0))</f>
        <v/>
      </c>
      <c r="M204" s="8">
        <f>IF($K204="","",IFERROR(ROUND($K204*$J204,2),0))</f>
        <v/>
      </c>
      <c r="N204" s="8">
        <f>IF($K204="","",IFERROR(ROUND($K204+$L204+$M204,2),0))</f>
        <v/>
      </c>
      <c r="O204" s="10">
        <f>IF($H204="","",IFERROR(IF($G204="Taxes incluses",ROUND($H204-$N204,2),0),0))</f>
        <v/>
      </c>
      <c r="P204" s="26" t="n"/>
      <c r="Q204" s="25" t="n"/>
    </row>
    <row r="205">
      <c r="A205" s="36" t="n"/>
      <c r="B205" s="25" t="n"/>
      <c r="C205" s="25" t="n"/>
      <c r="D205" s="26" t="n"/>
      <c r="E205" s="26" t="n"/>
      <c r="F205" s="25" t="n"/>
      <c r="G205" s="25" t="n"/>
      <c r="H205" s="27" t="n"/>
      <c r="I205" s="33">
        <f>IF($F205="","",IFERROR(VLOOKUP($F205,'Paramètres'!$A$6:$F$8,3,FALSE),0))</f>
        <v/>
      </c>
      <c r="J205" s="33">
        <f>IF($F205="","",IFERROR(VLOOKUP($F205,'Paramètres'!$A$6:$F$8,4,FALSE),0))</f>
        <v/>
      </c>
      <c r="K205" s="8">
        <f>IF($H205="","",IFERROR(IF($G205="Taxes incluses",ROUND($H205/(1+$I205+$J205),2),ROUND($H205,2)),0))</f>
        <v/>
      </c>
      <c r="L205" s="8">
        <f>IF($K205="","",IFERROR(ROUND($K205*$I205,2),0))</f>
        <v/>
      </c>
      <c r="M205" s="8">
        <f>IF($K205="","",IFERROR(ROUND($K205*$J205,2),0))</f>
        <v/>
      </c>
      <c r="N205" s="8">
        <f>IF($K205="","",IFERROR(ROUND($K205+$L205+$M205,2),0))</f>
        <v/>
      </c>
      <c r="O205" s="10">
        <f>IF($H205="","",IFERROR(IF($G205="Taxes incluses",ROUND($H205-$N205,2),0),0))</f>
        <v/>
      </c>
      <c r="P205" s="26" t="n"/>
      <c r="Q205" s="25" t="n"/>
    </row>
    <row r="206">
      <c r="A206" s="36" t="n"/>
      <c r="B206" s="25" t="n"/>
      <c r="C206" s="25" t="n"/>
      <c r="D206" s="26" t="n"/>
      <c r="E206" s="26" t="n"/>
      <c r="F206" s="25" t="n"/>
      <c r="G206" s="25" t="n"/>
      <c r="H206" s="27" t="n"/>
      <c r="I206" s="33">
        <f>IF($F206="","",IFERROR(VLOOKUP($F206,'Paramètres'!$A$6:$F$8,3,FALSE),0))</f>
        <v/>
      </c>
      <c r="J206" s="33">
        <f>IF($F206="","",IFERROR(VLOOKUP($F206,'Paramètres'!$A$6:$F$8,4,FALSE),0))</f>
        <v/>
      </c>
      <c r="K206" s="8">
        <f>IF($H206="","",IFERROR(IF($G206="Taxes incluses",ROUND($H206/(1+$I206+$J206),2),ROUND($H206,2)),0))</f>
        <v/>
      </c>
      <c r="L206" s="8">
        <f>IF($K206="","",IFERROR(ROUND($K206*$I206,2),0))</f>
        <v/>
      </c>
      <c r="M206" s="8">
        <f>IF($K206="","",IFERROR(ROUND($K206*$J206,2),0))</f>
        <v/>
      </c>
      <c r="N206" s="8">
        <f>IF($K206="","",IFERROR(ROUND($K206+$L206+$M206,2),0))</f>
        <v/>
      </c>
      <c r="O206" s="10">
        <f>IF($H206="","",IFERROR(IF($G206="Taxes incluses",ROUND($H206-$N206,2),0),0))</f>
        <v/>
      </c>
      <c r="P206" s="26" t="n"/>
      <c r="Q206" s="25" t="n"/>
    </row>
    <row r="207">
      <c r="A207" s="36" t="n"/>
      <c r="B207" s="25" t="n"/>
      <c r="C207" s="25" t="n"/>
      <c r="D207" s="26" t="n"/>
      <c r="E207" s="26" t="n"/>
      <c r="F207" s="25" t="n"/>
      <c r="G207" s="25" t="n"/>
      <c r="H207" s="27" t="n"/>
      <c r="I207" s="33">
        <f>IF($F207="","",IFERROR(VLOOKUP($F207,'Paramètres'!$A$6:$F$8,3,FALSE),0))</f>
        <v/>
      </c>
      <c r="J207" s="33">
        <f>IF($F207="","",IFERROR(VLOOKUP($F207,'Paramètres'!$A$6:$F$8,4,FALSE),0))</f>
        <v/>
      </c>
      <c r="K207" s="8">
        <f>IF($H207="","",IFERROR(IF($G207="Taxes incluses",ROUND($H207/(1+$I207+$J207),2),ROUND($H207,2)),0))</f>
        <v/>
      </c>
      <c r="L207" s="8">
        <f>IF($K207="","",IFERROR(ROUND($K207*$I207,2),0))</f>
        <v/>
      </c>
      <c r="M207" s="8">
        <f>IF($K207="","",IFERROR(ROUND($K207*$J207,2),0))</f>
        <v/>
      </c>
      <c r="N207" s="8">
        <f>IF($K207="","",IFERROR(ROUND($K207+$L207+$M207,2),0))</f>
        <v/>
      </c>
      <c r="O207" s="10">
        <f>IF($H207="","",IFERROR(IF($G207="Taxes incluses",ROUND($H207-$N207,2),0),0))</f>
        <v/>
      </c>
      <c r="P207" s="26" t="n"/>
      <c r="Q207" s="25" t="n"/>
    </row>
    <row r="208">
      <c r="A208" s="36" t="n"/>
      <c r="B208" s="25" t="n"/>
      <c r="C208" s="25" t="n"/>
      <c r="D208" s="26" t="n"/>
      <c r="E208" s="26" t="n"/>
      <c r="F208" s="25" t="n"/>
      <c r="G208" s="25" t="n"/>
      <c r="H208" s="27" t="n"/>
      <c r="I208" s="33">
        <f>IF($F208="","",IFERROR(VLOOKUP($F208,'Paramètres'!$A$6:$F$8,3,FALSE),0))</f>
        <v/>
      </c>
      <c r="J208" s="33">
        <f>IF($F208="","",IFERROR(VLOOKUP($F208,'Paramètres'!$A$6:$F$8,4,FALSE),0))</f>
        <v/>
      </c>
      <c r="K208" s="8">
        <f>IF($H208="","",IFERROR(IF($G208="Taxes incluses",ROUND($H208/(1+$I208+$J208),2),ROUND($H208,2)),0))</f>
        <v/>
      </c>
      <c r="L208" s="8">
        <f>IF($K208="","",IFERROR(ROUND($K208*$I208,2),0))</f>
        <v/>
      </c>
      <c r="M208" s="8">
        <f>IF($K208="","",IFERROR(ROUND($K208*$J208,2),0))</f>
        <v/>
      </c>
      <c r="N208" s="8">
        <f>IF($K208="","",IFERROR(ROUND($K208+$L208+$M208,2),0))</f>
        <v/>
      </c>
      <c r="O208" s="10">
        <f>IF($H208="","",IFERROR(IF($G208="Taxes incluses",ROUND($H208-$N208,2),0),0))</f>
        <v/>
      </c>
      <c r="P208" s="26" t="n"/>
      <c r="Q208" s="25" t="n"/>
    </row>
    <row r="209">
      <c r="A209" s="36" t="n"/>
      <c r="B209" s="25" t="n"/>
      <c r="C209" s="25" t="n"/>
      <c r="D209" s="26" t="n"/>
      <c r="E209" s="26" t="n"/>
      <c r="F209" s="25" t="n"/>
      <c r="G209" s="25" t="n"/>
      <c r="H209" s="27" t="n"/>
      <c r="I209" s="33">
        <f>IF($F209="","",IFERROR(VLOOKUP($F209,'Paramètres'!$A$6:$F$8,3,FALSE),0))</f>
        <v/>
      </c>
      <c r="J209" s="33">
        <f>IF($F209="","",IFERROR(VLOOKUP($F209,'Paramètres'!$A$6:$F$8,4,FALSE),0))</f>
        <v/>
      </c>
      <c r="K209" s="8">
        <f>IF($H209="","",IFERROR(IF($G209="Taxes incluses",ROUND($H209/(1+$I209+$J209),2),ROUND($H209,2)),0))</f>
        <v/>
      </c>
      <c r="L209" s="8">
        <f>IF($K209="","",IFERROR(ROUND($K209*$I209,2),0))</f>
        <v/>
      </c>
      <c r="M209" s="8">
        <f>IF($K209="","",IFERROR(ROUND($K209*$J209,2),0))</f>
        <v/>
      </c>
      <c r="N209" s="8">
        <f>IF($K209="","",IFERROR(ROUND($K209+$L209+$M209,2),0))</f>
        <v/>
      </c>
      <c r="O209" s="10">
        <f>IF($H209="","",IFERROR(IF($G209="Taxes incluses",ROUND($H209-$N209,2),0),0))</f>
        <v/>
      </c>
      <c r="P209" s="26" t="n"/>
      <c r="Q209" s="25" t="n"/>
    </row>
    <row r="210">
      <c r="A210" s="36" t="n"/>
      <c r="B210" s="25" t="n"/>
      <c r="C210" s="25" t="n"/>
      <c r="D210" s="26" t="n"/>
      <c r="E210" s="26" t="n"/>
      <c r="F210" s="25" t="n"/>
      <c r="G210" s="25" t="n"/>
      <c r="H210" s="27" t="n"/>
      <c r="I210" s="33">
        <f>IF($F210="","",IFERROR(VLOOKUP($F210,'Paramètres'!$A$6:$F$8,3,FALSE),0))</f>
        <v/>
      </c>
      <c r="J210" s="33">
        <f>IF($F210="","",IFERROR(VLOOKUP($F210,'Paramètres'!$A$6:$F$8,4,FALSE),0))</f>
        <v/>
      </c>
      <c r="K210" s="8">
        <f>IF($H210="","",IFERROR(IF($G210="Taxes incluses",ROUND($H210/(1+$I210+$J210),2),ROUND($H210,2)),0))</f>
        <v/>
      </c>
      <c r="L210" s="8">
        <f>IF($K210="","",IFERROR(ROUND($K210*$I210,2),0))</f>
        <v/>
      </c>
      <c r="M210" s="8">
        <f>IF($K210="","",IFERROR(ROUND($K210*$J210,2),0))</f>
        <v/>
      </c>
      <c r="N210" s="8">
        <f>IF($K210="","",IFERROR(ROUND($K210+$L210+$M210,2),0))</f>
        <v/>
      </c>
      <c r="O210" s="10">
        <f>IF($H210="","",IFERROR(IF($G210="Taxes incluses",ROUND($H210-$N210,2),0),0))</f>
        <v/>
      </c>
      <c r="P210" s="26" t="n"/>
      <c r="Q210" s="25" t="n"/>
    </row>
    <row r="211">
      <c r="A211" s="36" t="n"/>
      <c r="B211" s="25" t="n"/>
      <c r="C211" s="25" t="n"/>
      <c r="D211" s="26" t="n"/>
      <c r="E211" s="26" t="n"/>
      <c r="F211" s="25" t="n"/>
      <c r="G211" s="25" t="n"/>
      <c r="H211" s="27" t="n"/>
      <c r="I211" s="33">
        <f>IF($F211="","",IFERROR(VLOOKUP($F211,'Paramètres'!$A$6:$F$8,3,FALSE),0))</f>
        <v/>
      </c>
      <c r="J211" s="33">
        <f>IF($F211="","",IFERROR(VLOOKUP($F211,'Paramètres'!$A$6:$F$8,4,FALSE),0))</f>
        <v/>
      </c>
      <c r="K211" s="8">
        <f>IF($H211="","",IFERROR(IF($G211="Taxes incluses",ROUND($H211/(1+$I211+$J211),2),ROUND($H211,2)),0))</f>
        <v/>
      </c>
      <c r="L211" s="8">
        <f>IF($K211="","",IFERROR(ROUND($K211*$I211,2),0))</f>
        <v/>
      </c>
      <c r="M211" s="8">
        <f>IF($K211="","",IFERROR(ROUND($K211*$J211,2),0))</f>
        <v/>
      </c>
      <c r="N211" s="8">
        <f>IF($K211="","",IFERROR(ROUND($K211+$L211+$M211,2),0))</f>
        <v/>
      </c>
      <c r="O211" s="10">
        <f>IF($H211="","",IFERROR(IF($G211="Taxes incluses",ROUND($H211-$N211,2),0),0))</f>
        <v/>
      </c>
      <c r="P211" s="26" t="n"/>
      <c r="Q211" s="25" t="n"/>
    </row>
    <row r="212">
      <c r="A212" s="36" t="n"/>
      <c r="B212" s="25" t="n"/>
      <c r="C212" s="25" t="n"/>
      <c r="D212" s="26" t="n"/>
      <c r="E212" s="26" t="n"/>
      <c r="F212" s="25" t="n"/>
      <c r="G212" s="25" t="n"/>
      <c r="H212" s="27" t="n"/>
      <c r="I212" s="33">
        <f>IF($F212="","",IFERROR(VLOOKUP($F212,'Paramètres'!$A$6:$F$8,3,FALSE),0))</f>
        <v/>
      </c>
      <c r="J212" s="33">
        <f>IF($F212="","",IFERROR(VLOOKUP($F212,'Paramètres'!$A$6:$F$8,4,FALSE),0))</f>
        <v/>
      </c>
      <c r="K212" s="8">
        <f>IF($H212="","",IFERROR(IF($G212="Taxes incluses",ROUND($H212/(1+$I212+$J212),2),ROUND($H212,2)),0))</f>
        <v/>
      </c>
      <c r="L212" s="8">
        <f>IF($K212="","",IFERROR(ROUND($K212*$I212,2),0))</f>
        <v/>
      </c>
      <c r="M212" s="8">
        <f>IF($K212="","",IFERROR(ROUND($K212*$J212,2),0))</f>
        <v/>
      </c>
      <c r="N212" s="8">
        <f>IF($K212="","",IFERROR(ROUND($K212+$L212+$M212,2),0))</f>
        <v/>
      </c>
      <c r="O212" s="10">
        <f>IF($H212="","",IFERROR(IF($G212="Taxes incluses",ROUND($H212-$N212,2),0),0))</f>
        <v/>
      </c>
      <c r="P212" s="26" t="n"/>
      <c r="Q212" s="25" t="n"/>
    </row>
    <row r="213">
      <c r="A213" s="36" t="n"/>
      <c r="B213" s="25" t="n"/>
      <c r="C213" s="25" t="n"/>
      <c r="D213" s="26" t="n"/>
      <c r="E213" s="26" t="n"/>
      <c r="F213" s="25" t="n"/>
      <c r="G213" s="25" t="n"/>
      <c r="H213" s="27" t="n"/>
      <c r="I213" s="33">
        <f>IF($F213="","",IFERROR(VLOOKUP($F213,'Paramètres'!$A$6:$F$8,3,FALSE),0))</f>
        <v/>
      </c>
      <c r="J213" s="33">
        <f>IF($F213="","",IFERROR(VLOOKUP($F213,'Paramètres'!$A$6:$F$8,4,FALSE),0))</f>
        <v/>
      </c>
      <c r="K213" s="8">
        <f>IF($H213="","",IFERROR(IF($G213="Taxes incluses",ROUND($H213/(1+$I213+$J213),2),ROUND($H213,2)),0))</f>
        <v/>
      </c>
      <c r="L213" s="8">
        <f>IF($K213="","",IFERROR(ROUND($K213*$I213,2),0))</f>
        <v/>
      </c>
      <c r="M213" s="8">
        <f>IF($K213="","",IFERROR(ROUND($K213*$J213,2),0))</f>
        <v/>
      </c>
      <c r="N213" s="8">
        <f>IF($K213="","",IFERROR(ROUND($K213+$L213+$M213,2),0))</f>
        <v/>
      </c>
      <c r="O213" s="10">
        <f>IF($H213="","",IFERROR(IF($G213="Taxes incluses",ROUND($H213-$N213,2),0),0))</f>
        <v/>
      </c>
      <c r="P213" s="26" t="n"/>
      <c r="Q213" s="25" t="n"/>
    </row>
    <row r="214">
      <c r="A214" s="36" t="n"/>
      <c r="B214" s="25" t="n"/>
      <c r="C214" s="25" t="n"/>
      <c r="D214" s="26" t="n"/>
      <c r="E214" s="26" t="n"/>
      <c r="F214" s="25" t="n"/>
      <c r="G214" s="25" t="n"/>
      <c r="H214" s="27" t="n"/>
      <c r="I214" s="33">
        <f>IF($F214="","",IFERROR(VLOOKUP($F214,'Paramètres'!$A$6:$F$8,3,FALSE),0))</f>
        <v/>
      </c>
      <c r="J214" s="33">
        <f>IF($F214="","",IFERROR(VLOOKUP($F214,'Paramètres'!$A$6:$F$8,4,FALSE),0))</f>
        <v/>
      </c>
      <c r="K214" s="8">
        <f>IF($H214="","",IFERROR(IF($G214="Taxes incluses",ROUND($H214/(1+$I214+$J214),2),ROUND($H214,2)),0))</f>
        <v/>
      </c>
      <c r="L214" s="8">
        <f>IF($K214="","",IFERROR(ROUND($K214*$I214,2),0))</f>
        <v/>
      </c>
      <c r="M214" s="8">
        <f>IF($K214="","",IFERROR(ROUND($K214*$J214,2),0))</f>
        <v/>
      </c>
      <c r="N214" s="8">
        <f>IF($K214="","",IFERROR(ROUND($K214+$L214+$M214,2),0))</f>
        <v/>
      </c>
      <c r="O214" s="10">
        <f>IF($H214="","",IFERROR(IF($G214="Taxes incluses",ROUND($H214-$N214,2),0),0))</f>
        <v/>
      </c>
      <c r="P214" s="26" t="n"/>
      <c r="Q214" s="25" t="n"/>
    </row>
    <row r="215">
      <c r="A215" s="36" t="n"/>
      <c r="B215" s="25" t="n"/>
      <c r="C215" s="25" t="n"/>
      <c r="D215" s="26" t="n"/>
      <c r="E215" s="26" t="n"/>
      <c r="F215" s="25" t="n"/>
      <c r="G215" s="25" t="n"/>
      <c r="H215" s="27" t="n"/>
      <c r="I215" s="33">
        <f>IF($F215="","",IFERROR(VLOOKUP($F215,'Paramètres'!$A$6:$F$8,3,FALSE),0))</f>
        <v/>
      </c>
      <c r="J215" s="33">
        <f>IF($F215="","",IFERROR(VLOOKUP($F215,'Paramètres'!$A$6:$F$8,4,FALSE),0))</f>
        <v/>
      </c>
      <c r="K215" s="8">
        <f>IF($H215="","",IFERROR(IF($G215="Taxes incluses",ROUND($H215/(1+$I215+$J215),2),ROUND($H215,2)),0))</f>
        <v/>
      </c>
      <c r="L215" s="8">
        <f>IF($K215="","",IFERROR(ROUND($K215*$I215,2),0))</f>
        <v/>
      </c>
      <c r="M215" s="8">
        <f>IF($K215="","",IFERROR(ROUND($K215*$J215,2),0))</f>
        <v/>
      </c>
      <c r="N215" s="8">
        <f>IF($K215="","",IFERROR(ROUND($K215+$L215+$M215,2),0))</f>
        <v/>
      </c>
      <c r="O215" s="10">
        <f>IF($H215="","",IFERROR(IF($G215="Taxes incluses",ROUND($H215-$N215,2),0),0))</f>
        <v/>
      </c>
      <c r="P215" s="26" t="n"/>
      <c r="Q215" s="25" t="n"/>
    </row>
    <row r="216">
      <c r="A216" s="36" t="n"/>
      <c r="B216" s="25" t="n"/>
      <c r="C216" s="25" t="n"/>
      <c r="D216" s="26" t="n"/>
      <c r="E216" s="26" t="n"/>
      <c r="F216" s="25" t="n"/>
      <c r="G216" s="25" t="n"/>
      <c r="H216" s="27" t="n"/>
      <c r="I216" s="33">
        <f>IF($F216="","",IFERROR(VLOOKUP($F216,'Paramètres'!$A$6:$F$8,3,FALSE),0))</f>
        <v/>
      </c>
      <c r="J216" s="33">
        <f>IF($F216="","",IFERROR(VLOOKUP($F216,'Paramètres'!$A$6:$F$8,4,FALSE),0))</f>
        <v/>
      </c>
      <c r="K216" s="8">
        <f>IF($H216="","",IFERROR(IF($G216="Taxes incluses",ROUND($H216/(1+$I216+$J216),2),ROUND($H216,2)),0))</f>
        <v/>
      </c>
      <c r="L216" s="8">
        <f>IF($K216="","",IFERROR(ROUND($K216*$I216,2),0))</f>
        <v/>
      </c>
      <c r="M216" s="8">
        <f>IF($K216="","",IFERROR(ROUND($K216*$J216,2),0))</f>
        <v/>
      </c>
      <c r="N216" s="8">
        <f>IF($K216="","",IFERROR(ROUND($K216+$L216+$M216,2),0))</f>
        <v/>
      </c>
      <c r="O216" s="10">
        <f>IF($H216="","",IFERROR(IF($G216="Taxes incluses",ROUND($H216-$N216,2),0),0))</f>
        <v/>
      </c>
      <c r="P216" s="26" t="n"/>
      <c r="Q216" s="25" t="n"/>
    </row>
    <row r="217">
      <c r="A217" s="36" t="n"/>
      <c r="B217" s="25" t="n"/>
      <c r="C217" s="25" t="n"/>
      <c r="D217" s="26" t="n"/>
      <c r="E217" s="26" t="n"/>
      <c r="F217" s="25" t="n"/>
      <c r="G217" s="25" t="n"/>
      <c r="H217" s="27" t="n"/>
      <c r="I217" s="33">
        <f>IF($F217="","",IFERROR(VLOOKUP($F217,'Paramètres'!$A$6:$F$8,3,FALSE),0))</f>
        <v/>
      </c>
      <c r="J217" s="33">
        <f>IF($F217="","",IFERROR(VLOOKUP($F217,'Paramètres'!$A$6:$F$8,4,FALSE),0))</f>
        <v/>
      </c>
      <c r="K217" s="8">
        <f>IF($H217="","",IFERROR(IF($G217="Taxes incluses",ROUND($H217/(1+$I217+$J217),2),ROUND($H217,2)),0))</f>
        <v/>
      </c>
      <c r="L217" s="8">
        <f>IF($K217="","",IFERROR(ROUND($K217*$I217,2),0))</f>
        <v/>
      </c>
      <c r="M217" s="8">
        <f>IF($K217="","",IFERROR(ROUND($K217*$J217,2),0))</f>
        <v/>
      </c>
      <c r="N217" s="8">
        <f>IF($K217="","",IFERROR(ROUND($K217+$L217+$M217,2),0))</f>
        <v/>
      </c>
      <c r="O217" s="10">
        <f>IF($H217="","",IFERROR(IF($G217="Taxes incluses",ROUND($H217-$N217,2),0),0))</f>
        <v/>
      </c>
      <c r="P217" s="26" t="n"/>
      <c r="Q217" s="25" t="n"/>
    </row>
    <row r="218">
      <c r="A218" s="36" t="n"/>
      <c r="B218" s="25" t="n"/>
      <c r="C218" s="25" t="n"/>
      <c r="D218" s="26" t="n"/>
      <c r="E218" s="26" t="n"/>
      <c r="F218" s="25" t="n"/>
      <c r="G218" s="25" t="n"/>
      <c r="H218" s="27" t="n"/>
      <c r="I218" s="33">
        <f>IF($F218="","",IFERROR(VLOOKUP($F218,'Paramètres'!$A$6:$F$8,3,FALSE),0))</f>
        <v/>
      </c>
      <c r="J218" s="33">
        <f>IF($F218="","",IFERROR(VLOOKUP($F218,'Paramètres'!$A$6:$F$8,4,FALSE),0))</f>
        <v/>
      </c>
      <c r="K218" s="8">
        <f>IF($H218="","",IFERROR(IF($G218="Taxes incluses",ROUND($H218/(1+$I218+$J218),2),ROUND($H218,2)),0))</f>
        <v/>
      </c>
      <c r="L218" s="8">
        <f>IF($K218="","",IFERROR(ROUND($K218*$I218,2),0))</f>
        <v/>
      </c>
      <c r="M218" s="8">
        <f>IF($K218="","",IFERROR(ROUND($K218*$J218,2),0))</f>
        <v/>
      </c>
      <c r="N218" s="8">
        <f>IF($K218="","",IFERROR(ROUND($K218+$L218+$M218,2),0))</f>
        <v/>
      </c>
      <c r="O218" s="10">
        <f>IF($H218="","",IFERROR(IF($G218="Taxes incluses",ROUND($H218-$N218,2),0),0))</f>
        <v/>
      </c>
      <c r="P218" s="26" t="n"/>
      <c r="Q218" s="25" t="n"/>
    </row>
    <row r="219">
      <c r="A219" s="36" t="n"/>
      <c r="B219" s="25" t="n"/>
      <c r="C219" s="25" t="n"/>
      <c r="D219" s="26" t="n"/>
      <c r="E219" s="26" t="n"/>
      <c r="F219" s="25" t="n"/>
      <c r="G219" s="25" t="n"/>
      <c r="H219" s="27" t="n"/>
      <c r="I219" s="33">
        <f>IF($F219="","",IFERROR(VLOOKUP($F219,'Paramètres'!$A$6:$F$8,3,FALSE),0))</f>
        <v/>
      </c>
      <c r="J219" s="33">
        <f>IF($F219="","",IFERROR(VLOOKUP($F219,'Paramètres'!$A$6:$F$8,4,FALSE),0))</f>
        <v/>
      </c>
      <c r="K219" s="8">
        <f>IF($H219="","",IFERROR(IF($G219="Taxes incluses",ROUND($H219/(1+$I219+$J219),2),ROUND($H219,2)),0))</f>
        <v/>
      </c>
      <c r="L219" s="8">
        <f>IF($K219="","",IFERROR(ROUND($K219*$I219,2),0))</f>
        <v/>
      </c>
      <c r="M219" s="8">
        <f>IF($K219="","",IFERROR(ROUND($K219*$J219,2),0))</f>
        <v/>
      </c>
      <c r="N219" s="8">
        <f>IF($K219="","",IFERROR(ROUND($K219+$L219+$M219,2),0))</f>
        <v/>
      </c>
      <c r="O219" s="10">
        <f>IF($H219="","",IFERROR(IF($G219="Taxes incluses",ROUND($H219-$N219,2),0),0))</f>
        <v/>
      </c>
      <c r="P219" s="26" t="n"/>
      <c r="Q219" s="25" t="n"/>
    </row>
    <row r="220">
      <c r="A220" s="36" t="n"/>
      <c r="B220" s="25" t="n"/>
      <c r="C220" s="25" t="n"/>
      <c r="D220" s="26" t="n"/>
      <c r="E220" s="26" t="n"/>
      <c r="F220" s="25" t="n"/>
      <c r="G220" s="25" t="n"/>
      <c r="H220" s="27" t="n"/>
      <c r="I220" s="33">
        <f>IF($F220="","",IFERROR(VLOOKUP($F220,'Paramètres'!$A$6:$F$8,3,FALSE),0))</f>
        <v/>
      </c>
      <c r="J220" s="33">
        <f>IF($F220="","",IFERROR(VLOOKUP($F220,'Paramètres'!$A$6:$F$8,4,FALSE),0))</f>
        <v/>
      </c>
      <c r="K220" s="8">
        <f>IF($H220="","",IFERROR(IF($G220="Taxes incluses",ROUND($H220/(1+$I220+$J220),2),ROUND($H220,2)),0))</f>
        <v/>
      </c>
      <c r="L220" s="8">
        <f>IF($K220="","",IFERROR(ROUND($K220*$I220,2),0))</f>
        <v/>
      </c>
      <c r="M220" s="8">
        <f>IF($K220="","",IFERROR(ROUND($K220*$J220,2),0))</f>
        <v/>
      </c>
      <c r="N220" s="8">
        <f>IF($K220="","",IFERROR(ROUND($K220+$L220+$M220,2),0))</f>
        <v/>
      </c>
      <c r="O220" s="10">
        <f>IF($H220="","",IFERROR(IF($G220="Taxes incluses",ROUND($H220-$N220,2),0),0))</f>
        <v/>
      </c>
      <c r="P220" s="26" t="n"/>
      <c r="Q220" s="25" t="n"/>
    </row>
    <row r="221">
      <c r="A221" s="36" t="n"/>
      <c r="B221" s="25" t="n"/>
      <c r="C221" s="25" t="n"/>
      <c r="D221" s="26" t="n"/>
      <c r="E221" s="26" t="n"/>
      <c r="F221" s="25" t="n"/>
      <c r="G221" s="25" t="n"/>
      <c r="H221" s="27" t="n"/>
      <c r="I221" s="33">
        <f>IF($F221="","",IFERROR(VLOOKUP($F221,'Paramètres'!$A$6:$F$8,3,FALSE),0))</f>
        <v/>
      </c>
      <c r="J221" s="33">
        <f>IF($F221="","",IFERROR(VLOOKUP($F221,'Paramètres'!$A$6:$F$8,4,FALSE),0))</f>
        <v/>
      </c>
      <c r="K221" s="8">
        <f>IF($H221="","",IFERROR(IF($G221="Taxes incluses",ROUND($H221/(1+$I221+$J221),2),ROUND($H221,2)),0))</f>
        <v/>
      </c>
      <c r="L221" s="8">
        <f>IF($K221="","",IFERROR(ROUND($K221*$I221,2),0))</f>
        <v/>
      </c>
      <c r="M221" s="8">
        <f>IF($K221="","",IFERROR(ROUND($K221*$J221,2),0))</f>
        <v/>
      </c>
      <c r="N221" s="8">
        <f>IF($K221="","",IFERROR(ROUND($K221+$L221+$M221,2),0))</f>
        <v/>
      </c>
      <c r="O221" s="10">
        <f>IF($H221="","",IFERROR(IF($G221="Taxes incluses",ROUND($H221-$N221,2),0),0))</f>
        <v/>
      </c>
      <c r="P221" s="26" t="n"/>
      <c r="Q221" s="25" t="n"/>
    </row>
    <row r="222">
      <c r="A222" s="36" t="n"/>
      <c r="B222" s="25" t="n"/>
      <c r="C222" s="25" t="n"/>
      <c r="D222" s="26" t="n"/>
      <c r="E222" s="26" t="n"/>
      <c r="F222" s="25" t="n"/>
      <c r="G222" s="25" t="n"/>
      <c r="H222" s="27" t="n"/>
      <c r="I222" s="33">
        <f>IF($F222="","",IFERROR(VLOOKUP($F222,'Paramètres'!$A$6:$F$8,3,FALSE),0))</f>
        <v/>
      </c>
      <c r="J222" s="33">
        <f>IF($F222="","",IFERROR(VLOOKUP($F222,'Paramètres'!$A$6:$F$8,4,FALSE),0))</f>
        <v/>
      </c>
      <c r="K222" s="8">
        <f>IF($H222="","",IFERROR(IF($G222="Taxes incluses",ROUND($H222/(1+$I222+$J222),2),ROUND($H222,2)),0))</f>
        <v/>
      </c>
      <c r="L222" s="8">
        <f>IF($K222="","",IFERROR(ROUND($K222*$I222,2),0))</f>
        <v/>
      </c>
      <c r="M222" s="8">
        <f>IF($K222="","",IFERROR(ROUND($K222*$J222,2),0))</f>
        <v/>
      </c>
      <c r="N222" s="8">
        <f>IF($K222="","",IFERROR(ROUND($K222+$L222+$M222,2),0))</f>
        <v/>
      </c>
      <c r="O222" s="10">
        <f>IF($H222="","",IFERROR(IF($G222="Taxes incluses",ROUND($H222-$N222,2),0),0))</f>
        <v/>
      </c>
      <c r="P222" s="26" t="n"/>
      <c r="Q222" s="25" t="n"/>
    </row>
    <row r="223">
      <c r="A223" s="36" t="n"/>
      <c r="B223" s="25" t="n"/>
      <c r="C223" s="25" t="n"/>
      <c r="D223" s="26" t="n"/>
      <c r="E223" s="26" t="n"/>
      <c r="F223" s="25" t="n"/>
      <c r="G223" s="25" t="n"/>
      <c r="H223" s="27" t="n"/>
      <c r="I223" s="33">
        <f>IF($F223="","",IFERROR(VLOOKUP($F223,'Paramètres'!$A$6:$F$8,3,FALSE),0))</f>
        <v/>
      </c>
      <c r="J223" s="33">
        <f>IF($F223="","",IFERROR(VLOOKUP($F223,'Paramètres'!$A$6:$F$8,4,FALSE),0))</f>
        <v/>
      </c>
      <c r="K223" s="8">
        <f>IF($H223="","",IFERROR(IF($G223="Taxes incluses",ROUND($H223/(1+$I223+$J223),2),ROUND($H223,2)),0))</f>
        <v/>
      </c>
      <c r="L223" s="8">
        <f>IF($K223="","",IFERROR(ROUND($K223*$I223,2),0))</f>
        <v/>
      </c>
      <c r="M223" s="8">
        <f>IF($K223="","",IFERROR(ROUND($K223*$J223,2),0))</f>
        <v/>
      </c>
      <c r="N223" s="8">
        <f>IF($K223="","",IFERROR(ROUND($K223+$L223+$M223,2),0))</f>
        <v/>
      </c>
      <c r="O223" s="10">
        <f>IF($H223="","",IFERROR(IF($G223="Taxes incluses",ROUND($H223-$N223,2),0),0))</f>
        <v/>
      </c>
      <c r="P223" s="26" t="n"/>
      <c r="Q223" s="25" t="n"/>
    </row>
    <row r="224">
      <c r="A224" s="36" t="n"/>
      <c r="B224" s="25" t="n"/>
      <c r="C224" s="25" t="n"/>
      <c r="D224" s="26" t="n"/>
      <c r="E224" s="26" t="n"/>
      <c r="F224" s="25" t="n"/>
      <c r="G224" s="25" t="n"/>
      <c r="H224" s="27" t="n"/>
      <c r="I224" s="33">
        <f>IF($F224="","",IFERROR(VLOOKUP($F224,'Paramètres'!$A$6:$F$8,3,FALSE),0))</f>
        <v/>
      </c>
      <c r="J224" s="33">
        <f>IF($F224="","",IFERROR(VLOOKUP($F224,'Paramètres'!$A$6:$F$8,4,FALSE),0))</f>
        <v/>
      </c>
      <c r="K224" s="8">
        <f>IF($H224="","",IFERROR(IF($G224="Taxes incluses",ROUND($H224/(1+$I224+$J224),2),ROUND($H224,2)),0))</f>
        <v/>
      </c>
      <c r="L224" s="8">
        <f>IF($K224="","",IFERROR(ROUND($K224*$I224,2),0))</f>
        <v/>
      </c>
      <c r="M224" s="8">
        <f>IF($K224="","",IFERROR(ROUND($K224*$J224,2),0))</f>
        <v/>
      </c>
      <c r="N224" s="8">
        <f>IF($K224="","",IFERROR(ROUND($K224+$L224+$M224,2),0))</f>
        <v/>
      </c>
      <c r="O224" s="10">
        <f>IF($H224="","",IFERROR(IF($G224="Taxes incluses",ROUND($H224-$N224,2),0),0))</f>
        <v/>
      </c>
      <c r="P224" s="26" t="n"/>
      <c r="Q224" s="25" t="n"/>
    </row>
    <row r="225">
      <c r="A225" s="36" t="n"/>
      <c r="B225" s="25" t="n"/>
      <c r="C225" s="25" t="n"/>
      <c r="D225" s="26" t="n"/>
      <c r="E225" s="26" t="n"/>
      <c r="F225" s="25" t="n"/>
      <c r="G225" s="25" t="n"/>
      <c r="H225" s="27" t="n"/>
      <c r="I225" s="33">
        <f>IF($F225="","",IFERROR(VLOOKUP($F225,'Paramètres'!$A$6:$F$8,3,FALSE),0))</f>
        <v/>
      </c>
      <c r="J225" s="33">
        <f>IF($F225="","",IFERROR(VLOOKUP($F225,'Paramètres'!$A$6:$F$8,4,FALSE),0))</f>
        <v/>
      </c>
      <c r="K225" s="8">
        <f>IF($H225="","",IFERROR(IF($G225="Taxes incluses",ROUND($H225/(1+$I225+$J225),2),ROUND($H225,2)),0))</f>
        <v/>
      </c>
      <c r="L225" s="8">
        <f>IF($K225="","",IFERROR(ROUND($K225*$I225,2),0))</f>
        <v/>
      </c>
      <c r="M225" s="8">
        <f>IF($K225="","",IFERROR(ROUND($K225*$J225,2),0))</f>
        <v/>
      </c>
      <c r="N225" s="8">
        <f>IF($K225="","",IFERROR(ROUND($K225+$L225+$M225,2),0))</f>
        <v/>
      </c>
      <c r="O225" s="10">
        <f>IF($H225="","",IFERROR(IF($G225="Taxes incluses",ROUND($H225-$N225,2),0),0))</f>
        <v/>
      </c>
      <c r="P225" s="26" t="n"/>
      <c r="Q225" s="25" t="n"/>
    </row>
    <row r="226">
      <c r="A226" s="36" t="n"/>
      <c r="B226" s="25" t="n"/>
      <c r="C226" s="25" t="n"/>
      <c r="D226" s="26" t="n"/>
      <c r="E226" s="26" t="n"/>
      <c r="F226" s="25" t="n"/>
      <c r="G226" s="25" t="n"/>
      <c r="H226" s="27" t="n"/>
      <c r="I226" s="33">
        <f>IF($F226="","",IFERROR(VLOOKUP($F226,'Paramètres'!$A$6:$F$8,3,FALSE),0))</f>
        <v/>
      </c>
      <c r="J226" s="33">
        <f>IF($F226="","",IFERROR(VLOOKUP($F226,'Paramètres'!$A$6:$F$8,4,FALSE),0))</f>
        <v/>
      </c>
      <c r="K226" s="8">
        <f>IF($H226="","",IFERROR(IF($G226="Taxes incluses",ROUND($H226/(1+$I226+$J226),2),ROUND($H226,2)),0))</f>
        <v/>
      </c>
      <c r="L226" s="8">
        <f>IF($K226="","",IFERROR(ROUND($K226*$I226,2),0))</f>
        <v/>
      </c>
      <c r="M226" s="8">
        <f>IF($K226="","",IFERROR(ROUND($K226*$J226,2),0))</f>
        <v/>
      </c>
      <c r="N226" s="8">
        <f>IF($K226="","",IFERROR(ROUND($K226+$L226+$M226,2),0))</f>
        <v/>
      </c>
      <c r="O226" s="10">
        <f>IF($H226="","",IFERROR(IF($G226="Taxes incluses",ROUND($H226-$N226,2),0),0))</f>
        <v/>
      </c>
      <c r="P226" s="26" t="n"/>
      <c r="Q226" s="25" t="n"/>
    </row>
    <row r="227">
      <c r="A227" s="36" t="n"/>
      <c r="B227" s="25" t="n"/>
      <c r="C227" s="25" t="n"/>
      <c r="D227" s="26" t="n"/>
      <c r="E227" s="26" t="n"/>
      <c r="F227" s="25" t="n"/>
      <c r="G227" s="25" t="n"/>
      <c r="H227" s="27" t="n"/>
      <c r="I227" s="33">
        <f>IF($F227="","",IFERROR(VLOOKUP($F227,'Paramètres'!$A$6:$F$8,3,FALSE),0))</f>
        <v/>
      </c>
      <c r="J227" s="33">
        <f>IF($F227="","",IFERROR(VLOOKUP($F227,'Paramètres'!$A$6:$F$8,4,FALSE),0))</f>
        <v/>
      </c>
      <c r="K227" s="8">
        <f>IF($H227="","",IFERROR(IF($G227="Taxes incluses",ROUND($H227/(1+$I227+$J227),2),ROUND($H227,2)),0))</f>
        <v/>
      </c>
      <c r="L227" s="8">
        <f>IF($K227="","",IFERROR(ROUND($K227*$I227,2),0))</f>
        <v/>
      </c>
      <c r="M227" s="8">
        <f>IF($K227="","",IFERROR(ROUND($K227*$J227,2),0))</f>
        <v/>
      </c>
      <c r="N227" s="8">
        <f>IF($K227="","",IFERROR(ROUND($K227+$L227+$M227,2),0))</f>
        <v/>
      </c>
      <c r="O227" s="10">
        <f>IF($H227="","",IFERROR(IF($G227="Taxes incluses",ROUND($H227-$N227,2),0),0))</f>
        <v/>
      </c>
      <c r="P227" s="26" t="n"/>
      <c r="Q227" s="25" t="n"/>
    </row>
    <row r="228">
      <c r="A228" s="36" t="n"/>
      <c r="B228" s="25" t="n"/>
      <c r="C228" s="25" t="n"/>
      <c r="D228" s="26" t="n"/>
      <c r="E228" s="26" t="n"/>
      <c r="F228" s="25" t="n"/>
      <c r="G228" s="25" t="n"/>
      <c r="H228" s="27" t="n"/>
      <c r="I228" s="33">
        <f>IF($F228="","",IFERROR(VLOOKUP($F228,'Paramètres'!$A$6:$F$8,3,FALSE),0))</f>
        <v/>
      </c>
      <c r="J228" s="33">
        <f>IF($F228="","",IFERROR(VLOOKUP($F228,'Paramètres'!$A$6:$F$8,4,FALSE),0))</f>
        <v/>
      </c>
      <c r="K228" s="8">
        <f>IF($H228="","",IFERROR(IF($G228="Taxes incluses",ROUND($H228/(1+$I228+$J228),2),ROUND($H228,2)),0))</f>
        <v/>
      </c>
      <c r="L228" s="8">
        <f>IF($K228="","",IFERROR(ROUND($K228*$I228,2),0))</f>
        <v/>
      </c>
      <c r="M228" s="8">
        <f>IF($K228="","",IFERROR(ROUND($K228*$J228,2),0))</f>
        <v/>
      </c>
      <c r="N228" s="8">
        <f>IF($K228="","",IFERROR(ROUND($K228+$L228+$M228,2),0))</f>
        <v/>
      </c>
      <c r="O228" s="10">
        <f>IF($H228="","",IFERROR(IF($G228="Taxes incluses",ROUND($H228-$N228,2),0),0))</f>
        <v/>
      </c>
      <c r="P228" s="26" t="n"/>
      <c r="Q228" s="25" t="n"/>
    </row>
    <row r="229">
      <c r="A229" s="36" t="n"/>
      <c r="B229" s="25" t="n"/>
      <c r="C229" s="25" t="n"/>
      <c r="D229" s="26" t="n"/>
      <c r="E229" s="26" t="n"/>
      <c r="F229" s="25" t="n"/>
      <c r="G229" s="25" t="n"/>
      <c r="H229" s="27" t="n"/>
      <c r="I229" s="33">
        <f>IF($F229="","",IFERROR(VLOOKUP($F229,'Paramètres'!$A$6:$F$8,3,FALSE),0))</f>
        <v/>
      </c>
      <c r="J229" s="33">
        <f>IF($F229="","",IFERROR(VLOOKUP($F229,'Paramètres'!$A$6:$F$8,4,FALSE),0))</f>
        <v/>
      </c>
      <c r="K229" s="8">
        <f>IF($H229="","",IFERROR(IF($G229="Taxes incluses",ROUND($H229/(1+$I229+$J229),2),ROUND($H229,2)),0))</f>
        <v/>
      </c>
      <c r="L229" s="8">
        <f>IF($K229="","",IFERROR(ROUND($K229*$I229,2),0))</f>
        <v/>
      </c>
      <c r="M229" s="8">
        <f>IF($K229="","",IFERROR(ROUND($K229*$J229,2),0))</f>
        <v/>
      </c>
      <c r="N229" s="8">
        <f>IF($K229="","",IFERROR(ROUND($K229+$L229+$M229,2),0))</f>
        <v/>
      </c>
      <c r="O229" s="10">
        <f>IF($H229="","",IFERROR(IF($G229="Taxes incluses",ROUND($H229-$N229,2),0),0))</f>
        <v/>
      </c>
      <c r="P229" s="26" t="n"/>
      <c r="Q229" s="25" t="n"/>
    </row>
    <row r="230">
      <c r="A230" s="36" t="n"/>
      <c r="B230" s="25" t="n"/>
      <c r="C230" s="25" t="n"/>
      <c r="D230" s="26" t="n"/>
      <c r="E230" s="26" t="n"/>
      <c r="F230" s="25" t="n"/>
      <c r="G230" s="25" t="n"/>
      <c r="H230" s="27" t="n"/>
      <c r="I230" s="33">
        <f>IF($F230="","",IFERROR(VLOOKUP($F230,'Paramètres'!$A$6:$F$8,3,FALSE),0))</f>
        <v/>
      </c>
      <c r="J230" s="33">
        <f>IF($F230="","",IFERROR(VLOOKUP($F230,'Paramètres'!$A$6:$F$8,4,FALSE),0))</f>
        <v/>
      </c>
      <c r="K230" s="8">
        <f>IF($H230="","",IFERROR(IF($G230="Taxes incluses",ROUND($H230/(1+$I230+$J230),2),ROUND($H230,2)),0))</f>
        <v/>
      </c>
      <c r="L230" s="8">
        <f>IF($K230="","",IFERROR(ROUND($K230*$I230,2),0))</f>
        <v/>
      </c>
      <c r="M230" s="8">
        <f>IF($K230="","",IFERROR(ROUND($K230*$J230,2),0))</f>
        <v/>
      </c>
      <c r="N230" s="8">
        <f>IF($K230="","",IFERROR(ROUND($K230+$L230+$M230,2),0))</f>
        <v/>
      </c>
      <c r="O230" s="10">
        <f>IF($H230="","",IFERROR(IF($G230="Taxes incluses",ROUND($H230-$N230,2),0),0))</f>
        <v/>
      </c>
      <c r="P230" s="26" t="n"/>
      <c r="Q230" s="25" t="n"/>
    </row>
    <row r="231">
      <c r="A231" s="36" t="n"/>
      <c r="B231" s="25" t="n"/>
      <c r="C231" s="25" t="n"/>
      <c r="D231" s="26" t="n"/>
      <c r="E231" s="26" t="n"/>
      <c r="F231" s="25" t="n"/>
      <c r="G231" s="25" t="n"/>
      <c r="H231" s="27" t="n"/>
      <c r="I231" s="33">
        <f>IF($F231="","",IFERROR(VLOOKUP($F231,'Paramètres'!$A$6:$F$8,3,FALSE),0))</f>
        <v/>
      </c>
      <c r="J231" s="33">
        <f>IF($F231="","",IFERROR(VLOOKUP($F231,'Paramètres'!$A$6:$F$8,4,FALSE),0))</f>
        <v/>
      </c>
      <c r="K231" s="8">
        <f>IF($H231="","",IFERROR(IF($G231="Taxes incluses",ROUND($H231/(1+$I231+$J231),2),ROUND($H231,2)),0))</f>
        <v/>
      </c>
      <c r="L231" s="8">
        <f>IF($K231="","",IFERROR(ROUND($K231*$I231,2),0))</f>
        <v/>
      </c>
      <c r="M231" s="8">
        <f>IF($K231="","",IFERROR(ROUND($K231*$J231,2),0))</f>
        <v/>
      </c>
      <c r="N231" s="8">
        <f>IF($K231="","",IFERROR(ROUND($K231+$L231+$M231,2),0))</f>
        <v/>
      </c>
      <c r="O231" s="10">
        <f>IF($H231="","",IFERROR(IF($G231="Taxes incluses",ROUND($H231-$N231,2),0),0))</f>
        <v/>
      </c>
      <c r="P231" s="26" t="n"/>
      <c r="Q231" s="25" t="n"/>
    </row>
    <row r="232">
      <c r="A232" s="36" t="n"/>
      <c r="B232" s="25" t="n"/>
      <c r="C232" s="25" t="n"/>
      <c r="D232" s="26" t="n"/>
      <c r="E232" s="26" t="n"/>
      <c r="F232" s="25" t="n"/>
      <c r="G232" s="25" t="n"/>
      <c r="H232" s="27" t="n"/>
      <c r="I232" s="33">
        <f>IF($F232="","",IFERROR(VLOOKUP($F232,'Paramètres'!$A$6:$F$8,3,FALSE),0))</f>
        <v/>
      </c>
      <c r="J232" s="33">
        <f>IF($F232="","",IFERROR(VLOOKUP($F232,'Paramètres'!$A$6:$F$8,4,FALSE),0))</f>
        <v/>
      </c>
      <c r="K232" s="8">
        <f>IF($H232="","",IFERROR(IF($G232="Taxes incluses",ROUND($H232/(1+$I232+$J232),2),ROUND($H232,2)),0))</f>
        <v/>
      </c>
      <c r="L232" s="8">
        <f>IF($K232="","",IFERROR(ROUND($K232*$I232,2),0))</f>
        <v/>
      </c>
      <c r="M232" s="8">
        <f>IF($K232="","",IFERROR(ROUND($K232*$J232,2),0))</f>
        <v/>
      </c>
      <c r="N232" s="8">
        <f>IF($K232="","",IFERROR(ROUND($K232+$L232+$M232,2),0))</f>
        <v/>
      </c>
      <c r="O232" s="10">
        <f>IF($H232="","",IFERROR(IF($G232="Taxes incluses",ROUND($H232-$N232,2),0),0))</f>
        <v/>
      </c>
      <c r="P232" s="26" t="n"/>
      <c r="Q232" s="25" t="n"/>
    </row>
    <row r="233">
      <c r="A233" s="36" t="n"/>
      <c r="B233" s="25" t="n"/>
      <c r="C233" s="25" t="n"/>
      <c r="D233" s="26" t="n"/>
      <c r="E233" s="26" t="n"/>
      <c r="F233" s="25" t="n"/>
      <c r="G233" s="25" t="n"/>
      <c r="H233" s="27" t="n"/>
      <c r="I233" s="33">
        <f>IF($F233="","",IFERROR(VLOOKUP($F233,'Paramètres'!$A$6:$F$8,3,FALSE),0))</f>
        <v/>
      </c>
      <c r="J233" s="33">
        <f>IF($F233="","",IFERROR(VLOOKUP($F233,'Paramètres'!$A$6:$F$8,4,FALSE),0))</f>
        <v/>
      </c>
      <c r="K233" s="8">
        <f>IF($H233="","",IFERROR(IF($G233="Taxes incluses",ROUND($H233/(1+$I233+$J233),2),ROUND($H233,2)),0))</f>
        <v/>
      </c>
      <c r="L233" s="8">
        <f>IF($K233="","",IFERROR(ROUND($K233*$I233,2),0))</f>
        <v/>
      </c>
      <c r="M233" s="8">
        <f>IF($K233="","",IFERROR(ROUND($K233*$J233,2),0))</f>
        <v/>
      </c>
      <c r="N233" s="8">
        <f>IF($K233="","",IFERROR(ROUND($K233+$L233+$M233,2),0))</f>
        <v/>
      </c>
      <c r="O233" s="10">
        <f>IF($H233="","",IFERROR(IF($G233="Taxes incluses",ROUND($H233-$N233,2),0),0))</f>
        <v/>
      </c>
      <c r="P233" s="26" t="n"/>
      <c r="Q233" s="25" t="n"/>
    </row>
    <row r="234">
      <c r="A234" s="36" t="n"/>
      <c r="B234" s="25" t="n"/>
      <c r="C234" s="25" t="n"/>
      <c r="D234" s="26" t="n"/>
      <c r="E234" s="26" t="n"/>
      <c r="F234" s="25" t="n"/>
      <c r="G234" s="25" t="n"/>
      <c r="H234" s="27" t="n"/>
      <c r="I234" s="33">
        <f>IF($F234="","",IFERROR(VLOOKUP($F234,'Paramètres'!$A$6:$F$8,3,FALSE),0))</f>
        <v/>
      </c>
      <c r="J234" s="33">
        <f>IF($F234="","",IFERROR(VLOOKUP($F234,'Paramètres'!$A$6:$F$8,4,FALSE),0))</f>
        <v/>
      </c>
      <c r="K234" s="8">
        <f>IF($H234="","",IFERROR(IF($G234="Taxes incluses",ROUND($H234/(1+$I234+$J234),2),ROUND($H234,2)),0))</f>
        <v/>
      </c>
      <c r="L234" s="8">
        <f>IF($K234="","",IFERROR(ROUND($K234*$I234,2),0))</f>
        <v/>
      </c>
      <c r="M234" s="8">
        <f>IF($K234="","",IFERROR(ROUND($K234*$J234,2),0))</f>
        <v/>
      </c>
      <c r="N234" s="8">
        <f>IF($K234="","",IFERROR(ROUND($K234+$L234+$M234,2),0))</f>
        <v/>
      </c>
      <c r="O234" s="10">
        <f>IF($H234="","",IFERROR(IF($G234="Taxes incluses",ROUND($H234-$N234,2),0),0))</f>
        <v/>
      </c>
      <c r="P234" s="26" t="n"/>
      <c r="Q234" s="25" t="n"/>
    </row>
    <row r="235">
      <c r="A235" s="36" t="n"/>
      <c r="B235" s="25" t="n"/>
      <c r="C235" s="25" t="n"/>
      <c r="D235" s="26" t="n"/>
      <c r="E235" s="26" t="n"/>
      <c r="F235" s="25" t="n"/>
      <c r="G235" s="25" t="n"/>
      <c r="H235" s="27" t="n"/>
      <c r="I235" s="33">
        <f>IF($F235="","",IFERROR(VLOOKUP($F235,'Paramètres'!$A$6:$F$8,3,FALSE),0))</f>
        <v/>
      </c>
      <c r="J235" s="33">
        <f>IF($F235="","",IFERROR(VLOOKUP($F235,'Paramètres'!$A$6:$F$8,4,FALSE),0))</f>
        <v/>
      </c>
      <c r="K235" s="8">
        <f>IF($H235="","",IFERROR(IF($G235="Taxes incluses",ROUND($H235/(1+$I235+$J235),2),ROUND($H235,2)),0))</f>
        <v/>
      </c>
      <c r="L235" s="8">
        <f>IF($K235="","",IFERROR(ROUND($K235*$I235,2),0))</f>
        <v/>
      </c>
      <c r="M235" s="8">
        <f>IF($K235="","",IFERROR(ROUND($K235*$J235,2),0))</f>
        <v/>
      </c>
      <c r="N235" s="8">
        <f>IF($K235="","",IFERROR(ROUND($K235+$L235+$M235,2),0))</f>
        <v/>
      </c>
      <c r="O235" s="10">
        <f>IF($H235="","",IFERROR(IF($G235="Taxes incluses",ROUND($H235-$N235,2),0),0))</f>
        <v/>
      </c>
      <c r="P235" s="26" t="n"/>
      <c r="Q235" s="25" t="n"/>
    </row>
    <row r="236">
      <c r="A236" s="36" t="n"/>
      <c r="B236" s="25" t="n"/>
      <c r="C236" s="25" t="n"/>
      <c r="D236" s="26" t="n"/>
      <c r="E236" s="26" t="n"/>
      <c r="F236" s="25" t="n"/>
      <c r="G236" s="25" t="n"/>
      <c r="H236" s="27" t="n"/>
      <c r="I236" s="33">
        <f>IF($F236="","",IFERROR(VLOOKUP($F236,'Paramètres'!$A$6:$F$8,3,FALSE),0))</f>
        <v/>
      </c>
      <c r="J236" s="33">
        <f>IF($F236="","",IFERROR(VLOOKUP($F236,'Paramètres'!$A$6:$F$8,4,FALSE),0))</f>
        <v/>
      </c>
      <c r="K236" s="8">
        <f>IF($H236="","",IFERROR(IF($G236="Taxes incluses",ROUND($H236/(1+$I236+$J236),2),ROUND($H236,2)),0))</f>
        <v/>
      </c>
      <c r="L236" s="8">
        <f>IF($K236="","",IFERROR(ROUND($K236*$I236,2),0))</f>
        <v/>
      </c>
      <c r="M236" s="8">
        <f>IF($K236="","",IFERROR(ROUND($K236*$J236,2),0))</f>
        <v/>
      </c>
      <c r="N236" s="8">
        <f>IF($K236="","",IFERROR(ROUND($K236+$L236+$M236,2),0))</f>
        <v/>
      </c>
      <c r="O236" s="10">
        <f>IF($H236="","",IFERROR(IF($G236="Taxes incluses",ROUND($H236-$N236,2),0),0))</f>
        <v/>
      </c>
      <c r="P236" s="26" t="n"/>
      <c r="Q236" s="25" t="n"/>
    </row>
    <row r="237">
      <c r="A237" s="36" t="n"/>
      <c r="B237" s="25" t="n"/>
      <c r="C237" s="25" t="n"/>
      <c r="D237" s="26" t="n"/>
      <c r="E237" s="26" t="n"/>
      <c r="F237" s="25" t="n"/>
      <c r="G237" s="25" t="n"/>
      <c r="H237" s="27" t="n"/>
      <c r="I237" s="33">
        <f>IF($F237="","",IFERROR(VLOOKUP($F237,'Paramètres'!$A$6:$F$8,3,FALSE),0))</f>
        <v/>
      </c>
      <c r="J237" s="33">
        <f>IF($F237="","",IFERROR(VLOOKUP($F237,'Paramètres'!$A$6:$F$8,4,FALSE),0))</f>
        <v/>
      </c>
      <c r="K237" s="8">
        <f>IF($H237="","",IFERROR(IF($G237="Taxes incluses",ROUND($H237/(1+$I237+$J237),2),ROUND($H237,2)),0))</f>
        <v/>
      </c>
      <c r="L237" s="8">
        <f>IF($K237="","",IFERROR(ROUND($K237*$I237,2),0))</f>
        <v/>
      </c>
      <c r="M237" s="8">
        <f>IF($K237="","",IFERROR(ROUND($K237*$J237,2),0))</f>
        <v/>
      </c>
      <c r="N237" s="8">
        <f>IF($K237="","",IFERROR(ROUND($K237+$L237+$M237,2),0))</f>
        <v/>
      </c>
      <c r="O237" s="10">
        <f>IF($H237="","",IFERROR(IF($G237="Taxes incluses",ROUND($H237-$N237,2),0),0))</f>
        <v/>
      </c>
      <c r="P237" s="26" t="n"/>
      <c r="Q237" s="25" t="n"/>
    </row>
    <row r="238">
      <c r="A238" s="36" t="n"/>
      <c r="B238" s="25" t="n"/>
      <c r="C238" s="25" t="n"/>
      <c r="D238" s="26" t="n"/>
      <c r="E238" s="26" t="n"/>
      <c r="F238" s="25" t="n"/>
      <c r="G238" s="25" t="n"/>
      <c r="H238" s="27" t="n"/>
      <c r="I238" s="33">
        <f>IF($F238="","",IFERROR(VLOOKUP($F238,'Paramètres'!$A$6:$F$8,3,FALSE),0))</f>
        <v/>
      </c>
      <c r="J238" s="33">
        <f>IF($F238="","",IFERROR(VLOOKUP($F238,'Paramètres'!$A$6:$F$8,4,FALSE),0))</f>
        <v/>
      </c>
      <c r="K238" s="8">
        <f>IF($H238="","",IFERROR(IF($G238="Taxes incluses",ROUND($H238/(1+$I238+$J238),2),ROUND($H238,2)),0))</f>
        <v/>
      </c>
      <c r="L238" s="8">
        <f>IF($K238="","",IFERROR(ROUND($K238*$I238,2),0))</f>
        <v/>
      </c>
      <c r="M238" s="8">
        <f>IF($K238="","",IFERROR(ROUND($K238*$J238,2),0))</f>
        <v/>
      </c>
      <c r="N238" s="8">
        <f>IF($K238="","",IFERROR(ROUND($K238+$L238+$M238,2),0))</f>
        <v/>
      </c>
      <c r="O238" s="10">
        <f>IF($H238="","",IFERROR(IF($G238="Taxes incluses",ROUND($H238-$N238,2),0),0))</f>
        <v/>
      </c>
      <c r="P238" s="26" t="n"/>
      <c r="Q238" s="25" t="n"/>
    </row>
    <row r="239">
      <c r="A239" s="36" t="n"/>
      <c r="B239" s="25" t="n"/>
      <c r="C239" s="25" t="n"/>
      <c r="D239" s="26" t="n"/>
      <c r="E239" s="26" t="n"/>
      <c r="F239" s="25" t="n"/>
      <c r="G239" s="25" t="n"/>
      <c r="H239" s="27" t="n"/>
      <c r="I239" s="33">
        <f>IF($F239="","",IFERROR(VLOOKUP($F239,'Paramètres'!$A$6:$F$8,3,FALSE),0))</f>
        <v/>
      </c>
      <c r="J239" s="33">
        <f>IF($F239="","",IFERROR(VLOOKUP($F239,'Paramètres'!$A$6:$F$8,4,FALSE),0))</f>
        <v/>
      </c>
      <c r="K239" s="8">
        <f>IF($H239="","",IFERROR(IF($G239="Taxes incluses",ROUND($H239/(1+$I239+$J239),2),ROUND($H239,2)),0))</f>
        <v/>
      </c>
      <c r="L239" s="8">
        <f>IF($K239="","",IFERROR(ROUND($K239*$I239,2),0))</f>
        <v/>
      </c>
      <c r="M239" s="8">
        <f>IF($K239="","",IFERROR(ROUND($K239*$J239,2),0))</f>
        <v/>
      </c>
      <c r="N239" s="8">
        <f>IF($K239="","",IFERROR(ROUND($K239+$L239+$M239,2),0))</f>
        <v/>
      </c>
      <c r="O239" s="10">
        <f>IF($H239="","",IFERROR(IF($G239="Taxes incluses",ROUND($H239-$N239,2),0),0))</f>
        <v/>
      </c>
      <c r="P239" s="26" t="n"/>
      <c r="Q239" s="25" t="n"/>
    </row>
    <row r="240">
      <c r="A240" s="36" t="n"/>
      <c r="B240" s="25" t="n"/>
      <c r="C240" s="25" t="n"/>
      <c r="D240" s="26" t="n"/>
      <c r="E240" s="26" t="n"/>
      <c r="F240" s="25" t="n"/>
      <c r="G240" s="25" t="n"/>
      <c r="H240" s="27" t="n"/>
      <c r="I240" s="33">
        <f>IF($F240="","",IFERROR(VLOOKUP($F240,'Paramètres'!$A$6:$F$8,3,FALSE),0))</f>
        <v/>
      </c>
      <c r="J240" s="33">
        <f>IF($F240="","",IFERROR(VLOOKUP($F240,'Paramètres'!$A$6:$F$8,4,FALSE),0))</f>
        <v/>
      </c>
      <c r="K240" s="8">
        <f>IF($H240="","",IFERROR(IF($G240="Taxes incluses",ROUND($H240/(1+$I240+$J240),2),ROUND($H240,2)),0))</f>
        <v/>
      </c>
      <c r="L240" s="8">
        <f>IF($K240="","",IFERROR(ROUND($K240*$I240,2),0))</f>
        <v/>
      </c>
      <c r="M240" s="8">
        <f>IF($K240="","",IFERROR(ROUND($K240*$J240,2),0))</f>
        <v/>
      </c>
      <c r="N240" s="8">
        <f>IF($K240="","",IFERROR(ROUND($K240+$L240+$M240,2),0))</f>
        <v/>
      </c>
      <c r="O240" s="10">
        <f>IF($H240="","",IFERROR(IF($G240="Taxes incluses",ROUND($H240-$N240,2),0),0))</f>
        <v/>
      </c>
      <c r="P240" s="26" t="n"/>
      <c r="Q240" s="25" t="n"/>
    </row>
    <row r="241">
      <c r="A241" s="36" t="n"/>
      <c r="B241" s="25" t="n"/>
      <c r="C241" s="25" t="n"/>
      <c r="D241" s="26" t="n"/>
      <c r="E241" s="26" t="n"/>
      <c r="F241" s="25" t="n"/>
      <c r="G241" s="25" t="n"/>
      <c r="H241" s="27" t="n"/>
      <c r="I241" s="33">
        <f>IF($F241="","",IFERROR(VLOOKUP($F241,'Paramètres'!$A$6:$F$8,3,FALSE),0))</f>
        <v/>
      </c>
      <c r="J241" s="33">
        <f>IF($F241="","",IFERROR(VLOOKUP($F241,'Paramètres'!$A$6:$F$8,4,FALSE),0))</f>
        <v/>
      </c>
      <c r="K241" s="8">
        <f>IF($H241="","",IFERROR(IF($G241="Taxes incluses",ROUND($H241/(1+$I241+$J241),2),ROUND($H241,2)),0))</f>
        <v/>
      </c>
      <c r="L241" s="8">
        <f>IF($K241="","",IFERROR(ROUND($K241*$I241,2),0))</f>
        <v/>
      </c>
      <c r="M241" s="8">
        <f>IF($K241="","",IFERROR(ROUND($K241*$J241,2),0))</f>
        <v/>
      </c>
      <c r="N241" s="8">
        <f>IF($K241="","",IFERROR(ROUND($K241+$L241+$M241,2),0))</f>
        <v/>
      </c>
      <c r="O241" s="10">
        <f>IF($H241="","",IFERROR(IF($G241="Taxes incluses",ROUND($H241-$N241,2),0),0))</f>
        <v/>
      </c>
      <c r="P241" s="26" t="n"/>
      <c r="Q241" s="25" t="n"/>
    </row>
    <row r="242">
      <c r="A242" s="36" t="n"/>
      <c r="B242" s="25" t="n"/>
      <c r="C242" s="25" t="n"/>
      <c r="D242" s="26" t="n"/>
      <c r="E242" s="26" t="n"/>
      <c r="F242" s="25" t="n"/>
      <c r="G242" s="25" t="n"/>
      <c r="H242" s="27" t="n"/>
      <c r="I242" s="33">
        <f>IF($F242="","",IFERROR(VLOOKUP($F242,'Paramètres'!$A$6:$F$8,3,FALSE),0))</f>
        <v/>
      </c>
      <c r="J242" s="33">
        <f>IF($F242="","",IFERROR(VLOOKUP($F242,'Paramètres'!$A$6:$F$8,4,FALSE),0))</f>
        <v/>
      </c>
      <c r="K242" s="8">
        <f>IF($H242="","",IFERROR(IF($G242="Taxes incluses",ROUND($H242/(1+$I242+$J242),2),ROUND($H242,2)),0))</f>
        <v/>
      </c>
      <c r="L242" s="8">
        <f>IF($K242="","",IFERROR(ROUND($K242*$I242,2),0))</f>
        <v/>
      </c>
      <c r="M242" s="8">
        <f>IF($K242="","",IFERROR(ROUND($K242*$J242,2),0))</f>
        <v/>
      </c>
      <c r="N242" s="8">
        <f>IF($K242="","",IFERROR(ROUND($K242+$L242+$M242,2),0))</f>
        <v/>
      </c>
      <c r="O242" s="10">
        <f>IF($H242="","",IFERROR(IF($G242="Taxes incluses",ROUND($H242-$N242,2),0),0))</f>
        <v/>
      </c>
      <c r="P242" s="26" t="n"/>
      <c r="Q242" s="25" t="n"/>
    </row>
    <row r="243">
      <c r="A243" s="36" t="n"/>
      <c r="B243" s="25" t="n"/>
      <c r="C243" s="25" t="n"/>
      <c r="D243" s="26" t="n"/>
      <c r="E243" s="26" t="n"/>
      <c r="F243" s="25" t="n"/>
      <c r="G243" s="25" t="n"/>
      <c r="H243" s="27" t="n"/>
      <c r="I243" s="33">
        <f>IF($F243="","",IFERROR(VLOOKUP($F243,'Paramètres'!$A$6:$F$8,3,FALSE),0))</f>
        <v/>
      </c>
      <c r="J243" s="33">
        <f>IF($F243="","",IFERROR(VLOOKUP($F243,'Paramètres'!$A$6:$F$8,4,FALSE),0))</f>
        <v/>
      </c>
      <c r="K243" s="8">
        <f>IF($H243="","",IFERROR(IF($G243="Taxes incluses",ROUND($H243/(1+$I243+$J243),2),ROUND($H243,2)),0))</f>
        <v/>
      </c>
      <c r="L243" s="8">
        <f>IF($K243="","",IFERROR(ROUND($K243*$I243,2),0))</f>
        <v/>
      </c>
      <c r="M243" s="8">
        <f>IF($K243="","",IFERROR(ROUND($K243*$J243,2),0))</f>
        <v/>
      </c>
      <c r="N243" s="8">
        <f>IF($K243="","",IFERROR(ROUND($K243+$L243+$M243,2),0))</f>
        <v/>
      </c>
      <c r="O243" s="10">
        <f>IF($H243="","",IFERROR(IF($G243="Taxes incluses",ROUND($H243-$N243,2),0),0))</f>
        <v/>
      </c>
      <c r="P243" s="26" t="n"/>
      <c r="Q243" s="25" t="n"/>
    </row>
    <row r="244">
      <c r="A244" s="36" t="n"/>
      <c r="B244" s="25" t="n"/>
      <c r="C244" s="25" t="n"/>
      <c r="D244" s="26" t="n"/>
      <c r="E244" s="26" t="n"/>
      <c r="F244" s="25" t="n"/>
      <c r="G244" s="25" t="n"/>
      <c r="H244" s="27" t="n"/>
      <c r="I244" s="33">
        <f>IF($F244="","",IFERROR(VLOOKUP($F244,'Paramètres'!$A$6:$F$8,3,FALSE),0))</f>
        <v/>
      </c>
      <c r="J244" s="33">
        <f>IF($F244="","",IFERROR(VLOOKUP($F244,'Paramètres'!$A$6:$F$8,4,FALSE),0))</f>
        <v/>
      </c>
      <c r="K244" s="8">
        <f>IF($H244="","",IFERROR(IF($G244="Taxes incluses",ROUND($H244/(1+$I244+$J244),2),ROUND($H244,2)),0))</f>
        <v/>
      </c>
      <c r="L244" s="8">
        <f>IF($K244="","",IFERROR(ROUND($K244*$I244,2),0))</f>
        <v/>
      </c>
      <c r="M244" s="8">
        <f>IF($K244="","",IFERROR(ROUND($K244*$J244,2),0))</f>
        <v/>
      </c>
      <c r="N244" s="8">
        <f>IF($K244="","",IFERROR(ROUND($K244+$L244+$M244,2),0))</f>
        <v/>
      </c>
      <c r="O244" s="10">
        <f>IF($H244="","",IFERROR(IF($G244="Taxes incluses",ROUND($H244-$N244,2),0),0))</f>
        <v/>
      </c>
      <c r="P244" s="26" t="n"/>
      <c r="Q244" s="25" t="n"/>
    </row>
    <row r="245">
      <c r="A245" s="36" t="n"/>
      <c r="B245" s="25" t="n"/>
      <c r="C245" s="25" t="n"/>
      <c r="D245" s="26" t="n"/>
      <c r="E245" s="26" t="n"/>
      <c r="F245" s="25" t="n"/>
      <c r="G245" s="25" t="n"/>
      <c r="H245" s="27" t="n"/>
      <c r="I245" s="33">
        <f>IF($F245="","",IFERROR(VLOOKUP($F245,'Paramètres'!$A$6:$F$8,3,FALSE),0))</f>
        <v/>
      </c>
      <c r="J245" s="33">
        <f>IF($F245="","",IFERROR(VLOOKUP($F245,'Paramètres'!$A$6:$F$8,4,FALSE),0))</f>
        <v/>
      </c>
      <c r="K245" s="8">
        <f>IF($H245="","",IFERROR(IF($G245="Taxes incluses",ROUND($H245/(1+$I245+$J245),2),ROUND($H245,2)),0))</f>
        <v/>
      </c>
      <c r="L245" s="8">
        <f>IF($K245="","",IFERROR(ROUND($K245*$I245,2),0))</f>
        <v/>
      </c>
      <c r="M245" s="8">
        <f>IF($K245="","",IFERROR(ROUND($K245*$J245,2),0))</f>
        <v/>
      </c>
      <c r="N245" s="8">
        <f>IF($K245="","",IFERROR(ROUND($K245+$L245+$M245,2),0))</f>
        <v/>
      </c>
      <c r="O245" s="10">
        <f>IF($H245="","",IFERROR(IF($G245="Taxes incluses",ROUND($H245-$N245,2),0),0))</f>
        <v/>
      </c>
      <c r="P245" s="26" t="n"/>
      <c r="Q245" s="25" t="n"/>
    </row>
    <row r="246">
      <c r="A246" s="36" t="n"/>
      <c r="B246" s="25" t="n"/>
      <c r="C246" s="25" t="n"/>
      <c r="D246" s="26" t="n"/>
      <c r="E246" s="26" t="n"/>
      <c r="F246" s="25" t="n"/>
      <c r="G246" s="25" t="n"/>
      <c r="H246" s="27" t="n"/>
      <c r="I246" s="33">
        <f>IF($F246="","",IFERROR(VLOOKUP($F246,'Paramètres'!$A$6:$F$8,3,FALSE),0))</f>
        <v/>
      </c>
      <c r="J246" s="33">
        <f>IF($F246="","",IFERROR(VLOOKUP($F246,'Paramètres'!$A$6:$F$8,4,FALSE),0))</f>
        <v/>
      </c>
      <c r="K246" s="8">
        <f>IF($H246="","",IFERROR(IF($G246="Taxes incluses",ROUND($H246/(1+$I246+$J246),2),ROUND($H246,2)),0))</f>
        <v/>
      </c>
      <c r="L246" s="8">
        <f>IF($K246="","",IFERROR(ROUND($K246*$I246,2),0))</f>
        <v/>
      </c>
      <c r="M246" s="8">
        <f>IF($K246="","",IFERROR(ROUND($K246*$J246,2),0))</f>
        <v/>
      </c>
      <c r="N246" s="8">
        <f>IF($K246="","",IFERROR(ROUND($K246+$L246+$M246,2),0))</f>
        <v/>
      </c>
      <c r="O246" s="10">
        <f>IF($H246="","",IFERROR(IF($G246="Taxes incluses",ROUND($H246-$N246,2),0),0))</f>
        <v/>
      </c>
      <c r="P246" s="26" t="n"/>
      <c r="Q246" s="25" t="n"/>
    </row>
    <row r="247">
      <c r="A247" s="36" t="n"/>
      <c r="B247" s="25" t="n"/>
      <c r="C247" s="25" t="n"/>
      <c r="D247" s="26" t="n"/>
      <c r="E247" s="26" t="n"/>
      <c r="F247" s="25" t="n"/>
      <c r="G247" s="25" t="n"/>
      <c r="H247" s="27" t="n"/>
      <c r="I247" s="33">
        <f>IF($F247="","",IFERROR(VLOOKUP($F247,'Paramètres'!$A$6:$F$8,3,FALSE),0))</f>
        <v/>
      </c>
      <c r="J247" s="33">
        <f>IF($F247="","",IFERROR(VLOOKUP($F247,'Paramètres'!$A$6:$F$8,4,FALSE),0))</f>
        <v/>
      </c>
      <c r="K247" s="8">
        <f>IF($H247="","",IFERROR(IF($G247="Taxes incluses",ROUND($H247/(1+$I247+$J247),2),ROUND($H247,2)),0))</f>
        <v/>
      </c>
      <c r="L247" s="8">
        <f>IF($K247="","",IFERROR(ROUND($K247*$I247,2),0))</f>
        <v/>
      </c>
      <c r="M247" s="8">
        <f>IF($K247="","",IFERROR(ROUND($K247*$J247,2),0))</f>
        <v/>
      </c>
      <c r="N247" s="8">
        <f>IF($K247="","",IFERROR(ROUND($K247+$L247+$M247,2),0))</f>
        <v/>
      </c>
      <c r="O247" s="10">
        <f>IF($H247="","",IFERROR(IF($G247="Taxes incluses",ROUND($H247-$N247,2),0),0))</f>
        <v/>
      </c>
      <c r="P247" s="26" t="n"/>
      <c r="Q247" s="25" t="n"/>
    </row>
    <row r="248">
      <c r="A248" s="36" t="n"/>
      <c r="B248" s="25" t="n"/>
      <c r="C248" s="25" t="n"/>
      <c r="D248" s="26" t="n"/>
      <c r="E248" s="26" t="n"/>
      <c r="F248" s="25" t="n"/>
      <c r="G248" s="25" t="n"/>
      <c r="H248" s="27" t="n"/>
      <c r="I248" s="33">
        <f>IF($F248="","",IFERROR(VLOOKUP($F248,'Paramètres'!$A$6:$F$8,3,FALSE),0))</f>
        <v/>
      </c>
      <c r="J248" s="33">
        <f>IF($F248="","",IFERROR(VLOOKUP($F248,'Paramètres'!$A$6:$F$8,4,FALSE),0))</f>
        <v/>
      </c>
      <c r="K248" s="8">
        <f>IF($H248="","",IFERROR(IF($G248="Taxes incluses",ROUND($H248/(1+$I248+$J248),2),ROUND($H248,2)),0))</f>
        <v/>
      </c>
      <c r="L248" s="8">
        <f>IF($K248="","",IFERROR(ROUND($K248*$I248,2),0))</f>
        <v/>
      </c>
      <c r="M248" s="8">
        <f>IF($K248="","",IFERROR(ROUND($K248*$J248,2),0))</f>
        <v/>
      </c>
      <c r="N248" s="8">
        <f>IF($K248="","",IFERROR(ROUND($K248+$L248+$M248,2),0))</f>
        <v/>
      </c>
      <c r="O248" s="10">
        <f>IF($H248="","",IFERROR(IF($G248="Taxes incluses",ROUND($H248-$N248,2),0),0))</f>
        <v/>
      </c>
      <c r="P248" s="26" t="n"/>
      <c r="Q248" s="25" t="n"/>
    </row>
    <row r="249">
      <c r="A249" s="36" t="n"/>
      <c r="B249" s="25" t="n"/>
      <c r="C249" s="25" t="n"/>
      <c r="D249" s="26" t="n"/>
      <c r="E249" s="26" t="n"/>
      <c r="F249" s="25" t="n"/>
      <c r="G249" s="25" t="n"/>
      <c r="H249" s="27" t="n"/>
      <c r="I249" s="33">
        <f>IF($F249="","",IFERROR(VLOOKUP($F249,'Paramètres'!$A$6:$F$8,3,FALSE),0))</f>
        <v/>
      </c>
      <c r="J249" s="33">
        <f>IF($F249="","",IFERROR(VLOOKUP($F249,'Paramètres'!$A$6:$F$8,4,FALSE),0))</f>
        <v/>
      </c>
      <c r="K249" s="8">
        <f>IF($H249="","",IFERROR(IF($G249="Taxes incluses",ROUND($H249/(1+$I249+$J249),2),ROUND($H249,2)),0))</f>
        <v/>
      </c>
      <c r="L249" s="8">
        <f>IF($K249="","",IFERROR(ROUND($K249*$I249,2),0))</f>
        <v/>
      </c>
      <c r="M249" s="8">
        <f>IF($K249="","",IFERROR(ROUND($K249*$J249,2),0))</f>
        <v/>
      </c>
      <c r="N249" s="8">
        <f>IF($K249="","",IFERROR(ROUND($K249+$L249+$M249,2),0))</f>
        <v/>
      </c>
      <c r="O249" s="10">
        <f>IF($H249="","",IFERROR(IF($G249="Taxes incluses",ROUND($H249-$N249,2),0),0))</f>
        <v/>
      </c>
      <c r="P249" s="26" t="n"/>
      <c r="Q249" s="25" t="n"/>
    </row>
    <row r="250">
      <c r="A250" s="36" t="n"/>
      <c r="B250" s="25" t="n"/>
      <c r="C250" s="25" t="n"/>
      <c r="D250" s="26" t="n"/>
      <c r="E250" s="26" t="n"/>
      <c r="F250" s="25" t="n"/>
      <c r="G250" s="25" t="n"/>
      <c r="H250" s="27" t="n"/>
      <c r="I250" s="33">
        <f>IF($F250="","",IFERROR(VLOOKUP($F250,'Paramètres'!$A$6:$F$8,3,FALSE),0))</f>
        <v/>
      </c>
      <c r="J250" s="33">
        <f>IF($F250="","",IFERROR(VLOOKUP($F250,'Paramètres'!$A$6:$F$8,4,FALSE),0))</f>
        <v/>
      </c>
      <c r="K250" s="8">
        <f>IF($H250="","",IFERROR(IF($G250="Taxes incluses",ROUND($H250/(1+$I250+$J250),2),ROUND($H250,2)),0))</f>
        <v/>
      </c>
      <c r="L250" s="8">
        <f>IF($K250="","",IFERROR(ROUND($K250*$I250,2),0))</f>
        <v/>
      </c>
      <c r="M250" s="8">
        <f>IF($K250="","",IFERROR(ROUND($K250*$J250,2),0))</f>
        <v/>
      </c>
      <c r="N250" s="8">
        <f>IF($K250="","",IFERROR(ROUND($K250+$L250+$M250,2),0))</f>
        <v/>
      </c>
      <c r="O250" s="10">
        <f>IF($H250="","",IFERROR(IF($G250="Taxes incluses",ROUND($H250-$N250,2),0),0))</f>
        <v/>
      </c>
      <c r="P250" s="26" t="n"/>
      <c r="Q250" s="25" t="n"/>
    </row>
    <row r="251">
      <c r="A251" s="36" t="n"/>
      <c r="B251" s="25" t="n"/>
      <c r="C251" s="25" t="n"/>
      <c r="D251" s="26" t="n"/>
      <c r="E251" s="26" t="n"/>
      <c r="F251" s="25" t="n"/>
      <c r="G251" s="25" t="n"/>
      <c r="H251" s="27" t="n"/>
      <c r="I251" s="33">
        <f>IF($F251="","",IFERROR(VLOOKUP($F251,'Paramètres'!$A$6:$F$8,3,FALSE),0))</f>
        <v/>
      </c>
      <c r="J251" s="33">
        <f>IF($F251="","",IFERROR(VLOOKUP($F251,'Paramètres'!$A$6:$F$8,4,FALSE),0))</f>
        <v/>
      </c>
      <c r="K251" s="8">
        <f>IF($H251="","",IFERROR(IF($G251="Taxes incluses",ROUND($H251/(1+$I251+$J251),2),ROUND($H251,2)),0))</f>
        <v/>
      </c>
      <c r="L251" s="8">
        <f>IF($K251="","",IFERROR(ROUND($K251*$I251,2),0))</f>
        <v/>
      </c>
      <c r="M251" s="8">
        <f>IF($K251="","",IFERROR(ROUND($K251*$J251,2),0))</f>
        <v/>
      </c>
      <c r="N251" s="8">
        <f>IF($K251="","",IFERROR(ROUND($K251+$L251+$M251,2),0))</f>
        <v/>
      </c>
      <c r="O251" s="10">
        <f>IF($H251="","",IFERROR(IF($G251="Taxes incluses",ROUND($H251-$N251,2),0),0))</f>
        <v/>
      </c>
      <c r="P251" s="26" t="n"/>
      <c r="Q251" s="25" t="n"/>
    </row>
    <row r="252">
      <c r="A252" s="36" t="n"/>
      <c r="B252" s="25" t="n"/>
      <c r="C252" s="25" t="n"/>
      <c r="D252" s="26" t="n"/>
      <c r="E252" s="26" t="n"/>
      <c r="F252" s="25" t="n"/>
      <c r="G252" s="25" t="n"/>
      <c r="H252" s="27" t="n"/>
      <c r="I252" s="33">
        <f>IF($F252="","",IFERROR(VLOOKUP($F252,'Paramètres'!$A$6:$F$8,3,FALSE),0))</f>
        <v/>
      </c>
      <c r="J252" s="33">
        <f>IF($F252="","",IFERROR(VLOOKUP($F252,'Paramètres'!$A$6:$F$8,4,FALSE),0))</f>
        <v/>
      </c>
      <c r="K252" s="8">
        <f>IF($H252="","",IFERROR(IF($G252="Taxes incluses",ROUND($H252/(1+$I252+$J252),2),ROUND($H252,2)),0))</f>
        <v/>
      </c>
      <c r="L252" s="8">
        <f>IF($K252="","",IFERROR(ROUND($K252*$I252,2),0))</f>
        <v/>
      </c>
      <c r="M252" s="8">
        <f>IF($K252="","",IFERROR(ROUND($K252*$J252,2),0))</f>
        <v/>
      </c>
      <c r="N252" s="8">
        <f>IF($K252="","",IFERROR(ROUND($K252+$L252+$M252,2),0))</f>
        <v/>
      </c>
      <c r="O252" s="10">
        <f>IF($H252="","",IFERROR(IF($G252="Taxes incluses",ROUND($H252-$N252,2),0),0))</f>
        <v/>
      </c>
      <c r="P252" s="26" t="n"/>
      <c r="Q252" s="25" t="n"/>
    </row>
    <row r="253">
      <c r="A253" s="36" t="n"/>
      <c r="B253" s="25" t="n"/>
      <c r="C253" s="25" t="n"/>
      <c r="D253" s="26" t="n"/>
      <c r="E253" s="26" t="n"/>
      <c r="F253" s="25" t="n"/>
      <c r="G253" s="25" t="n"/>
      <c r="H253" s="27" t="n"/>
      <c r="I253" s="33">
        <f>IF($F253="","",IFERROR(VLOOKUP($F253,'Paramètres'!$A$6:$F$8,3,FALSE),0))</f>
        <v/>
      </c>
      <c r="J253" s="33">
        <f>IF($F253="","",IFERROR(VLOOKUP($F253,'Paramètres'!$A$6:$F$8,4,FALSE),0))</f>
        <v/>
      </c>
      <c r="K253" s="8">
        <f>IF($H253="","",IFERROR(IF($G253="Taxes incluses",ROUND($H253/(1+$I253+$J253),2),ROUND($H253,2)),0))</f>
        <v/>
      </c>
      <c r="L253" s="8">
        <f>IF($K253="","",IFERROR(ROUND($K253*$I253,2),0))</f>
        <v/>
      </c>
      <c r="M253" s="8">
        <f>IF($K253="","",IFERROR(ROUND($K253*$J253,2),0))</f>
        <v/>
      </c>
      <c r="N253" s="8">
        <f>IF($K253="","",IFERROR(ROUND($K253+$L253+$M253,2),0))</f>
        <v/>
      </c>
      <c r="O253" s="10">
        <f>IF($H253="","",IFERROR(IF($G253="Taxes incluses",ROUND($H253-$N253,2),0),0))</f>
        <v/>
      </c>
      <c r="P253" s="26" t="n"/>
      <c r="Q253" s="25" t="n"/>
    </row>
    <row r="254">
      <c r="A254" s="36" t="n"/>
      <c r="B254" s="25" t="n"/>
      <c r="C254" s="25" t="n"/>
      <c r="D254" s="26" t="n"/>
      <c r="E254" s="26" t="n"/>
      <c r="F254" s="25" t="n"/>
      <c r="G254" s="25" t="n"/>
      <c r="H254" s="27" t="n"/>
      <c r="I254" s="33">
        <f>IF($F254="","",IFERROR(VLOOKUP($F254,'Paramètres'!$A$6:$F$8,3,FALSE),0))</f>
        <v/>
      </c>
      <c r="J254" s="33">
        <f>IF($F254="","",IFERROR(VLOOKUP($F254,'Paramètres'!$A$6:$F$8,4,FALSE),0))</f>
        <v/>
      </c>
      <c r="K254" s="8">
        <f>IF($H254="","",IFERROR(IF($G254="Taxes incluses",ROUND($H254/(1+$I254+$J254),2),ROUND($H254,2)),0))</f>
        <v/>
      </c>
      <c r="L254" s="8">
        <f>IF($K254="","",IFERROR(ROUND($K254*$I254,2),0))</f>
        <v/>
      </c>
      <c r="M254" s="8">
        <f>IF($K254="","",IFERROR(ROUND($K254*$J254,2),0))</f>
        <v/>
      </c>
      <c r="N254" s="8">
        <f>IF($K254="","",IFERROR(ROUND($K254+$L254+$M254,2),0))</f>
        <v/>
      </c>
      <c r="O254" s="10">
        <f>IF($H254="","",IFERROR(IF($G254="Taxes incluses",ROUND($H254-$N254,2),0),0))</f>
        <v/>
      </c>
      <c r="P254" s="26" t="n"/>
      <c r="Q254" s="25" t="n"/>
    </row>
    <row r="255">
      <c r="A255" s="36" t="n"/>
      <c r="B255" s="25" t="n"/>
      <c r="C255" s="25" t="n"/>
      <c r="D255" s="26" t="n"/>
      <c r="E255" s="26" t="n"/>
      <c r="F255" s="25" t="n"/>
      <c r="G255" s="25" t="n"/>
      <c r="H255" s="27" t="n"/>
      <c r="I255" s="33">
        <f>IF($F255="","",IFERROR(VLOOKUP($F255,'Paramètres'!$A$6:$F$8,3,FALSE),0))</f>
        <v/>
      </c>
      <c r="J255" s="33">
        <f>IF($F255="","",IFERROR(VLOOKUP($F255,'Paramètres'!$A$6:$F$8,4,FALSE),0))</f>
        <v/>
      </c>
      <c r="K255" s="8">
        <f>IF($H255="","",IFERROR(IF($G255="Taxes incluses",ROUND($H255/(1+$I255+$J255),2),ROUND($H255,2)),0))</f>
        <v/>
      </c>
      <c r="L255" s="8">
        <f>IF($K255="","",IFERROR(ROUND($K255*$I255,2),0))</f>
        <v/>
      </c>
      <c r="M255" s="8">
        <f>IF($K255="","",IFERROR(ROUND($K255*$J255,2),0))</f>
        <v/>
      </c>
      <c r="N255" s="8">
        <f>IF($K255="","",IFERROR(ROUND($K255+$L255+$M255,2),0))</f>
        <v/>
      </c>
      <c r="O255" s="10">
        <f>IF($H255="","",IFERROR(IF($G255="Taxes incluses",ROUND($H255-$N255,2),0),0))</f>
        <v/>
      </c>
      <c r="P255" s="26" t="n"/>
      <c r="Q255" s="25" t="n"/>
    </row>
    <row r="256">
      <c r="A256" s="36" t="n"/>
      <c r="B256" s="25" t="n"/>
      <c r="C256" s="25" t="n"/>
      <c r="D256" s="26" t="n"/>
      <c r="E256" s="26" t="n"/>
      <c r="F256" s="25" t="n"/>
      <c r="G256" s="25" t="n"/>
      <c r="H256" s="27" t="n"/>
      <c r="I256" s="33">
        <f>IF($F256="","",IFERROR(VLOOKUP($F256,'Paramètres'!$A$6:$F$8,3,FALSE),0))</f>
        <v/>
      </c>
      <c r="J256" s="33">
        <f>IF($F256="","",IFERROR(VLOOKUP($F256,'Paramètres'!$A$6:$F$8,4,FALSE),0))</f>
        <v/>
      </c>
      <c r="K256" s="8">
        <f>IF($H256="","",IFERROR(IF($G256="Taxes incluses",ROUND($H256/(1+$I256+$J256),2),ROUND($H256,2)),0))</f>
        <v/>
      </c>
      <c r="L256" s="8">
        <f>IF($K256="","",IFERROR(ROUND($K256*$I256,2),0))</f>
        <v/>
      </c>
      <c r="M256" s="8">
        <f>IF($K256="","",IFERROR(ROUND($K256*$J256,2),0))</f>
        <v/>
      </c>
      <c r="N256" s="8">
        <f>IF($K256="","",IFERROR(ROUND($K256+$L256+$M256,2),0))</f>
        <v/>
      </c>
      <c r="O256" s="10">
        <f>IF($H256="","",IFERROR(IF($G256="Taxes incluses",ROUND($H256-$N256,2),0),0))</f>
        <v/>
      </c>
      <c r="P256" s="26" t="n"/>
      <c r="Q256" s="25" t="n"/>
    </row>
    <row r="257">
      <c r="A257" s="36" t="n"/>
      <c r="B257" s="25" t="n"/>
      <c r="C257" s="25" t="n"/>
      <c r="D257" s="26" t="n"/>
      <c r="E257" s="26" t="n"/>
      <c r="F257" s="25" t="n"/>
      <c r="G257" s="25" t="n"/>
      <c r="H257" s="27" t="n"/>
      <c r="I257" s="33">
        <f>IF($F257="","",IFERROR(VLOOKUP($F257,'Paramètres'!$A$6:$F$8,3,FALSE),0))</f>
        <v/>
      </c>
      <c r="J257" s="33">
        <f>IF($F257="","",IFERROR(VLOOKUP($F257,'Paramètres'!$A$6:$F$8,4,FALSE),0))</f>
        <v/>
      </c>
      <c r="K257" s="8">
        <f>IF($H257="","",IFERROR(IF($G257="Taxes incluses",ROUND($H257/(1+$I257+$J257),2),ROUND($H257,2)),0))</f>
        <v/>
      </c>
      <c r="L257" s="8">
        <f>IF($K257="","",IFERROR(ROUND($K257*$I257,2),0))</f>
        <v/>
      </c>
      <c r="M257" s="8">
        <f>IF($K257="","",IFERROR(ROUND($K257*$J257,2),0))</f>
        <v/>
      </c>
      <c r="N257" s="8">
        <f>IF($K257="","",IFERROR(ROUND($K257+$L257+$M257,2),0))</f>
        <v/>
      </c>
      <c r="O257" s="10">
        <f>IF($H257="","",IFERROR(IF($G257="Taxes incluses",ROUND($H257-$N257,2),0),0))</f>
        <v/>
      </c>
      <c r="P257" s="26" t="n"/>
      <c r="Q257" s="25" t="n"/>
    </row>
    <row r="258">
      <c r="A258" s="36" t="n"/>
      <c r="B258" s="25" t="n"/>
      <c r="C258" s="25" t="n"/>
      <c r="D258" s="26" t="n"/>
      <c r="E258" s="26" t="n"/>
      <c r="F258" s="25" t="n"/>
      <c r="G258" s="25" t="n"/>
      <c r="H258" s="27" t="n"/>
      <c r="I258" s="33">
        <f>IF($F258="","",IFERROR(VLOOKUP($F258,'Paramètres'!$A$6:$F$8,3,FALSE),0))</f>
        <v/>
      </c>
      <c r="J258" s="33">
        <f>IF($F258="","",IFERROR(VLOOKUP($F258,'Paramètres'!$A$6:$F$8,4,FALSE),0))</f>
        <v/>
      </c>
      <c r="K258" s="8">
        <f>IF($H258="","",IFERROR(IF($G258="Taxes incluses",ROUND($H258/(1+$I258+$J258),2),ROUND($H258,2)),0))</f>
        <v/>
      </c>
      <c r="L258" s="8">
        <f>IF($K258="","",IFERROR(ROUND($K258*$I258,2),0))</f>
        <v/>
      </c>
      <c r="M258" s="8">
        <f>IF($K258="","",IFERROR(ROUND($K258*$J258,2),0))</f>
        <v/>
      </c>
      <c r="N258" s="8">
        <f>IF($K258="","",IFERROR(ROUND($K258+$L258+$M258,2),0))</f>
        <v/>
      </c>
      <c r="O258" s="10">
        <f>IF($H258="","",IFERROR(IF($G258="Taxes incluses",ROUND($H258-$N258,2),0),0))</f>
        <v/>
      </c>
      <c r="P258" s="26" t="n"/>
      <c r="Q258" s="25" t="n"/>
    </row>
    <row r="259">
      <c r="A259" s="36" t="n"/>
      <c r="B259" s="25" t="n"/>
      <c r="C259" s="25" t="n"/>
      <c r="D259" s="26" t="n"/>
      <c r="E259" s="26" t="n"/>
      <c r="F259" s="25" t="n"/>
      <c r="G259" s="25" t="n"/>
      <c r="H259" s="27" t="n"/>
      <c r="I259" s="33">
        <f>IF($F259="","",IFERROR(VLOOKUP($F259,'Paramètres'!$A$6:$F$8,3,FALSE),0))</f>
        <v/>
      </c>
      <c r="J259" s="33">
        <f>IF($F259="","",IFERROR(VLOOKUP($F259,'Paramètres'!$A$6:$F$8,4,FALSE),0))</f>
        <v/>
      </c>
      <c r="K259" s="8">
        <f>IF($H259="","",IFERROR(IF($G259="Taxes incluses",ROUND($H259/(1+$I259+$J259),2),ROUND($H259,2)),0))</f>
        <v/>
      </c>
      <c r="L259" s="8">
        <f>IF($K259="","",IFERROR(ROUND($K259*$I259,2),0))</f>
        <v/>
      </c>
      <c r="M259" s="8">
        <f>IF($K259="","",IFERROR(ROUND($K259*$J259,2),0))</f>
        <v/>
      </c>
      <c r="N259" s="8">
        <f>IF($K259="","",IFERROR(ROUND($K259+$L259+$M259,2),0))</f>
        <v/>
      </c>
      <c r="O259" s="10">
        <f>IF($H259="","",IFERROR(IF($G259="Taxes incluses",ROUND($H259-$N259,2),0),0))</f>
        <v/>
      </c>
      <c r="P259" s="26" t="n"/>
      <c r="Q259" s="25" t="n"/>
    </row>
    <row r="260">
      <c r="A260" s="36" t="n"/>
      <c r="B260" s="25" t="n"/>
      <c r="C260" s="25" t="n"/>
      <c r="D260" s="26" t="n"/>
      <c r="E260" s="26" t="n"/>
      <c r="F260" s="25" t="n"/>
      <c r="G260" s="25" t="n"/>
      <c r="H260" s="27" t="n"/>
      <c r="I260" s="33">
        <f>IF($F260="","",IFERROR(VLOOKUP($F260,'Paramètres'!$A$6:$F$8,3,FALSE),0))</f>
        <v/>
      </c>
      <c r="J260" s="33">
        <f>IF($F260="","",IFERROR(VLOOKUP($F260,'Paramètres'!$A$6:$F$8,4,FALSE),0))</f>
        <v/>
      </c>
      <c r="K260" s="8">
        <f>IF($H260="","",IFERROR(IF($G260="Taxes incluses",ROUND($H260/(1+$I260+$J260),2),ROUND($H260,2)),0))</f>
        <v/>
      </c>
      <c r="L260" s="8">
        <f>IF($K260="","",IFERROR(ROUND($K260*$I260,2),0))</f>
        <v/>
      </c>
      <c r="M260" s="8">
        <f>IF($K260="","",IFERROR(ROUND($K260*$J260,2),0))</f>
        <v/>
      </c>
      <c r="N260" s="8">
        <f>IF($K260="","",IFERROR(ROUND($K260+$L260+$M260,2),0))</f>
        <v/>
      </c>
      <c r="O260" s="10">
        <f>IF($H260="","",IFERROR(IF($G260="Taxes incluses",ROUND($H260-$N260,2),0),0))</f>
        <v/>
      </c>
      <c r="P260" s="26" t="n"/>
      <c r="Q260" s="25" t="n"/>
    </row>
    <row r="261">
      <c r="A261" s="36" t="n"/>
      <c r="B261" s="25" t="n"/>
      <c r="C261" s="25" t="n"/>
      <c r="D261" s="26" t="n"/>
      <c r="E261" s="26" t="n"/>
      <c r="F261" s="25" t="n"/>
      <c r="G261" s="25" t="n"/>
      <c r="H261" s="27" t="n"/>
      <c r="I261" s="33">
        <f>IF($F261="","",IFERROR(VLOOKUP($F261,'Paramètres'!$A$6:$F$8,3,FALSE),0))</f>
        <v/>
      </c>
      <c r="J261" s="33">
        <f>IF($F261="","",IFERROR(VLOOKUP($F261,'Paramètres'!$A$6:$F$8,4,FALSE),0))</f>
        <v/>
      </c>
      <c r="K261" s="8">
        <f>IF($H261="","",IFERROR(IF($G261="Taxes incluses",ROUND($H261/(1+$I261+$J261),2),ROUND($H261,2)),0))</f>
        <v/>
      </c>
      <c r="L261" s="8">
        <f>IF($K261="","",IFERROR(ROUND($K261*$I261,2),0))</f>
        <v/>
      </c>
      <c r="M261" s="8">
        <f>IF($K261="","",IFERROR(ROUND($K261*$J261,2),0))</f>
        <v/>
      </c>
      <c r="N261" s="8">
        <f>IF($K261="","",IFERROR(ROUND($K261+$L261+$M261,2),0))</f>
        <v/>
      </c>
      <c r="O261" s="10">
        <f>IF($H261="","",IFERROR(IF($G261="Taxes incluses",ROUND($H261-$N261,2),0),0))</f>
        <v/>
      </c>
      <c r="P261" s="26" t="n"/>
      <c r="Q261" s="25" t="n"/>
    </row>
    <row r="262">
      <c r="A262" s="36" t="n"/>
      <c r="B262" s="25" t="n"/>
      <c r="C262" s="25" t="n"/>
      <c r="D262" s="26" t="n"/>
      <c r="E262" s="26" t="n"/>
      <c r="F262" s="25" t="n"/>
      <c r="G262" s="25" t="n"/>
      <c r="H262" s="27" t="n"/>
      <c r="I262" s="33">
        <f>IF($F262="","",IFERROR(VLOOKUP($F262,'Paramètres'!$A$6:$F$8,3,FALSE),0))</f>
        <v/>
      </c>
      <c r="J262" s="33">
        <f>IF($F262="","",IFERROR(VLOOKUP($F262,'Paramètres'!$A$6:$F$8,4,FALSE),0))</f>
        <v/>
      </c>
      <c r="K262" s="8">
        <f>IF($H262="","",IFERROR(IF($G262="Taxes incluses",ROUND($H262/(1+$I262+$J262),2),ROUND($H262,2)),0))</f>
        <v/>
      </c>
      <c r="L262" s="8">
        <f>IF($K262="","",IFERROR(ROUND($K262*$I262,2),0))</f>
        <v/>
      </c>
      <c r="M262" s="8">
        <f>IF($K262="","",IFERROR(ROUND($K262*$J262,2),0))</f>
        <v/>
      </c>
      <c r="N262" s="8">
        <f>IF($K262="","",IFERROR(ROUND($K262+$L262+$M262,2),0))</f>
        <v/>
      </c>
      <c r="O262" s="10">
        <f>IF($H262="","",IFERROR(IF($G262="Taxes incluses",ROUND($H262-$N262,2),0),0))</f>
        <v/>
      </c>
      <c r="P262" s="26" t="n"/>
      <c r="Q262" s="25" t="n"/>
    </row>
    <row r="263">
      <c r="A263" s="36" t="n"/>
      <c r="B263" s="25" t="n"/>
      <c r="C263" s="25" t="n"/>
      <c r="D263" s="26" t="n"/>
      <c r="E263" s="26" t="n"/>
      <c r="F263" s="25" t="n"/>
      <c r="G263" s="25" t="n"/>
      <c r="H263" s="27" t="n"/>
      <c r="I263" s="33">
        <f>IF($F263="","",IFERROR(VLOOKUP($F263,'Paramètres'!$A$6:$F$8,3,FALSE),0))</f>
        <v/>
      </c>
      <c r="J263" s="33">
        <f>IF($F263="","",IFERROR(VLOOKUP($F263,'Paramètres'!$A$6:$F$8,4,FALSE),0))</f>
        <v/>
      </c>
      <c r="K263" s="8">
        <f>IF($H263="","",IFERROR(IF($G263="Taxes incluses",ROUND($H263/(1+$I263+$J263),2),ROUND($H263,2)),0))</f>
        <v/>
      </c>
      <c r="L263" s="8">
        <f>IF($K263="","",IFERROR(ROUND($K263*$I263,2),0))</f>
        <v/>
      </c>
      <c r="M263" s="8">
        <f>IF($K263="","",IFERROR(ROUND($K263*$J263,2),0))</f>
        <v/>
      </c>
      <c r="N263" s="8">
        <f>IF($K263="","",IFERROR(ROUND($K263+$L263+$M263,2),0))</f>
        <v/>
      </c>
      <c r="O263" s="10">
        <f>IF($H263="","",IFERROR(IF($G263="Taxes incluses",ROUND($H263-$N263,2),0),0))</f>
        <v/>
      </c>
      <c r="P263" s="26" t="n"/>
      <c r="Q263" s="25" t="n"/>
    </row>
    <row r="264">
      <c r="A264" s="36" t="n"/>
      <c r="B264" s="25" t="n"/>
      <c r="C264" s="25" t="n"/>
      <c r="D264" s="26" t="n"/>
      <c r="E264" s="26" t="n"/>
      <c r="F264" s="25" t="n"/>
      <c r="G264" s="25" t="n"/>
      <c r="H264" s="27" t="n"/>
      <c r="I264" s="33">
        <f>IF($F264="","",IFERROR(VLOOKUP($F264,'Paramètres'!$A$6:$F$8,3,FALSE),0))</f>
        <v/>
      </c>
      <c r="J264" s="33">
        <f>IF($F264="","",IFERROR(VLOOKUP($F264,'Paramètres'!$A$6:$F$8,4,FALSE),0))</f>
        <v/>
      </c>
      <c r="K264" s="8">
        <f>IF($H264="","",IFERROR(IF($G264="Taxes incluses",ROUND($H264/(1+$I264+$J264),2),ROUND($H264,2)),0))</f>
        <v/>
      </c>
      <c r="L264" s="8">
        <f>IF($K264="","",IFERROR(ROUND($K264*$I264,2),0))</f>
        <v/>
      </c>
      <c r="M264" s="8">
        <f>IF($K264="","",IFERROR(ROUND($K264*$J264,2),0))</f>
        <v/>
      </c>
      <c r="N264" s="8">
        <f>IF($K264="","",IFERROR(ROUND($K264+$L264+$M264,2),0))</f>
        <v/>
      </c>
      <c r="O264" s="10">
        <f>IF($H264="","",IFERROR(IF($G264="Taxes incluses",ROUND($H264-$N264,2),0),0))</f>
        <v/>
      </c>
      <c r="P264" s="26" t="n"/>
      <c r="Q264" s="25" t="n"/>
    </row>
    <row r="265">
      <c r="A265" s="36" t="n"/>
      <c r="B265" s="25" t="n"/>
      <c r="C265" s="25" t="n"/>
      <c r="D265" s="26" t="n"/>
      <c r="E265" s="26" t="n"/>
      <c r="F265" s="25" t="n"/>
      <c r="G265" s="25" t="n"/>
      <c r="H265" s="27" t="n"/>
      <c r="I265" s="33">
        <f>IF($F265="","",IFERROR(VLOOKUP($F265,'Paramètres'!$A$6:$F$8,3,FALSE),0))</f>
        <v/>
      </c>
      <c r="J265" s="33">
        <f>IF($F265="","",IFERROR(VLOOKUP($F265,'Paramètres'!$A$6:$F$8,4,FALSE),0))</f>
        <v/>
      </c>
      <c r="K265" s="8">
        <f>IF($H265="","",IFERROR(IF($G265="Taxes incluses",ROUND($H265/(1+$I265+$J265),2),ROUND($H265,2)),0))</f>
        <v/>
      </c>
      <c r="L265" s="8">
        <f>IF($K265="","",IFERROR(ROUND($K265*$I265,2),0))</f>
        <v/>
      </c>
      <c r="M265" s="8">
        <f>IF($K265="","",IFERROR(ROUND($K265*$J265,2),0))</f>
        <v/>
      </c>
      <c r="N265" s="8">
        <f>IF($K265="","",IFERROR(ROUND($K265+$L265+$M265,2),0))</f>
        <v/>
      </c>
      <c r="O265" s="10">
        <f>IF($H265="","",IFERROR(IF($G265="Taxes incluses",ROUND($H265-$N265,2),0),0))</f>
        <v/>
      </c>
      <c r="P265" s="26" t="n"/>
      <c r="Q265" s="25" t="n"/>
    </row>
    <row r="266">
      <c r="A266" s="36" t="n"/>
      <c r="B266" s="25" t="n"/>
      <c r="C266" s="25" t="n"/>
      <c r="D266" s="26" t="n"/>
      <c r="E266" s="26" t="n"/>
      <c r="F266" s="25" t="n"/>
      <c r="G266" s="25" t="n"/>
      <c r="H266" s="27" t="n"/>
      <c r="I266" s="33">
        <f>IF($F266="","",IFERROR(VLOOKUP($F266,'Paramètres'!$A$6:$F$8,3,FALSE),0))</f>
        <v/>
      </c>
      <c r="J266" s="33">
        <f>IF($F266="","",IFERROR(VLOOKUP($F266,'Paramètres'!$A$6:$F$8,4,FALSE),0))</f>
        <v/>
      </c>
      <c r="K266" s="8">
        <f>IF($H266="","",IFERROR(IF($G266="Taxes incluses",ROUND($H266/(1+$I266+$J266),2),ROUND($H266,2)),0))</f>
        <v/>
      </c>
      <c r="L266" s="8">
        <f>IF($K266="","",IFERROR(ROUND($K266*$I266,2),0))</f>
        <v/>
      </c>
      <c r="M266" s="8">
        <f>IF($K266="","",IFERROR(ROUND($K266*$J266,2),0))</f>
        <v/>
      </c>
      <c r="N266" s="8">
        <f>IF($K266="","",IFERROR(ROUND($K266+$L266+$M266,2),0))</f>
        <v/>
      </c>
      <c r="O266" s="10">
        <f>IF($H266="","",IFERROR(IF($G266="Taxes incluses",ROUND($H266-$N266,2),0),0))</f>
        <v/>
      </c>
      <c r="P266" s="26" t="n"/>
      <c r="Q266" s="25" t="n"/>
    </row>
    <row r="267">
      <c r="A267" s="36" t="n"/>
      <c r="B267" s="25" t="n"/>
      <c r="C267" s="25" t="n"/>
      <c r="D267" s="26" t="n"/>
      <c r="E267" s="26" t="n"/>
      <c r="F267" s="25" t="n"/>
      <c r="G267" s="25" t="n"/>
      <c r="H267" s="27" t="n"/>
      <c r="I267" s="33">
        <f>IF($F267="","",IFERROR(VLOOKUP($F267,'Paramètres'!$A$6:$F$8,3,FALSE),0))</f>
        <v/>
      </c>
      <c r="J267" s="33">
        <f>IF($F267="","",IFERROR(VLOOKUP($F267,'Paramètres'!$A$6:$F$8,4,FALSE),0))</f>
        <v/>
      </c>
      <c r="K267" s="8">
        <f>IF($H267="","",IFERROR(IF($G267="Taxes incluses",ROUND($H267/(1+$I267+$J267),2),ROUND($H267,2)),0))</f>
        <v/>
      </c>
      <c r="L267" s="8">
        <f>IF($K267="","",IFERROR(ROUND($K267*$I267,2),0))</f>
        <v/>
      </c>
      <c r="M267" s="8">
        <f>IF($K267="","",IFERROR(ROUND($K267*$J267,2),0))</f>
        <v/>
      </c>
      <c r="N267" s="8">
        <f>IF($K267="","",IFERROR(ROUND($K267+$L267+$M267,2),0))</f>
        <v/>
      </c>
      <c r="O267" s="10">
        <f>IF($H267="","",IFERROR(IF($G267="Taxes incluses",ROUND($H267-$N267,2),0),0))</f>
        <v/>
      </c>
      <c r="P267" s="26" t="n"/>
      <c r="Q267" s="25" t="n"/>
    </row>
    <row r="268">
      <c r="A268" s="36" t="n"/>
      <c r="B268" s="25" t="n"/>
      <c r="C268" s="25" t="n"/>
      <c r="D268" s="26" t="n"/>
      <c r="E268" s="26" t="n"/>
      <c r="F268" s="25" t="n"/>
      <c r="G268" s="25" t="n"/>
      <c r="H268" s="27" t="n"/>
      <c r="I268" s="33">
        <f>IF($F268="","",IFERROR(VLOOKUP($F268,'Paramètres'!$A$6:$F$8,3,FALSE),0))</f>
        <v/>
      </c>
      <c r="J268" s="33">
        <f>IF($F268="","",IFERROR(VLOOKUP($F268,'Paramètres'!$A$6:$F$8,4,FALSE),0))</f>
        <v/>
      </c>
      <c r="K268" s="8">
        <f>IF($H268="","",IFERROR(IF($G268="Taxes incluses",ROUND($H268/(1+$I268+$J268),2),ROUND($H268,2)),0))</f>
        <v/>
      </c>
      <c r="L268" s="8">
        <f>IF($K268="","",IFERROR(ROUND($K268*$I268,2),0))</f>
        <v/>
      </c>
      <c r="M268" s="8">
        <f>IF($K268="","",IFERROR(ROUND($K268*$J268,2),0))</f>
        <v/>
      </c>
      <c r="N268" s="8">
        <f>IF($K268="","",IFERROR(ROUND($K268+$L268+$M268,2),0))</f>
        <v/>
      </c>
      <c r="O268" s="10">
        <f>IF($H268="","",IFERROR(IF($G268="Taxes incluses",ROUND($H268-$N268,2),0),0))</f>
        <v/>
      </c>
      <c r="P268" s="26" t="n"/>
      <c r="Q268" s="25" t="n"/>
    </row>
    <row r="269">
      <c r="A269" s="36" t="n"/>
      <c r="B269" s="25" t="n"/>
      <c r="C269" s="25" t="n"/>
      <c r="D269" s="26" t="n"/>
      <c r="E269" s="26" t="n"/>
      <c r="F269" s="25" t="n"/>
      <c r="G269" s="25" t="n"/>
      <c r="H269" s="27" t="n"/>
      <c r="I269" s="33">
        <f>IF($F269="","",IFERROR(VLOOKUP($F269,'Paramètres'!$A$6:$F$8,3,FALSE),0))</f>
        <v/>
      </c>
      <c r="J269" s="33">
        <f>IF($F269="","",IFERROR(VLOOKUP($F269,'Paramètres'!$A$6:$F$8,4,FALSE),0))</f>
        <v/>
      </c>
      <c r="K269" s="8">
        <f>IF($H269="","",IFERROR(IF($G269="Taxes incluses",ROUND($H269/(1+$I269+$J269),2),ROUND($H269,2)),0))</f>
        <v/>
      </c>
      <c r="L269" s="8">
        <f>IF($K269="","",IFERROR(ROUND($K269*$I269,2),0))</f>
        <v/>
      </c>
      <c r="M269" s="8">
        <f>IF($K269="","",IFERROR(ROUND($K269*$J269,2),0))</f>
        <v/>
      </c>
      <c r="N269" s="8">
        <f>IF($K269="","",IFERROR(ROUND($K269+$L269+$M269,2),0))</f>
        <v/>
      </c>
      <c r="O269" s="10">
        <f>IF($H269="","",IFERROR(IF($G269="Taxes incluses",ROUND($H269-$N269,2),0),0))</f>
        <v/>
      </c>
      <c r="P269" s="26" t="n"/>
      <c r="Q269" s="25" t="n"/>
    </row>
    <row r="270">
      <c r="A270" s="36" t="n"/>
      <c r="B270" s="25" t="n"/>
      <c r="C270" s="25" t="n"/>
      <c r="D270" s="26" t="n"/>
      <c r="E270" s="26" t="n"/>
      <c r="F270" s="25" t="n"/>
      <c r="G270" s="25" t="n"/>
      <c r="H270" s="27" t="n"/>
      <c r="I270" s="33">
        <f>IF($F270="","",IFERROR(VLOOKUP($F270,'Paramètres'!$A$6:$F$8,3,FALSE),0))</f>
        <v/>
      </c>
      <c r="J270" s="33">
        <f>IF($F270="","",IFERROR(VLOOKUP($F270,'Paramètres'!$A$6:$F$8,4,FALSE),0))</f>
        <v/>
      </c>
      <c r="K270" s="8">
        <f>IF($H270="","",IFERROR(IF($G270="Taxes incluses",ROUND($H270/(1+$I270+$J270),2),ROUND($H270,2)),0))</f>
        <v/>
      </c>
      <c r="L270" s="8">
        <f>IF($K270="","",IFERROR(ROUND($K270*$I270,2),0))</f>
        <v/>
      </c>
      <c r="M270" s="8">
        <f>IF($K270="","",IFERROR(ROUND($K270*$J270,2),0))</f>
        <v/>
      </c>
      <c r="N270" s="8">
        <f>IF($K270="","",IFERROR(ROUND($K270+$L270+$M270,2),0))</f>
        <v/>
      </c>
      <c r="O270" s="10">
        <f>IF($H270="","",IFERROR(IF($G270="Taxes incluses",ROUND($H270-$N270,2),0),0))</f>
        <v/>
      </c>
      <c r="P270" s="26" t="n"/>
      <c r="Q270" s="25" t="n"/>
    </row>
    <row r="271">
      <c r="A271" s="36" t="n"/>
      <c r="B271" s="25" t="n"/>
      <c r="C271" s="25" t="n"/>
      <c r="D271" s="26" t="n"/>
      <c r="E271" s="26" t="n"/>
      <c r="F271" s="25" t="n"/>
      <c r="G271" s="25" t="n"/>
      <c r="H271" s="27" t="n"/>
      <c r="I271" s="33">
        <f>IF($F271="","",IFERROR(VLOOKUP($F271,'Paramètres'!$A$6:$F$8,3,FALSE),0))</f>
        <v/>
      </c>
      <c r="J271" s="33">
        <f>IF($F271="","",IFERROR(VLOOKUP($F271,'Paramètres'!$A$6:$F$8,4,FALSE),0))</f>
        <v/>
      </c>
      <c r="K271" s="8">
        <f>IF($H271="","",IFERROR(IF($G271="Taxes incluses",ROUND($H271/(1+$I271+$J271),2),ROUND($H271,2)),0))</f>
        <v/>
      </c>
      <c r="L271" s="8">
        <f>IF($K271="","",IFERROR(ROUND($K271*$I271,2),0))</f>
        <v/>
      </c>
      <c r="M271" s="8">
        <f>IF($K271="","",IFERROR(ROUND($K271*$J271,2),0))</f>
        <v/>
      </c>
      <c r="N271" s="8">
        <f>IF($K271="","",IFERROR(ROUND($K271+$L271+$M271,2),0))</f>
        <v/>
      </c>
      <c r="O271" s="10">
        <f>IF($H271="","",IFERROR(IF($G271="Taxes incluses",ROUND($H271-$N271,2),0),0))</f>
        <v/>
      </c>
      <c r="P271" s="26" t="n"/>
      <c r="Q271" s="25" t="n"/>
    </row>
    <row r="272">
      <c r="A272" s="36" t="n"/>
      <c r="B272" s="25" t="n"/>
      <c r="C272" s="25" t="n"/>
      <c r="D272" s="26" t="n"/>
      <c r="E272" s="26" t="n"/>
      <c r="F272" s="25" t="n"/>
      <c r="G272" s="25" t="n"/>
      <c r="H272" s="27" t="n"/>
      <c r="I272" s="33">
        <f>IF($F272="","",IFERROR(VLOOKUP($F272,'Paramètres'!$A$6:$F$8,3,FALSE),0))</f>
        <v/>
      </c>
      <c r="J272" s="33">
        <f>IF($F272="","",IFERROR(VLOOKUP($F272,'Paramètres'!$A$6:$F$8,4,FALSE),0))</f>
        <v/>
      </c>
      <c r="K272" s="8">
        <f>IF($H272="","",IFERROR(IF($G272="Taxes incluses",ROUND($H272/(1+$I272+$J272),2),ROUND($H272,2)),0))</f>
        <v/>
      </c>
      <c r="L272" s="8">
        <f>IF($K272="","",IFERROR(ROUND($K272*$I272,2),0))</f>
        <v/>
      </c>
      <c r="M272" s="8">
        <f>IF($K272="","",IFERROR(ROUND($K272*$J272,2),0))</f>
        <v/>
      </c>
      <c r="N272" s="8">
        <f>IF($K272="","",IFERROR(ROUND($K272+$L272+$M272,2),0))</f>
        <v/>
      </c>
      <c r="O272" s="10">
        <f>IF($H272="","",IFERROR(IF($G272="Taxes incluses",ROUND($H272-$N272,2),0),0))</f>
        <v/>
      </c>
      <c r="P272" s="26" t="n"/>
      <c r="Q272" s="25" t="n"/>
    </row>
    <row r="273">
      <c r="A273" s="36" t="n"/>
      <c r="B273" s="25" t="n"/>
      <c r="C273" s="25" t="n"/>
      <c r="D273" s="26" t="n"/>
      <c r="E273" s="26" t="n"/>
      <c r="F273" s="25" t="n"/>
      <c r="G273" s="25" t="n"/>
      <c r="H273" s="27" t="n"/>
      <c r="I273" s="33">
        <f>IF($F273="","",IFERROR(VLOOKUP($F273,'Paramètres'!$A$6:$F$8,3,FALSE),0))</f>
        <v/>
      </c>
      <c r="J273" s="33">
        <f>IF($F273="","",IFERROR(VLOOKUP($F273,'Paramètres'!$A$6:$F$8,4,FALSE),0))</f>
        <v/>
      </c>
      <c r="K273" s="8">
        <f>IF($H273="","",IFERROR(IF($G273="Taxes incluses",ROUND($H273/(1+$I273+$J273),2),ROUND($H273,2)),0))</f>
        <v/>
      </c>
      <c r="L273" s="8">
        <f>IF($K273="","",IFERROR(ROUND($K273*$I273,2),0))</f>
        <v/>
      </c>
      <c r="M273" s="8">
        <f>IF($K273="","",IFERROR(ROUND($K273*$J273,2),0))</f>
        <v/>
      </c>
      <c r="N273" s="8">
        <f>IF($K273="","",IFERROR(ROUND($K273+$L273+$M273,2),0))</f>
        <v/>
      </c>
      <c r="O273" s="10">
        <f>IF($H273="","",IFERROR(IF($G273="Taxes incluses",ROUND($H273-$N273,2),0),0))</f>
        <v/>
      </c>
      <c r="P273" s="26" t="n"/>
      <c r="Q273" s="25" t="n"/>
    </row>
    <row r="274">
      <c r="A274" s="36" t="n"/>
      <c r="B274" s="25" t="n"/>
      <c r="C274" s="25" t="n"/>
      <c r="D274" s="26" t="n"/>
      <c r="E274" s="26" t="n"/>
      <c r="F274" s="25" t="n"/>
      <c r="G274" s="25" t="n"/>
      <c r="H274" s="27" t="n"/>
      <c r="I274" s="33">
        <f>IF($F274="","",IFERROR(VLOOKUP($F274,'Paramètres'!$A$6:$F$8,3,FALSE),0))</f>
        <v/>
      </c>
      <c r="J274" s="33">
        <f>IF($F274="","",IFERROR(VLOOKUP($F274,'Paramètres'!$A$6:$F$8,4,FALSE),0))</f>
        <v/>
      </c>
      <c r="K274" s="8">
        <f>IF($H274="","",IFERROR(IF($G274="Taxes incluses",ROUND($H274/(1+$I274+$J274),2),ROUND($H274,2)),0))</f>
        <v/>
      </c>
      <c r="L274" s="8">
        <f>IF($K274="","",IFERROR(ROUND($K274*$I274,2),0))</f>
        <v/>
      </c>
      <c r="M274" s="8">
        <f>IF($K274="","",IFERROR(ROUND($K274*$J274,2),0))</f>
        <v/>
      </c>
      <c r="N274" s="8">
        <f>IF($K274="","",IFERROR(ROUND($K274+$L274+$M274,2),0))</f>
        <v/>
      </c>
      <c r="O274" s="10">
        <f>IF($H274="","",IFERROR(IF($G274="Taxes incluses",ROUND($H274-$N274,2),0),0))</f>
        <v/>
      </c>
      <c r="P274" s="26" t="n"/>
      <c r="Q274" s="25" t="n"/>
    </row>
    <row r="275">
      <c r="A275" s="36" t="n"/>
      <c r="B275" s="25" t="n"/>
      <c r="C275" s="25" t="n"/>
      <c r="D275" s="26" t="n"/>
      <c r="E275" s="26" t="n"/>
      <c r="F275" s="25" t="n"/>
      <c r="G275" s="25" t="n"/>
      <c r="H275" s="27" t="n"/>
      <c r="I275" s="33">
        <f>IF($F275="","",IFERROR(VLOOKUP($F275,'Paramètres'!$A$6:$F$8,3,FALSE),0))</f>
        <v/>
      </c>
      <c r="J275" s="33">
        <f>IF($F275="","",IFERROR(VLOOKUP($F275,'Paramètres'!$A$6:$F$8,4,FALSE),0))</f>
        <v/>
      </c>
      <c r="K275" s="8">
        <f>IF($H275="","",IFERROR(IF($G275="Taxes incluses",ROUND($H275/(1+$I275+$J275),2),ROUND($H275,2)),0))</f>
        <v/>
      </c>
      <c r="L275" s="8">
        <f>IF($K275="","",IFERROR(ROUND($K275*$I275,2),0))</f>
        <v/>
      </c>
      <c r="M275" s="8">
        <f>IF($K275="","",IFERROR(ROUND($K275*$J275,2),0))</f>
        <v/>
      </c>
      <c r="N275" s="8">
        <f>IF($K275="","",IFERROR(ROUND($K275+$L275+$M275,2),0))</f>
        <v/>
      </c>
      <c r="O275" s="10">
        <f>IF($H275="","",IFERROR(IF($G275="Taxes incluses",ROUND($H275-$N275,2),0),0))</f>
        <v/>
      </c>
      <c r="P275" s="26" t="n"/>
      <c r="Q275" s="25" t="n"/>
    </row>
    <row r="276">
      <c r="A276" s="36" t="n"/>
      <c r="B276" s="25" t="n"/>
      <c r="C276" s="25" t="n"/>
      <c r="D276" s="26" t="n"/>
      <c r="E276" s="26" t="n"/>
      <c r="F276" s="25" t="n"/>
      <c r="G276" s="25" t="n"/>
      <c r="H276" s="27" t="n"/>
      <c r="I276" s="33">
        <f>IF($F276="","",IFERROR(VLOOKUP($F276,'Paramètres'!$A$6:$F$8,3,FALSE),0))</f>
        <v/>
      </c>
      <c r="J276" s="33">
        <f>IF($F276="","",IFERROR(VLOOKUP($F276,'Paramètres'!$A$6:$F$8,4,FALSE),0))</f>
        <v/>
      </c>
      <c r="K276" s="8">
        <f>IF($H276="","",IFERROR(IF($G276="Taxes incluses",ROUND($H276/(1+$I276+$J276),2),ROUND($H276,2)),0))</f>
        <v/>
      </c>
      <c r="L276" s="8">
        <f>IF($K276="","",IFERROR(ROUND($K276*$I276,2),0))</f>
        <v/>
      </c>
      <c r="M276" s="8">
        <f>IF($K276="","",IFERROR(ROUND($K276*$J276,2),0))</f>
        <v/>
      </c>
      <c r="N276" s="8">
        <f>IF($K276="","",IFERROR(ROUND($K276+$L276+$M276,2),0))</f>
        <v/>
      </c>
      <c r="O276" s="10">
        <f>IF($H276="","",IFERROR(IF($G276="Taxes incluses",ROUND($H276-$N276,2),0),0))</f>
        <v/>
      </c>
      <c r="P276" s="26" t="n"/>
      <c r="Q276" s="25" t="n"/>
    </row>
    <row r="277">
      <c r="A277" s="36" t="n"/>
      <c r="B277" s="25" t="n"/>
      <c r="C277" s="25" t="n"/>
      <c r="D277" s="26" t="n"/>
      <c r="E277" s="26" t="n"/>
      <c r="F277" s="25" t="n"/>
      <c r="G277" s="25" t="n"/>
      <c r="H277" s="27" t="n"/>
      <c r="I277" s="33">
        <f>IF($F277="","",IFERROR(VLOOKUP($F277,'Paramètres'!$A$6:$F$8,3,FALSE),0))</f>
        <v/>
      </c>
      <c r="J277" s="33">
        <f>IF($F277="","",IFERROR(VLOOKUP($F277,'Paramètres'!$A$6:$F$8,4,FALSE),0))</f>
        <v/>
      </c>
      <c r="K277" s="8">
        <f>IF($H277="","",IFERROR(IF($G277="Taxes incluses",ROUND($H277/(1+$I277+$J277),2),ROUND($H277,2)),0))</f>
        <v/>
      </c>
      <c r="L277" s="8">
        <f>IF($K277="","",IFERROR(ROUND($K277*$I277,2),0))</f>
        <v/>
      </c>
      <c r="M277" s="8">
        <f>IF($K277="","",IFERROR(ROUND($K277*$J277,2),0))</f>
        <v/>
      </c>
      <c r="N277" s="8">
        <f>IF($K277="","",IFERROR(ROUND($K277+$L277+$M277,2),0))</f>
        <v/>
      </c>
      <c r="O277" s="10">
        <f>IF($H277="","",IFERROR(IF($G277="Taxes incluses",ROUND($H277-$N277,2),0),0))</f>
        <v/>
      </c>
      <c r="P277" s="26" t="n"/>
      <c r="Q277" s="25" t="n"/>
    </row>
    <row r="278">
      <c r="A278" s="36" t="n"/>
      <c r="B278" s="25" t="n"/>
      <c r="C278" s="25" t="n"/>
      <c r="D278" s="26" t="n"/>
      <c r="E278" s="26" t="n"/>
      <c r="F278" s="25" t="n"/>
      <c r="G278" s="25" t="n"/>
      <c r="H278" s="27" t="n"/>
      <c r="I278" s="33">
        <f>IF($F278="","",IFERROR(VLOOKUP($F278,'Paramètres'!$A$6:$F$8,3,FALSE),0))</f>
        <v/>
      </c>
      <c r="J278" s="33">
        <f>IF($F278="","",IFERROR(VLOOKUP($F278,'Paramètres'!$A$6:$F$8,4,FALSE),0))</f>
        <v/>
      </c>
      <c r="K278" s="8">
        <f>IF($H278="","",IFERROR(IF($G278="Taxes incluses",ROUND($H278/(1+$I278+$J278),2),ROUND($H278,2)),0))</f>
        <v/>
      </c>
      <c r="L278" s="8">
        <f>IF($K278="","",IFERROR(ROUND($K278*$I278,2),0))</f>
        <v/>
      </c>
      <c r="M278" s="8">
        <f>IF($K278="","",IFERROR(ROUND($K278*$J278,2),0))</f>
        <v/>
      </c>
      <c r="N278" s="8">
        <f>IF($K278="","",IFERROR(ROUND($K278+$L278+$M278,2),0))</f>
        <v/>
      </c>
      <c r="O278" s="10">
        <f>IF($H278="","",IFERROR(IF($G278="Taxes incluses",ROUND($H278-$N278,2),0),0))</f>
        <v/>
      </c>
      <c r="P278" s="26" t="n"/>
      <c r="Q278" s="25" t="n"/>
    </row>
    <row r="279">
      <c r="A279" s="36" t="n"/>
      <c r="B279" s="25" t="n"/>
      <c r="C279" s="25" t="n"/>
      <c r="D279" s="26" t="n"/>
      <c r="E279" s="26" t="n"/>
      <c r="F279" s="25" t="n"/>
      <c r="G279" s="25" t="n"/>
      <c r="H279" s="27" t="n"/>
      <c r="I279" s="33">
        <f>IF($F279="","",IFERROR(VLOOKUP($F279,'Paramètres'!$A$6:$F$8,3,FALSE),0))</f>
        <v/>
      </c>
      <c r="J279" s="33">
        <f>IF($F279="","",IFERROR(VLOOKUP($F279,'Paramètres'!$A$6:$F$8,4,FALSE),0))</f>
        <v/>
      </c>
      <c r="K279" s="8">
        <f>IF($H279="","",IFERROR(IF($G279="Taxes incluses",ROUND($H279/(1+$I279+$J279),2),ROUND($H279,2)),0))</f>
        <v/>
      </c>
      <c r="L279" s="8">
        <f>IF($K279="","",IFERROR(ROUND($K279*$I279,2),0))</f>
        <v/>
      </c>
      <c r="M279" s="8">
        <f>IF($K279="","",IFERROR(ROUND($K279*$J279,2),0))</f>
        <v/>
      </c>
      <c r="N279" s="8">
        <f>IF($K279="","",IFERROR(ROUND($K279+$L279+$M279,2),0))</f>
        <v/>
      </c>
      <c r="O279" s="10">
        <f>IF($H279="","",IFERROR(IF($G279="Taxes incluses",ROUND($H279-$N279,2),0),0))</f>
        <v/>
      </c>
      <c r="P279" s="26" t="n"/>
      <c r="Q279" s="25" t="n"/>
    </row>
    <row r="280">
      <c r="A280" s="36" t="n"/>
      <c r="B280" s="25" t="n"/>
      <c r="C280" s="25" t="n"/>
      <c r="D280" s="26" t="n"/>
      <c r="E280" s="26" t="n"/>
      <c r="F280" s="25" t="n"/>
      <c r="G280" s="25" t="n"/>
      <c r="H280" s="27" t="n"/>
      <c r="I280" s="33">
        <f>IF($F280="","",IFERROR(VLOOKUP($F280,'Paramètres'!$A$6:$F$8,3,FALSE),0))</f>
        <v/>
      </c>
      <c r="J280" s="33">
        <f>IF($F280="","",IFERROR(VLOOKUP($F280,'Paramètres'!$A$6:$F$8,4,FALSE),0))</f>
        <v/>
      </c>
      <c r="K280" s="8">
        <f>IF($H280="","",IFERROR(IF($G280="Taxes incluses",ROUND($H280/(1+$I280+$J280),2),ROUND($H280,2)),0))</f>
        <v/>
      </c>
      <c r="L280" s="8">
        <f>IF($K280="","",IFERROR(ROUND($K280*$I280,2),0))</f>
        <v/>
      </c>
      <c r="M280" s="8">
        <f>IF($K280="","",IFERROR(ROUND($K280*$J280,2),0))</f>
        <v/>
      </c>
      <c r="N280" s="8">
        <f>IF($K280="","",IFERROR(ROUND($K280+$L280+$M280,2),0))</f>
        <v/>
      </c>
      <c r="O280" s="10">
        <f>IF($H280="","",IFERROR(IF($G280="Taxes incluses",ROUND($H280-$N280,2),0),0))</f>
        <v/>
      </c>
      <c r="P280" s="26" t="n"/>
      <c r="Q280" s="25" t="n"/>
    </row>
    <row r="281">
      <c r="A281" s="36" t="n"/>
      <c r="B281" s="25" t="n"/>
      <c r="C281" s="25" t="n"/>
      <c r="D281" s="26" t="n"/>
      <c r="E281" s="26" t="n"/>
      <c r="F281" s="25" t="n"/>
      <c r="G281" s="25" t="n"/>
      <c r="H281" s="27" t="n"/>
      <c r="I281" s="33">
        <f>IF($F281="","",IFERROR(VLOOKUP($F281,'Paramètres'!$A$6:$F$8,3,FALSE),0))</f>
        <v/>
      </c>
      <c r="J281" s="33">
        <f>IF($F281="","",IFERROR(VLOOKUP($F281,'Paramètres'!$A$6:$F$8,4,FALSE),0))</f>
        <v/>
      </c>
      <c r="K281" s="8">
        <f>IF($H281="","",IFERROR(IF($G281="Taxes incluses",ROUND($H281/(1+$I281+$J281),2),ROUND($H281,2)),0))</f>
        <v/>
      </c>
      <c r="L281" s="8">
        <f>IF($K281="","",IFERROR(ROUND($K281*$I281,2),0))</f>
        <v/>
      </c>
      <c r="M281" s="8">
        <f>IF($K281="","",IFERROR(ROUND($K281*$J281,2),0))</f>
        <v/>
      </c>
      <c r="N281" s="8">
        <f>IF($K281="","",IFERROR(ROUND($K281+$L281+$M281,2),0))</f>
        <v/>
      </c>
      <c r="O281" s="10">
        <f>IF($H281="","",IFERROR(IF($G281="Taxes incluses",ROUND($H281-$N281,2),0),0))</f>
        <v/>
      </c>
      <c r="P281" s="26" t="n"/>
      <c r="Q281" s="25" t="n"/>
    </row>
    <row r="282">
      <c r="A282" s="36" t="n"/>
      <c r="B282" s="25" t="n"/>
      <c r="C282" s="25" t="n"/>
      <c r="D282" s="26" t="n"/>
      <c r="E282" s="26" t="n"/>
      <c r="F282" s="25" t="n"/>
      <c r="G282" s="25" t="n"/>
      <c r="H282" s="27" t="n"/>
      <c r="I282" s="33">
        <f>IF($F282="","",IFERROR(VLOOKUP($F282,'Paramètres'!$A$6:$F$8,3,FALSE),0))</f>
        <v/>
      </c>
      <c r="J282" s="33">
        <f>IF($F282="","",IFERROR(VLOOKUP($F282,'Paramètres'!$A$6:$F$8,4,FALSE),0))</f>
        <v/>
      </c>
      <c r="K282" s="8">
        <f>IF($H282="","",IFERROR(IF($G282="Taxes incluses",ROUND($H282/(1+$I282+$J282),2),ROUND($H282,2)),0))</f>
        <v/>
      </c>
      <c r="L282" s="8">
        <f>IF($K282="","",IFERROR(ROUND($K282*$I282,2),0))</f>
        <v/>
      </c>
      <c r="M282" s="8">
        <f>IF($K282="","",IFERROR(ROUND($K282*$J282,2),0))</f>
        <v/>
      </c>
      <c r="N282" s="8">
        <f>IF($K282="","",IFERROR(ROUND($K282+$L282+$M282,2),0))</f>
        <v/>
      </c>
      <c r="O282" s="10">
        <f>IF($H282="","",IFERROR(IF($G282="Taxes incluses",ROUND($H282-$N282,2),0),0))</f>
        <v/>
      </c>
      <c r="P282" s="26" t="n"/>
      <c r="Q282" s="25" t="n"/>
    </row>
    <row r="283">
      <c r="A283" s="36" t="n"/>
      <c r="B283" s="25" t="n"/>
      <c r="C283" s="25" t="n"/>
      <c r="D283" s="26" t="n"/>
      <c r="E283" s="26" t="n"/>
      <c r="F283" s="25" t="n"/>
      <c r="G283" s="25" t="n"/>
      <c r="H283" s="27" t="n"/>
      <c r="I283" s="33">
        <f>IF($F283="","",IFERROR(VLOOKUP($F283,'Paramètres'!$A$6:$F$8,3,FALSE),0))</f>
        <v/>
      </c>
      <c r="J283" s="33">
        <f>IF($F283="","",IFERROR(VLOOKUP($F283,'Paramètres'!$A$6:$F$8,4,FALSE),0))</f>
        <v/>
      </c>
      <c r="K283" s="8">
        <f>IF($H283="","",IFERROR(IF($G283="Taxes incluses",ROUND($H283/(1+$I283+$J283),2),ROUND($H283,2)),0))</f>
        <v/>
      </c>
      <c r="L283" s="8">
        <f>IF($K283="","",IFERROR(ROUND($K283*$I283,2),0))</f>
        <v/>
      </c>
      <c r="M283" s="8">
        <f>IF($K283="","",IFERROR(ROUND($K283*$J283,2),0))</f>
        <v/>
      </c>
      <c r="N283" s="8">
        <f>IF($K283="","",IFERROR(ROUND($K283+$L283+$M283,2),0))</f>
        <v/>
      </c>
      <c r="O283" s="10">
        <f>IF($H283="","",IFERROR(IF($G283="Taxes incluses",ROUND($H283-$N283,2),0),0))</f>
        <v/>
      </c>
      <c r="P283" s="26" t="n"/>
      <c r="Q283" s="25" t="n"/>
    </row>
    <row r="284">
      <c r="A284" s="36" t="n"/>
      <c r="B284" s="25" t="n"/>
      <c r="C284" s="25" t="n"/>
      <c r="D284" s="26" t="n"/>
      <c r="E284" s="26" t="n"/>
      <c r="F284" s="25" t="n"/>
      <c r="G284" s="25" t="n"/>
      <c r="H284" s="27" t="n"/>
      <c r="I284" s="33">
        <f>IF($F284="","",IFERROR(VLOOKUP($F284,'Paramètres'!$A$6:$F$8,3,FALSE),0))</f>
        <v/>
      </c>
      <c r="J284" s="33">
        <f>IF($F284="","",IFERROR(VLOOKUP($F284,'Paramètres'!$A$6:$F$8,4,FALSE),0))</f>
        <v/>
      </c>
      <c r="K284" s="8">
        <f>IF($H284="","",IFERROR(IF($G284="Taxes incluses",ROUND($H284/(1+$I284+$J284),2),ROUND($H284,2)),0))</f>
        <v/>
      </c>
      <c r="L284" s="8">
        <f>IF($K284="","",IFERROR(ROUND($K284*$I284,2),0))</f>
        <v/>
      </c>
      <c r="M284" s="8">
        <f>IF($K284="","",IFERROR(ROUND($K284*$J284,2),0))</f>
        <v/>
      </c>
      <c r="N284" s="8">
        <f>IF($K284="","",IFERROR(ROUND($K284+$L284+$M284,2),0))</f>
        <v/>
      </c>
      <c r="O284" s="10">
        <f>IF($H284="","",IFERROR(IF($G284="Taxes incluses",ROUND($H284-$N284,2),0),0))</f>
        <v/>
      </c>
      <c r="P284" s="26" t="n"/>
      <c r="Q284" s="25" t="n"/>
    </row>
    <row r="285">
      <c r="A285" s="36" t="n"/>
      <c r="B285" s="25" t="n"/>
      <c r="C285" s="25" t="n"/>
      <c r="D285" s="26" t="n"/>
      <c r="E285" s="26" t="n"/>
      <c r="F285" s="25" t="n"/>
      <c r="G285" s="25" t="n"/>
      <c r="H285" s="27" t="n"/>
      <c r="I285" s="33">
        <f>IF($F285="","",IFERROR(VLOOKUP($F285,'Paramètres'!$A$6:$F$8,3,FALSE),0))</f>
        <v/>
      </c>
      <c r="J285" s="33">
        <f>IF($F285="","",IFERROR(VLOOKUP($F285,'Paramètres'!$A$6:$F$8,4,FALSE),0))</f>
        <v/>
      </c>
      <c r="K285" s="8">
        <f>IF($H285="","",IFERROR(IF($G285="Taxes incluses",ROUND($H285/(1+$I285+$J285),2),ROUND($H285,2)),0))</f>
        <v/>
      </c>
      <c r="L285" s="8">
        <f>IF($K285="","",IFERROR(ROUND($K285*$I285,2),0))</f>
        <v/>
      </c>
      <c r="M285" s="8">
        <f>IF($K285="","",IFERROR(ROUND($K285*$J285,2),0))</f>
        <v/>
      </c>
      <c r="N285" s="8">
        <f>IF($K285="","",IFERROR(ROUND($K285+$L285+$M285,2),0))</f>
        <v/>
      </c>
      <c r="O285" s="10">
        <f>IF($H285="","",IFERROR(IF($G285="Taxes incluses",ROUND($H285-$N285,2),0),0))</f>
        <v/>
      </c>
      <c r="P285" s="26" t="n"/>
      <c r="Q285" s="25" t="n"/>
    </row>
    <row r="286">
      <c r="A286" s="36" t="n"/>
      <c r="B286" s="25" t="n"/>
      <c r="C286" s="25" t="n"/>
      <c r="D286" s="26" t="n"/>
      <c r="E286" s="26" t="n"/>
      <c r="F286" s="25" t="n"/>
      <c r="G286" s="25" t="n"/>
      <c r="H286" s="27" t="n"/>
      <c r="I286" s="33">
        <f>IF($F286="","",IFERROR(VLOOKUP($F286,'Paramètres'!$A$6:$F$8,3,FALSE),0))</f>
        <v/>
      </c>
      <c r="J286" s="33">
        <f>IF($F286="","",IFERROR(VLOOKUP($F286,'Paramètres'!$A$6:$F$8,4,FALSE),0))</f>
        <v/>
      </c>
      <c r="K286" s="8">
        <f>IF($H286="","",IFERROR(IF($G286="Taxes incluses",ROUND($H286/(1+$I286+$J286),2),ROUND($H286,2)),0))</f>
        <v/>
      </c>
      <c r="L286" s="8">
        <f>IF($K286="","",IFERROR(ROUND($K286*$I286,2),0))</f>
        <v/>
      </c>
      <c r="M286" s="8">
        <f>IF($K286="","",IFERROR(ROUND($K286*$J286,2),0))</f>
        <v/>
      </c>
      <c r="N286" s="8">
        <f>IF($K286="","",IFERROR(ROUND($K286+$L286+$M286,2),0))</f>
        <v/>
      </c>
      <c r="O286" s="10">
        <f>IF($H286="","",IFERROR(IF($G286="Taxes incluses",ROUND($H286-$N286,2),0),0))</f>
        <v/>
      </c>
      <c r="P286" s="26" t="n"/>
      <c r="Q286" s="25" t="n"/>
    </row>
    <row r="287">
      <c r="A287" s="36" t="n"/>
      <c r="B287" s="25" t="n"/>
      <c r="C287" s="25" t="n"/>
      <c r="D287" s="26" t="n"/>
      <c r="E287" s="26" t="n"/>
      <c r="F287" s="25" t="n"/>
      <c r="G287" s="25" t="n"/>
      <c r="H287" s="27" t="n"/>
      <c r="I287" s="33">
        <f>IF($F287="","",IFERROR(VLOOKUP($F287,'Paramètres'!$A$6:$F$8,3,FALSE),0))</f>
        <v/>
      </c>
      <c r="J287" s="33">
        <f>IF($F287="","",IFERROR(VLOOKUP($F287,'Paramètres'!$A$6:$F$8,4,FALSE),0))</f>
        <v/>
      </c>
      <c r="K287" s="8">
        <f>IF($H287="","",IFERROR(IF($G287="Taxes incluses",ROUND($H287/(1+$I287+$J287),2),ROUND($H287,2)),0))</f>
        <v/>
      </c>
      <c r="L287" s="8">
        <f>IF($K287="","",IFERROR(ROUND($K287*$I287,2),0))</f>
        <v/>
      </c>
      <c r="M287" s="8">
        <f>IF($K287="","",IFERROR(ROUND($K287*$J287,2),0))</f>
        <v/>
      </c>
      <c r="N287" s="8">
        <f>IF($K287="","",IFERROR(ROUND($K287+$L287+$M287,2),0))</f>
        <v/>
      </c>
      <c r="O287" s="10">
        <f>IF($H287="","",IFERROR(IF($G287="Taxes incluses",ROUND($H287-$N287,2),0),0))</f>
        <v/>
      </c>
      <c r="P287" s="26" t="n"/>
      <c r="Q287" s="25" t="n"/>
    </row>
    <row r="288">
      <c r="A288" s="36" t="n"/>
      <c r="B288" s="25" t="n"/>
      <c r="C288" s="25" t="n"/>
      <c r="D288" s="26" t="n"/>
      <c r="E288" s="26" t="n"/>
      <c r="F288" s="25" t="n"/>
      <c r="G288" s="25" t="n"/>
      <c r="H288" s="27" t="n"/>
      <c r="I288" s="33">
        <f>IF($F288="","",IFERROR(VLOOKUP($F288,'Paramètres'!$A$6:$F$8,3,FALSE),0))</f>
        <v/>
      </c>
      <c r="J288" s="33">
        <f>IF($F288="","",IFERROR(VLOOKUP($F288,'Paramètres'!$A$6:$F$8,4,FALSE),0))</f>
        <v/>
      </c>
      <c r="K288" s="8">
        <f>IF($H288="","",IFERROR(IF($G288="Taxes incluses",ROUND($H288/(1+$I288+$J288),2),ROUND($H288,2)),0))</f>
        <v/>
      </c>
      <c r="L288" s="8">
        <f>IF($K288="","",IFERROR(ROUND($K288*$I288,2),0))</f>
        <v/>
      </c>
      <c r="M288" s="8">
        <f>IF($K288="","",IFERROR(ROUND($K288*$J288,2),0))</f>
        <v/>
      </c>
      <c r="N288" s="8">
        <f>IF($K288="","",IFERROR(ROUND($K288+$L288+$M288,2),0))</f>
        <v/>
      </c>
      <c r="O288" s="10">
        <f>IF($H288="","",IFERROR(IF($G288="Taxes incluses",ROUND($H288-$N288,2),0),0))</f>
        <v/>
      </c>
      <c r="P288" s="26" t="n"/>
      <c r="Q288" s="25" t="n"/>
    </row>
    <row r="289">
      <c r="A289" s="36" t="n"/>
      <c r="B289" s="25" t="n"/>
      <c r="C289" s="25" t="n"/>
      <c r="D289" s="26" t="n"/>
      <c r="E289" s="26" t="n"/>
      <c r="F289" s="25" t="n"/>
      <c r="G289" s="25" t="n"/>
      <c r="H289" s="27" t="n"/>
      <c r="I289" s="33">
        <f>IF($F289="","",IFERROR(VLOOKUP($F289,'Paramètres'!$A$6:$F$8,3,FALSE),0))</f>
        <v/>
      </c>
      <c r="J289" s="33">
        <f>IF($F289="","",IFERROR(VLOOKUP($F289,'Paramètres'!$A$6:$F$8,4,FALSE),0))</f>
        <v/>
      </c>
      <c r="K289" s="8">
        <f>IF($H289="","",IFERROR(IF($G289="Taxes incluses",ROUND($H289/(1+$I289+$J289),2),ROUND($H289,2)),0))</f>
        <v/>
      </c>
      <c r="L289" s="8">
        <f>IF($K289="","",IFERROR(ROUND($K289*$I289,2),0))</f>
        <v/>
      </c>
      <c r="M289" s="8">
        <f>IF($K289="","",IFERROR(ROUND($K289*$J289,2),0))</f>
        <v/>
      </c>
      <c r="N289" s="8">
        <f>IF($K289="","",IFERROR(ROUND($K289+$L289+$M289,2),0))</f>
        <v/>
      </c>
      <c r="O289" s="10">
        <f>IF($H289="","",IFERROR(IF($G289="Taxes incluses",ROUND($H289-$N289,2),0),0))</f>
        <v/>
      </c>
      <c r="P289" s="26" t="n"/>
      <c r="Q289" s="25" t="n"/>
    </row>
    <row r="290">
      <c r="A290" s="36" t="n"/>
      <c r="B290" s="25" t="n"/>
      <c r="C290" s="25" t="n"/>
      <c r="D290" s="26" t="n"/>
      <c r="E290" s="26" t="n"/>
      <c r="F290" s="25" t="n"/>
      <c r="G290" s="25" t="n"/>
      <c r="H290" s="27" t="n"/>
      <c r="I290" s="33">
        <f>IF($F290="","",IFERROR(VLOOKUP($F290,'Paramètres'!$A$6:$F$8,3,FALSE),0))</f>
        <v/>
      </c>
      <c r="J290" s="33">
        <f>IF($F290="","",IFERROR(VLOOKUP($F290,'Paramètres'!$A$6:$F$8,4,FALSE),0))</f>
        <v/>
      </c>
      <c r="K290" s="8">
        <f>IF($H290="","",IFERROR(IF($G290="Taxes incluses",ROUND($H290/(1+$I290+$J290),2),ROUND($H290,2)),0))</f>
        <v/>
      </c>
      <c r="L290" s="8">
        <f>IF($K290="","",IFERROR(ROUND($K290*$I290,2),0))</f>
        <v/>
      </c>
      <c r="M290" s="8">
        <f>IF($K290="","",IFERROR(ROUND($K290*$J290,2),0))</f>
        <v/>
      </c>
      <c r="N290" s="8">
        <f>IF($K290="","",IFERROR(ROUND($K290+$L290+$M290,2),0))</f>
        <v/>
      </c>
      <c r="O290" s="10">
        <f>IF($H290="","",IFERROR(IF($G290="Taxes incluses",ROUND($H290-$N290,2),0),0))</f>
        <v/>
      </c>
      <c r="P290" s="26" t="n"/>
      <c r="Q290" s="25" t="n"/>
    </row>
    <row r="291">
      <c r="A291" s="36" t="n"/>
      <c r="B291" s="25" t="n"/>
      <c r="C291" s="25" t="n"/>
      <c r="D291" s="26" t="n"/>
      <c r="E291" s="26" t="n"/>
      <c r="F291" s="25" t="n"/>
      <c r="G291" s="25" t="n"/>
      <c r="H291" s="27" t="n"/>
      <c r="I291" s="33">
        <f>IF($F291="","",IFERROR(VLOOKUP($F291,'Paramètres'!$A$6:$F$8,3,FALSE),0))</f>
        <v/>
      </c>
      <c r="J291" s="33">
        <f>IF($F291="","",IFERROR(VLOOKUP($F291,'Paramètres'!$A$6:$F$8,4,FALSE),0))</f>
        <v/>
      </c>
      <c r="K291" s="8">
        <f>IF($H291="","",IFERROR(IF($G291="Taxes incluses",ROUND($H291/(1+$I291+$J291),2),ROUND($H291,2)),0))</f>
        <v/>
      </c>
      <c r="L291" s="8">
        <f>IF($K291="","",IFERROR(ROUND($K291*$I291,2),0))</f>
        <v/>
      </c>
      <c r="M291" s="8">
        <f>IF($K291="","",IFERROR(ROUND($K291*$J291,2),0))</f>
        <v/>
      </c>
      <c r="N291" s="8">
        <f>IF($K291="","",IFERROR(ROUND($K291+$L291+$M291,2),0))</f>
        <v/>
      </c>
      <c r="O291" s="10">
        <f>IF($H291="","",IFERROR(IF($G291="Taxes incluses",ROUND($H291-$N291,2),0),0))</f>
        <v/>
      </c>
      <c r="P291" s="26" t="n"/>
      <c r="Q291" s="25" t="n"/>
    </row>
    <row r="292">
      <c r="A292" s="36" t="n"/>
      <c r="B292" s="25" t="n"/>
      <c r="C292" s="25" t="n"/>
      <c r="D292" s="26" t="n"/>
      <c r="E292" s="26" t="n"/>
      <c r="F292" s="25" t="n"/>
      <c r="G292" s="25" t="n"/>
      <c r="H292" s="27" t="n"/>
      <c r="I292" s="33">
        <f>IF($F292="","",IFERROR(VLOOKUP($F292,'Paramètres'!$A$6:$F$8,3,FALSE),0))</f>
        <v/>
      </c>
      <c r="J292" s="33">
        <f>IF($F292="","",IFERROR(VLOOKUP($F292,'Paramètres'!$A$6:$F$8,4,FALSE),0))</f>
        <v/>
      </c>
      <c r="K292" s="8">
        <f>IF($H292="","",IFERROR(IF($G292="Taxes incluses",ROUND($H292/(1+$I292+$J292),2),ROUND($H292,2)),0))</f>
        <v/>
      </c>
      <c r="L292" s="8">
        <f>IF($K292="","",IFERROR(ROUND($K292*$I292,2),0))</f>
        <v/>
      </c>
      <c r="M292" s="8">
        <f>IF($K292="","",IFERROR(ROUND($K292*$J292,2),0))</f>
        <v/>
      </c>
      <c r="N292" s="8">
        <f>IF($K292="","",IFERROR(ROUND($K292+$L292+$M292,2),0))</f>
        <v/>
      </c>
      <c r="O292" s="10">
        <f>IF($H292="","",IFERROR(IF($G292="Taxes incluses",ROUND($H292-$N292,2),0),0))</f>
        <v/>
      </c>
      <c r="P292" s="26" t="n"/>
      <c r="Q292" s="25" t="n"/>
    </row>
    <row r="293">
      <c r="A293" s="36" t="n"/>
      <c r="B293" s="25" t="n"/>
      <c r="C293" s="25" t="n"/>
      <c r="D293" s="26" t="n"/>
      <c r="E293" s="26" t="n"/>
      <c r="F293" s="25" t="n"/>
      <c r="G293" s="25" t="n"/>
      <c r="H293" s="27" t="n"/>
      <c r="I293" s="33">
        <f>IF($F293="","",IFERROR(VLOOKUP($F293,'Paramètres'!$A$6:$F$8,3,FALSE),0))</f>
        <v/>
      </c>
      <c r="J293" s="33">
        <f>IF($F293="","",IFERROR(VLOOKUP($F293,'Paramètres'!$A$6:$F$8,4,FALSE),0))</f>
        <v/>
      </c>
      <c r="K293" s="8">
        <f>IF($H293="","",IFERROR(IF($G293="Taxes incluses",ROUND($H293/(1+$I293+$J293),2),ROUND($H293,2)),0))</f>
        <v/>
      </c>
      <c r="L293" s="8">
        <f>IF($K293="","",IFERROR(ROUND($K293*$I293,2),0))</f>
        <v/>
      </c>
      <c r="M293" s="8">
        <f>IF($K293="","",IFERROR(ROUND($K293*$J293,2),0))</f>
        <v/>
      </c>
      <c r="N293" s="8">
        <f>IF($K293="","",IFERROR(ROUND($K293+$L293+$M293,2),0))</f>
        <v/>
      </c>
      <c r="O293" s="10">
        <f>IF($H293="","",IFERROR(IF($G293="Taxes incluses",ROUND($H293-$N293,2),0),0))</f>
        <v/>
      </c>
      <c r="P293" s="26" t="n"/>
      <c r="Q293" s="25" t="n"/>
    </row>
    <row r="294">
      <c r="A294" s="36" t="n"/>
      <c r="B294" s="25" t="n"/>
      <c r="C294" s="25" t="n"/>
      <c r="D294" s="26" t="n"/>
      <c r="E294" s="26" t="n"/>
      <c r="F294" s="25" t="n"/>
      <c r="G294" s="25" t="n"/>
      <c r="H294" s="27" t="n"/>
      <c r="I294" s="33">
        <f>IF($F294="","",IFERROR(VLOOKUP($F294,'Paramètres'!$A$6:$F$8,3,FALSE),0))</f>
        <v/>
      </c>
      <c r="J294" s="33">
        <f>IF($F294="","",IFERROR(VLOOKUP($F294,'Paramètres'!$A$6:$F$8,4,FALSE),0))</f>
        <v/>
      </c>
      <c r="K294" s="8">
        <f>IF($H294="","",IFERROR(IF($G294="Taxes incluses",ROUND($H294/(1+$I294+$J294),2),ROUND($H294,2)),0))</f>
        <v/>
      </c>
      <c r="L294" s="8">
        <f>IF($K294="","",IFERROR(ROUND($K294*$I294,2),0))</f>
        <v/>
      </c>
      <c r="M294" s="8">
        <f>IF($K294="","",IFERROR(ROUND($K294*$J294,2),0))</f>
        <v/>
      </c>
      <c r="N294" s="8">
        <f>IF($K294="","",IFERROR(ROUND($K294+$L294+$M294,2),0))</f>
        <v/>
      </c>
      <c r="O294" s="10">
        <f>IF($H294="","",IFERROR(IF($G294="Taxes incluses",ROUND($H294-$N294,2),0),0))</f>
        <v/>
      </c>
      <c r="P294" s="26" t="n"/>
      <c r="Q294" s="25" t="n"/>
    </row>
    <row r="295">
      <c r="A295" s="36" t="n"/>
      <c r="B295" s="25" t="n"/>
      <c r="C295" s="25" t="n"/>
      <c r="D295" s="26" t="n"/>
      <c r="E295" s="26" t="n"/>
      <c r="F295" s="25" t="n"/>
      <c r="G295" s="25" t="n"/>
      <c r="H295" s="27" t="n"/>
      <c r="I295" s="33">
        <f>IF($F295="","",IFERROR(VLOOKUP($F295,'Paramètres'!$A$6:$F$8,3,FALSE),0))</f>
        <v/>
      </c>
      <c r="J295" s="33">
        <f>IF($F295="","",IFERROR(VLOOKUP($F295,'Paramètres'!$A$6:$F$8,4,FALSE),0))</f>
        <v/>
      </c>
      <c r="K295" s="8">
        <f>IF($H295="","",IFERROR(IF($G295="Taxes incluses",ROUND($H295/(1+$I295+$J295),2),ROUND($H295,2)),0))</f>
        <v/>
      </c>
      <c r="L295" s="8">
        <f>IF($K295="","",IFERROR(ROUND($K295*$I295,2),0))</f>
        <v/>
      </c>
      <c r="M295" s="8">
        <f>IF($K295="","",IFERROR(ROUND($K295*$J295,2),0))</f>
        <v/>
      </c>
      <c r="N295" s="8">
        <f>IF($K295="","",IFERROR(ROUND($K295+$L295+$M295,2),0))</f>
        <v/>
      </c>
      <c r="O295" s="10">
        <f>IF($H295="","",IFERROR(IF($G295="Taxes incluses",ROUND($H295-$N295,2),0),0))</f>
        <v/>
      </c>
      <c r="P295" s="26" t="n"/>
      <c r="Q295" s="25" t="n"/>
    </row>
    <row r="296">
      <c r="A296" s="36" t="n"/>
      <c r="B296" s="25" t="n"/>
      <c r="C296" s="25" t="n"/>
      <c r="D296" s="26" t="n"/>
      <c r="E296" s="26" t="n"/>
      <c r="F296" s="25" t="n"/>
      <c r="G296" s="25" t="n"/>
      <c r="H296" s="27" t="n"/>
      <c r="I296" s="33">
        <f>IF($F296="","",IFERROR(VLOOKUP($F296,'Paramètres'!$A$6:$F$8,3,FALSE),0))</f>
        <v/>
      </c>
      <c r="J296" s="33">
        <f>IF($F296="","",IFERROR(VLOOKUP($F296,'Paramètres'!$A$6:$F$8,4,FALSE),0))</f>
        <v/>
      </c>
      <c r="K296" s="8">
        <f>IF($H296="","",IFERROR(IF($G296="Taxes incluses",ROUND($H296/(1+$I296+$J296),2),ROUND($H296,2)),0))</f>
        <v/>
      </c>
      <c r="L296" s="8">
        <f>IF($K296="","",IFERROR(ROUND($K296*$I296,2),0))</f>
        <v/>
      </c>
      <c r="M296" s="8">
        <f>IF($K296="","",IFERROR(ROUND($K296*$J296,2),0))</f>
        <v/>
      </c>
      <c r="N296" s="8">
        <f>IF($K296="","",IFERROR(ROUND($K296+$L296+$M296,2),0))</f>
        <v/>
      </c>
      <c r="O296" s="10">
        <f>IF($H296="","",IFERROR(IF($G296="Taxes incluses",ROUND($H296-$N296,2),0),0))</f>
        <v/>
      </c>
      <c r="P296" s="26" t="n"/>
      <c r="Q296" s="25" t="n"/>
    </row>
    <row r="297">
      <c r="A297" s="36" t="n"/>
      <c r="B297" s="25" t="n"/>
      <c r="C297" s="25" t="n"/>
      <c r="D297" s="26" t="n"/>
      <c r="E297" s="26" t="n"/>
      <c r="F297" s="25" t="n"/>
      <c r="G297" s="25" t="n"/>
      <c r="H297" s="27" t="n"/>
      <c r="I297" s="33">
        <f>IF($F297="","",IFERROR(VLOOKUP($F297,'Paramètres'!$A$6:$F$8,3,FALSE),0))</f>
        <v/>
      </c>
      <c r="J297" s="33">
        <f>IF($F297="","",IFERROR(VLOOKUP($F297,'Paramètres'!$A$6:$F$8,4,FALSE),0))</f>
        <v/>
      </c>
      <c r="K297" s="8">
        <f>IF($H297="","",IFERROR(IF($G297="Taxes incluses",ROUND($H297/(1+$I297+$J297),2),ROUND($H297,2)),0))</f>
        <v/>
      </c>
      <c r="L297" s="8">
        <f>IF($K297="","",IFERROR(ROUND($K297*$I297,2),0))</f>
        <v/>
      </c>
      <c r="M297" s="8">
        <f>IF($K297="","",IFERROR(ROUND($K297*$J297,2),0))</f>
        <v/>
      </c>
      <c r="N297" s="8">
        <f>IF($K297="","",IFERROR(ROUND($K297+$L297+$M297,2),0))</f>
        <v/>
      </c>
      <c r="O297" s="10">
        <f>IF($H297="","",IFERROR(IF($G297="Taxes incluses",ROUND($H297-$N297,2),0),0))</f>
        <v/>
      </c>
      <c r="P297" s="26" t="n"/>
      <c r="Q297" s="25" t="n"/>
    </row>
    <row r="298">
      <c r="A298" s="36" t="n"/>
      <c r="B298" s="25" t="n"/>
      <c r="C298" s="25" t="n"/>
      <c r="D298" s="26" t="n"/>
      <c r="E298" s="26" t="n"/>
      <c r="F298" s="25" t="n"/>
      <c r="G298" s="25" t="n"/>
      <c r="H298" s="27" t="n"/>
      <c r="I298" s="33">
        <f>IF($F298="","",IFERROR(VLOOKUP($F298,'Paramètres'!$A$6:$F$8,3,FALSE),0))</f>
        <v/>
      </c>
      <c r="J298" s="33">
        <f>IF($F298="","",IFERROR(VLOOKUP($F298,'Paramètres'!$A$6:$F$8,4,FALSE),0))</f>
        <v/>
      </c>
      <c r="K298" s="8">
        <f>IF($H298="","",IFERROR(IF($G298="Taxes incluses",ROUND($H298/(1+$I298+$J298),2),ROUND($H298,2)),0))</f>
        <v/>
      </c>
      <c r="L298" s="8">
        <f>IF($K298="","",IFERROR(ROUND($K298*$I298,2),0))</f>
        <v/>
      </c>
      <c r="M298" s="8">
        <f>IF($K298="","",IFERROR(ROUND($K298*$J298,2),0))</f>
        <v/>
      </c>
      <c r="N298" s="8">
        <f>IF($K298="","",IFERROR(ROUND($K298+$L298+$M298,2),0))</f>
        <v/>
      </c>
      <c r="O298" s="10">
        <f>IF($H298="","",IFERROR(IF($G298="Taxes incluses",ROUND($H298-$N298,2),0),0))</f>
        <v/>
      </c>
      <c r="P298" s="26" t="n"/>
      <c r="Q298" s="25" t="n"/>
    </row>
    <row r="299">
      <c r="A299" s="36" t="n"/>
      <c r="B299" s="25" t="n"/>
      <c r="C299" s="25" t="n"/>
      <c r="D299" s="26" t="n"/>
      <c r="E299" s="26" t="n"/>
      <c r="F299" s="25" t="n"/>
      <c r="G299" s="25" t="n"/>
      <c r="H299" s="27" t="n"/>
      <c r="I299" s="33">
        <f>IF($F299="","",IFERROR(VLOOKUP($F299,'Paramètres'!$A$6:$F$8,3,FALSE),0))</f>
        <v/>
      </c>
      <c r="J299" s="33">
        <f>IF($F299="","",IFERROR(VLOOKUP($F299,'Paramètres'!$A$6:$F$8,4,FALSE),0))</f>
        <v/>
      </c>
      <c r="K299" s="8">
        <f>IF($H299="","",IFERROR(IF($G299="Taxes incluses",ROUND($H299/(1+$I299+$J299),2),ROUND($H299,2)),0))</f>
        <v/>
      </c>
      <c r="L299" s="8">
        <f>IF($K299="","",IFERROR(ROUND($K299*$I299,2),0))</f>
        <v/>
      </c>
      <c r="M299" s="8">
        <f>IF($K299="","",IFERROR(ROUND($K299*$J299,2),0))</f>
        <v/>
      </c>
      <c r="N299" s="8">
        <f>IF($K299="","",IFERROR(ROUND($K299+$L299+$M299,2),0))</f>
        <v/>
      </c>
      <c r="O299" s="10">
        <f>IF($H299="","",IFERROR(IF($G299="Taxes incluses",ROUND($H299-$N299,2),0),0))</f>
        <v/>
      </c>
      <c r="P299" s="26" t="n"/>
      <c r="Q299" s="25" t="n"/>
    </row>
    <row r="300">
      <c r="A300" s="36" t="n"/>
      <c r="B300" s="25" t="n"/>
      <c r="C300" s="25" t="n"/>
      <c r="D300" s="26" t="n"/>
      <c r="E300" s="26" t="n"/>
      <c r="F300" s="25" t="n"/>
      <c r="G300" s="25" t="n"/>
      <c r="H300" s="27" t="n"/>
      <c r="I300" s="33">
        <f>IF($F300="","",IFERROR(VLOOKUP($F300,'Paramètres'!$A$6:$F$8,3,FALSE),0))</f>
        <v/>
      </c>
      <c r="J300" s="33">
        <f>IF($F300="","",IFERROR(VLOOKUP($F300,'Paramètres'!$A$6:$F$8,4,FALSE),0))</f>
        <v/>
      </c>
      <c r="K300" s="8">
        <f>IF($H300="","",IFERROR(IF($G300="Taxes incluses",ROUND($H300/(1+$I300+$J300),2),ROUND($H300,2)),0))</f>
        <v/>
      </c>
      <c r="L300" s="8">
        <f>IF($K300="","",IFERROR(ROUND($K300*$I300,2),0))</f>
        <v/>
      </c>
      <c r="M300" s="8">
        <f>IF($K300="","",IFERROR(ROUND($K300*$J300,2),0))</f>
        <v/>
      </c>
      <c r="N300" s="8">
        <f>IF($K300="","",IFERROR(ROUND($K300+$L300+$M300,2),0))</f>
        <v/>
      </c>
      <c r="O300" s="10">
        <f>IF($H300="","",IFERROR(IF($G300="Taxes incluses",ROUND($H300-$N300,2),0),0))</f>
        <v/>
      </c>
      <c r="P300" s="26" t="n"/>
      <c r="Q300" s="25" t="n"/>
    </row>
    <row r="301">
      <c r="A301" s="36" t="n"/>
      <c r="B301" s="25" t="n"/>
      <c r="C301" s="25" t="n"/>
      <c r="D301" s="26" t="n"/>
      <c r="E301" s="26" t="n"/>
      <c r="F301" s="25" t="n"/>
      <c r="G301" s="25" t="n"/>
      <c r="H301" s="27" t="n"/>
      <c r="I301" s="33">
        <f>IF($F301="","",IFERROR(VLOOKUP($F301,'Paramètres'!$A$6:$F$8,3,FALSE),0))</f>
        <v/>
      </c>
      <c r="J301" s="33">
        <f>IF($F301="","",IFERROR(VLOOKUP($F301,'Paramètres'!$A$6:$F$8,4,FALSE),0))</f>
        <v/>
      </c>
      <c r="K301" s="8">
        <f>IF($H301="","",IFERROR(IF($G301="Taxes incluses",ROUND($H301/(1+$I301+$J301),2),ROUND($H301,2)),0))</f>
        <v/>
      </c>
      <c r="L301" s="8">
        <f>IF($K301="","",IFERROR(ROUND($K301*$I301,2),0))</f>
        <v/>
      </c>
      <c r="M301" s="8">
        <f>IF($K301="","",IFERROR(ROUND($K301*$J301,2),0))</f>
        <v/>
      </c>
      <c r="N301" s="8">
        <f>IF($K301="","",IFERROR(ROUND($K301+$L301+$M301,2),0))</f>
        <v/>
      </c>
      <c r="O301" s="10">
        <f>IF($H301="","",IFERROR(IF($G301="Taxes incluses",ROUND($H301-$N301,2),0),0))</f>
        <v/>
      </c>
      <c r="P301" s="26" t="n"/>
      <c r="Q301" s="25" t="n"/>
    </row>
    <row r="302">
      <c r="A302" s="36" t="n"/>
      <c r="B302" s="25" t="n"/>
      <c r="C302" s="25" t="n"/>
      <c r="D302" s="26" t="n"/>
      <c r="E302" s="26" t="n"/>
      <c r="F302" s="25" t="n"/>
      <c r="G302" s="25" t="n"/>
      <c r="H302" s="27" t="n"/>
      <c r="I302" s="33">
        <f>IF($F302="","",IFERROR(VLOOKUP($F302,'Paramètres'!$A$6:$F$8,3,FALSE),0))</f>
        <v/>
      </c>
      <c r="J302" s="33">
        <f>IF($F302="","",IFERROR(VLOOKUP($F302,'Paramètres'!$A$6:$F$8,4,FALSE),0))</f>
        <v/>
      </c>
      <c r="K302" s="8">
        <f>IF($H302="","",IFERROR(IF($G302="Taxes incluses",ROUND($H302/(1+$I302+$J302),2),ROUND($H302,2)),0))</f>
        <v/>
      </c>
      <c r="L302" s="8">
        <f>IF($K302="","",IFERROR(ROUND($K302*$I302,2),0))</f>
        <v/>
      </c>
      <c r="M302" s="8">
        <f>IF($K302="","",IFERROR(ROUND($K302*$J302,2),0))</f>
        <v/>
      </c>
      <c r="N302" s="8">
        <f>IF($K302="","",IFERROR(ROUND($K302+$L302+$M302,2),0))</f>
        <v/>
      </c>
      <c r="O302" s="10">
        <f>IF($H302="","",IFERROR(IF($G302="Taxes incluses",ROUND($H302-$N302,2),0),0))</f>
        <v/>
      </c>
      <c r="P302" s="26" t="n"/>
      <c r="Q302" s="25" t="n"/>
    </row>
    <row r="303">
      <c r="A303" s="36" t="n"/>
      <c r="B303" s="25" t="n"/>
      <c r="C303" s="25" t="n"/>
      <c r="D303" s="26" t="n"/>
      <c r="E303" s="26" t="n"/>
      <c r="F303" s="25" t="n"/>
      <c r="G303" s="25" t="n"/>
      <c r="H303" s="27" t="n"/>
      <c r="I303" s="33">
        <f>IF($F303="","",IFERROR(VLOOKUP($F303,'Paramètres'!$A$6:$F$8,3,FALSE),0))</f>
        <v/>
      </c>
      <c r="J303" s="33">
        <f>IF($F303="","",IFERROR(VLOOKUP($F303,'Paramètres'!$A$6:$F$8,4,FALSE),0))</f>
        <v/>
      </c>
      <c r="K303" s="8">
        <f>IF($H303="","",IFERROR(IF($G303="Taxes incluses",ROUND($H303/(1+$I303+$J303),2),ROUND($H303,2)),0))</f>
        <v/>
      </c>
      <c r="L303" s="8">
        <f>IF($K303="","",IFERROR(ROUND($K303*$I303,2),0))</f>
        <v/>
      </c>
      <c r="M303" s="8">
        <f>IF($K303="","",IFERROR(ROUND($K303*$J303,2),0))</f>
        <v/>
      </c>
      <c r="N303" s="8">
        <f>IF($K303="","",IFERROR(ROUND($K303+$L303+$M303,2),0))</f>
        <v/>
      </c>
      <c r="O303" s="10">
        <f>IF($H303="","",IFERROR(IF($G303="Taxes incluses",ROUND($H303-$N303,2),0),0))</f>
        <v/>
      </c>
      <c r="P303" s="26" t="n"/>
      <c r="Q303" s="25" t="n"/>
    </row>
    <row r="304">
      <c r="A304" s="36" t="n"/>
      <c r="B304" s="25" t="n"/>
      <c r="C304" s="25" t="n"/>
      <c r="D304" s="26" t="n"/>
      <c r="E304" s="26" t="n"/>
      <c r="F304" s="25" t="n"/>
      <c r="G304" s="25" t="n"/>
      <c r="H304" s="27" t="n"/>
      <c r="I304" s="33">
        <f>IF($F304="","",IFERROR(VLOOKUP($F304,'Paramètres'!$A$6:$F$8,3,FALSE),0))</f>
        <v/>
      </c>
      <c r="J304" s="33">
        <f>IF($F304="","",IFERROR(VLOOKUP($F304,'Paramètres'!$A$6:$F$8,4,FALSE),0))</f>
        <v/>
      </c>
      <c r="K304" s="8">
        <f>IF($H304="","",IFERROR(IF($G304="Taxes incluses",ROUND($H304/(1+$I304+$J304),2),ROUND($H304,2)),0))</f>
        <v/>
      </c>
      <c r="L304" s="8">
        <f>IF($K304="","",IFERROR(ROUND($K304*$I304,2),0))</f>
        <v/>
      </c>
      <c r="M304" s="8">
        <f>IF($K304="","",IFERROR(ROUND($K304*$J304,2),0))</f>
        <v/>
      </c>
      <c r="N304" s="8">
        <f>IF($K304="","",IFERROR(ROUND($K304+$L304+$M304,2),0))</f>
        <v/>
      </c>
      <c r="O304" s="10">
        <f>IF($H304="","",IFERROR(IF($G304="Taxes incluses",ROUND($H304-$N304,2),0),0))</f>
        <v/>
      </c>
      <c r="P304" s="26" t="n"/>
      <c r="Q304" s="25" t="n"/>
    </row>
    <row r="305">
      <c r="A305" s="36" t="n"/>
      <c r="B305" s="25" t="n"/>
      <c r="C305" s="25" t="n"/>
      <c r="D305" s="26" t="n"/>
      <c r="E305" s="26" t="n"/>
      <c r="F305" s="25" t="n"/>
      <c r="G305" s="25" t="n"/>
      <c r="H305" s="27" t="n"/>
      <c r="I305" s="33">
        <f>IF($F305="","",IFERROR(VLOOKUP($F305,'Paramètres'!$A$6:$F$8,3,FALSE),0))</f>
        <v/>
      </c>
      <c r="J305" s="33">
        <f>IF($F305="","",IFERROR(VLOOKUP($F305,'Paramètres'!$A$6:$F$8,4,FALSE),0))</f>
        <v/>
      </c>
      <c r="K305" s="8">
        <f>IF($H305="","",IFERROR(IF($G305="Taxes incluses",ROUND($H305/(1+$I305+$J305),2),ROUND($H305,2)),0))</f>
        <v/>
      </c>
      <c r="L305" s="8">
        <f>IF($K305="","",IFERROR(ROUND($K305*$I305,2),0))</f>
        <v/>
      </c>
      <c r="M305" s="8">
        <f>IF($K305="","",IFERROR(ROUND($K305*$J305,2),0))</f>
        <v/>
      </c>
      <c r="N305" s="8">
        <f>IF($K305="","",IFERROR(ROUND($K305+$L305+$M305,2),0))</f>
        <v/>
      </c>
      <c r="O305" s="10">
        <f>IF($H305="","",IFERROR(IF($G305="Taxes incluses",ROUND($H305-$N305,2),0),0))</f>
        <v/>
      </c>
      <c r="P305" s="26" t="n"/>
      <c r="Q305" s="25" t="n"/>
    </row>
    <row r="306">
      <c r="A306" s="36" t="n"/>
      <c r="B306" s="25" t="n"/>
      <c r="C306" s="25" t="n"/>
      <c r="D306" s="26" t="n"/>
      <c r="E306" s="26" t="n"/>
      <c r="F306" s="25" t="n"/>
      <c r="G306" s="25" t="n"/>
      <c r="H306" s="27" t="n"/>
      <c r="I306" s="33">
        <f>IF($F306="","",IFERROR(VLOOKUP($F306,'Paramètres'!$A$6:$F$8,3,FALSE),0))</f>
        <v/>
      </c>
      <c r="J306" s="33">
        <f>IF($F306="","",IFERROR(VLOOKUP($F306,'Paramètres'!$A$6:$F$8,4,FALSE),0))</f>
        <v/>
      </c>
      <c r="K306" s="8">
        <f>IF($H306="","",IFERROR(IF($G306="Taxes incluses",ROUND($H306/(1+$I306+$J306),2),ROUND($H306,2)),0))</f>
        <v/>
      </c>
      <c r="L306" s="8">
        <f>IF($K306="","",IFERROR(ROUND($K306*$I306,2),0))</f>
        <v/>
      </c>
      <c r="M306" s="8">
        <f>IF($K306="","",IFERROR(ROUND($K306*$J306,2),0))</f>
        <v/>
      </c>
      <c r="N306" s="8">
        <f>IF($K306="","",IFERROR(ROUND($K306+$L306+$M306,2),0))</f>
        <v/>
      </c>
      <c r="O306" s="10">
        <f>IF($H306="","",IFERROR(IF($G306="Taxes incluses",ROUND($H306-$N306,2),0),0))</f>
        <v/>
      </c>
      <c r="P306" s="26" t="n"/>
      <c r="Q306" s="25" t="n"/>
    </row>
    <row r="307">
      <c r="A307" s="36" t="n"/>
      <c r="B307" s="25" t="n"/>
      <c r="C307" s="25" t="n"/>
      <c r="D307" s="26" t="n"/>
      <c r="E307" s="26" t="n"/>
      <c r="F307" s="25" t="n"/>
      <c r="G307" s="25" t="n"/>
      <c r="H307" s="27" t="n"/>
      <c r="I307" s="33">
        <f>IF($F307="","",IFERROR(VLOOKUP($F307,'Paramètres'!$A$6:$F$8,3,FALSE),0))</f>
        <v/>
      </c>
      <c r="J307" s="33">
        <f>IF($F307="","",IFERROR(VLOOKUP($F307,'Paramètres'!$A$6:$F$8,4,FALSE),0))</f>
        <v/>
      </c>
      <c r="K307" s="8">
        <f>IF($H307="","",IFERROR(IF($G307="Taxes incluses",ROUND($H307/(1+$I307+$J307),2),ROUND($H307,2)),0))</f>
        <v/>
      </c>
      <c r="L307" s="8">
        <f>IF($K307="","",IFERROR(ROUND($K307*$I307,2),0))</f>
        <v/>
      </c>
      <c r="M307" s="8">
        <f>IF($K307="","",IFERROR(ROUND($K307*$J307,2),0))</f>
        <v/>
      </c>
      <c r="N307" s="8">
        <f>IF($K307="","",IFERROR(ROUND($K307+$L307+$M307,2),0))</f>
        <v/>
      </c>
      <c r="O307" s="10">
        <f>IF($H307="","",IFERROR(IF($G307="Taxes incluses",ROUND($H307-$N307,2),0),0))</f>
        <v/>
      </c>
      <c r="P307" s="26" t="n"/>
      <c r="Q307" s="25" t="n"/>
    </row>
    <row r="308">
      <c r="A308" s="36" t="n"/>
      <c r="B308" s="25" t="n"/>
      <c r="C308" s="25" t="n"/>
      <c r="D308" s="26" t="n"/>
      <c r="E308" s="26" t="n"/>
      <c r="F308" s="25" t="n"/>
      <c r="G308" s="25" t="n"/>
      <c r="H308" s="27" t="n"/>
      <c r="I308" s="33">
        <f>IF($F308="","",IFERROR(VLOOKUP($F308,'Paramètres'!$A$6:$F$8,3,FALSE),0))</f>
        <v/>
      </c>
      <c r="J308" s="33">
        <f>IF($F308="","",IFERROR(VLOOKUP($F308,'Paramètres'!$A$6:$F$8,4,FALSE),0))</f>
        <v/>
      </c>
      <c r="K308" s="8">
        <f>IF($H308="","",IFERROR(IF($G308="Taxes incluses",ROUND($H308/(1+$I308+$J308),2),ROUND($H308,2)),0))</f>
        <v/>
      </c>
      <c r="L308" s="8">
        <f>IF($K308="","",IFERROR(ROUND($K308*$I308,2),0))</f>
        <v/>
      </c>
      <c r="M308" s="8">
        <f>IF($K308="","",IFERROR(ROUND($K308*$J308,2),0))</f>
        <v/>
      </c>
      <c r="N308" s="8">
        <f>IF($K308="","",IFERROR(ROUND($K308+$L308+$M308,2),0))</f>
        <v/>
      </c>
      <c r="O308" s="10">
        <f>IF($H308="","",IFERROR(IF($G308="Taxes incluses",ROUND($H308-$N308,2),0),0))</f>
        <v/>
      </c>
      <c r="P308" s="26" t="n"/>
      <c r="Q308" s="25" t="n"/>
    </row>
    <row r="309">
      <c r="A309" s="36" t="n"/>
      <c r="B309" s="25" t="n"/>
      <c r="C309" s="25" t="n"/>
      <c r="D309" s="26" t="n"/>
      <c r="E309" s="26" t="n"/>
      <c r="F309" s="25" t="n"/>
      <c r="G309" s="25" t="n"/>
      <c r="H309" s="27" t="n"/>
      <c r="I309" s="33">
        <f>IF($F309="","",IFERROR(VLOOKUP($F309,'Paramètres'!$A$6:$F$8,3,FALSE),0))</f>
        <v/>
      </c>
      <c r="J309" s="33">
        <f>IF($F309="","",IFERROR(VLOOKUP($F309,'Paramètres'!$A$6:$F$8,4,FALSE),0))</f>
        <v/>
      </c>
      <c r="K309" s="8">
        <f>IF($H309="","",IFERROR(IF($G309="Taxes incluses",ROUND($H309/(1+$I309+$J309),2),ROUND($H309,2)),0))</f>
        <v/>
      </c>
      <c r="L309" s="8">
        <f>IF($K309="","",IFERROR(ROUND($K309*$I309,2),0))</f>
        <v/>
      </c>
      <c r="M309" s="8">
        <f>IF($K309="","",IFERROR(ROUND($K309*$J309,2),0))</f>
        <v/>
      </c>
      <c r="N309" s="8">
        <f>IF($K309="","",IFERROR(ROUND($K309+$L309+$M309,2),0))</f>
        <v/>
      </c>
      <c r="O309" s="10">
        <f>IF($H309="","",IFERROR(IF($G309="Taxes incluses",ROUND($H309-$N309,2),0),0))</f>
        <v/>
      </c>
      <c r="P309" s="26" t="n"/>
      <c r="Q309" s="25" t="n"/>
    </row>
    <row r="310">
      <c r="A310" s="36" t="n"/>
      <c r="B310" s="25" t="n"/>
      <c r="C310" s="25" t="n"/>
      <c r="D310" s="26" t="n"/>
      <c r="E310" s="26" t="n"/>
      <c r="F310" s="25" t="n"/>
      <c r="G310" s="25" t="n"/>
      <c r="H310" s="27" t="n"/>
      <c r="I310" s="33">
        <f>IF($F310="","",IFERROR(VLOOKUP($F310,'Paramètres'!$A$6:$F$8,3,FALSE),0))</f>
        <v/>
      </c>
      <c r="J310" s="33">
        <f>IF($F310="","",IFERROR(VLOOKUP($F310,'Paramètres'!$A$6:$F$8,4,FALSE),0))</f>
        <v/>
      </c>
      <c r="K310" s="8">
        <f>IF($H310="","",IFERROR(IF($G310="Taxes incluses",ROUND($H310/(1+$I310+$J310),2),ROUND($H310,2)),0))</f>
        <v/>
      </c>
      <c r="L310" s="8">
        <f>IF($K310="","",IFERROR(ROUND($K310*$I310,2),0))</f>
        <v/>
      </c>
      <c r="M310" s="8">
        <f>IF($K310="","",IFERROR(ROUND($K310*$J310,2),0))</f>
        <v/>
      </c>
      <c r="N310" s="8">
        <f>IF($K310="","",IFERROR(ROUND($K310+$L310+$M310,2),0))</f>
        <v/>
      </c>
      <c r="O310" s="10">
        <f>IF($H310="","",IFERROR(IF($G310="Taxes incluses",ROUND($H310-$N310,2),0),0))</f>
        <v/>
      </c>
      <c r="P310" s="26" t="n"/>
      <c r="Q310" s="25" t="n"/>
    </row>
    <row r="311">
      <c r="A311" s="36" t="n"/>
      <c r="B311" s="25" t="n"/>
      <c r="C311" s="25" t="n"/>
      <c r="D311" s="26" t="n"/>
      <c r="E311" s="26" t="n"/>
      <c r="F311" s="25" t="n"/>
      <c r="G311" s="25" t="n"/>
      <c r="H311" s="27" t="n"/>
      <c r="I311" s="33">
        <f>IF($F311="","",IFERROR(VLOOKUP($F311,'Paramètres'!$A$6:$F$8,3,FALSE),0))</f>
        <v/>
      </c>
      <c r="J311" s="33">
        <f>IF($F311="","",IFERROR(VLOOKUP($F311,'Paramètres'!$A$6:$F$8,4,FALSE),0))</f>
        <v/>
      </c>
      <c r="K311" s="8">
        <f>IF($H311="","",IFERROR(IF($G311="Taxes incluses",ROUND($H311/(1+$I311+$J311),2),ROUND($H311,2)),0))</f>
        <v/>
      </c>
      <c r="L311" s="8">
        <f>IF($K311="","",IFERROR(ROUND($K311*$I311,2),0))</f>
        <v/>
      </c>
      <c r="M311" s="8">
        <f>IF($K311="","",IFERROR(ROUND($K311*$J311,2),0))</f>
        <v/>
      </c>
      <c r="N311" s="8">
        <f>IF($K311="","",IFERROR(ROUND($K311+$L311+$M311,2),0))</f>
        <v/>
      </c>
      <c r="O311" s="10">
        <f>IF($H311="","",IFERROR(IF($G311="Taxes incluses",ROUND($H311-$N311,2),0),0))</f>
        <v/>
      </c>
      <c r="P311" s="26" t="n"/>
      <c r="Q311" s="25" t="n"/>
    </row>
    <row r="312">
      <c r="A312" s="36" t="n"/>
      <c r="B312" s="25" t="n"/>
      <c r="C312" s="25" t="n"/>
      <c r="D312" s="26" t="n"/>
      <c r="E312" s="26" t="n"/>
      <c r="F312" s="25" t="n"/>
      <c r="G312" s="25" t="n"/>
      <c r="H312" s="27" t="n"/>
      <c r="I312" s="33">
        <f>IF($F312="","",IFERROR(VLOOKUP($F312,'Paramètres'!$A$6:$F$8,3,FALSE),0))</f>
        <v/>
      </c>
      <c r="J312" s="33">
        <f>IF($F312="","",IFERROR(VLOOKUP($F312,'Paramètres'!$A$6:$F$8,4,FALSE),0))</f>
        <v/>
      </c>
      <c r="K312" s="8">
        <f>IF($H312="","",IFERROR(IF($G312="Taxes incluses",ROUND($H312/(1+$I312+$J312),2),ROUND($H312,2)),0))</f>
        <v/>
      </c>
      <c r="L312" s="8">
        <f>IF($K312="","",IFERROR(ROUND($K312*$I312,2),0))</f>
        <v/>
      </c>
      <c r="M312" s="8">
        <f>IF($K312="","",IFERROR(ROUND($K312*$J312,2),0))</f>
        <v/>
      </c>
      <c r="N312" s="8">
        <f>IF($K312="","",IFERROR(ROUND($K312+$L312+$M312,2),0))</f>
        <v/>
      </c>
      <c r="O312" s="10">
        <f>IF($H312="","",IFERROR(IF($G312="Taxes incluses",ROUND($H312-$N312,2),0),0))</f>
        <v/>
      </c>
      <c r="P312" s="26" t="n"/>
      <c r="Q312" s="25" t="n"/>
    </row>
    <row r="313">
      <c r="A313" s="36" t="n"/>
      <c r="B313" s="25" t="n"/>
      <c r="C313" s="25" t="n"/>
      <c r="D313" s="26" t="n"/>
      <c r="E313" s="26" t="n"/>
      <c r="F313" s="25" t="n"/>
      <c r="G313" s="25" t="n"/>
      <c r="H313" s="27" t="n"/>
      <c r="I313" s="33">
        <f>IF($F313="","",IFERROR(VLOOKUP($F313,'Paramètres'!$A$6:$F$8,3,FALSE),0))</f>
        <v/>
      </c>
      <c r="J313" s="33">
        <f>IF($F313="","",IFERROR(VLOOKUP($F313,'Paramètres'!$A$6:$F$8,4,FALSE),0))</f>
        <v/>
      </c>
      <c r="K313" s="8">
        <f>IF($H313="","",IFERROR(IF($G313="Taxes incluses",ROUND($H313/(1+$I313+$J313),2),ROUND($H313,2)),0))</f>
        <v/>
      </c>
      <c r="L313" s="8">
        <f>IF($K313="","",IFERROR(ROUND($K313*$I313,2),0))</f>
        <v/>
      </c>
      <c r="M313" s="8">
        <f>IF($K313="","",IFERROR(ROUND($K313*$J313,2),0))</f>
        <v/>
      </c>
      <c r="N313" s="8">
        <f>IF($K313="","",IFERROR(ROUND($K313+$L313+$M313,2),0))</f>
        <v/>
      </c>
      <c r="O313" s="10">
        <f>IF($H313="","",IFERROR(IF($G313="Taxes incluses",ROUND($H313-$N313,2),0),0))</f>
        <v/>
      </c>
      <c r="P313" s="26" t="n"/>
      <c r="Q313" s="25" t="n"/>
    </row>
    <row r="314">
      <c r="A314" s="36" t="n"/>
      <c r="B314" s="25" t="n"/>
      <c r="C314" s="25" t="n"/>
      <c r="D314" s="26" t="n"/>
      <c r="E314" s="26" t="n"/>
      <c r="F314" s="25" t="n"/>
      <c r="G314" s="25" t="n"/>
      <c r="H314" s="27" t="n"/>
      <c r="I314" s="33">
        <f>IF($F314="","",IFERROR(VLOOKUP($F314,'Paramètres'!$A$6:$F$8,3,FALSE),0))</f>
        <v/>
      </c>
      <c r="J314" s="33">
        <f>IF($F314="","",IFERROR(VLOOKUP($F314,'Paramètres'!$A$6:$F$8,4,FALSE),0))</f>
        <v/>
      </c>
      <c r="K314" s="8">
        <f>IF($H314="","",IFERROR(IF($G314="Taxes incluses",ROUND($H314/(1+$I314+$J314),2),ROUND($H314,2)),0))</f>
        <v/>
      </c>
      <c r="L314" s="8">
        <f>IF($K314="","",IFERROR(ROUND($K314*$I314,2),0))</f>
        <v/>
      </c>
      <c r="M314" s="8">
        <f>IF($K314="","",IFERROR(ROUND($K314*$J314,2),0))</f>
        <v/>
      </c>
      <c r="N314" s="8">
        <f>IF($K314="","",IFERROR(ROUND($K314+$L314+$M314,2),0))</f>
        <v/>
      </c>
      <c r="O314" s="10">
        <f>IF($H314="","",IFERROR(IF($G314="Taxes incluses",ROUND($H314-$N314,2),0),0))</f>
        <v/>
      </c>
      <c r="P314" s="26" t="n"/>
      <c r="Q314" s="25" t="n"/>
    </row>
    <row r="315">
      <c r="A315" s="36" t="n"/>
      <c r="B315" s="25" t="n"/>
      <c r="C315" s="25" t="n"/>
      <c r="D315" s="26" t="n"/>
      <c r="E315" s="26" t="n"/>
      <c r="F315" s="25" t="n"/>
      <c r="G315" s="25" t="n"/>
      <c r="H315" s="27" t="n"/>
      <c r="I315" s="33">
        <f>IF($F315="","",IFERROR(VLOOKUP($F315,'Paramètres'!$A$6:$F$8,3,FALSE),0))</f>
        <v/>
      </c>
      <c r="J315" s="33">
        <f>IF($F315="","",IFERROR(VLOOKUP($F315,'Paramètres'!$A$6:$F$8,4,FALSE),0))</f>
        <v/>
      </c>
      <c r="K315" s="8">
        <f>IF($H315="","",IFERROR(IF($G315="Taxes incluses",ROUND($H315/(1+$I315+$J315),2),ROUND($H315,2)),0))</f>
        <v/>
      </c>
      <c r="L315" s="8">
        <f>IF($K315="","",IFERROR(ROUND($K315*$I315,2),0))</f>
        <v/>
      </c>
      <c r="M315" s="8">
        <f>IF($K315="","",IFERROR(ROUND($K315*$J315,2),0))</f>
        <v/>
      </c>
      <c r="N315" s="8">
        <f>IF($K315="","",IFERROR(ROUND($K315+$L315+$M315,2),0))</f>
        <v/>
      </c>
      <c r="O315" s="10">
        <f>IF($H315="","",IFERROR(IF($G315="Taxes incluses",ROUND($H315-$N315,2),0),0))</f>
        <v/>
      </c>
      <c r="P315" s="26" t="n"/>
      <c r="Q315" s="25" t="n"/>
    </row>
    <row r="316">
      <c r="A316" s="36" t="n"/>
      <c r="B316" s="25" t="n"/>
      <c r="C316" s="25" t="n"/>
      <c r="D316" s="26" t="n"/>
      <c r="E316" s="26" t="n"/>
      <c r="F316" s="25" t="n"/>
      <c r="G316" s="25" t="n"/>
      <c r="H316" s="27" t="n"/>
      <c r="I316" s="33">
        <f>IF($F316="","",IFERROR(VLOOKUP($F316,'Paramètres'!$A$6:$F$8,3,FALSE),0))</f>
        <v/>
      </c>
      <c r="J316" s="33">
        <f>IF($F316="","",IFERROR(VLOOKUP($F316,'Paramètres'!$A$6:$F$8,4,FALSE),0))</f>
        <v/>
      </c>
      <c r="K316" s="8">
        <f>IF($H316="","",IFERROR(IF($G316="Taxes incluses",ROUND($H316/(1+$I316+$J316),2),ROUND($H316,2)),0))</f>
        <v/>
      </c>
      <c r="L316" s="8">
        <f>IF($K316="","",IFERROR(ROUND($K316*$I316,2),0))</f>
        <v/>
      </c>
      <c r="M316" s="8">
        <f>IF($K316="","",IFERROR(ROUND($K316*$J316,2),0))</f>
        <v/>
      </c>
      <c r="N316" s="8">
        <f>IF($K316="","",IFERROR(ROUND($K316+$L316+$M316,2),0))</f>
        <v/>
      </c>
      <c r="O316" s="10">
        <f>IF($H316="","",IFERROR(IF($G316="Taxes incluses",ROUND($H316-$N316,2),0),0))</f>
        <v/>
      </c>
      <c r="P316" s="26" t="n"/>
      <c r="Q316" s="25" t="n"/>
    </row>
    <row r="317">
      <c r="A317" s="36" t="n"/>
      <c r="B317" s="25" t="n"/>
      <c r="C317" s="25" t="n"/>
      <c r="D317" s="26" t="n"/>
      <c r="E317" s="26" t="n"/>
      <c r="F317" s="25" t="n"/>
      <c r="G317" s="25" t="n"/>
      <c r="H317" s="27" t="n"/>
      <c r="I317" s="33">
        <f>IF($F317="","",IFERROR(VLOOKUP($F317,'Paramètres'!$A$6:$F$8,3,FALSE),0))</f>
        <v/>
      </c>
      <c r="J317" s="33">
        <f>IF($F317="","",IFERROR(VLOOKUP($F317,'Paramètres'!$A$6:$F$8,4,FALSE),0))</f>
        <v/>
      </c>
      <c r="K317" s="8">
        <f>IF($H317="","",IFERROR(IF($G317="Taxes incluses",ROUND($H317/(1+$I317+$J317),2),ROUND($H317,2)),0))</f>
        <v/>
      </c>
      <c r="L317" s="8">
        <f>IF($K317="","",IFERROR(ROUND($K317*$I317,2),0))</f>
        <v/>
      </c>
      <c r="M317" s="8">
        <f>IF($K317="","",IFERROR(ROUND($K317*$J317,2),0))</f>
        <v/>
      </c>
      <c r="N317" s="8">
        <f>IF($K317="","",IFERROR(ROUND($K317+$L317+$M317,2),0))</f>
        <v/>
      </c>
      <c r="O317" s="10">
        <f>IF($H317="","",IFERROR(IF($G317="Taxes incluses",ROUND($H317-$N317,2),0),0))</f>
        <v/>
      </c>
      <c r="P317" s="26" t="n"/>
      <c r="Q317" s="25" t="n"/>
    </row>
    <row r="318">
      <c r="A318" s="36" t="n"/>
      <c r="B318" s="25" t="n"/>
      <c r="C318" s="25" t="n"/>
      <c r="D318" s="26" t="n"/>
      <c r="E318" s="26" t="n"/>
      <c r="F318" s="25" t="n"/>
      <c r="G318" s="25" t="n"/>
      <c r="H318" s="27" t="n"/>
      <c r="I318" s="33">
        <f>IF($F318="","",IFERROR(VLOOKUP($F318,'Paramètres'!$A$6:$F$8,3,FALSE),0))</f>
        <v/>
      </c>
      <c r="J318" s="33">
        <f>IF($F318="","",IFERROR(VLOOKUP($F318,'Paramètres'!$A$6:$F$8,4,FALSE),0))</f>
        <v/>
      </c>
      <c r="K318" s="8">
        <f>IF($H318="","",IFERROR(IF($G318="Taxes incluses",ROUND($H318/(1+$I318+$J318),2),ROUND($H318,2)),0))</f>
        <v/>
      </c>
      <c r="L318" s="8">
        <f>IF($K318="","",IFERROR(ROUND($K318*$I318,2),0))</f>
        <v/>
      </c>
      <c r="M318" s="8">
        <f>IF($K318="","",IFERROR(ROUND($K318*$J318,2),0))</f>
        <v/>
      </c>
      <c r="N318" s="8">
        <f>IF($K318="","",IFERROR(ROUND($K318+$L318+$M318,2),0))</f>
        <v/>
      </c>
      <c r="O318" s="10">
        <f>IF($H318="","",IFERROR(IF($G318="Taxes incluses",ROUND($H318-$N318,2),0),0))</f>
        <v/>
      </c>
      <c r="P318" s="26" t="n"/>
      <c r="Q318" s="25" t="n"/>
    </row>
    <row r="319">
      <c r="A319" s="36" t="n"/>
      <c r="B319" s="25" t="n"/>
      <c r="C319" s="25" t="n"/>
      <c r="D319" s="26" t="n"/>
      <c r="E319" s="26" t="n"/>
      <c r="F319" s="25" t="n"/>
      <c r="G319" s="25" t="n"/>
      <c r="H319" s="27" t="n"/>
      <c r="I319" s="33">
        <f>IF($F319="","",IFERROR(VLOOKUP($F319,'Paramètres'!$A$6:$F$8,3,FALSE),0))</f>
        <v/>
      </c>
      <c r="J319" s="33">
        <f>IF($F319="","",IFERROR(VLOOKUP($F319,'Paramètres'!$A$6:$F$8,4,FALSE),0))</f>
        <v/>
      </c>
      <c r="K319" s="8">
        <f>IF($H319="","",IFERROR(IF($G319="Taxes incluses",ROUND($H319/(1+$I319+$J319),2),ROUND($H319,2)),0))</f>
        <v/>
      </c>
      <c r="L319" s="8">
        <f>IF($K319="","",IFERROR(ROUND($K319*$I319,2),0))</f>
        <v/>
      </c>
      <c r="M319" s="8">
        <f>IF($K319="","",IFERROR(ROUND($K319*$J319,2),0))</f>
        <v/>
      </c>
      <c r="N319" s="8">
        <f>IF($K319="","",IFERROR(ROUND($K319+$L319+$M319,2),0))</f>
        <v/>
      </c>
      <c r="O319" s="10">
        <f>IF($H319="","",IFERROR(IF($G319="Taxes incluses",ROUND($H319-$N319,2),0),0))</f>
        <v/>
      </c>
      <c r="P319" s="26" t="n"/>
      <c r="Q319" s="25" t="n"/>
    </row>
    <row r="320">
      <c r="A320" s="36" t="n"/>
      <c r="B320" s="25" t="n"/>
      <c r="C320" s="25" t="n"/>
      <c r="D320" s="26" t="n"/>
      <c r="E320" s="26" t="n"/>
      <c r="F320" s="25" t="n"/>
      <c r="G320" s="25" t="n"/>
      <c r="H320" s="27" t="n"/>
      <c r="I320" s="33">
        <f>IF($F320="","",IFERROR(VLOOKUP($F320,'Paramètres'!$A$6:$F$8,3,FALSE),0))</f>
        <v/>
      </c>
      <c r="J320" s="33">
        <f>IF($F320="","",IFERROR(VLOOKUP($F320,'Paramètres'!$A$6:$F$8,4,FALSE),0))</f>
        <v/>
      </c>
      <c r="K320" s="8">
        <f>IF($H320="","",IFERROR(IF($G320="Taxes incluses",ROUND($H320/(1+$I320+$J320),2),ROUND($H320,2)),0))</f>
        <v/>
      </c>
      <c r="L320" s="8">
        <f>IF($K320="","",IFERROR(ROUND($K320*$I320,2),0))</f>
        <v/>
      </c>
      <c r="M320" s="8">
        <f>IF($K320="","",IFERROR(ROUND($K320*$J320,2),0))</f>
        <v/>
      </c>
      <c r="N320" s="8">
        <f>IF($K320="","",IFERROR(ROUND($K320+$L320+$M320,2),0))</f>
        <v/>
      </c>
      <c r="O320" s="10">
        <f>IF($H320="","",IFERROR(IF($G320="Taxes incluses",ROUND($H320-$N320,2),0),0))</f>
        <v/>
      </c>
      <c r="P320" s="26" t="n"/>
      <c r="Q320" s="25" t="n"/>
    </row>
    <row r="321">
      <c r="A321" s="36" t="n"/>
      <c r="B321" s="25" t="n"/>
      <c r="C321" s="25" t="n"/>
      <c r="D321" s="26" t="n"/>
      <c r="E321" s="26" t="n"/>
      <c r="F321" s="25" t="n"/>
      <c r="G321" s="25" t="n"/>
      <c r="H321" s="27" t="n"/>
      <c r="I321" s="33">
        <f>IF($F321="","",IFERROR(VLOOKUP($F321,'Paramètres'!$A$6:$F$8,3,FALSE),0))</f>
        <v/>
      </c>
      <c r="J321" s="33">
        <f>IF($F321="","",IFERROR(VLOOKUP($F321,'Paramètres'!$A$6:$F$8,4,FALSE),0))</f>
        <v/>
      </c>
      <c r="K321" s="8">
        <f>IF($H321="","",IFERROR(IF($G321="Taxes incluses",ROUND($H321/(1+$I321+$J321),2),ROUND($H321,2)),0))</f>
        <v/>
      </c>
      <c r="L321" s="8">
        <f>IF($K321="","",IFERROR(ROUND($K321*$I321,2),0))</f>
        <v/>
      </c>
      <c r="M321" s="8">
        <f>IF($K321="","",IFERROR(ROUND($K321*$J321,2),0))</f>
        <v/>
      </c>
      <c r="N321" s="8">
        <f>IF($K321="","",IFERROR(ROUND($K321+$L321+$M321,2),0))</f>
        <v/>
      </c>
      <c r="O321" s="10">
        <f>IF($H321="","",IFERROR(IF($G321="Taxes incluses",ROUND($H321-$N321,2),0),0))</f>
        <v/>
      </c>
      <c r="P321" s="26" t="n"/>
      <c r="Q321" s="25" t="n"/>
    </row>
    <row r="322">
      <c r="A322" s="36" t="n"/>
      <c r="B322" s="25" t="n"/>
      <c r="C322" s="25" t="n"/>
      <c r="D322" s="26" t="n"/>
      <c r="E322" s="26" t="n"/>
      <c r="F322" s="25" t="n"/>
      <c r="G322" s="25" t="n"/>
      <c r="H322" s="27" t="n"/>
      <c r="I322" s="33">
        <f>IF($F322="","",IFERROR(VLOOKUP($F322,'Paramètres'!$A$6:$F$8,3,FALSE),0))</f>
        <v/>
      </c>
      <c r="J322" s="33">
        <f>IF($F322="","",IFERROR(VLOOKUP($F322,'Paramètres'!$A$6:$F$8,4,FALSE),0))</f>
        <v/>
      </c>
      <c r="K322" s="8">
        <f>IF($H322="","",IFERROR(IF($G322="Taxes incluses",ROUND($H322/(1+$I322+$J322),2),ROUND($H322,2)),0))</f>
        <v/>
      </c>
      <c r="L322" s="8">
        <f>IF($K322="","",IFERROR(ROUND($K322*$I322,2),0))</f>
        <v/>
      </c>
      <c r="M322" s="8">
        <f>IF($K322="","",IFERROR(ROUND($K322*$J322,2),0))</f>
        <v/>
      </c>
      <c r="N322" s="8">
        <f>IF($K322="","",IFERROR(ROUND($K322+$L322+$M322,2),0))</f>
        <v/>
      </c>
      <c r="O322" s="10">
        <f>IF($H322="","",IFERROR(IF($G322="Taxes incluses",ROUND($H322-$N322,2),0),0))</f>
        <v/>
      </c>
      <c r="P322" s="26" t="n"/>
      <c r="Q322" s="25" t="n"/>
    </row>
    <row r="323">
      <c r="A323" s="36" t="n"/>
      <c r="B323" s="25" t="n"/>
      <c r="C323" s="25" t="n"/>
      <c r="D323" s="26" t="n"/>
      <c r="E323" s="26" t="n"/>
      <c r="F323" s="25" t="n"/>
      <c r="G323" s="25" t="n"/>
      <c r="H323" s="27" t="n"/>
      <c r="I323" s="33">
        <f>IF($F323="","",IFERROR(VLOOKUP($F323,'Paramètres'!$A$6:$F$8,3,FALSE),0))</f>
        <v/>
      </c>
      <c r="J323" s="33">
        <f>IF($F323="","",IFERROR(VLOOKUP($F323,'Paramètres'!$A$6:$F$8,4,FALSE),0))</f>
        <v/>
      </c>
      <c r="K323" s="8">
        <f>IF($H323="","",IFERROR(IF($G323="Taxes incluses",ROUND($H323/(1+$I323+$J323),2),ROUND($H323,2)),0))</f>
        <v/>
      </c>
      <c r="L323" s="8">
        <f>IF($K323="","",IFERROR(ROUND($K323*$I323,2),0))</f>
        <v/>
      </c>
      <c r="M323" s="8">
        <f>IF($K323="","",IFERROR(ROUND($K323*$J323,2),0))</f>
        <v/>
      </c>
      <c r="N323" s="8">
        <f>IF($K323="","",IFERROR(ROUND($K323+$L323+$M323,2),0))</f>
        <v/>
      </c>
      <c r="O323" s="10">
        <f>IF($H323="","",IFERROR(IF($G323="Taxes incluses",ROUND($H323-$N323,2),0),0))</f>
        <v/>
      </c>
      <c r="P323" s="26" t="n"/>
      <c r="Q323" s="25" t="n"/>
    </row>
    <row r="324">
      <c r="A324" s="36" t="n"/>
      <c r="B324" s="25" t="n"/>
      <c r="C324" s="25" t="n"/>
      <c r="D324" s="26" t="n"/>
      <c r="E324" s="26" t="n"/>
      <c r="F324" s="25" t="n"/>
      <c r="G324" s="25" t="n"/>
      <c r="H324" s="27" t="n"/>
      <c r="I324" s="33">
        <f>IF($F324="","",IFERROR(VLOOKUP($F324,'Paramètres'!$A$6:$F$8,3,FALSE),0))</f>
        <v/>
      </c>
      <c r="J324" s="33">
        <f>IF($F324="","",IFERROR(VLOOKUP($F324,'Paramètres'!$A$6:$F$8,4,FALSE),0))</f>
        <v/>
      </c>
      <c r="K324" s="8">
        <f>IF($H324="","",IFERROR(IF($G324="Taxes incluses",ROUND($H324/(1+$I324+$J324),2),ROUND($H324,2)),0))</f>
        <v/>
      </c>
      <c r="L324" s="8">
        <f>IF($K324="","",IFERROR(ROUND($K324*$I324,2),0))</f>
        <v/>
      </c>
      <c r="M324" s="8">
        <f>IF($K324="","",IFERROR(ROUND($K324*$J324,2),0))</f>
        <v/>
      </c>
      <c r="N324" s="8">
        <f>IF($K324="","",IFERROR(ROUND($K324+$L324+$M324,2),0))</f>
        <v/>
      </c>
      <c r="O324" s="10">
        <f>IF($H324="","",IFERROR(IF($G324="Taxes incluses",ROUND($H324-$N324,2),0),0))</f>
        <v/>
      </c>
      <c r="P324" s="26" t="n"/>
      <c r="Q324" s="25" t="n"/>
    </row>
    <row r="325">
      <c r="A325" s="36" t="n"/>
      <c r="B325" s="25" t="n"/>
      <c r="C325" s="25" t="n"/>
      <c r="D325" s="26" t="n"/>
      <c r="E325" s="26" t="n"/>
      <c r="F325" s="25" t="n"/>
      <c r="G325" s="25" t="n"/>
      <c r="H325" s="27" t="n"/>
      <c r="I325" s="33">
        <f>IF($F325="","",IFERROR(VLOOKUP($F325,'Paramètres'!$A$6:$F$8,3,FALSE),0))</f>
        <v/>
      </c>
      <c r="J325" s="33">
        <f>IF($F325="","",IFERROR(VLOOKUP($F325,'Paramètres'!$A$6:$F$8,4,FALSE),0))</f>
        <v/>
      </c>
      <c r="K325" s="8">
        <f>IF($H325="","",IFERROR(IF($G325="Taxes incluses",ROUND($H325/(1+$I325+$J325),2),ROUND($H325,2)),0))</f>
        <v/>
      </c>
      <c r="L325" s="8">
        <f>IF($K325="","",IFERROR(ROUND($K325*$I325,2),0))</f>
        <v/>
      </c>
      <c r="M325" s="8">
        <f>IF($K325="","",IFERROR(ROUND($K325*$J325,2),0))</f>
        <v/>
      </c>
      <c r="N325" s="8">
        <f>IF($K325="","",IFERROR(ROUND($K325+$L325+$M325,2),0))</f>
        <v/>
      </c>
      <c r="O325" s="10">
        <f>IF($H325="","",IFERROR(IF($G325="Taxes incluses",ROUND($H325-$N325,2),0),0))</f>
        <v/>
      </c>
      <c r="P325" s="26" t="n"/>
      <c r="Q325" s="25" t="n"/>
    </row>
    <row r="326">
      <c r="A326" s="36" t="n"/>
      <c r="B326" s="25" t="n"/>
      <c r="C326" s="25" t="n"/>
      <c r="D326" s="26" t="n"/>
      <c r="E326" s="26" t="n"/>
      <c r="F326" s="25" t="n"/>
      <c r="G326" s="25" t="n"/>
      <c r="H326" s="27" t="n"/>
      <c r="I326" s="33">
        <f>IF($F326="","",IFERROR(VLOOKUP($F326,'Paramètres'!$A$6:$F$8,3,FALSE),0))</f>
        <v/>
      </c>
      <c r="J326" s="33">
        <f>IF($F326="","",IFERROR(VLOOKUP($F326,'Paramètres'!$A$6:$F$8,4,FALSE),0))</f>
        <v/>
      </c>
      <c r="K326" s="8">
        <f>IF($H326="","",IFERROR(IF($G326="Taxes incluses",ROUND($H326/(1+$I326+$J326),2),ROUND($H326,2)),0))</f>
        <v/>
      </c>
      <c r="L326" s="8">
        <f>IF($K326="","",IFERROR(ROUND($K326*$I326,2),0))</f>
        <v/>
      </c>
      <c r="M326" s="8">
        <f>IF($K326="","",IFERROR(ROUND($K326*$J326,2),0))</f>
        <v/>
      </c>
      <c r="N326" s="8">
        <f>IF($K326="","",IFERROR(ROUND($K326+$L326+$M326,2),0))</f>
        <v/>
      </c>
      <c r="O326" s="10">
        <f>IF($H326="","",IFERROR(IF($G326="Taxes incluses",ROUND($H326-$N326,2),0),0))</f>
        <v/>
      </c>
      <c r="P326" s="26" t="n"/>
      <c r="Q326" s="25" t="n"/>
    </row>
    <row r="327">
      <c r="A327" s="36" t="n"/>
      <c r="B327" s="25" t="n"/>
      <c r="C327" s="25" t="n"/>
      <c r="D327" s="26" t="n"/>
      <c r="E327" s="26" t="n"/>
      <c r="F327" s="25" t="n"/>
      <c r="G327" s="25" t="n"/>
      <c r="H327" s="27" t="n"/>
      <c r="I327" s="33">
        <f>IF($F327="","",IFERROR(VLOOKUP($F327,'Paramètres'!$A$6:$F$8,3,FALSE),0))</f>
        <v/>
      </c>
      <c r="J327" s="33">
        <f>IF($F327="","",IFERROR(VLOOKUP($F327,'Paramètres'!$A$6:$F$8,4,FALSE),0))</f>
        <v/>
      </c>
      <c r="K327" s="8">
        <f>IF($H327="","",IFERROR(IF($G327="Taxes incluses",ROUND($H327/(1+$I327+$J327),2),ROUND($H327,2)),0))</f>
        <v/>
      </c>
      <c r="L327" s="8">
        <f>IF($K327="","",IFERROR(ROUND($K327*$I327,2),0))</f>
        <v/>
      </c>
      <c r="M327" s="8">
        <f>IF($K327="","",IFERROR(ROUND($K327*$J327,2),0))</f>
        <v/>
      </c>
      <c r="N327" s="8">
        <f>IF($K327="","",IFERROR(ROUND($K327+$L327+$M327,2),0))</f>
        <v/>
      </c>
      <c r="O327" s="10">
        <f>IF($H327="","",IFERROR(IF($G327="Taxes incluses",ROUND($H327-$N327,2),0),0))</f>
        <v/>
      </c>
      <c r="P327" s="26" t="n"/>
      <c r="Q327" s="25" t="n"/>
    </row>
    <row r="328">
      <c r="A328" s="36" t="n"/>
      <c r="B328" s="25" t="n"/>
      <c r="C328" s="25" t="n"/>
      <c r="D328" s="26" t="n"/>
      <c r="E328" s="26" t="n"/>
      <c r="F328" s="25" t="n"/>
      <c r="G328" s="25" t="n"/>
      <c r="H328" s="27" t="n"/>
      <c r="I328" s="33">
        <f>IF($F328="","",IFERROR(VLOOKUP($F328,'Paramètres'!$A$6:$F$8,3,FALSE),0))</f>
        <v/>
      </c>
      <c r="J328" s="33">
        <f>IF($F328="","",IFERROR(VLOOKUP($F328,'Paramètres'!$A$6:$F$8,4,FALSE),0))</f>
        <v/>
      </c>
      <c r="K328" s="8">
        <f>IF($H328="","",IFERROR(IF($G328="Taxes incluses",ROUND($H328/(1+$I328+$J328),2),ROUND($H328,2)),0))</f>
        <v/>
      </c>
      <c r="L328" s="8">
        <f>IF($K328="","",IFERROR(ROUND($K328*$I328,2),0))</f>
        <v/>
      </c>
      <c r="M328" s="8">
        <f>IF($K328="","",IFERROR(ROUND($K328*$J328,2),0))</f>
        <v/>
      </c>
      <c r="N328" s="8">
        <f>IF($K328="","",IFERROR(ROUND($K328+$L328+$M328,2),0))</f>
        <v/>
      </c>
      <c r="O328" s="10">
        <f>IF($H328="","",IFERROR(IF($G328="Taxes incluses",ROUND($H328-$N328,2),0),0))</f>
        <v/>
      </c>
      <c r="P328" s="26" t="n"/>
      <c r="Q328" s="25" t="n"/>
    </row>
    <row r="329">
      <c r="A329" s="36" t="n"/>
      <c r="B329" s="25" t="n"/>
      <c r="C329" s="25" t="n"/>
      <c r="D329" s="26" t="n"/>
      <c r="E329" s="26" t="n"/>
      <c r="F329" s="25" t="n"/>
      <c r="G329" s="25" t="n"/>
      <c r="H329" s="27" t="n"/>
      <c r="I329" s="33">
        <f>IF($F329="","",IFERROR(VLOOKUP($F329,'Paramètres'!$A$6:$F$8,3,FALSE),0))</f>
        <v/>
      </c>
      <c r="J329" s="33">
        <f>IF($F329="","",IFERROR(VLOOKUP($F329,'Paramètres'!$A$6:$F$8,4,FALSE),0))</f>
        <v/>
      </c>
      <c r="K329" s="8">
        <f>IF($H329="","",IFERROR(IF($G329="Taxes incluses",ROUND($H329/(1+$I329+$J329),2),ROUND($H329,2)),0))</f>
        <v/>
      </c>
      <c r="L329" s="8">
        <f>IF($K329="","",IFERROR(ROUND($K329*$I329,2),0))</f>
        <v/>
      </c>
      <c r="M329" s="8">
        <f>IF($K329="","",IFERROR(ROUND($K329*$J329,2),0))</f>
        <v/>
      </c>
      <c r="N329" s="8">
        <f>IF($K329="","",IFERROR(ROUND($K329+$L329+$M329,2),0))</f>
        <v/>
      </c>
      <c r="O329" s="10">
        <f>IF($H329="","",IFERROR(IF($G329="Taxes incluses",ROUND($H329-$N329,2),0),0))</f>
        <v/>
      </c>
      <c r="P329" s="26" t="n"/>
      <c r="Q329" s="25" t="n"/>
    </row>
    <row r="330">
      <c r="A330" s="36" t="n"/>
      <c r="B330" s="25" t="n"/>
      <c r="C330" s="25" t="n"/>
      <c r="D330" s="26" t="n"/>
      <c r="E330" s="26" t="n"/>
      <c r="F330" s="25" t="n"/>
      <c r="G330" s="25" t="n"/>
      <c r="H330" s="27" t="n"/>
      <c r="I330" s="33">
        <f>IF($F330="","",IFERROR(VLOOKUP($F330,'Paramètres'!$A$6:$F$8,3,FALSE),0))</f>
        <v/>
      </c>
      <c r="J330" s="33">
        <f>IF($F330="","",IFERROR(VLOOKUP($F330,'Paramètres'!$A$6:$F$8,4,FALSE),0))</f>
        <v/>
      </c>
      <c r="K330" s="8">
        <f>IF($H330="","",IFERROR(IF($G330="Taxes incluses",ROUND($H330/(1+$I330+$J330),2),ROUND($H330,2)),0))</f>
        <v/>
      </c>
      <c r="L330" s="8">
        <f>IF($K330="","",IFERROR(ROUND($K330*$I330,2),0))</f>
        <v/>
      </c>
      <c r="M330" s="8">
        <f>IF($K330="","",IFERROR(ROUND($K330*$J330,2),0))</f>
        <v/>
      </c>
      <c r="N330" s="8">
        <f>IF($K330="","",IFERROR(ROUND($K330+$L330+$M330,2),0))</f>
        <v/>
      </c>
      <c r="O330" s="10">
        <f>IF($H330="","",IFERROR(IF($G330="Taxes incluses",ROUND($H330-$N330,2),0),0))</f>
        <v/>
      </c>
      <c r="P330" s="26" t="n"/>
      <c r="Q330" s="25" t="n"/>
    </row>
    <row r="331">
      <c r="A331" s="36" t="n"/>
      <c r="B331" s="25" t="n"/>
      <c r="C331" s="25" t="n"/>
      <c r="D331" s="26" t="n"/>
      <c r="E331" s="26" t="n"/>
      <c r="F331" s="25" t="n"/>
      <c r="G331" s="25" t="n"/>
      <c r="H331" s="27" t="n"/>
      <c r="I331" s="33">
        <f>IF($F331="","",IFERROR(VLOOKUP($F331,'Paramètres'!$A$6:$F$8,3,FALSE),0))</f>
        <v/>
      </c>
      <c r="J331" s="33">
        <f>IF($F331="","",IFERROR(VLOOKUP($F331,'Paramètres'!$A$6:$F$8,4,FALSE),0))</f>
        <v/>
      </c>
      <c r="K331" s="8">
        <f>IF($H331="","",IFERROR(IF($G331="Taxes incluses",ROUND($H331/(1+$I331+$J331),2),ROUND($H331,2)),0))</f>
        <v/>
      </c>
      <c r="L331" s="8">
        <f>IF($K331="","",IFERROR(ROUND($K331*$I331,2),0))</f>
        <v/>
      </c>
      <c r="M331" s="8">
        <f>IF($K331="","",IFERROR(ROUND($K331*$J331,2),0))</f>
        <v/>
      </c>
      <c r="N331" s="8">
        <f>IF($K331="","",IFERROR(ROUND($K331+$L331+$M331,2),0))</f>
        <v/>
      </c>
      <c r="O331" s="10">
        <f>IF($H331="","",IFERROR(IF($G331="Taxes incluses",ROUND($H331-$N331,2),0),0))</f>
        <v/>
      </c>
      <c r="P331" s="26" t="n"/>
      <c r="Q331" s="25" t="n"/>
    </row>
    <row r="332">
      <c r="A332" s="36" t="n"/>
      <c r="B332" s="25" t="n"/>
      <c r="C332" s="25" t="n"/>
      <c r="D332" s="26" t="n"/>
      <c r="E332" s="26" t="n"/>
      <c r="F332" s="25" t="n"/>
      <c r="G332" s="25" t="n"/>
      <c r="H332" s="27" t="n"/>
      <c r="I332" s="33">
        <f>IF($F332="","",IFERROR(VLOOKUP($F332,'Paramètres'!$A$6:$F$8,3,FALSE),0))</f>
        <v/>
      </c>
      <c r="J332" s="33">
        <f>IF($F332="","",IFERROR(VLOOKUP($F332,'Paramètres'!$A$6:$F$8,4,FALSE),0))</f>
        <v/>
      </c>
      <c r="K332" s="8">
        <f>IF($H332="","",IFERROR(IF($G332="Taxes incluses",ROUND($H332/(1+$I332+$J332),2),ROUND($H332,2)),0))</f>
        <v/>
      </c>
      <c r="L332" s="8">
        <f>IF($K332="","",IFERROR(ROUND($K332*$I332,2),0))</f>
        <v/>
      </c>
      <c r="M332" s="8">
        <f>IF($K332="","",IFERROR(ROUND($K332*$J332,2),0))</f>
        <v/>
      </c>
      <c r="N332" s="8">
        <f>IF($K332="","",IFERROR(ROUND($K332+$L332+$M332,2),0))</f>
        <v/>
      </c>
      <c r="O332" s="10">
        <f>IF($H332="","",IFERROR(IF($G332="Taxes incluses",ROUND($H332-$N332,2),0),0))</f>
        <v/>
      </c>
      <c r="P332" s="26" t="n"/>
      <c r="Q332" s="25" t="n"/>
    </row>
    <row r="333">
      <c r="A333" s="36" t="n"/>
      <c r="B333" s="25" t="n"/>
      <c r="C333" s="25" t="n"/>
      <c r="D333" s="26" t="n"/>
      <c r="E333" s="26" t="n"/>
      <c r="F333" s="25" t="n"/>
      <c r="G333" s="25" t="n"/>
      <c r="H333" s="27" t="n"/>
      <c r="I333" s="33">
        <f>IF($F333="","",IFERROR(VLOOKUP($F333,'Paramètres'!$A$6:$F$8,3,FALSE),0))</f>
        <v/>
      </c>
      <c r="J333" s="33">
        <f>IF($F333="","",IFERROR(VLOOKUP($F333,'Paramètres'!$A$6:$F$8,4,FALSE),0))</f>
        <v/>
      </c>
      <c r="K333" s="8">
        <f>IF($H333="","",IFERROR(IF($G333="Taxes incluses",ROUND($H333/(1+$I333+$J333),2),ROUND($H333,2)),0))</f>
        <v/>
      </c>
      <c r="L333" s="8">
        <f>IF($K333="","",IFERROR(ROUND($K333*$I333,2),0))</f>
        <v/>
      </c>
      <c r="M333" s="8">
        <f>IF($K333="","",IFERROR(ROUND($K333*$J333,2),0))</f>
        <v/>
      </c>
      <c r="N333" s="8">
        <f>IF($K333="","",IFERROR(ROUND($K333+$L333+$M333,2),0))</f>
        <v/>
      </c>
      <c r="O333" s="10">
        <f>IF($H333="","",IFERROR(IF($G333="Taxes incluses",ROUND($H333-$N333,2),0),0))</f>
        <v/>
      </c>
      <c r="P333" s="26" t="n"/>
      <c r="Q333" s="25" t="n"/>
    </row>
    <row r="334">
      <c r="A334" s="36" t="n"/>
      <c r="B334" s="25" t="n"/>
      <c r="C334" s="25" t="n"/>
      <c r="D334" s="26" t="n"/>
      <c r="E334" s="26" t="n"/>
      <c r="F334" s="25" t="n"/>
      <c r="G334" s="25" t="n"/>
      <c r="H334" s="27" t="n"/>
      <c r="I334" s="33">
        <f>IF($F334="","",IFERROR(VLOOKUP($F334,'Paramètres'!$A$6:$F$8,3,FALSE),0))</f>
        <v/>
      </c>
      <c r="J334" s="33">
        <f>IF($F334="","",IFERROR(VLOOKUP($F334,'Paramètres'!$A$6:$F$8,4,FALSE),0))</f>
        <v/>
      </c>
      <c r="K334" s="8">
        <f>IF($H334="","",IFERROR(IF($G334="Taxes incluses",ROUND($H334/(1+$I334+$J334),2),ROUND($H334,2)),0))</f>
        <v/>
      </c>
      <c r="L334" s="8">
        <f>IF($K334="","",IFERROR(ROUND($K334*$I334,2),0))</f>
        <v/>
      </c>
      <c r="M334" s="8">
        <f>IF($K334="","",IFERROR(ROUND($K334*$J334,2),0))</f>
        <v/>
      </c>
      <c r="N334" s="8">
        <f>IF($K334="","",IFERROR(ROUND($K334+$L334+$M334,2),0))</f>
        <v/>
      </c>
      <c r="O334" s="10">
        <f>IF($H334="","",IFERROR(IF($G334="Taxes incluses",ROUND($H334-$N334,2),0),0))</f>
        <v/>
      </c>
      <c r="P334" s="26" t="n"/>
      <c r="Q334" s="25" t="n"/>
    </row>
    <row r="335">
      <c r="A335" s="36" t="n"/>
      <c r="B335" s="25" t="n"/>
      <c r="C335" s="25" t="n"/>
      <c r="D335" s="26" t="n"/>
      <c r="E335" s="26" t="n"/>
      <c r="F335" s="25" t="n"/>
      <c r="G335" s="25" t="n"/>
      <c r="H335" s="27" t="n"/>
      <c r="I335" s="33">
        <f>IF($F335="","",IFERROR(VLOOKUP($F335,'Paramètres'!$A$6:$F$8,3,FALSE),0))</f>
        <v/>
      </c>
      <c r="J335" s="33">
        <f>IF($F335="","",IFERROR(VLOOKUP($F335,'Paramètres'!$A$6:$F$8,4,FALSE),0))</f>
        <v/>
      </c>
      <c r="K335" s="8">
        <f>IF($H335="","",IFERROR(IF($G335="Taxes incluses",ROUND($H335/(1+$I335+$J335),2),ROUND($H335,2)),0))</f>
        <v/>
      </c>
      <c r="L335" s="8">
        <f>IF($K335="","",IFERROR(ROUND($K335*$I335,2),0))</f>
        <v/>
      </c>
      <c r="M335" s="8">
        <f>IF($K335="","",IFERROR(ROUND($K335*$J335,2),0))</f>
        <v/>
      </c>
      <c r="N335" s="8">
        <f>IF($K335="","",IFERROR(ROUND($K335+$L335+$M335,2),0))</f>
        <v/>
      </c>
      <c r="O335" s="10">
        <f>IF($H335="","",IFERROR(IF($G335="Taxes incluses",ROUND($H335-$N335,2),0),0))</f>
        <v/>
      </c>
      <c r="P335" s="26" t="n"/>
      <c r="Q335" s="25" t="n"/>
    </row>
    <row r="336">
      <c r="A336" s="36" t="n"/>
      <c r="B336" s="25" t="n"/>
      <c r="C336" s="25" t="n"/>
      <c r="D336" s="26" t="n"/>
      <c r="E336" s="26" t="n"/>
      <c r="F336" s="25" t="n"/>
      <c r="G336" s="25" t="n"/>
      <c r="H336" s="27" t="n"/>
      <c r="I336" s="33">
        <f>IF($F336="","",IFERROR(VLOOKUP($F336,'Paramètres'!$A$6:$F$8,3,FALSE),0))</f>
        <v/>
      </c>
      <c r="J336" s="33">
        <f>IF($F336="","",IFERROR(VLOOKUP($F336,'Paramètres'!$A$6:$F$8,4,FALSE),0))</f>
        <v/>
      </c>
      <c r="K336" s="8">
        <f>IF($H336="","",IFERROR(IF($G336="Taxes incluses",ROUND($H336/(1+$I336+$J336),2),ROUND($H336,2)),0))</f>
        <v/>
      </c>
      <c r="L336" s="8">
        <f>IF($K336="","",IFERROR(ROUND($K336*$I336,2),0))</f>
        <v/>
      </c>
      <c r="M336" s="8">
        <f>IF($K336="","",IFERROR(ROUND($K336*$J336,2),0))</f>
        <v/>
      </c>
      <c r="N336" s="8">
        <f>IF($K336="","",IFERROR(ROUND($K336+$L336+$M336,2),0))</f>
        <v/>
      </c>
      <c r="O336" s="10">
        <f>IF($H336="","",IFERROR(IF($G336="Taxes incluses",ROUND($H336-$N336,2),0),0))</f>
        <v/>
      </c>
      <c r="P336" s="26" t="n"/>
      <c r="Q336" s="25" t="n"/>
    </row>
    <row r="337">
      <c r="A337" s="36" t="n"/>
      <c r="B337" s="25" t="n"/>
      <c r="C337" s="25" t="n"/>
      <c r="D337" s="26" t="n"/>
      <c r="E337" s="26" t="n"/>
      <c r="F337" s="25" t="n"/>
      <c r="G337" s="25" t="n"/>
      <c r="H337" s="27" t="n"/>
      <c r="I337" s="33">
        <f>IF($F337="","",IFERROR(VLOOKUP($F337,'Paramètres'!$A$6:$F$8,3,FALSE),0))</f>
        <v/>
      </c>
      <c r="J337" s="33">
        <f>IF($F337="","",IFERROR(VLOOKUP($F337,'Paramètres'!$A$6:$F$8,4,FALSE),0))</f>
        <v/>
      </c>
      <c r="K337" s="8">
        <f>IF($H337="","",IFERROR(IF($G337="Taxes incluses",ROUND($H337/(1+$I337+$J337),2),ROUND($H337,2)),0))</f>
        <v/>
      </c>
      <c r="L337" s="8">
        <f>IF($K337="","",IFERROR(ROUND($K337*$I337,2),0))</f>
        <v/>
      </c>
      <c r="M337" s="8">
        <f>IF($K337="","",IFERROR(ROUND($K337*$J337,2),0))</f>
        <v/>
      </c>
      <c r="N337" s="8">
        <f>IF($K337="","",IFERROR(ROUND($K337+$L337+$M337,2),0))</f>
        <v/>
      </c>
      <c r="O337" s="10">
        <f>IF($H337="","",IFERROR(IF($G337="Taxes incluses",ROUND($H337-$N337,2),0),0))</f>
        <v/>
      </c>
      <c r="P337" s="26" t="n"/>
      <c r="Q337" s="25" t="n"/>
    </row>
    <row r="338">
      <c r="A338" s="36" t="n"/>
      <c r="B338" s="25" t="n"/>
      <c r="C338" s="25" t="n"/>
      <c r="D338" s="26" t="n"/>
      <c r="E338" s="26" t="n"/>
      <c r="F338" s="25" t="n"/>
      <c r="G338" s="25" t="n"/>
      <c r="H338" s="27" t="n"/>
      <c r="I338" s="33">
        <f>IF($F338="","",IFERROR(VLOOKUP($F338,'Paramètres'!$A$6:$F$8,3,FALSE),0))</f>
        <v/>
      </c>
      <c r="J338" s="33">
        <f>IF($F338="","",IFERROR(VLOOKUP($F338,'Paramètres'!$A$6:$F$8,4,FALSE),0))</f>
        <v/>
      </c>
      <c r="K338" s="8">
        <f>IF($H338="","",IFERROR(IF($G338="Taxes incluses",ROUND($H338/(1+$I338+$J338),2),ROUND($H338,2)),0))</f>
        <v/>
      </c>
      <c r="L338" s="8">
        <f>IF($K338="","",IFERROR(ROUND($K338*$I338,2),0))</f>
        <v/>
      </c>
      <c r="M338" s="8">
        <f>IF($K338="","",IFERROR(ROUND($K338*$J338,2),0))</f>
        <v/>
      </c>
      <c r="N338" s="8">
        <f>IF($K338="","",IFERROR(ROUND($K338+$L338+$M338,2),0))</f>
        <v/>
      </c>
      <c r="O338" s="10">
        <f>IF($H338="","",IFERROR(IF($G338="Taxes incluses",ROUND($H338-$N338,2),0),0))</f>
        <v/>
      </c>
      <c r="P338" s="26" t="n"/>
      <c r="Q338" s="25" t="n"/>
    </row>
    <row r="339">
      <c r="A339" s="36" t="n"/>
      <c r="B339" s="25" t="n"/>
      <c r="C339" s="25" t="n"/>
      <c r="D339" s="26" t="n"/>
      <c r="E339" s="26" t="n"/>
      <c r="F339" s="25" t="n"/>
      <c r="G339" s="25" t="n"/>
      <c r="H339" s="27" t="n"/>
      <c r="I339" s="33">
        <f>IF($F339="","",IFERROR(VLOOKUP($F339,'Paramètres'!$A$6:$F$8,3,FALSE),0))</f>
        <v/>
      </c>
      <c r="J339" s="33">
        <f>IF($F339="","",IFERROR(VLOOKUP($F339,'Paramètres'!$A$6:$F$8,4,FALSE),0))</f>
        <v/>
      </c>
      <c r="K339" s="8">
        <f>IF($H339="","",IFERROR(IF($G339="Taxes incluses",ROUND($H339/(1+$I339+$J339),2),ROUND($H339,2)),0))</f>
        <v/>
      </c>
      <c r="L339" s="8">
        <f>IF($K339="","",IFERROR(ROUND($K339*$I339,2),0))</f>
        <v/>
      </c>
      <c r="M339" s="8">
        <f>IF($K339="","",IFERROR(ROUND($K339*$J339,2),0))</f>
        <v/>
      </c>
      <c r="N339" s="8">
        <f>IF($K339="","",IFERROR(ROUND($K339+$L339+$M339,2),0))</f>
        <v/>
      </c>
      <c r="O339" s="10">
        <f>IF($H339="","",IFERROR(IF($G339="Taxes incluses",ROUND($H339-$N339,2),0),0))</f>
        <v/>
      </c>
      <c r="P339" s="26" t="n"/>
      <c r="Q339" s="25" t="n"/>
    </row>
    <row r="340">
      <c r="A340" s="36" t="n"/>
      <c r="B340" s="25" t="n"/>
      <c r="C340" s="25" t="n"/>
      <c r="D340" s="26" t="n"/>
      <c r="E340" s="26" t="n"/>
      <c r="F340" s="25" t="n"/>
      <c r="G340" s="25" t="n"/>
      <c r="H340" s="27" t="n"/>
      <c r="I340" s="33">
        <f>IF($F340="","",IFERROR(VLOOKUP($F340,'Paramètres'!$A$6:$F$8,3,FALSE),0))</f>
        <v/>
      </c>
      <c r="J340" s="33">
        <f>IF($F340="","",IFERROR(VLOOKUP($F340,'Paramètres'!$A$6:$F$8,4,FALSE),0))</f>
        <v/>
      </c>
      <c r="K340" s="8">
        <f>IF($H340="","",IFERROR(IF($G340="Taxes incluses",ROUND($H340/(1+$I340+$J340),2),ROUND($H340,2)),0))</f>
        <v/>
      </c>
      <c r="L340" s="8">
        <f>IF($K340="","",IFERROR(ROUND($K340*$I340,2),0))</f>
        <v/>
      </c>
      <c r="M340" s="8">
        <f>IF($K340="","",IFERROR(ROUND($K340*$J340,2),0))</f>
        <v/>
      </c>
      <c r="N340" s="8">
        <f>IF($K340="","",IFERROR(ROUND($K340+$L340+$M340,2),0))</f>
        <v/>
      </c>
      <c r="O340" s="10">
        <f>IF($H340="","",IFERROR(IF($G340="Taxes incluses",ROUND($H340-$N340,2),0),0))</f>
        <v/>
      </c>
      <c r="P340" s="26" t="n"/>
      <c r="Q340" s="25" t="n"/>
    </row>
    <row r="341">
      <c r="A341" s="36" t="n"/>
      <c r="B341" s="25" t="n"/>
      <c r="C341" s="25" t="n"/>
      <c r="D341" s="26" t="n"/>
      <c r="E341" s="26" t="n"/>
      <c r="F341" s="25" t="n"/>
      <c r="G341" s="25" t="n"/>
      <c r="H341" s="27" t="n"/>
      <c r="I341" s="33">
        <f>IF($F341="","",IFERROR(VLOOKUP($F341,'Paramètres'!$A$6:$F$8,3,FALSE),0))</f>
        <v/>
      </c>
      <c r="J341" s="33">
        <f>IF($F341="","",IFERROR(VLOOKUP($F341,'Paramètres'!$A$6:$F$8,4,FALSE),0))</f>
        <v/>
      </c>
      <c r="K341" s="8">
        <f>IF($H341="","",IFERROR(IF($G341="Taxes incluses",ROUND($H341/(1+$I341+$J341),2),ROUND($H341,2)),0))</f>
        <v/>
      </c>
      <c r="L341" s="8">
        <f>IF($K341="","",IFERROR(ROUND($K341*$I341,2),0))</f>
        <v/>
      </c>
      <c r="M341" s="8">
        <f>IF($K341="","",IFERROR(ROUND($K341*$J341,2),0))</f>
        <v/>
      </c>
      <c r="N341" s="8">
        <f>IF($K341="","",IFERROR(ROUND($K341+$L341+$M341,2),0))</f>
        <v/>
      </c>
      <c r="O341" s="10">
        <f>IF($H341="","",IFERROR(IF($G341="Taxes incluses",ROUND($H341-$N341,2),0),0))</f>
        <v/>
      </c>
      <c r="P341" s="26" t="n"/>
      <c r="Q341" s="25" t="n"/>
    </row>
    <row r="342">
      <c r="A342" s="36" t="n"/>
      <c r="B342" s="25" t="n"/>
      <c r="C342" s="25" t="n"/>
      <c r="D342" s="26" t="n"/>
      <c r="E342" s="26" t="n"/>
      <c r="F342" s="25" t="n"/>
      <c r="G342" s="25" t="n"/>
      <c r="H342" s="27" t="n"/>
      <c r="I342" s="33">
        <f>IF($F342="","",IFERROR(VLOOKUP($F342,'Paramètres'!$A$6:$F$8,3,FALSE),0))</f>
        <v/>
      </c>
      <c r="J342" s="33">
        <f>IF($F342="","",IFERROR(VLOOKUP($F342,'Paramètres'!$A$6:$F$8,4,FALSE),0))</f>
        <v/>
      </c>
      <c r="K342" s="8">
        <f>IF($H342="","",IFERROR(IF($G342="Taxes incluses",ROUND($H342/(1+$I342+$J342),2),ROUND($H342,2)),0))</f>
        <v/>
      </c>
      <c r="L342" s="8">
        <f>IF($K342="","",IFERROR(ROUND($K342*$I342,2),0))</f>
        <v/>
      </c>
      <c r="M342" s="8">
        <f>IF($K342="","",IFERROR(ROUND($K342*$J342,2),0))</f>
        <v/>
      </c>
      <c r="N342" s="8">
        <f>IF($K342="","",IFERROR(ROUND($K342+$L342+$M342,2),0))</f>
        <v/>
      </c>
      <c r="O342" s="10">
        <f>IF($H342="","",IFERROR(IF($G342="Taxes incluses",ROUND($H342-$N342,2),0),0))</f>
        <v/>
      </c>
      <c r="P342" s="26" t="n"/>
      <c r="Q342" s="25" t="n"/>
    </row>
    <row r="343">
      <c r="A343" s="36" t="n"/>
      <c r="B343" s="25" t="n"/>
      <c r="C343" s="25" t="n"/>
      <c r="D343" s="26" t="n"/>
      <c r="E343" s="26" t="n"/>
      <c r="F343" s="25" t="n"/>
      <c r="G343" s="25" t="n"/>
      <c r="H343" s="27" t="n"/>
      <c r="I343" s="33">
        <f>IF($F343="","",IFERROR(VLOOKUP($F343,'Paramètres'!$A$6:$F$8,3,FALSE),0))</f>
        <v/>
      </c>
      <c r="J343" s="33">
        <f>IF($F343="","",IFERROR(VLOOKUP($F343,'Paramètres'!$A$6:$F$8,4,FALSE),0))</f>
        <v/>
      </c>
      <c r="K343" s="8">
        <f>IF($H343="","",IFERROR(IF($G343="Taxes incluses",ROUND($H343/(1+$I343+$J343),2),ROUND($H343,2)),0))</f>
        <v/>
      </c>
      <c r="L343" s="8">
        <f>IF($K343="","",IFERROR(ROUND($K343*$I343,2),0))</f>
        <v/>
      </c>
      <c r="M343" s="8">
        <f>IF($K343="","",IFERROR(ROUND($K343*$J343,2),0))</f>
        <v/>
      </c>
      <c r="N343" s="8">
        <f>IF($K343="","",IFERROR(ROUND($K343+$L343+$M343,2),0))</f>
        <v/>
      </c>
      <c r="O343" s="10">
        <f>IF($H343="","",IFERROR(IF($G343="Taxes incluses",ROUND($H343-$N343,2),0),0))</f>
        <v/>
      </c>
      <c r="P343" s="26" t="n"/>
      <c r="Q343" s="25" t="n"/>
    </row>
    <row r="344">
      <c r="A344" s="36" t="n"/>
      <c r="B344" s="25" t="n"/>
      <c r="C344" s="25" t="n"/>
      <c r="D344" s="26" t="n"/>
      <c r="E344" s="26" t="n"/>
      <c r="F344" s="25" t="n"/>
      <c r="G344" s="25" t="n"/>
      <c r="H344" s="27" t="n"/>
      <c r="I344" s="33">
        <f>IF($F344="","",IFERROR(VLOOKUP($F344,'Paramètres'!$A$6:$F$8,3,FALSE),0))</f>
        <v/>
      </c>
      <c r="J344" s="33">
        <f>IF($F344="","",IFERROR(VLOOKUP($F344,'Paramètres'!$A$6:$F$8,4,FALSE),0))</f>
        <v/>
      </c>
      <c r="K344" s="8">
        <f>IF($H344="","",IFERROR(IF($G344="Taxes incluses",ROUND($H344/(1+$I344+$J344),2),ROUND($H344,2)),0))</f>
        <v/>
      </c>
      <c r="L344" s="8">
        <f>IF($K344="","",IFERROR(ROUND($K344*$I344,2),0))</f>
        <v/>
      </c>
      <c r="M344" s="8">
        <f>IF($K344="","",IFERROR(ROUND($K344*$J344,2),0))</f>
        <v/>
      </c>
      <c r="N344" s="8">
        <f>IF($K344="","",IFERROR(ROUND($K344+$L344+$M344,2),0))</f>
        <v/>
      </c>
      <c r="O344" s="10">
        <f>IF($H344="","",IFERROR(IF($G344="Taxes incluses",ROUND($H344-$N344,2),0),0))</f>
        <v/>
      </c>
      <c r="P344" s="26" t="n"/>
      <c r="Q344" s="25" t="n"/>
    </row>
    <row r="345">
      <c r="A345" s="36" t="n"/>
      <c r="B345" s="25" t="n"/>
      <c r="C345" s="25" t="n"/>
      <c r="D345" s="26" t="n"/>
      <c r="E345" s="26" t="n"/>
      <c r="F345" s="25" t="n"/>
      <c r="G345" s="25" t="n"/>
      <c r="H345" s="27" t="n"/>
      <c r="I345" s="33">
        <f>IF($F345="","",IFERROR(VLOOKUP($F345,'Paramètres'!$A$6:$F$8,3,FALSE),0))</f>
        <v/>
      </c>
      <c r="J345" s="33">
        <f>IF($F345="","",IFERROR(VLOOKUP($F345,'Paramètres'!$A$6:$F$8,4,FALSE),0))</f>
        <v/>
      </c>
      <c r="K345" s="8">
        <f>IF($H345="","",IFERROR(IF($G345="Taxes incluses",ROUND($H345/(1+$I345+$J345),2),ROUND($H345,2)),0))</f>
        <v/>
      </c>
      <c r="L345" s="8">
        <f>IF($K345="","",IFERROR(ROUND($K345*$I345,2),0))</f>
        <v/>
      </c>
      <c r="M345" s="8">
        <f>IF($K345="","",IFERROR(ROUND($K345*$J345,2),0))</f>
        <v/>
      </c>
      <c r="N345" s="8">
        <f>IF($K345="","",IFERROR(ROUND($K345+$L345+$M345,2),0))</f>
        <v/>
      </c>
      <c r="O345" s="10">
        <f>IF($H345="","",IFERROR(IF($G345="Taxes incluses",ROUND($H345-$N345,2),0),0))</f>
        <v/>
      </c>
      <c r="P345" s="26" t="n"/>
      <c r="Q345" s="25" t="n"/>
    </row>
    <row r="346">
      <c r="A346" s="36" t="n"/>
      <c r="B346" s="25" t="n"/>
      <c r="C346" s="25" t="n"/>
      <c r="D346" s="26" t="n"/>
      <c r="E346" s="26" t="n"/>
      <c r="F346" s="25" t="n"/>
      <c r="G346" s="25" t="n"/>
      <c r="H346" s="27" t="n"/>
      <c r="I346" s="33">
        <f>IF($F346="","",IFERROR(VLOOKUP($F346,'Paramètres'!$A$6:$F$8,3,FALSE),0))</f>
        <v/>
      </c>
      <c r="J346" s="33">
        <f>IF($F346="","",IFERROR(VLOOKUP($F346,'Paramètres'!$A$6:$F$8,4,FALSE),0))</f>
        <v/>
      </c>
      <c r="K346" s="8">
        <f>IF($H346="","",IFERROR(IF($G346="Taxes incluses",ROUND($H346/(1+$I346+$J346),2),ROUND($H346,2)),0))</f>
        <v/>
      </c>
      <c r="L346" s="8">
        <f>IF($K346="","",IFERROR(ROUND($K346*$I346,2),0))</f>
        <v/>
      </c>
      <c r="M346" s="8">
        <f>IF($K346="","",IFERROR(ROUND($K346*$J346,2),0))</f>
        <v/>
      </c>
      <c r="N346" s="8">
        <f>IF($K346="","",IFERROR(ROUND($K346+$L346+$M346,2),0))</f>
        <v/>
      </c>
      <c r="O346" s="10">
        <f>IF($H346="","",IFERROR(IF($G346="Taxes incluses",ROUND($H346-$N346,2),0),0))</f>
        <v/>
      </c>
      <c r="P346" s="26" t="n"/>
      <c r="Q346" s="25" t="n"/>
    </row>
    <row r="347">
      <c r="A347" s="36" t="n"/>
      <c r="B347" s="25" t="n"/>
      <c r="C347" s="25" t="n"/>
      <c r="D347" s="26" t="n"/>
      <c r="E347" s="26" t="n"/>
      <c r="F347" s="25" t="n"/>
      <c r="G347" s="25" t="n"/>
      <c r="H347" s="27" t="n"/>
      <c r="I347" s="33">
        <f>IF($F347="","",IFERROR(VLOOKUP($F347,'Paramètres'!$A$6:$F$8,3,FALSE),0))</f>
        <v/>
      </c>
      <c r="J347" s="33">
        <f>IF($F347="","",IFERROR(VLOOKUP($F347,'Paramètres'!$A$6:$F$8,4,FALSE),0))</f>
        <v/>
      </c>
      <c r="K347" s="8">
        <f>IF($H347="","",IFERROR(IF($G347="Taxes incluses",ROUND($H347/(1+$I347+$J347),2),ROUND($H347,2)),0))</f>
        <v/>
      </c>
      <c r="L347" s="8">
        <f>IF($K347="","",IFERROR(ROUND($K347*$I347,2),0))</f>
        <v/>
      </c>
      <c r="M347" s="8">
        <f>IF($K347="","",IFERROR(ROUND($K347*$J347,2),0))</f>
        <v/>
      </c>
      <c r="N347" s="8">
        <f>IF($K347="","",IFERROR(ROUND($K347+$L347+$M347,2),0))</f>
        <v/>
      </c>
      <c r="O347" s="10">
        <f>IF($H347="","",IFERROR(IF($G347="Taxes incluses",ROUND($H347-$N347,2),0),0))</f>
        <v/>
      </c>
      <c r="P347" s="26" t="n"/>
      <c r="Q347" s="25" t="n"/>
    </row>
    <row r="348">
      <c r="A348" s="36" t="n"/>
      <c r="B348" s="25" t="n"/>
      <c r="C348" s="25" t="n"/>
      <c r="D348" s="26" t="n"/>
      <c r="E348" s="26" t="n"/>
      <c r="F348" s="25" t="n"/>
      <c r="G348" s="25" t="n"/>
      <c r="H348" s="27" t="n"/>
      <c r="I348" s="33">
        <f>IF($F348="","",IFERROR(VLOOKUP($F348,'Paramètres'!$A$6:$F$8,3,FALSE),0))</f>
        <v/>
      </c>
      <c r="J348" s="33">
        <f>IF($F348="","",IFERROR(VLOOKUP($F348,'Paramètres'!$A$6:$F$8,4,FALSE),0))</f>
        <v/>
      </c>
      <c r="K348" s="8">
        <f>IF($H348="","",IFERROR(IF($G348="Taxes incluses",ROUND($H348/(1+$I348+$J348),2),ROUND($H348,2)),0))</f>
        <v/>
      </c>
      <c r="L348" s="8">
        <f>IF($K348="","",IFERROR(ROUND($K348*$I348,2),0))</f>
        <v/>
      </c>
      <c r="M348" s="8">
        <f>IF($K348="","",IFERROR(ROUND($K348*$J348,2),0))</f>
        <v/>
      </c>
      <c r="N348" s="8">
        <f>IF($K348="","",IFERROR(ROUND($K348+$L348+$M348,2),0))</f>
        <v/>
      </c>
      <c r="O348" s="10">
        <f>IF($H348="","",IFERROR(IF($G348="Taxes incluses",ROUND($H348-$N348,2),0),0))</f>
        <v/>
      </c>
      <c r="P348" s="26" t="n"/>
      <c r="Q348" s="25" t="n"/>
    </row>
    <row r="349">
      <c r="A349" s="36" t="n"/>
      <c r="B349" s="25" t="n"/>
      <c r="C349" s="25" t="n"/>
      <c r="D349" s="26" t="n"/>
      <c r="E349" s="26" t="n"/>
      <c r="F349" s="25" t="n"/>
      <c r="G349" s="25" t="n"/>
      <c r="H349" s="27" t="n"/>
      <c r="I349" s="33">
        <f>IF($F349="","",IFERROR(VLOOKUP($F349,'Paramètres'!$A$6:$F$8,3,FALSE),0))</f>
        <v/>
      </c>
      <c r="J349" s="33">
        <f>IF($F349="","",IFERROR(VLOOKUP($F349,'Paramètres'!$A$6:$F$8,4,FALSE),0))</f>
        <v/>
      </c>
      <c r="K349" s="8">
        <f>IF($H349="","",IFERROR(IF($G349="Taxes incluses",ROUND($H349/(1+$I349+$J349),2),ROUND($H349,2)),0))</f>
        <v/>
      </c>
      <c r="L349" s="8">
        <f>IF($K349="","",IFERROR(ROUND($K349*$I349,2),0))</f>
        <v/>
      </c>
      <c r="M349" s="8">
        <f>IF($K349="","",IFERROR(ROUND($K349*$J349,2),0))</f>
        <v/>
      </c>
      <c r="N349" s="8">
        <f>IF($K349="","",IFERROR(ROUND($K349+$L349+$M349,2),0))</f>
        <v/>
      </c>
      <c r="O349" s="10">
        <f>IF($H349="","",IFERROR(IF($G349="Taxes incluses",ROUND($H349-$N349,2),0),0))</f>
        <v/>
      </c>
      <c r="P349" s="26" t="n"/>
      <c r="Q349" s="25" t="n"/>
    </row>
    <row r="350">
      <c r="A350" s="36" t="n"/>
      <c r="B350" s="25" t="n"/>
      <c r="C350" s="25" t="n"/>
      <c r="D350" s="26" t="n"/>
      <c r="E350" s="26" t="n"/>
      <c r="F350" s="25" t="n"/>
      <c r="G350" s="25" t="n"/>
      <c r="H350" s="27" t="n"/>
      <c r="I350" s="33">
        <f>IF($F350="","",IFERROR(VLOOKUP($F350,'Paramètres'!$A$6:$F$8,3,FALSE),0))</f>
        <v/>
      </c>
      <c r="J350" s="33">
        <f>IF($F350="","",IFERROR(VLOOKUP($F350,'Paramètres'!$A$6:$F$8,4,FALSE),0))</f>
        <v/>
      </c>
      <c r="K350" s="8">
        <f>IF($H350="","",IFERROR(IF($G350="Taxes incluses",ROUND($H350/(1+$I350+$J350),2),ROUND($H350,2)),0))</f>
        <v/>
      </c>
      <c r="L350" s="8">
        <f>IF($K350="","",IFERROR(ROUND($K350*$I350,2),0))</f>
        <v/>
      </c>
      <c r="M350" s="8">
        <f>IF($K350="","",IFERROR(ROUND($K350*$J350,2),0))</f>
        <v/>
      </c>
      <c r="N350" s="8">
        <f>IF($K350="","",IFERROR(ROUND($K350+$L350+$M350,2),0))</f>
        <v/>
      </c>
      <c r="O350" s="10">
        <f>IF($H350="","",IFERROR(IF($G350="Taxes incluses",ROUND($H350-$N350,2),0),0))</f>
        <v/>
      </c>
      <c r="P350" s="26" t="n"/>
      <c r="Q350" s="25" t="n"/>
    </row>
    <row r="351">
      <c r="A351" s="36" t="n"/>
      <c r="B351" s="25" t="n"/>
      <c r="C351" s="25" t="n"/>
      <c r="D351" s="26" t="n"/>
      <c r="E351" s="26" t="n"/>
      <c r="F351" s="25" t="n"/>
      <c r="G351" s="25" t="n"/>
      <c r="H351" s="27" t="n"/>
      <c r="I351" s="33">
        <f>IF($F351="","",IFERROR(VLOOKUP($F351,'Paramètres'!$A$6:$F$8,3,FALSE),0))</f>
        <v/>
      </c>
      <c r="J351" s="33">
        <f>IF($F351="","",IFERROR(VLOOKUP($F351,'Paramètres'!$A$6:$F$8,4,FALSE),0))</f>
        <v/>
      </c>
      <c r="K351" s="8">
        <f>IF($H351="","",IFERROR(IF($G351="Taxes incluses",ROUND($H351/(1+$I351+$J351),2),ROUND($H351,2)),0))</f>
        <v/>
      </c>
      <c r="L351" s="8">
        <f>IF($K351="","",IFERROR(ROUND($K351*$I351,2),0))</f>
        <v/>
      </c>
      <c r="M351" s="8">
        <f>IF($K351="","",IFERROR(ROUND($K351*$J351,2),0))</f>
        <v/>
      </c>
      <c r="N351" s="8">
        <f>IF($K351="","",IFERROR(ROUND($K351+$L351+$M351,2),0))</f>
        <v/>
      </c>
      <c r="O351" s="10">
        <f>IF($H351="","",IFERROR(IF($G351="Taxes incluses",ROUND($H351-$N351,2),0),0))</f>
        <v/>
      </c>
      <c r="P351" s="26" t="n"/>
      <c r="Q351" s="25" t="n"/>
    </row>
    <row r="352">
      <c r="A352" s="36" t="n"/>
      <c r="B352" s="25" t="n"/>
      <c r="C352" s="25" t="n"/>
      <c r="D352" s="26" t="n"/>
      <c r="E352" s="26" t="n"/>
      <c r="F352" s="25" t="n"/>
      <c r="G352" s="25" t="n"/>
      <c r="H352" s="27" t="n"/>
      <c r="I352" s="33">
        <f>IF($F352="","",IFERROR(VLOOKUP($F352,'Paramètres'!$A$6:$F$8,3,FALSE),0))</f>
        <v/>
      </c>
      <c r="J352" s="33">
        <f>IF($F352="","",IFERROR(VLOOKUP($F352,'Paramètres'!$A$6:$F$8,4,FALSE),0))</f>
        <v/>
      </c>
      <c r="K352" s="8">
        <f>IF($H352="","",IFERROR(IF($G352="Taxes incluses",ROUND($H352/(1+$I352+$J352),2),ROUND($H352,2)),0))</f>
        <v/>
      </c>
      <c r="L352" s="8">
        <f>IF($K352="","",IFERROR(ROUND($K352*$I352,2),0))</f>
        <v/>
      </c>
      <c r="M352" s="8">
        <f>IF($K352="","",IFERROR(ROUND($K352*$J352,2),0))</f>
        <v/>
      </c>
      <c r="N352" s="8">
        <f>IF($K352="","",IFERROR(ROUND($K352+$L352+$M352,2),0))</f>
        <v/>
      </c>
      <c r="O352" s="10">
        <f>IF($H352="","",IFERROR(IF($G352="Taxes incluses",ROUND($H352-$N352,2),0),0))</f>
        <v/>
      </c>
      <c r="P352" s="26" t="n"/>
      <c r="Q352" s="25" t="n"/>
    </row>
    <row r="353">
      <c r="A353" s="36" t="n"/>
      <c r="B353" s="25" t="n"/>
      <c r="C353" s="25" t="n"/>
      <c r="D353" s="26" t="n"/>
      <c r="E353" s="26" t="n"/>
      <c r="F353" s="25" t="n"/>
      <c r="G353" s="25" t="n"/>
      <c r="H353" s="27" t="n"/>
      <c r="I353" s="33">
        <f>IF($F353="","",IFERROR(VLOOKUP($F353,'Paramètres'!$A$6:$F$8,3,FALSE),0))</f>
        <v/>
      </c>
      <c r="J353" s="33">
        <f>IF($F353="","",IFERROR(VLOOKUP($F353,'Paramètres'!$A$6:$F$8,4,FALSE),0))</f>
        <v/>
      </c>
      <c r="K353" s="8">
        <f>IF($H353="","",IFERROR(IF($G353="Taxes incluses",ROUND($H353/(1+$I353+$J353),2),ROUND($H353,2)),0))</f>
        <v/>
      </c>
      <c r="L353" s="8">
        <f>IF($K353="","",IFERROR(ROUND($K353*$I353,2),0))</f>
        <v/>
      </c>
      <c r="M353" s="8">
        <f>IF($K353="","",IFERROR(ROUND($K353*$J353,2),0))</f>
        <v/>
      </c>
      <c r="N353" s="8">
        <f>IF($K353="","",IFERROR(ROUND($K353+$L353+$M353,2),0))</f>
        <v/>
      </c>
      <c r="O353" s="10">
        <f>IF($H353="","",IFERROR(IF($G353="Taxes incluses",ROUND($H353-$N353,2),0),0))</f>
        <v/>
      </c>
      <c r="P353" s="26" t="n"/>
      <c r="Q353" s="25" t="n"/>
    </row>
    <row r="354">
      <c r="A354" s="36" t="n"/>
      <c r="B354" s="25" t="n"/>
      <c r="C354" s="25" t="n"/>
      <c r="D354" s="26" t="n"/>
      <c r="E354" s="26" t="n"/>
      <c r="F354" s="25" t="n"/>
      <c r="G354" s="25" t="n"/>
      <c r="H354" s="27" t="n"/>
      <c r="I354" s="33">
        <f>IF($F354="","",IFERROR(VLOOKUP($F354,'Paramètres'!$A$6:$F$8,3,FALSE),0))</f>
        <v/>
      </c>
      <c r="J354" s="33">
        <f>IF($F354="","",IFERROR(VLOOKUP($F354,'Paramètres'!$A$6:$F$8,4,FALSE),0))</f>
        <v/>
      </c>
      <c r="K354" s="8">
        <f>IF($H354="","",IFERROR(IF($G354="Taxes incluses",ROUND($H354/(1+$I354+$J354),2),ROUND($H354,2)),0))</f>
        <v/>
      </c>
      <c r="L354" s="8">
        <f>IF($K354="","",IFERROR(ROUND($K354*$I354,2),0))</f>
        <v/>
      </c>
      <c r="M354" s="8">
        <f>IF($K354="","",IFERROR(ROUND($K354*$J354,2),0))</f>
        <v/>
      </c>
      <c r="N354" s="8">
        <f>IF($K354="","",IFERROR(ROUND($K354+$L354+$M354,2),0))</f>
        <v/>
      </c>
      <c r="O354" s="10">
        <f>IF($H354="","",IFERROR(IF($G354="Taxes incluses",ROUND($H354-$N354,2),0),0))</f>
        <v/>
      </c>
      <c r="P354" s="26" t="n"/>
      <c r="Q354" s="25" t="n"/>
    </row>
    <row r="355">
      <c r="A355" s="36" t="n"/>
      <c r="B355" s="25" t="n"/>
      <c r="C355" s="25" t="n"/>
      <c r="D355" s="26" t="n"/>
      <c r="E355" s="26" t="n"/>
      <c r="F355" s="25" t="n"/>
      <c r="G355" s="25" t="n"/>
      <c r="H355" s="27" t="n"/>
      <c r="I355" s="33">
        <f>IF($F355="","",IFERROR(VLOOKUP($F355,'Paramètres'!$A$6:$F$8,3,FALSE),0))</f>
        <v/>
      </c>
      <c r="J355" s="33">
        <f>IF($F355="","",IFERROR(VLOOKUP($F355,'Paramètres'!$A$6:$F$8,4,FALSE),0))</f>
        <v/>
      </c>
      <c r="K355" s="8">
        <f>IF($H355="","",IFERROR(IF($G355="Taxes incluses",ROUND($H355/(1+$I355+$J355),2),ROUND($H355,2)),0))</f>
        <v/>
      </c>
      <c r="L355" s="8">
        <f>IF($K355="","",IFERROR(ROUND($K355*$I355,2),0))</f>
        <v/>
      </c>
      <c r="M355" s="8">
        <f>IF($K355="","",IFERROR(ROUND($K355*$J355,2),0))</f>
        <v/>
      </c>
      <c r="N355" s="8">
        <f>IF($K355="","",IFERROR(ROUND($K355+$L355+$M355,2),0))</f>
        <v/>
      </c>
      <c r="O355" s="10">
        <f>IF($H355="","",IFERROR(IF($G355="Taxes incluses",ROUND($H355-$N355,2),0),0))</f>
        <v/>
      </c>
      <c r="P355" s="26" t="n"/>
      <c r="Q355" s="25" t="n"/>
    </row>
    <row r="356">
      <c r="A356" s="36" t="n"/>
      <c r="B356" s="25" t="n"/>
      <c r="C356" s="25" t="n"/>
      <c r="D356" s="26" t="n"/>
      <c r="E356" s="26" t="n"/>
      <c r="F356" s="25" t="n"/>
      <c r="G356" s="25" t="n"/>
      <c r="H356" s="27" t="n"/>
      <c r="I356" s="33">
        <f>IF($F356="","",IFERROR(VLOOKUP($F356,'Paramètres'!$A$6:$F$8,3,FALSE),0))</f>
        <v/>
      </c>
      <c r="J356" s="33">
        <f>IF($F356="","",IFERROR(VLOOKUP($F356,'Paramètres'!$A$6:$F$8,4,FALSE),0))</f>
        <v/>
      </c>
      <c r="K356" s="8">
        <f>IF($H356="","",IFERROR(IF($G356="Taxes incluses",ROUND($H356/(1+$I356+$J356),2),ROUND($H356,2)),0))</f>
        <v/>
      </c>
      <c r="L356" s="8">
        <f>IF($K356="","",IFERROR(ROUND($K356*$I356,2),0))</f>
        <v/>
      </c>
      <c r="M356" s="8">
        <f>IF($K356="","",IFERROR(ROUND($K356*$J356,2),0))</f>
        <v/>
      </c>
      <c r="N356" s="8">
        <f>IF($K356="","",IFERROR(ROUND($K356+$L356+$M356,2),0))</f>
        <v/>
      </c>
      <c r="O356" s="10">
        <f>IF($H356="","",IFERROR(IF($G356="Taxes incluses",ROUND($H356-$N356,2),0),0))</f>
        <v/>
      </c>
      <c r="P356" s="26" t="n"/>
      <c r="Q356" s="25" t="n"/>
    </row>
    <row r="357">
      <c r="A357" s="36" t="n"/>
      <c r="B357" s="25" t="n"/>
      <c r="C357" s="25" t="n"/>
      <c r="D357" s="26" t="n"/>
      <c r="E357" s="26" t="n"/>
      <c r="F357" s="25" t="n"/>
      <c r="G357" s="25" t="n"/>
      <c r="H357" s="27" t="n"/>
      <c r="I357" s="33">
        <f>IF($F357="","",IFERROR(VLOOKUP($F357,'Paramètres'!$A$6:$F$8,3,FALSE),0))</f>
        <v/>
      </c>
      <c r="J357" s="33">
        <f>IF($F357="","",IFERROR(VLOOKUP($F357,'Paramètres'!$A$6:$F$8,4,FALSE),0))</f>
        <v/>
      </c>
      <c r="K357" s="8">
        <f>IF($H357="","",IFERROR(IF($G357="Taxes incluses",ROUND($H357/(1+$I357+$J357),2),ROUND($H357,2)),0))</f>
        <v/>
      </c>
      <c r="L357" s="8">
        <f>IF($K357="","",IFERROR(ROUND($K357*$I357,2),0))</f>
        <v/>
      </c>
      <c r="M357" s="8">
        <f>IF($K357="","",IFERROR(ROUND($K357*$J357,2),0))</f>
        <v/>
      </c>
      <c r="N357" s="8">
        <f>IF($K357="","",IFERROR(ROUND($K357+$L357+$M357,2),0))</f>
        <v/>
      </c>
      <c r="O357" s="10">
        <f>IF($H357="","",IFERROR(IF($G357="Taxes incluses",ROUND($H357-$N357,2),0),0))</f>
        <v/>
      </c>
      <c r="P357" s="26" t="n"/>
      <c r="Q357" s="25" t="n"/>
    </row>
    <row r="358">
      <c r="A358" s="36" t="n"/>
      <c r="B358" s="25" t="n"/>
      <c r="C358" s="25" t="n"/>
      <c r="D358" s="26" t="n"/>
      <c r="E358" s="26" t="n"/>
      <c r="F358" s="25" t="n"/>
      <c r="G358" s="25" t="n"/>
      <c r="H358" s="27" t="n"/>
      <c r="I358" s="33">
        <f>IF($F358="","",IFERROR(VLOOKUP($F358,'Paramètres'!$A$6:$F$8,3,FALSE),0))</f>
        <v/>
      </c>
      <c r="J358" s="33">
        <f>IF($F358="","",IFERROR(VLOOKUP($F358,'Paramètres'!$A$6:$F$8,4,FALSE),0))</f>
        <v/>
      </c>
      <c r="K358" s="8">
        <f>IF($H358="","",IFERROR(IF($G358="Taxes incluses",ROUND($H358/(1+$I358+$J358),2),ROUND($H358,2)),0))</f>
        <v/>
      </c>
      <c r="L358" s="8">
        <f>IF($K358="","",IFERROR(ROUND($K358*$I358,2),0))</f>
        <v/>
      </c>
      <c r="M358" s="8">
        <f>IF($K358="","",IFERROR(ROUND($K358*$J358,2),0))</f>
        <v/>
      </c>
      <c r="N358" s="8">
        <f>IF($K358="","",IFERROR(ROUND($K358+$L358+$M358,2),0))</f>
        <v/>
      </c>
      <c r="O358" s="10">
        <f>IF($H358="","",IFERROR(IF($G358="Taxes incluses",ROUND($H358-$N358,2),0),0))</f>
        <v/>
      </c>
      <c r="P358" s="26" t="n"/>
      <c r="Q358" s="25" t="n"/>
    </row>
    <row r="359">
      <c r="A359" s="36" t="n"/>
      <c r="B359" s="25" t="n"/>
      <c r="C359" s="25" t="n"/>
      <c r="D359" s="26" t="n"/>
      <c r="E359" s="26" t="n"/>
      <c r="F359" s="25" t="n"/>
      <c r="G359" s="25" t="n"/>
      <c r="H359" s="27" t="n"/>
      <c r="I359" s="33">
        <f>IF($F359="","",IFERROR(VLOOKUP($F359,'Paramètres'!$A$6:$F$8,3,FALSE),0))</f>
        <v/>
      </c>
      <c r="J359" s="33">
        <f>IF($F359="","",IFERROR(VLOOKUP($F359,'Paramètres'!$A$6:$F$8,4,FALSE),0))</f>
        <v/>
      </c>
      <c r="K359" s="8">
        <f>IF($H359="","",IFERROR(IF($G359="Taxes incluses",ROUND($H359/(1+$I359+$J359),2),ROUND($H359,2)),0))</f>
        <v/>
      </c>
      <c r="L359" s="8">
        <f>IF($K359="","",IFERROR(ROUND($K359*$I359,2),0))</f>
        <v/>
      </c>
      <c r="M359" s="8">
        <f>IF($K359="","",IFERROR(ROUND($K359*$J359,2),0))</f>
        <v/>
      </c>
      <c r="N359" s="8">
        <f>IF($K359="","",IFERROR(ROUND($K359+$L359+$M359,2),0))</f>
        <v/>
      </c>
      <c r="O359" s="10">
        <f>IF($H359="","",IFERROR(IF($G359="Taxes incluses",ROUND($H359-$N359,2),0),0))</f>
        <v/>
      </c>
      <c r="P359" s="26" t="n"/>
      <c r="Q359" s="25" t="n"/>
    </row>
    <row r="360">
      <c r="A360" s="36" t="n"/>
      <c r="B360" s="25" t="n"/>
      <c r="C360" s="25" t="n"/>
      <c r="D360" s="26" t="n"/>
      <c r="E360" s="26" t="n"/>
      <c r="F360" s="25" t="n"/>
      <c r="G360" s="25" t="n"/>
      <c r="H360" s="27" t="n"/>
      <c r="I360" s="33">
        <f>IF($F360="","",IFERROR(VLOOKUP($F360,'Paramètres'!$A$6:$F$8,3,FALSE),0))</f>
        <v/>
      </c>
      <c r="J360" s="33">
        <f>IF($F360="","",IFERROR(VLOOKUP($F360,'Paramètres'!$A$6:$F$8,4,FALSE),0))</f>
        <v/>
      </c>
      <c r="K360" s="8">
        <f>IF($H360="","",IFERROR(IF($G360="Taxes incluses",ROUND($H360/(1+$I360+$J360),2),ROUND($H360,2)),0))</f>
        <v/>
      </c>
      <c r="L360" s="8">
        <f>IF($K360="","",IFERROR(ROUND($K360*$I360,2),0))</f>
        <v/>
      </c>
      <c r="M360" s="8">
        <f>IF($K360="","",IFERROR(ROUND($K360*$J360,2),0))</f>
        <v/>
      </c>
      <c r="N360" s="8">
        <f>IF($K360="","",IFERROR(ROUND($K360+$L360+$M360,2),0))</f>
        <v/>
      </c>
      <c r="O360" s="10">
        <f>IF($H360="","",IFERROR(IF($G360="Taxes incluses",ROUND($H360-$N360,2),0),0))</f>
        <v/>
      </c>
      <c r="P360" s="26" t="n"/>
      <c r="Q360" s="25" t="n"/>
    </row>
    <row r="361">
      <c r="A361" s="36" t="n"/>
      <c r="B361" s="25" t="n"/>
      <c r="C361" s="25" t="n"/>
      <c r="D361" s="26" t="n"/>
      <c r="E361" s="26" t="n"/>
      <c r="F361" s="25" t="n"/>
      <c r="G361" s="25" t="n"/>
      <c r="H361" s="27" t="n"/>
      <c r="I361" s="33">
        <f>IF($F361="","",IFERROR(VLOOKUP($F361,'Paramètres'!$A$6:$F$8,3,FALSE),0))</f>
        <v/>
      </c>
      <c r="J361" s="33">
        <f>IF($F361="","",IFERROR(VLOOKUP($F361,'Paramètres'!$A$6:$F$8,4,FALSE),0))</f>
        <v/>
      </c>
      <c r="K361" s="8">
        <f>IF($H361="","",IFERROR(IF($G361="Taxes incluses",ROUND($H361/(1+$I361+$J361),2),ROUND($H361,2)),0))</f>
        <v/>
      </c>
      <c r="L361" s="8">
        <f>IF($K361="","",IFERROR(ROUND($K361*$I361,2),0))</f>
        <v/>
      </c>
      <c r="M361" s="8">
        <f>IF($K361="","",IFERROR(ROUND($K361*$J361,2),0))</f>
        <v/>
      </c>
      <c r="N361" s="8">
        <f>IF($K361="","",IFERROR(ROUND($K361+$L361+$M361,2),0))</f>
        <v/>
      </c>
      <c r="O361" s="10">
        <f>IF($H361="","",IFERROR(IF($G361="Taxes incluses",ROUND($H361-$N361,2),0),0))</f>
        <v/>
      </c>
      <c r="P361" s="26" t="n"/>
      <c r="Q361" s="25" t="n"/>
    </row>
    <row r="362">
      <c r="A362" s="36" t="n"/>
      <c r="B362" s="25" t="n"/>
      <c r="C362" s="25" t="n"/>
      <c r="D362" s="26" t="n"/>
      <c r="E362" s="26" t="n"/>
      <c r="F362" s="25" t="n"/>
      <c r="G362" s="25" t="n"/>
      <c r="H362" s="27" t="n"/>
      <c r="I362" s="33">
        <f>IF($F362="","",IFERROR(VLOOKUP($F362,'Paramètres'!$A$6:$F$8,3,FALSE),0))</f>
        <v/>
      </c>
      <c r="J362" s="33">
        <f>IF($F362="","",IFERROR(VLOOKUP($F362,'Paramètres'!$A$6:$F$8,4,FALSE),0))</f>
        <v/>
      </c>
      <c r="K362" s="8">
        <f>IF($H362="","",IFERROR(IF($G362="Taxes incluses",ROUND($H362/(1+$I362+$J362),2),ROUND($H362,2)),0))</f>
        <v/>
      </c>
      <c r="L362" s="8">
        <f>IF($K362="","",IFERROR(ROUND($K362*$I362,2),0))</f>
        <v/>
      </c>
      <c r="M362" s="8">
        <f>IF($K362="","",IFERROR(ROUND($K362*$J362,2),0))</f>
        <v/>
      </c>
      <c r="N362" s="8">
        <f>IF($K362="","",IFERROR(ROUND($K362+$L362+$M362,2),0))</f>
        <v/>
      </c>
      <c r="O362" s="10">
        <f>IF($H362="","",IFERROR(IF($G362="Taxes incluses",ROUND($H362-$N362,2),0),0))</f>
        <v/>
      </c>
      <c r="P362" s="26" t="n"/>
      <c r="Q362" s="25" t="n"/>
    </row>
    <row r="363">
      <c r="A363" s="36" t="n"/>
      <c r="B363" s="25" t="n"/>
      <c r="C363" s="25" t="n"/>
      <c r="D363" s="26" t="n"/>
      <c r="E363" s="26" t="n"/>
      <c r="F363" s="25" t="n"/>
      <c r="G363" s="25" t="n"/>
      <c r="H363" s="27" t="n"/>
      <c r="I363" s="33">
        <f>IF($F363="","",IFERROR(VLOOKUP($F363,'Paramètres'!$A$6:$F$8,3,FALSE),0))</f>
        <v/>
      </c>
      <c r="J363" s="33">
        <f>IF($F363="","",IFERROR(VLOOKUP($F363,'Paramètres'!$A$6:$F$8,4,FALSE),0))</f>
        <v/>
      </c>
      <c r="K363" s="8">
        <f>IF($H363="","",IFERROR(IF($G363="Taxes incluses",ROUND($H363/(1+$I363+$J363),2),ROUND($H363,2)),0))</f>
        <v/>
      </c>
      <c r="L363" s="8">
        <f>IF($K363="","",IFERROR(ROUND($K363*$I363,2),0))</f>
        <v/>
      </c>
      <c r="M363" s="8">
        <f>IF($K363="","",IFERROR(ROUND($K363*$J363,2),0))</f>
        <v/>
      </c>
      <c r="N363" s="8">
        <f>IF($K363="","",IFERROR(ROUND($K363+$L363+$M363,2),0))</f>
        <v/>
      </c>
      <c r="O363" s="10">
        <f>IF($H363="","",IFERROR(IF($G363="Taxes incluses",ROUND($H363-$N363,2),0),0))</f>
        <v/>
      </c>
      <c r="P363" s="26" t="n"/>
      <c r="Q363" s="25" t="n"/>
    </row>
    <row r="364">
      <c r="A364" s="36" t="n"/>
      <c r="B364" s="25" t="n"/>
      <c r="C364" s="25" t="n"/>
      <c r="D364" s="26" t="n"/>
      <c r="E364" s="26" t="n"/>
      <c r="F364" s="25" t="n"/>
      <c r="G364" s="25" t="n"/>
      <c r="H364" s="27" t="n"/>
      <c r="I364" s="33">
        <f>IF($F364="","",IFERROR(VLOOKUP($F364,'Paramètres'!$A$6:$F$8,3,FALSE),0))</f>
        <v/>
      </c>
      <c r="J364" s="33">
        <f>IF($F364="","",IFERROR(VLOOKUP($F364,'Paramètres'!$A$6:$F$8,4,FALSE),0))</f>
        <v/>
      </c>
      <c r="K364" s="8">
        <f>IF($H364="","",IFERROR(IF($G364="Taxes incluses",ROUND($H364/(1+$I364+$J364),2),ROUND($H364,2)),0))</f>
        <v/>
      </c>
      <c r="L364" s="8">
        <f>IF($K364="","",IFERROR(ROUND($K364*$I364,2),0))</f>
        <v/>
      </c>
      <c r="M364" s="8">
        <f>IF($K364="","",IFERROR(ROUND($K364*$J364,2),0))</f>
        <v/>
      </c>
      <c r="N364" s="8">
        <f>IF($K364="","",IFERROR(ROUND($K364+$L364+$M364,2),0))</f>
        <v/>
      </c>
      <c r="O364" s="10">
        <f>IF($H364="","",IFERROR(IF($G364="Taxes incluses",ROUND($H364-$N364,2),0),0))</f>
        <v/>
      </c>
      <c r="P364" s="26" t="n"/>
      <c r="Q364" s="25" t="n"/>
    </row>
    <row r="365">
      <c r="A365" s="36" t="n"/>
      <c r="B365" s="25" t="n"/>
      <c r="C365" s="25" t="n"/>
      <c r="D365" s="26" t="n"/>
      <c r="E365" s="26" t="n"/>
      <c r="F365" s="25" t="n"/>
      <c r="G365" s="25" t="n"/>
      <c r="H365" s="27" t="n"/>
      <c r="I365" s="33">
        <f>IF($F365="","",IFERROR(VLOOKUP($F365,'Paramètres'!$A$6:$F$8,3,FALSE),0))</f>
        <v/>
      </c>
      <c r="J365" s="33">
        <f>IF($F365="","",IFERROR(VLOOKUP($F365,'Paramètres'!$A$6:$F$8,4,FALSE),0))</f>
        <v/>
      </c>
      <c r="K365" s="8">
        <f>IF($H365="","",IFERROR(IF($G365="Taxes incluses",ROUND($H365/(1+$I365+$J365),2),ROUND($H365,2)),0))</f>
        <v/>
      </c>
      <c r="L365" s="8">
        <f>IF($K365="","",IFERROR(ROUND($K365*$I365,2),0))</f>
        <v/>
      </c>
      <c r="M365" s="8">
        <f>IF($K365="","",IFERROR(ROUND($K365*$J365,2),0))</f>
        <v/>
      </c>
      <c r="N365" s="8">
        <f>IF($K365="","",IFERROR(ROUND($K365+$L365+$M365,2),0))</f>
        <v/>
      </c>
      <c r="O365" s="10">
        <f>IF($H365="","",IFERROR(IF($G365="Taxes incluses",ROUND($H365-$N365,2),0),0))</f>
        <v/>
      </c>
      <c r="P365" s="26" t="n"/>
      <c r="Q365" s="25" t="n"/>
    </row>
    <row r="366">
      <c r="A366" s="36" t="n"/>
      <c r="B366" s="25" t="n"/>
      <c r="C366" s="25" t="n"/>
      <c r="D366" s="26" t="n"/>
      <c r="E366" s="26" t="n"/>
      <c r="F366" s="25" t="n"/>
      <c r="G366" s="25" t="n"/>
      <c r="H366" s="27" t="n"/>
      <c r="I366" s="33">
        <f>IF($F366="","",IFERROR(VLOOKUP($F366,'Paramètres'!$A$6:$F$8,3,FALSE),0))</f>
        <v/>
      </c>
      <c r="J366" s="33">
        <f>IF($F366="","",IFERROR(VLOOKUP($F366,'Paramètres'!$A$6:$F$8,4,FALSE),0))</f>
        <v/>
      </c>
      <c r="K366" s="8">
        <f>IF($H366="","",IFERROR(IF($G366="Taxes incluses",ROUND($H366/(1+$I366+$J366),2),ROUND($H366,2)),0))</f>
        <v/>
      </c>
      <c r="L366" s="8">
        <f>IF($K366="","",IFERROR(ROUND($K366*$I366,2),0))</f>
        <v/>
      </c>
      <c r="M366" s="8">
        <f>IF($K366="","",IFERROR(ROUND($K366*$J366,2),0))</f>
        <v/>
      </c>
      <c r="N366" s="8">
        <f>IF($K366="","",IFERROR(ROUND($K366+$L366+$M366,2),0))</f>
        <v/>
      </c>
      <c r="O366" s="10">
        <f>IF($H366="","",IFERROR(IF($G366="Taxes incluses",ROUND($H366-$N366,2),0),0))</f>
        <v/>
      </c>
      <c r="P366" s="26" t="n"/>
      <c r="Q366" s="25" t="n"/>
    </row>
    <row r="367">
      <c r="A367" s="36" t="n"/>
      <c r="B367" s="25" t="n"/>
      <c r="C367" s="25" t="n"/>
      <c r="D367" s="26" t="n"/>
      <c r="E367" s="26" t="n"/>
      <c r="F367" s="25" t="n"/>
      <c r="G367" s="25" t="n"/>
      <c r="H367" s="27" t="n"/>
      <c r="I367" s="33">
        <f>IF($F367="","",IFERROR(VLOOKUP($F367,'Paramètres'!$A$6:$F$8,3,FALSE),0))</f>
        <v/>
      </c>
      <c r="J367" s="33">
        <f>IF($F367="","",IFERROR(VLOOKUP($F367,'Paramètres'!$A$6:$F$8,4,FALSE),0))</f>
        <v/>
      </c>
      <c r="K367" s="8">
        <f>IF($H367="","",IFERROR(IF($G367="Taxes incluses",ROUND($H367/(1+$I367+$J367),2),ROUND($H367,2)),0))</f>
        <v/>
      </c>
      <c r="L367" s="8">
        <f>IF($K367="","",IFERROR(ROUND($K367*$I367,2),0))</f>
        <v/>
      </c>
      <c r="M367" s="8">
        <f>IF($K367="","",IFERROR(ROUND($K367*$J367,2),0))</f>
        <v/>
      </c>
      <c r="N367" s="8">
        <f>IF($K367="","",IFERROR(ROUND($K367+$L367+$M367,2),0))</f>
        <v/>
      </c>
      <c r="O367" s="10">
        <f>IF($H367="","",IFERROR(IF($G367="Taxes incluses",ROUND($H367-$N367,2),0),0))</f>
        <v/>
      </c>
      <c r="P367" s="26" t="n"/>
      <c r="Q367" s="25" t="n"/>
    </row>
    <row r="368">
      <c r="A368" s="36" t="n"/>
      <c r="B368" s="25" t="n"/>
      <c r="C368" s="25" t="n"/>
      <c r="D368" s="26" t="n"/>
      <c r="E368" s="26" t="n"/>
      <c r="F368" s="25" t="n"/>
      <c r="G368" s="25" t="n"/>
      <c r="H368" s="27" t="n"/>
      <c r="I368" s="33">
        <f>IF($F368="","",IFERROR(VLOOKUP($F368,'Paramètres'!$A$6:$F$8,3,FALSE),0))</f>
        <v/>
      </c>
      <c r="J368" s="33">
        <f>IF($F368="","",IFERROR(VLOOKUP($F368,'Paramètres'!$A$6:$F$8,4,FALSE),0))</f>
        <v/>
      </c>
      <c r="K368" s="8">
        <f>IF($H368="","",IFERROR(IF($G368="Taxes incluses",ROUND($H368/(1+$I368+$J368),2),ROUND($H368,2)),0))</f>
        <v/>
      </c>
      <c r="L368" s="8">
        <f>IF($K368="","",IFERROR(ROUND($K368*$I368,2),0))</f>
        <v/>
      </c>
      <c r="M368" s="8">
        <f>IF($K368="","",IFERROR(ROUND($K368*$J368,2),0))</f>
        <v/>
      </c>
      <c r="N368" s="8">
        <f>IF($K368="","",IFERROR(ROUND($K368+$L368+$M368,2),0))</f>
        <v/>
      </c>
      <c r="O368" s="10">
        <f>IF($H368="","",IFERROR(IF($G368="Taxes incluses",ROUND($H368-$N368,2),0),0))</f>
        <v/>
      </c>
      <c r="P368" s="26" t="n"/>
      <c r="Q368" s="25" t="n"/>
    </row>
    <row r="369">
      <c r="A369" s="36" t="n"/>
      <c r="B369" s="25" t="n"/>
      <c r="C369" s="25" t="n"/>
      <c r="D369" s="26" t="n"/>
      <c r="E369" s="26" t="n"/>
      <c r="F369" s="25" t="n"/>
      <c r="G369" s="25" t="n"/>
      <c r="H369" s="27" t="n"/>
      <c r="I369" s="33">
        <f>IF($F369="","",IFERROR(VLOOKUP($F369,'Paramètres'!$A$6:$F$8,3,FALSE),0))</f>
        <v/>
      </c>
      <c r="J369" s="33">
        <f>IF($F369="","",IFERROR(VLOOKUP($F369,'Paramètres'!$A$6:$F$8,4,FALSE),0))</f>
        <v/>
      </c>
      <c r="K369" s="8">
        <f>IF($H369="","",IFERROR(IF($G369="Taxes incluses",ROUND($H369/(1+$I369+$J369),2),ROUND($H369,2)),0))</f>
        <v/>
      </c>
      <c r="L369" s="8">
        <f>IF($K369="","",IFERROR(ROUND($K369*$I369,2),0))</f>
        <v/>
      </c>
      <c r="M369" s="8">
        <f>IF($K369="","",IFERROR(ROUND($K369*$J369,2),0))</f>
        <v/>
      </c>
      <c r="N369" s="8">
        <f>IF($K369="","",IFERROR(ROUND($K369+$L369+$M369,2),0))</f>
        <v/>
      </c>
      <c r="O369" s="10">
        <f>IF($H369="","",IFERROR(IF($G369="Taxes incluses",ROUND($H369-$N369,2),0),0))</f>
        <v/>
      </c>
      <c r="P369" s="26" t="n"/>
      <c r="Q369" s="25" t="n"/>
    </row>
    <row r="370">
      <c r="A370" s="36" t="n"/>
      <c r="B370" s="25" t="n"/>
      <c r="C370" s="25" t="n"/>
      <c r="D370" s="26" t="n"/>
      <c r="E370" s="26" t="n"/>
      <c r="F370" s="25" t="n"/>
      <c r="G370" s="25" t="n"/>
      <c r="H370" s="27" t="n"/>
      <c r="I370" s="33">
        <f>IF($F370="","",IFERROR(VLOOKUP($F370,'Paramètres'!$A$6:$F$8,3,FALSE),0))</f>
        <v/>
      </c>
      <c r="J370" s="33">
        <f>IF($F370="","",IFERROR(VLOOKUP($F370,'Paramètres'!$A$6:$F$8,4,FALSE),0))</f>
        <v/>
      </c>
      <c r="K370" s="8">
        <f>IF($H370="","",IFERROR(IF($G370="Taxes incluses",ROUND($H370/(1+$I370+$J370),2),ROUND($H370,2)),0))</f>
        <v/>
      </c>
      <c r="L370" s="8">
        <f>IF($K370="","",IFERROR(ROUND($K370*$I370,2),0))</f>
        <v/>
      </c>
      <c r="M370" s="8">
        <f>IF($K370="","",IFERROR(ROUND($K370*$J370,2),0))</f>
        <v/>
      </c>
      <c r="N370" s="8">
        <f>IF($K370="","",IFERROR(ROUND($K370+$L370+$M370,2),0))</f>
        <v/>
      </c>
      <c r="O370" s="10">
        <f>IF($H370="","",IFERROR(IF($G370="Taxes incluses",ROUND($H370-$N370,2),0),0))</f>
        <v/>
      </c>
      <c r="P370" s="26" t="n"/>
      <c r="Q370" s="25" t="n"/>
    </row>
    <row r="371">
      <c r="A371" s="36" t="n"/>
      <c r="B371" s="25" t="n"/>
      <c r="C371" s="25" t="n"/>
      <c r="D371" s="26" t="n"/>
      <c r="E371" s="26" t="n"/>
      <c r="F371" s="25" t="n"/>
      <c r="G371" s="25" t="n"/>
      <c r="H371" s="27" t="n"/>
      <c r="I371" s="33">
        <f>IF($F371="","",IFERROR(VLOOKUP($F371,'Paramètres'!$A$6:$F$8,3,FALSE),0))</f>
        <v/>
      </c>
      <c r="J371" s="33">
        <f>IF($F371="","",IFERROR(VLOOKUP($F371,'Paramètres'!$A$6:$F$8,4,FALSE),0))</f>
        <v/>
      </c>
      <c r="K371" s="8">
        <f>IF($H371="","",IFERROR(IF($G371="Taxes incluses",ROUND($H371/(1+$I371+$J371),2),ROUND($H371,2)),0))</f>
        <v/>
      </c>
      <c r="L371" s="8">
        <f>IF($K371="","",IFERROR(ROUND($K371*$I371,2),0))</f>
        <v/>
      </c>
      <c r="M371" s="8">
        <f>IF($K371="","",IFERROR(ROUND($K371*$J371,2),0))</f>
        <v/>
      </c>
      <c r="N371" s="8">
        <f>IF($K371="","",IFERROR(ROUND($K371+$L371+$M371,2),0))</f>
        <v/>
      </c>
      <c r="O371" s="10">
        <f>IF($H371="","",IFERROR(IF($G371="Taxes incluses",ROUND($H371-$N371,2),0),0))</f>
        <v/>
      </c>
      <c r="P371" s="26" t="n"/>
      <c r="Q371" s="25" t="n"/>
    </row>
    <row r="372">
      <c r="A372" s="36" t="n"/>
      <c r="B372" s="25" t="n"/>
      <c r="C372" s="25" t="n"/>
      <c r="D372" s="26" t="n"/>
      <c r="E372" s="26" t="n"/>
      <c r="F372" s="25" t="n"/>
      <c r="G372" s="25" t="n"/>
      <c r="H372" s="27" t="n"/>
      <c r="I372" s="33">
        <f>IF($F372="","",IFERROR(VLOOKUP($F372,'Paramètres'!$A$6:$F$8,3,FALSE),0))</f>
        <v/>
      </c>
      <c r="J372" s="33">
        <f>IF($F372="","",IFERROR(VLOOKUP($F372,'Paramètres'!$A$6:$F$8,4,FALSE),0))</f>
        <v/>
      </c>
      <c r="K372" s="8">
        <f>IF($H372="","",IFERROR(IF($G372="Taxes incluses",ROUND($H372/(1+$I372+$J372),2),ROUND($H372,2)),0))</f>
        <v/>
      </c>
      <c r="L372" s="8">
        <f>IF($K372="","",IFERROR(ROUND($K372*$I372,2),0))</f>
        <v/>
      </c>
      <c r="M372" s="8">
        <f>IF($K372="","",IFERROR(ROUND($K372*$J372,2),0))</f>
        <v/>
      </c>
      <c r="N372" s="8">
        <f>IF($K372="","",IFERROR(ROUND($K372+$L372+$M372,2),0))</f>
        <v/>
      </c>
      <c r="O372" s="10">
        <f>IF($H372="","",IFERROR(IF($G372="Taxes incluses",ROUND($H372-$N372,2),0),0))</f>
        <v/>
      </c>
      <c r="P372" s="26" t="n"/>
      <c r="Q372" s="25" t="n"/>
    </row>
    <row r="373">
      <c r="A373" s="36" t="n"/>
      <c r="B373" s="25" t="n"/>
      <c r="C373" s="25" t="n"/>
      <c r="D373" s="26" t="n"/>
      <c r="E373" s="26" t="n"/>
      <c r="F373" s="25" t="n"/>
      <c r="G373" s="25" t="n"/>
      <c r="H373" s="27" t="n"/>
      <c r="I373" s="33">
        <f>IF($F373="","",IFERROR(VLOOKUP($F373,'Paramètres'!$A$6:$F$8,3,FALSE),0))</f>
        <v/>
      </c>
      <c r="J373" s="33">
        <f>IF($F373="","",IFERROR(VLOOKUP($F373,'Paramètres'!$A$6:$F$8,4,FALSE),0))</f>
        <v/>
      </c>
      <c r="K373" s="8">
        <f>IF($H373="","",IFERROR(IF($G373="Taxes incluses",ROUND($H373/(1+$I373+$J373),2),ROUND($H373,2)),0))</f>
        <v/>
      </c>
      <c r="L373" s="8">
        <f>IF($K373="","",IFERROR(ROUND($K373*$I373,2),0))</f>
        <v/>
      </c>
      <c r="M373" s="8">
        <f>IF($K373="","",IFERROR(ROUND($K373*$J373,2),0))</f>
        <v/>
      </c>
      <c r="N373" s="8">
        <f>IF($K373="","",IFERROR(ROUND($K373+$L373+$M373,2),0))</f>
        <v/>
      </c>
      <c r="O373" s="10">
        <f>IF($H373="","",IFERROR(IF($G373="Taxes incluses",ROUND($H373-$N373,2),0),0))</f>
        <v/>
      </c>
      <c r="P373" s="26" t="n"/>
      <c r="Q373" s="25" t="n"/>
    </row>
    <row r="374">
      <c r="A374" s="36" t="n"/>
      <c r="B374" s="25" t="n"/>
      <c r="C374" s="25" t="n"/>
      <c r="D374" s="26" t="n"/>
      <c r="E374" s="26" t="n"/>
      <c r="F374" s="25" t="n"/>
      <c r="G374" s="25" t="n"/>
      <c r="H374" s="27" t="n"/>
      <c r="I374" s="33">
        <f>IF($F374="","",IFERROR(VLOOKUP($F374,'Paramètres'!$A$6:$F$8,3,FALSE),0))</f>
        <v/>
      </c>
      <c r="J374" s="33">
        <f>IF($F374="","",IFERROR(VLOOKUP($F374,'Paramètres'!$A$6:$F$8,4,FALSE),0))</f>
        <v/>
      </c>
      <c r="K374" s="8">
        <f>IF($H374="","",IFERROR(IF($G374="Taxes incluses",ROUND($H374/(1+$I374+$J374),2),ROUND($H374,2)),0))</f>
        <v/>
      </c>
      <c r="L374" s="8">
        <f>IF($K374="","",IFERROR(ROUND($K374*$I374,2),0))</f>
        <v/>
      </c>
      <c r="M374" s="8">
        <f>IF($K374="","",IFERROR(ROUND($K374*$J374,2),0))</f>
        <v/>
      </c>
      <c r="N374" s="8">
        <f>IF($K374="","",IFERROR(ROUND($K374+$L374+$M374,2),0))</f>
        <v/>
      </c>
      <c r="O374" s="10">
        <f>IF($H374="","",IFERROR(IF($G374="Taxes incluses",ROUND($H374-$N374,2),0),0))</f>
        <v/>
      </c>
      <c r="P374" s="26" t="n"/>
      <c r="Q374" s="25" t="n"/>
    </row>
    <row r="375">
      <c r="A375" s="36" t="n"/>
      <c r="B375" s="25" t="n"/>
      <c r="C375" s="25" t="n"/>
      <c r="D375" s="26" t="n"/>
      <c r="E375" s="26" t="n"/>
      <c r="F375" s="25" t="n"/>
      <c r="G375" s="25" t="n"/>
      <c r="H375" s="27" t="n"/>
      <c r="I375" s="33">
        <f>IF($F375="","",IFERROR(VLOOKUP($F375,'Paramètres'!$A$6:$F$8,3,FALSE),0))</f>
        <v/>
      </c>
      <c r="J375" s="33">
        <f>IF($F375="","",IFERROR(VLOOKUP($F375,'Paramètres'!$A$6:$F$8,4,FALSE),0))</f>
        <v/>
      </c>
      <c r="K375" s="8">
        <f>IF($H375="","",IFERROR(IF($G375="Taxes incluses",ROUND($H375/(1+$I375+$J375),2),ROUND($H375,2)),0))</f>
        <v/>
      </c>
      <c r="L375" s="8">
        <f>IF($K375="","",IFERROR(ROUND($K375*$I375,2),0))</f>
        <v/>
      </c>
      <c r="M375" s="8">
        <f>IF($K375="","",IFERROR(ROUND($K375*$J375,2),0))</f>
        <v/>
      </c>
      <c r="N375" s="8">
        <f>IF($K375="","",IFERROR(ROUND($K375+$L375+$M375,2),0))</f>
        <v/>
      </c>
      <c r="O375" s="10">
        <f>IF($H375="","",IFERROR(IF($G375="Taxes incluses",ROUND($H375-$N375,2),0),0))</f>
        <v/>
      </c>
      <c r="P375" s="26" t="n"/>
      <c r="Q375" s="25" t="n"/>
    </row>
    <row r="376">
      <c r="A376" s="36" t="n"/>
      <c r="B376" s="25" t="n"/>
      <c r="C376" s="25" t="n"/>
      <c r="D376" s="26" t="n"/>
      <c r="E376" s="26" t="n"/>
      <c r="F376" s="25" t="n"/>
      <c r="G376" s="25" t="n"/>
      <c r="H376" s="27" t="n"/>
      <c r="I376" s="33">
        <f>IF($F376="","",IFERROR(VLOOKUP($F376,'Paramètres'!$A$6:$F$8,3,FALSE),0))</f>
        <v/>
      </c>
      <c r="J376" s="33">
        <f>IF($F376="","",IFERROR(VLOOKUP($F376,'Paramètres'!$A$6:$F$8,4,FALSE),0))</f>
        <v/>
      </c>
      <c r="K376" s="8">
        <f>IF($H376="","",IFERROR(IF($G376="Taxes incluses",ROUND($H376/(1+$I376+$J376),2),ROUND($H376,2)),0))</f>
        <v/>
      </c>
      <c r="L376" s="8">
        <f>IF($K376="","",IFERROR(ROUND($K376*$I376,2),0))</f>
        <v/>
      </c>
      <c r="M376" s="8">
        <f>IF($K376="","",IFERROR(ROUND($K376*$J376,2),0))</f>
        <v/>
      </c>
      <c r="N376" s="8">
        <f>IF($K376="","",IFERROR(ROUND($K376+$L376+$M376,2),0))</f>
        <v/>
      </c>
      <c r="O376" s="10">
        <f>IF($H376="","",IFERROR(IF($G376="Taxes incluses",ROUND($H376-$N376,2),0),0))</f>
        <v/>
      </c>
      <c r="P376" s="26" t="n"/>
      <c r="Q376" s="25" t="n"/>
    </row>
    <row r="377">
      <c r="A377" s="36" t="n"/>
      <c r="B377" s="25" t="n"/>
      <c r="C377" s="25" t="n"/>
      <c r="D377" s="26" t="n"/>
      <c r="E377" s="26" t="n"/>
      <c r="F377" s="25" t="n"/>
      <c r="G377" s="25" t="n"/>
      <c r="H377" s="27" t="n"/>
      <c r="I377" s="33">
        <f>IF($F377="","",IFERROR(VLOOKUP($F377,'Paramètres'!$A$6:$F$8,3,FALSE),0))</f>
        <v/>
      </c>
      <c r="J377" s="33">
        <f>IF($F377="","",IFERROR(VLOOKUP($F377,'Paramètres'!$A$6:$F$8,4,FALSE),0))</f>
        <v/>
      </c>
      <c r="K377" s="8">
        <f>IF($H377="","",IFERROR(IF($G377="Taxes incluses",ROUND($H377/(1+$I377+$J377),2),ROUND($H377,2)),0))</f>
        <v/>
      </c>
      <c r="L377" s="8">
        <f>IF($K377="","",IFERROR(ROUND($K377*$I377,2),0))</f>
        <v/>
      </c>
      <c r="M377" s="8">
        <f>IF($K377="","",IFERROR(ROUND($K377*$J377,2),0))</f>
        <v/>
      </c>
      <c r="N377" s="8">
        <f>IF($K377="","",IFERROR(ROUND($K377+$L377+$M377,2),0))</f>
        <v/>
      </c>
      <c r="O377" s="10">
        <f>IF($H377="","",IFERROR(IF($G377="Taxes incluses",ROUND($H377-$N377,2),0),0))</f>
        <v/>
      </c>
      <c r="P377" s="26" t="n"/>
      <c r="Q377" s="25" t="n"/>
    </row>
    <row r="378">
      <c r="A378" s="36" t="n"/>
      <c r="B378" s="25" t="n"/>
      <c r="C378" s="25" t="n"/>
      <c r="D378" s="26" t="n"/>
      <c r="E378" s="26" t="n"/>
      <c r="F378" s="25" t="n"/>
      <c r="G378" s="25" t="n"/>
      <c r="H378" s="27" t="n"/>
      <c r="I378" s="33">
        <f>IF($F378="","",IFERROR(VLOOKUP($F378,'Paramètres'!$A$6:$F$8,3,FALSE),0))</f>
        <v/>
      </c>
      <c r="J378" s="33">
        <f>IF($F378="","",IFERROR(VLOOKUP($F378,'Paramètres'!$A$6:$F$8,4,FALSE),0))</f>
        <v/>
      </c>
      <c r="K378" s="8">
        <f>IF($H378="","",IFERROR(IF($G378="Taxes incluses",ROUND($H378/(1+$I378+$J378),2),ROUND($H378,2)),0))</f>
        <v/>
      </c>
      <c r="L378" s="8">
        <f>IF($K378="","",IFERROR(ROUND($K378*$I378,2),0))</f>
        <v/>
      </c>
      <c r="M378" s="8">
        <f>IF($K378="","",IFERROR(ROUND($K378*$J378,2),0))</f>
        <v/>
      </c>
      <c r="N378" s="8">
        <f>IF($K378="","",IFERROR(ROUND($K378+$L378+$M378,2),0))</f>
        <v/>
      </c>
      <c r="O378" s="10">
        <f>IF($H378="","",IFERROR(IF($G378="Taxes incluses",ROUND($H378-$N378,2),0),0))</f>
        <v/>
      </c>
      <c r="P378" s="26" t="n"/>
      <c r="Q378" s="25" t="n"/>
    </row>
    <row r="379">
      <c r="A379" s="36" t="n"/>
      <c r="B379" s="25" t="n"/>
      <c r="C379" s="25" t="n"/>
      <c r="D379" s="26" t="n"/>
      <c r="E379" s="26" t="n"/>
      <c r="F379" s="25" t="n"/>
      <c r="G379" s="25" t="n"/>
      <c r="H379" s="27" t="n"/>
      <c r="I379" s="33">
        <f>IF($F379="","",IFERROR(VLOOKUP($F379,'Paramètres'!$A$6:$F$8,3,FALSE),0))</f>
        <v/>
      </c>
      <c r="J379" s="33">
        <f>IF($F379="","",IFERROR(VLOOKUP($F379,'Paramètres'!$A$6:$F$8,4,FALSE),0))</f>
        <v/>
      </c>
      <c r="K379" s="8">
        <f>IF($H379="","",IFERROR(IF($G379="Taxes incluses",ROUND($H379/(1+$I379+$J379),2),ROUND($H379,2)),0))</f>
        <v/>
      </c>
      <c r="L379" s="8">
        <f>IF($K379="","",IFERROR(ROUND($K379*$I379,2),0))</f>
        <v/>
      </c>
      <c r="M379" s="8">
        <f>IF($K379="","",IFERROR(ROUND($K379*$J379,2),0))</f>
        <v/>
      </c>
      <c r="N379" s="8">
        <f>IF($K379="","",IFERROR(ROUND($K379+$L379+$M379,2),0))</f>
        <v/>
      </c>
      <c r="O379" s="10">
        <f>IF($H379="","",IFERROR(IF($G379="Taxes incluses",ROUND($H379-$N379,2),0),0))</f>
        <v/>
      </c>
      <c r="P379" s="26" t="n"/>
      <c r="Q379" s="25" t="n"/>
    </row>
    <row r="380">
      <c r="A380" s="36" t="n"/>
      <c r="B380" s="25" t="n"/>
      <c r="C380" s="25" t="n"/>
      <c r="D380" s="26" t="n"/>
      <c r="E380" s="26" t="n"/>
      <c r="F380" s="25" t="n"/>
      <c r="G380" s="25" t="n"/>
      <c r="H380" s="27" t="n"/>
      <c r="I380" s="33">
        <f>IF($F380="","",IFERROR(VLOOKUP($F380,'Paramètres'!$A$6:$F$8,3,FALSE),0))</f>
        <v/>
      </c>
      <c r="J380" s="33">
        <f>IF($F380="","",IFERROR(VLOOKUP($F380,'Paramètres'!$A$6:$F$8,4,FALSE),0))</f>
        <v/>
      </c>
      <c r="K380" s="8">
        <f>IF($H380="","",IFERROR(IF($G380="Taxes incluses",ROUND($H380/(1+$I380+$J380),2),ROUND($H380,2)),0))</f>
        <v/>
      </c>
      <c r="L380" s="8">
        <f>IF($K380="","",IFERROR(ROUND($K380*$I380,2),0))</f>
        <v/>
      </c>
      <c r="M380" s="8">
        <f>IF($K380="","",IFERROR(ROUND($K380*$J380,2),0))</f>
        <v/>
      </c>
      <c r="N380" s="8">
        <f>IF($K380="","",IFERROR(ROUND($K380+$L380+$M380,2),0))</f>
        <v/>
      </c>
      <c r="O380" s="10">
        <f>IF($H380="","",IFERROR(IF($G380="Taxes incluses",ROUND($H380-$N380,2),0),0))</f>
        <v/>
      </c>
      <c r="P380" s="26" t="n"/>
      <c r="Q380" s="25" t="n"/>
    </row>
    <row r="381">
      <c r="A381" s="36" t="n"/>
      <c r="B381" s="25" t="n"/>
      <c r="C381" s="25" t="n"/>
      <c r="D381" s="26" t="n"/>
      <c r="E381" s="26" t="n"/>
      <c r="F381" s="25" t="n"/>
      <c r="G381" s="25" t="n"/>
      <c r="H381" s="27" t="n"/>
      <c r="I381" s="33">
        <f>IF($F381="","",IFERROR(VLOOKUP($F381,'Paramètres'!$A$6:$F$8,3,FALSE),0))</f>
        <v/>
      </c>
      <c r="J381" s="33">
        <f>IF($F381="","",IFERROR(VLOOKUP($F381,'Paramètres'!$A$6:$F$8,4,FALSE),0))</f>
        <v/>
      </c>
      <c r="K381" s="8">
        <f>IF($H381="","",IFERROR(IF($G381="Taxes incluses",ROUND($H381/(1+$I381+$J381),2),ROUND($H381,2)),0))</f>
        <v/>
      </c>
      <c r="L381" s="8">
        <f>IF($K381="","",IFERROR(ROUND($K381*$I381,2),0))</f>
        <v/>
      </c>
      <c r="M381" s="8">
        <f>IF($K381="","",IFERROR(ROUND($K381*$J381,2),0))</f>
        <v/>
      </c>
      <c r="N381" s="8">
        <f>IF($K381="","",IFERROR(ROUND($K381+$L381+$M381,2),0))</f>
        <v/>
      </c>
      <c r="O381" s="10">
        <f>IF($H381="","",IFERROR(IF($G381="Taxes incluses",ROUND($H381-$N381,2),0),0))</f>
        <v/>
      </c>
      <c r="P381" s="26" t="n"/>
      <c r="Q381" s="25" t="n"/>
    </row>
    <row r="382">
      <c r="A382" s="36" t="n"/>
      <c r="B382" s="25" t="n"/>
      <c r="C382" s="25" t="n"/>
      <c r="D382" s="26" t="n"/>
      <c r="E382" s="26" t="n"/>
      <c r="F382" s="25" t="n"/>
      <c r="G382" s="25" t="n"/>
      <c r="H382" s="27" t="n"/>
      <c r="I382" s="33">
        <f>IF($F382="","",IFERROR(VLOOKUP($F382,'Paramètres'!$A$6:$F$8,3,FALSE),0))</f>
        <v/>
      </c>
      <c r="J382" s="33">
        <f>IF($F382="","",IFERROR(VLOOKUP($F382,'Paramètres'!$A$6:$F$8,4,FALSE),0))</f>
        <v/>
      </c>
      <c r="K382" s="8">
        <f>IF($H382="","",IFERROR(IF($G382="Taxes incluses",ROUND($H382/(1+$I382+$J382),2),ROUND($H382,2)),0))</f>
        <v/>
      </c>
      <c r="L382" s="8">
        <f>IF($K382="","",IFERROR(ROUND($K382*$I382,2),0))</f>
        <v/>
      </c>
      <c r="M382" s="8">
        <f>IF($K382="","",IFERROR(ROUND($K382*$J382,2),0))</f>
        <v/>
      </c>
      <c r="N382" s="8">
        <f>IF($K382="","",IFERROR(ROUND($K382+$L382+$M382,2),0))</f>
        <v/>
      </c>
      <c r="O382" s="10">
        <f>IF($H382="","",IFERROR(IF($G382="Taxes incluses",ROUND($H382-$N382,2),0),0))</f>
        <v/>
      </c>
      <c r="P382" s="26" t="n"/>
      <c r="Q382" s="25" t="n"/>
    </row>
    <row r="383">
      <c r="A383" s="36" t="n"/>
      <c r="B383" s="25" t="n"/>
      <c r="C383" s="25" t="n"/>
      <c r="D383" s="26" t="n"/>
      <c r="E383" s="26" t="n"/>
      <c r="F383" s="25" t="n"/>
      <c r="G383" s="25" t="n"/>
      <c r="H383" s="27" t="n"/>
      <c r="I383" s="33">
        <f>IF($F383="","",IFERROR(VLOOKUP($F383,'Paramètres'!$A$6:$F$8,3,FALSE),0))</f>
        <v/>
      </c>
      <c r="J383" s="33">
        <f>IF($F383="","",IFERROR(VLOOKUP($F383,'Paramètres'!$A$6:$F$8,4,FALSE),0))</f>
        <v/>
      </c>
      <c r="K383" s="8">
        <f>IF($H383="","",IFERROR(IF($G383="Taxes incluses",ROUND($H383/(1+$I383+$J383),2),ROUND($H383,2)),0))</f>
        <v/>
      </c>
      <c r="L383" s="8">
        <f>IF($K383="","",IFERROR(ROUND($K383*$I383,2),0))</f>
        <v/>
      </c>
      <c r="M383" s="8">
        <f>IF($K383="","",IFERROR(ROUND($K383*$J383,2),0))</f>
        <v/>
      </c>
      <c r="N383" s="8">
        <f>IF($K383="","",IFERROR(ROUND($K383+$L383+$M383,2),0))</f>
        <v/>
      </c>
      <c r="O383" s="10">
        <f>IF($H383="","",IFERROR(IF($G383="Taxes incluses",ROUND($H383-$N383,2),0),0))</f>
        <v/>
      </c>
      <c r="P383" s="26" t="n"/>
      <c r="Q383" s="25" t="n"/>
    </row>
    <row r="384">
      <c r="A384" s="36" t="n"/>
      <c r="B384" s="25" t="n"/>
      <c r="C384" s="25" t="n"/>
      <c r="D384" s="26" t="n"/>
      <c r="E384" s="26" t="n"/>
      <c r="F384" s="25" t="n"/>
      <c r="G384" s="25" t="n"/>
      <c r="H384" s="27" t="n"/>
      <c r="I384" s="33">
        <f>IF($F384="","",IFERROR(VLOOKUP($F384,'Paramètres'!$A$6:$F$8,3,FALSE),0))</f>
        <v/>
      </c>
      <c r="J384" s="33">
        <f>IF($F384="","",IFERROR(VLOOKUP($F384,'Paramètres'!$A$6:$F$8,4,FALSE),0))</f>
        <v/>
      </c>
      <c r="K384" s="8">
        <f>IF($H384="","",IFERROR(IF($G384="Taxes incluses",ROUND($H384/(1+$I384+$J384),2),ROUND($H384,2)),0))</f>
        <v/>
      </c>
      <c r="L384" s="8">
        <f>IF($K384="","",IFERROR(ROUND($K384*$I384,2),0))</f>
        <v/>
      </c>
      <c r="M384" s="8">
        <f>IF($K384="","",IFERROR(ROUND($K384*$J384,2),0))</f>
        <v/>
      </c>
      <c r="N384" s="8">
        <f>IF($K384="","",IFERROR(ROUND($K384+$L384+$M384,2),0))</f>
        <v/>
      </c>
      <c r="O384" s="10">
        <f>IF($H384="","",IFERROR(IF($G384="Taxes incluses",ROUND($H384-$N384,2),0),0))</f>
        <v/>
      </c>
      <c r="P384" s="26" t="n"/>
      <c r="Q384" s="25" t="n"/>
    </row>
    <row r="385">
      <c r="A385" s="36" t="n"/>
      <c r="B385" s="25" t="n"/>
      <c r="C385" s="25" t="n"/>
      <c r="D385" s="26" t="n"/>
      <c r="E385" s="26" t="n"/>
      <c r="F385" s="25" t="n"/>
      <c r="G385" s="25" t="n"/>
      <c r="H385" s="27" t="n"/>
      <c r="I385" s="33">
        <f>IF($F385="","",IFERROR(VLOOKUP($F385,'Paramètres'!$A$6:$F$8,3,FALSE),0))</f>
        <v/>
      </c>
      <c r="J385" s="33">
        <f>IF($F385="","",IFERROR(VLOOKUP($F385,'Paramètres'!$A$6:$F$8,4,FALSE),0))</f>
        <v/>
      </c>
      <c r="K385" s="8">
        <f>IF($H385="","",IFERROR(IF($G385="Taxes incluses",ROUND($H385/(1+$I385+$J385),2),ROUND($H385,2)),0))</f>
        <v/>
      </c>
      <c r="L385" s="8">
        <f>IF($K385="","",IFERROR(ROUND($K385*$I385,2),0))</f>
        <v/>
      </c>
      <c r="M385" s="8">
        <f>IF($K385="","",IFERROR(ROUND($K385*$J385,2),0))</f>
        <v/>
      </c>
      <c r="N385" s="8">
        <f>IF($K385="","",IFERROR(ROUND($K385+$L385+$M385,2),0))</f>
        <v/>
      </c>
      <c r="O385" s="10">
        <f>IF($H385="","",IFERROR(IF($G385="Taxes incluses",ROUND($H385-$N385,2),0),0))</f>
        <v/>
      </c>
      <c r="P385" s="26" t="n"/>
      <c r="Q385" s="25" t="n"/>
    </row>
    <row r="386">
      <c r="A386" s="36" t="n"/>
      <c r="B386" s="25" t="n"/>
      <c r="C386" s="25" t="n"/>
      <c r="D386" s="26" t="n"/>
      <c r="E386" s="26" t="n"/>
      <c r="F386" s="25" t="n"/>
      <c r="G386" s="25" t="n"/>
      <c r="H386" s="27" t="n"/>
      <c r="I386" s="33">
        <f>IF($F386="","",IFERROR(VLOOKUP($F386,'Paramètres'!$A$6:$F$8,3,FALSE),0))</f>
        <v/>
      </c>
      <c r="J386" s="33">
        <f>IF($F386="","",IFERROR(VLOOKUP($F386,'Paramètres'!$A$6:$F$8,4,FALSE),0))</f>
        <v/>
      </c>
      <c r="K386" s="8">
        <f>IF($H386="","",IFERROR(IF($G386="Taxes incluses",ROUND($H386/(1+$I386+$J386),2),ROUND($H386,2)),0))</f>
        <v/>
      </c>
      <c r="L386" s="8">
        <f>IF($K386="","",IFERROR(ROUND($K386*$I386,2),0))</f>
        <v/>
      </c>
      <c r="M386" s="8">
        <f>IF($K386="","",IFERROR(ROUND($K386*$J386,2),0))</f>
        <v/>
      </c>
      <c r="N386" s="8">
        <f>IF($K386="","",IFERROR(ROUND($K386+$L386+$M386,2),0))</f>
        <v/>
      </c>
      <c r="O386" s="10">
        <f>IF($H386="","",IFERROR(IF($G386="Taxes incluses",ROUND($H386-$N386,2),0),0))</f>
        <v/>
      </c>
      <c r="P386" s="26" t="n"/>
      <c r="Q386" s="25" t="n"/>
    </row>
    <row r="387">
      <c r="A387" s="36" t="n"/>
      <c r="B387" s="25" t="n"/>
      <c r="C387" s="25" t="n"/>
      <c r="D387" s="26" t="n"/>
      <c r="E387" s="26" t="n"/>
      <c r="F387" s="25" t="n"/>
      <c r="G387" s="25" t="n"/>
      <c r="H387" s="27" t="n"/>
      <c r="I387" s="33">
        <f>IF($F387="","",IFERROR(VLOOKUP($F387,'Paramètres'!$A$6:$F$8,3,FALSE),0))</f>
        <v/>
      </c>
      <c r="J387" s="33">
        <f>IF($F387="","",IFERROR(VLOOKUP($F387,'Paramètres'!$A$6:$F$8,4,FALSE),0))</f>
        <v/>
      </c>
      <c r="K387" s="8">
        <f>IF($H387="","",IFERROR(IF($G387="Taxes incluses",ROUND($H387/(1+$I387+$J387),2),ROUND($H387,2)),0))</f>
        <v/>
      </c>
      <c r="L387" s="8">
        <f>IF($K387="","",IFERROR(ROUND($K387*$I387,2),0))</f>
        <v/>
      </c>
      <c r="M387" s="8">
        <f>IF($K387="","",IFERROR(ROUND($K387*$J387,2),0))</f>
        <v/>
      </c>
      <c r="N387" s="8">
        <f>IF($K387="","",IFERROR(ROUND($K387+$L387+$M387,2),0))</f>
        <v/>
      </c>
      <c r="O387" s="10">
        <f>IF($H387="","",IFERROR(IF($G387="Taxes incluses",ROUND($H387-$N387,2),0),0))</f>
        <v/>
      </c>
      <c r="P387" s="26" t="n"/>
      <c r="Q387" s="25" t="n"/>
    </row>
    <row r="388">
      <c r="A388" s="36" t="n"/>
      <c r="B388" s="25" t="n"/>
      <c r="C388" s="25" t="n"/>
      <c r="D388" s="26" t="n"/>
      <c r="E388" s="26" t="n"/>
      <c r="F388" s="25" t="n"/>
      <c r="G388" s="25" t="n"/>
      <c r="H388" s="27" t="n"/>
      <c r="I388" s="33">
        <f>IF($F388="","",IFERROR(VLOOKUP($F388,'Paramètres'!$A$6:$F$8,3,FALSE),0))</f>
        <v/>
      </c>
      <c r="J388" s="33">
        <f>IF($F388="","",IFERROR(VLOOKUP($F388,'Paramètres'!$A$6:$F$8,4,FALSE),0))</f>
        <v/>
      </c>
      <c r="K388" s="8">
        <f>IF($H388="","",IFERROR(IF($G388="Taxes incluses",ROUND($H388/(1+$I388+$J388),2),ROUND($H388,2)),0))</f>
        <v/>
      </c>
      <c r="L388" s="8">
        <f>IF($K388="","",IFERROR(ROUND($K388*$I388,2),0))</f>
        <v/>
      </c>
      <c r="M388" s="8">
        <f>IF($K388="","",IFERROR(ROUND($K388*$J388,2),0))</f>
        <v/>
      </c>
      <c r="N388" s="8">
        <f>IF($K388="","",IFERROR(ROUND($K388+$L388+$M388,2),0))</f>
        <v/>
      </c>
      <c r="O388" s="10">
        <f>IF($H388="","",IFERROR(IF($G388="Taxes incluses",ROUND($H388-$N388,2),0),0))</f>
        <v/>
      </c>
      <c r="P388" s="26" t="n"/>
      <c r="Q388" s="25" t="n"/>
    </row>
    <row r="389">
      <c r="A389" s="36" t="n"/>
      <c r="B389" s="25" t="n"/>
      <c r="C389" s="25" t="n"/>
      <c r="D389" s="26" t="n"/>
      <c r="E389" s="26" t="n"/>
      <c r="F389" s="25" t="n"/>
      <c r="G389" s="25" t="n"/>
      <c r="H389" s="27" t="n"/>
      <c r="I389" s="33">
        <f>IF($F389="","",IFERROR(VLOOKUP($F389,'Paramètres'!$A$6:$F$8,3,FALSE),0))</f>
        <v/>
      </c>
      <c r="J389" s="33">
        <f>IF($F389="","",IFERROR(VLOOKUP($F389,'Paramètres'!$A$6:$F$8,4,FALSE),0))</f>
        <v/>
      </c>
      <c r="K389" s="8">
        <f>IF($H389="","",IFERROR(IF($G389="Taxes incluses",ROUND($H389/(1+$I389+$J389),2),ROUND($H389,2)),0))</f>
        <v/>
      </c>
      <c r="L389" s="8">
        <f>IF($K389="","",IFERROR(ROUND($K389*$I389,2),0))</f>
        <v/>
      </c>
      <c r="M389" s="8">
        <f>IF($K389="","",IFERROR(ROUND($K389*$J389,2),0))</f>
        <v/>
      </c>
      <c r="N389" s="8">
        <f>IF($K389="","",IFERROR(ROUND($K389+$L389+$M389,2),0))</f>
        <v/>
      </c>
      <c r="O389" s="10">
        <f>IF($H389="","",IFERROR(IF($G389="Taxes incluses",ROUND($H389-$N389,2),0),0))</f>
        <v/>
      </c>
      <c r="P389" s="26" t="n"/>
      <c r="Q389" s="25" t="n"/>
    </row>
    <row r="390">
      <c r="A390" s="36" t="n"/>
      <c r="B390" s="25" t="n"/>
      <c r="C390" s="25" t="n"/>
      <c r="D390" s="26" t="n"/>
      <c r="E390" s="26" t="n"/>
      <c r="F390" s="25" t="n"/>
      <c r="G390" s="25" t="n"/>
      <c r="H390" s="27" t="n"/>
      <c r="I390" s="33">
        <f>IF($F390="","",IFERROR(VLOOKUP($F390,'Paramètres'!$A$6:$F$8,3,FALSE),0))</f>
        <v/>
      </c>
      <c r="J390" s="33">
        <f>IF($F390="","",IFERROR(VLOOKUP($F390,'Paramètres'!$A$6:$F$8,4,FALSE),0))</f>
        <v/>
      </c>
      <c r="K390" s="8">
        <f>IF($H390="","",IFERROR(IF($G390="Taxes incluses",ROUND($H390/(1+$I390+$J390),2),ROUND($H390,2)),0))</f>
        <v/>
      </c>
      <c r="L390" s="8">
        <f>IF($K390="","",IFERROR(ROUND($K390*$I390,2),0))</f>
        <v/>
      </c>
      <c r="M390" s="8">
        <f>IF($K390="","",IFERROR(ROUND($K390*$J390,2),0))</f>
        <v/>
      </c>
      <c r="N390" s="8">
        <f>IF($K390="","",IFERROR(ROUND($K390+$L390+$M390,2),0))</f>
        <v/>
      </c>
      <c r="O390" s="10">
        <f>IF($H390="","",IFERROR(IF($G390="Taxes incluses",ROUND($H390-$N390,2),0),0))</f>
        <v/>
      </c>
      <c r="P390" s="26" t="n"/>
      <c r="Q390" s="25" t="n"/>
    </row>
    <row r="391">
      <c r="A391" s="36" t="n"/>
      <c r="B391" s="25" t="n"/>
      <c r="C391" s="25" t="n"/>
      <c r="D391" s="26" t="n"/>
      <c r="E391" s="26" t="n"/>
      <c r="F391" s="25" t="n"/>
      <c r="G391" s="25" t="n"/>
      <c r="H391" s="27" t="n"/>
      <c r="I391" s="33">
        <f>IF($F391="","",IFERROR(VLOOKUP($F391,'Paramètres'!$A$6:$F$8,3,FALSE),0))</f>
        <v/>
      </c>
      <c r="J391" s="33">
        <f>IF($F391="","",IFERROR(VLOOKUP($F391,'Paramètres'!$A$6:$F$8,4,FALSE),0))</f>
        <v/>
      </c>
      <c r="K391" s="8">
        <f>IF($H391="","",IFERROR(IF($G391="Taxes incluses",ROUND($H391/(1+$I391+$J391),2),ROUND($H391,2)),0))</f>
        <v/>
      </c>
      <c r="L391" s="8">
        <f>IF($K391="","",IFERROR(ROUND($K391*$I391,2),0))</f>
        <v/>
      </c>
      <c r="M391" s="8">
        <f>IF($K391="","",IFERROR(ROUND($K391*$J391,2),0))</f>
        <v/>
      </c>
      <c r="N391" s="8">
        <f>IF($K391="","",IFERROR(ROUND($K391+$L391+$M391,2),0))</f>
        <v/>
      </c>
      <c r="O391" s="10">
        <f>IF($H391="","",IFERROR(IF($G391="Taxes incluses",ROUND($H391-$N391,2),0),0))</f>
        <v/>
      </c>
      <c r="P391" s="26" t="n"/>
      <c r="Q391" s="25" t="n"/>
    </row>
    <row r="392">
      <c r="A392" s="36" t="n"/>
      <c r="B392" s="25" t="n"/>
      <c r="C392" s="25" t="n"/>
      <c r="D392" s="26" t="n"/>
      <c r="E392" s="26" t="n"/>
      <c r="F392" s="25" t="n"/>
      <c r="G392" s="25" t="n"/>
      <c r="H392" s="27" t="n"/>
      <c r="I392" s="33">
        <f>IF($F392="","",IFERROR(VLOOKUP($F392,'Paramètres'!$A$6:$F$8,3,FALSE),0))</f>
        <v/>
      </c>
      <c r="J392" s="33">
        <f>IF($F392="","",IFERROR(VLOOKUP($F392,'Paramètres'!$A$6:$F$8,4,FALSE),0))</f>
        <v/>
      </c>
      <c r="K392" s="8">
        <f>IF($H392="","",IFERROR(IF($G392="Taxes incluses",ROUND($H392/(1+$I392+$J392),2),ROUND($H392,2)),0))</f>
        <v/>
      </c>
      <c r="L392" s="8">
        <f>IF($K392="","",IFERROR(ROUND($K392*$I392,2),0))</f>
        <v/>
      </c>
      <c r="M392" s="8">
        <f>IF($K392="","",IFERROR(ROUND($K392*$J392,2),0))</f>
        <v/>
      </c>
      <c r="N392" s="8">
        <f>IF($K392="","",IFERROR(ROUND($K392+$L392+$M392,2),0))</f>
        <v/>
      </c>
      <c r="O392" s="10">
        <f>IF($H392="","",IFERROR(IF($G392="Taxes incluses",ROUND($H392-$N392,2),0),0))</f>
        <v/>
      </c>
      <c r="P392" s="26" t="n"/>
      <c r="Q392" s="25" t="n"/>
    </row>
    <row r="393">
      <c r="A393" s="36" t="n"/>
      <c r="B393" s="25" t="n"/>
      <c r="C393" s="25" t="n"/>
      <c r="D393" s="26" t="n"/>
      <c r="E393" s="26" t="n"/>
      <c r="F393" s="25" t="n"/>
      <c r="G393" s="25" t="n"/>
      <c r="H393" s="27" t="n"/>
      <c r="I393" s="33">
        <f>IF($F393="","",IFERROR(VLOOKUP($F393,'Paramètres'!$A$6:$F$8,3,FALSE),0))</f>
        <v/>
      </c>
      <c r="J393" s="33">
        <f>IF($F393="","",IFERROR(VLOOKUP($F393,'Paramètres'!$A$6:$F$8,4,FALSE),0))</f>
        <v/>
      </c>
      <c r="K393" s="8">
        <f>IF($H393="","",IFERROR(IF($G393="Taxes incluses",ROUND($H393/(1+$I393+$J393),2),ROUND($H393,2)),0))</f>
        <v/>
      </c>
      <c r="L393" s="8">
        <f>IF($K393="","",IFERROR(ROUND($K393*$I393,2),0))</f>
        <v/>
      </c>
      <c r="M393" s="8">
        <f>IF($K393="","",IFERROR(ROUND($K393*$J393,2),0))</f>
        <v/>
      </c>
      <c r="N393" s="8">
        <f>IF($K393="","",IFERROR(ROUND($K393+$L393+$M393,2),0))</f>
        <v/>
      </c>
      <c r="O393" s="10">
        <f>IF($H393="","",IFERROR(IF($G393="Taxes incluses",ROUND($H393-$N393,2),0),0))</f>
        <v/>
      </c>
      <c r="P393" s="26" t="n"/>
      <c r="Q393" s="25" t="n"/>
    </row>
    <row r="394">
      <c r="A394" s="36" t="n"/>
      <c r="B394" s="25" t="n"/>
      <c r="C394" s="25" t="n"/>
      <c r="D394" s="26" t="n"/>
      <c r="E394" s="26" t="n"/>
      <c r="F394" s="25" t="n"/>
      <c r="G394" s="25" t="n"/>
      <c r="H394" s="27" t="n"/>
      <c r="I394" s="33">
        <f>IF($F394="","",IFERROR(VLOOKUP($F394,'Paramètres'!$A$6:$F$8,3,FALSE),0))</f>
        <v/>
      </c>
      <c r="J394" s="33">
        <f>IF($F394="","",IFERROR(VLOOKUP($F394,'Paramètres'!$A$6:$F$8,4,FALSE),0))</f>
        <v/>
      </c>
      <c r="K394" s="8">
        <f>IF($H394="","",IFERROR(IF($G394="Taxes incluses",ROUND($H394/(1+$I394+$J394),2),ROUND($H394,2)),0))</f>
        <v/>
      </c>
      <c r="L394" s="8">
        <f>IF($K394="","",IFERROR(ROUND($K394*$I394,2),0))</f>
        <v/>
      </c>
      <c r="M394" s="8">
        <f>IF($K394="","",IFERROR(ROUND($K394*$J394,2),0))</f>
        <v/>
      </c>
      <c r="N394" s="8">
        <f>IF($K394="","",IFERROR(ROUND($K394+$L394+$M394,2),0))</f>
        <v/>
      </c>
      <c r="O394" s="10">
        <f>IF($H394="","",IFERROR(IF($G394="Taxes incluses",ROUND($H394-$N394,2),0),0))</f>
        <v/>
      </c>
      <c r="P394" s="26" t="n"/>
      <c r="Q394" s="25" t="n"/>
    </row>
    <row r="395">
      <c r="A395" s="36" t="n"/>
      <c r="B395" s="25" t="n"/>
      <c r="C395" s="25" t="n"/>
      <c r="D395" s="26" t="n"/>
      <c r="E395" s="26" t="n"/>
      <c r="F395" s="25" t="n"/>
      <c r="G395" s="25" t="n"/>
      <c r="H395" s="27" t="n"/>
      <c r="I395" s="33">
        <f>IF($F395="","",IFERROR(VLOOKUP($F395,'Paramètres'!$A$6:$F$8,3,FALSE),0))</f>
        <v/>
      </c>
      <c r="J395" s="33">
        <f>IF($F395="","",IFERROR(VLOOKUP($F395,'Paramètres'!$A$6:$F$8,4,FALSE),0))</f>
        <v/>
      </c>
      <c r="K395" s="8">
        <f>IF($H395="","",IFERROR(IF($G395="Taxes incluses",ROUND($H395/(1+$I395+$J395),2),ROUND($H395,2)),0))</f>
        <v/>
      </c>
      <c r="L395" s="8">
        <f>IF($K395="","",IFERROR(ROUND($K395*$I395,2),0))</f>
        <v/>
      </c>
      <c r="M395" s="8">
        <f>IF($K395="","",IFERROR(ROUND($K395*$J395,2),0))</f>
        <v/>
      </c>
      <c r="N395" s="8">
        <f>IF($K395="","",IFERROR(ROUND($K395+$L395+$M395,2),0))</f>
        <v/>
      </c>
      <c r="O395" s="10">
        <f>IF($H395="","",IFERROR(IF($G395="Taxes incluses",ROUND($H395-$N395,2),0),0))</f>
        <v/>
      </c>
      <c r="P395" s="26" t="n"/>
      <c r="Q395" s="25" t="n"/>
    </row>
    <row r="396">
      <c r="A396" s="36" t="n"/>
      <c r="B396" s="25" t="n"/>
      <c r="C396" s="25" t="n"/>
      <c r="D396" s="26" t="n"/>
      <c r="E396" s="26" t="n"/>
      <c r="F396" s="25" t="n"/>
      <c r="G396" s="25" t="n"/>
      <c r="H396" s="27" t="n"/>
      <c r="I396" s="33">
        <f>IF($F396="","",IFERROR(VLOOKUP($F396,'Paramètres'!$A$6:$F$8,3,FALSE),0))</f>
        <v/>
      </c>
      <c r="J396" s="33">
        <f>IF($F396="","",IFERROR(VLOOKUP($F396,'Paramètres'!$A$6:$F$8,4,FALSE),0))</f>
        <v/>
      </c>
      <c r="K396" s="8">
        <f>IF($H396="","",IFERROR(IF($G396="Taxes incluses",ROUND($H396/(1+$I396+$J396),2),ROUND($H396,2)),0))</f>
        <v/>
      </c>
      <c r="L396" s="8">
        <f>IF($K396="","",IFERROR(ROUND($K396*$I396,2),0))</f>
        <v/>
      </c>
      <c r="M396" s="8">
        <f>IF($K396="","",IFERROR(ROUND($K396*$J396,2),0))</f>
        <v/>
      </c>
      <c r="N396" s="8">
        <f>IF($K396="","",IFERROR(ROUND($K396+$L396+$M396,2),0))</f>
        <v/>
      </c>
      <c r="O396" s="10">
        <f>IF($H396="","",IFERROR(IF($G396="Taxes incluses",ROUND($H396-$N396,2),0),0))</f>
        <v/>
      </c>
      <c r="P396" s="26" t="n"/>
      <c r="Q396" s="25" t="n"/>
    </row>
    <row r="397">
      <c r="A397" s="36" t="n"/>
      <c r="B397" s="25" t="n"/>
      <c r="C397" s="25" t="n"/>
      <c r="D397" s="26" t="n"/>
      <c r="E397" s="26" t="n"/>
      <c r="F397" s="25" t="n"/>
      <c r="G397" s="25" t="n"/>
      <c r="H397" s="27" t="n"/>
      <c r="I397" s="33">
        <f>IF($F397="","",IFERROR(VLOOKUP($F397,'Paramètres'!$A$6:$F$8,3,FALSE),0))</f>
        <v/>
      </c>
      <c r="J397" s="33">
        <f>IF($F397="","",IFERROR(VLOOKUP($F397,'Paramètres'!$A$6:$F$8,4,FALSE),0))</f>
        <v/>
      </c>
      <c r="K397" s="8">
        <f>IF($H397="","",IFERROR(IF($G397="Taxes incluses",ROUND($H397/(1+$I397+$J397),2),ROUND($H397,2)),0))</f>
        <v/>
      </c>
      <c r="L397" s="8">
        <f>IF($K397="","",IFERROR(ROUND($K397*$I397,2),0))</f>
        <v/>
      </c>
      <c r="M397" s="8">
        <f>IF($K397="","",IFERROR(ROUND($K397*$J397,2),0))</f>
        <v/>
      </c>
      <c r="N397" s="8">
        <f>IF($K397="","",IFERROR(ROUND($K397+$L397+$M397,2),0))</f>
        <v/>
      </c>
      <c r="O397" s="10">
        <f>IF($H397="","",IFERROR(IF($G397="Taxes incluses",ROUND($H397-$N397,2),0),0))</f>
        <v/>
      </c>
      <c r="P397" s="26" t="n"/>
      <c r="Q397" s="25" t="n"/>
    </row>
    <row r="398">
      <c r="A398" s="36" t="n"/>
      <c r="B398" s="25" t="n"/>
      <c r="C398" s="25" t="n"/>
      <c r="D398" s="26" t="n"/>
      <c r="E398" s="26" t="n"/>
      <c r="F398" s="25" t="n"/>
      <c r="G398" s="25" t="n"/>
      <c r="H398" s="27" t="n"/>
      <c r="I398" s="33">
        <f>IF($F398="","",IFERROR(VLOOKUP($F398,'Paramètres'!$A$6:$F$8,3,FALSE),0))</f>
        <v/>
      </c>
      <c r="J398" s="33">
        <f>IF($F398="","",IFERROR(VLOOKUP($F398,'Paramètres'!$A$6:$F$8,4,FALSE),0))</f>
        <v/>
      </c>
      <c r="K398" s="8">
        <f>IF($H398="","",IFERROR(IF($G398="Taxes incluses",ROUND($H398/(1+$I398+$J398),2),ROUND($H398,2)),0))</f>
        <v/>
      </c>
      <c r="L398" s="8">
        <f>IF($K398="","",IFERROR(ROUND($K398*$I398,2),0))</f>
        <v/>
      </c>
      <c r="M398" s="8">
        <f>IF($K398="","",IFERROR(ROUND($K398*$J398,2),0))</f>
        <v/>
      </c>
      <c r="N398" s="8">
        <f>IF($K398="","",IFERROR(ROUND($K398+$L398+$M398,2),0))</f>
        <v/>
      </c>
      <c r="O398" s="10">
        <f>IF($H398="","",IFERROR(IF($G398="Taxes incluses",ROUND($H398-$N398,2),0),0))</f>
        <v/>
      </c>
      <c r="P398" s="26" t="n"/>
      <c r="Q398" s="25" t="n"/>
    </row>
    <row r="399">
      <c r="A399" s="36" t="n"/>
      <c r="B399" s="25" t="n"/>
      <c r="C399" s="25" t="n"/>
      <c r="D399" s="26" t="n"/>
      <c r="E399" s="26" t="n"/>
      <c r="F399" s="25" t="n"/>
      <c r="G399" s="25" t="n"/>
      <c r="H399" s="27" t="n"/>
      <c r="I399" s="33">
        <f>IF($F399="","",IFERROR(VLOOKUP($F399,'Paramètres'!$A$6:$F$8,3,FALSE),0))</f>
        <v/>
      </c>
      <c r="J399" s="33">
        <f>IF($F399="","",IFERROR(VLOOKUP($F399,'Paramètres'!$A$6:$F$8,4,FALSE),0))</f>
        <v/>
      </c>
      <c r="K399" s="8">
        <f>IF($H399="","",IFERROR(IF($G399="Taxes incluses",ROUND($H399/(1+$I399+$J399),2),ROUND($H399,2)),0))</f>
        <v/>
      </c>
      <c r="L399" s="8">
        <f>IF($K399="","",IFERROR(ROUND($K399*$I399,2),0))</f>
        <v/>
      </c>
      <c r="M399" s="8">
        <f>IF($K399="","",IFERROR(ROUND($K399*$J399,2),0))</f>
        <v/>
      </c>
      <c r="N399" s="8">
        <f>IF($K399="","",IFERROR(ROUND($K399+$L399+$M399,2),0))</f>
        <v/>
      </c>
      <c r="O399" s="10">
        <f>IF($H399="","",IFERROR(IF($G399="Taxes incluses",ROUND($H399-$N399,2),0),0))</f>
        <v/>
      </c>
      <c r="P399" s="26" t="n"/>
      <c r="Q399" s="25" t="n"/>
    </row>
    <row r="400">
      <c r="A400" s="36" t="n"/>
      <c r="B400" s="25" t="n"/>
      <c r="C400" s="25" t="n"/>
      <c r="D400" s="26" t="n"/>
      <c r="E400" s="26" t="n"/>
      <c r="F400" s="25" t="n"/>
      <c r="G400" s="25" t="n"/>
      <c r="H400" s="27" t="n"/>
      <c r="I400" s="33">
        <f>IF($F400="","",IFERROR(VLOOKUP($F400,'Paramètres'!$A$6:$F$8,3,FALSE),0))</f>
        <v/>
      </c>
      <c r="J400" s="33">
        <f>IF($F400="","",IFERROR(VLOOKUP($F400,'Paramètres'!$A$6:$F$8,4,FALSE),0))</f>
        <v/>
      </c>
      <c r="K400" s="8">
        <f>IF($H400="","",IFERROR(IF($G400="Taxes incluses",ROUND($H400/(1+$I400+$J400),2),ROUND($H400,2)),0))</f>
        <v/>
      </c>
      <c r="L400" s="8">
        <f>IF($K400="","",IFERROR(ROUND($K400*$I400,2),0))</f>
        <v/>
      </c>
      <c r="M400" s="8">
        <f>IF($K400="","",IFERROR(ROUND($K400*$J400,2),0))</f>
        <v/>
      </c>
      <c r="N400" s="8">
        <f>IF($K400="","",IFERROR(ROUND($K400+$L400+$M400,2),0))</f>
        <v/>
      </c>
      <c r="O400" s="10">
        <f>IF($H400="","",IFERROR(IF($G400="Taxes incluses",ROUND($H400-$N400,2),0),0))</f>
        <v/>
      </c>
      <c r="P400" s="26" t="n"/>
      <c r="Q400" s="25" t="n"/>
    </row>
    <row r="401">
      <c r="A401" s="36" t="n"/>
      <c r="B401" s="25" t="n"/>
      <c r="C401" s="25" t="n"/>
      <c r="D401" s="26" t="n"/>
      <c r="E401" s="26" t="n"/>
      <c r="F401" s="25" t="n"/>
      <c r="G401" s="25" t="n"/>
      <c r="H401" s="27" t="n"/>
      <c r="I401" s="33">
        <f>IF($F401="","",IFERROR(VLOOKUP($F401,'Paramètres'!$A$6:$F$8,3,FALSE),0))</f>
        <v/>
      </c>
      <c r="J401" s="33">
        <f>IF($F401="","",IFERROR(VLOOKUP($F401,'Paramètres'!$A$6:$F$8,4,FALSE),0))</f>
        <v/>
      </c>
      <c r="K401" s="8">
        <f>IF($H401="","",IFERROR(IF($G401="Taxes incluses",ROUND($H401/(1+$I401+$J401),2),ROUND($H401,2)),0))</f>
        <v/>
      </c>
      <c r="L401" s="8">
        <f>IF($K401="","",IFERROR(ROUND($K401*$I401,2),0))</f>
        <v/>
      </c>
      <c r="M401" s="8">
        <f>IF($K401="","",IFERROR(ROUND($K401*$J401,2),0))</f>
        <v/>
      </c>
      <c r="N401" s="8">
        <f>IF($K401="","",IFERROR(ROUND($K401+$L401+$M401,2),0))</f>
        <v/>
      </c>
      <c r="O401" s="10">
        <f>IF($H401="","",IFERROR(IF($G401="Taxes incluses",ROUND($H401-$N401,2),0),0))</f>
        <v/>
      </c>
      <c r="P401" s="26" t="n"/>
      <c r="Q401" s="25" t="n"/>
    </row>
    <row r="402">
      <c r="A402" s="36" t="n"/>
      <c r="B402" s="25" t="n"/>
      <c r="C402" s="25" t="n"/>
      <c r="D402" s="26" t="n"/>
      <c r="E402" s="26" t="n"/>
      <c r="F402" s="25" t="n"/>
      <c r="G402" s="25" t="n"/>
      <c r="H402" s="27" t="n"/>
      <c r="I402" s="33">
        <f>IF($F402="","",IFERROR(VLOOKUP($F402,'Paramètres'!$A$6:$F$8,3,FALSE),0))</f>
        <v/>
      </c>
      <c r="J402" s="33">
        <f>IF($F402="","",IFERROR(VLOOKUP($F402,'Paramètres'!$A$6:$F$8,4,FALSE),0))</f>
        <v/>
      </c>
      <c r="K402" s="8">
        <f>IF($H402="","",IFERROR(IF($G402="Taxes incluses",ROUND($H402/(1+$I402+$J402),2),ROUND($H402,2)),0))</f>
        <v/>
      </c>
      <c r="L402" s="8">
        <f>IF($K402="","",IFERROR(ROUND($K402*$I402,2),0))</f>
        <v/>
      </c>
      <c r="M402" s="8">
        <f>IF($K402="","",IFERROR(ROUND($K402*$J402,2),0))</f>
        <v/>
      </c>
      <c r="N402" s="8">
        <f>IF($K402="","",IFERROR(ROUND($K402+$L402+$M402,2),0))</f>
        <v/>
      </c>
      <c r="O402" s="10">
        <f>IF($H402="","",IFERROR(IF($G402="Taxes incluses",ROUND($H402-$N402,2),0),0))</f>
        <v/>
      </c>
      <c r="P402" s="26" t="n"/>
      <c r="Q402" s="25" t="n"/>
    </row>
    <row r="403">
      <c r="A403" s="36" t="n"/>
      <c r="B403" s="25" t="n"/>
      <c r="C403" s="25" t="n"/>
      <c r="D403" s="26" t="n"/>
      <c r="E403" s="26" t="n"/>
      <c r="F403" s="25" t="n"/>
      <c r="G403" s="25" t="n"/>
      <c r="H403" s="27" t="n"/>
      <c r="I403" s="33">
        <f>IF($F403="","",IFERROR(VLOOKUP($F403,'Paramètres'!$A$6:$F$8,3,FALSE),0))</f>
        <v/>
      </c>
      <c r="J403" s="33">
        <f>IF($F403="","",IFERROR(VLOOKUP($F403,'Paramètres'!$A$6:$F$8,4,FALSE),0))</f>
        <v/>
      </c>
      <c r="K403" s="8">
        <f>IF($H403="","",IFERROR(IF($G403="Taxes incluses",ROUND($H403/(1+$I403+$J403),2),ROUND($H403,2)),0))</f>
        <v/>
      </c>
      <c r="L403" s="8">
        <f>IF($K403="","",IFERROR(ROUND($K403*$I403,2),0))</f>
        <v/>
      </c>
      <c r="M403" s="8">
        <f>IF($K403="","",IFERROR(ROUND($K403*$J403,2),0))</f>
        <v/>
      </c>
      <c r="N403" s="8">
        <f>IF($K403="","",IFERROR(ROUND($K403+$L403+$M403,2),0))</f>
        <v/>
      </c>
      <c r="O403" s="10">
        <f>IF($H403="","",IFERROR(IF($G403="Taxes incluses",ROUND($H403-$N403,2),0),0))</f>
        <v/>
      </c>
      <c r="P403" s="26" t="n"/>
      <c r="Q403" s="25" t="n"/>
    </row>
    <row r="404">
      <c r="A404" s="36" t="n"/>
      <c r="B404" s="25" t="n"/>
      <c r="C404" s="25" t="n"/>
      <c r="D404" s="26" t="n"/>
      <c r="E404" s="26" t="n"/>
      <c r="F404" s="25" t="n"/>
      <c r="G404" s="25" t="n"/>
      <c r="H404" s="27" t="n"/>
      <c r="I404" s="33">
        <f>IF($F404="","",IFERROR(VLOOKUP($F404,'Paramètres'!$A$6:$F$8,3,FALSE),0))</f>
        <v/>
      </c>
      <c r="J404" s="33">
        <f>IF($F404="","",IFERROR(VLOOKUP($F404,'Paramètres'!$A$6:$F$8,4,FALSE),0))</f>
        <v/>
      </c>
      <c r="K404" s="8">
        <f>IF($H404="","",IFERROR(IF($G404="Taxes incluses",ROUND($H404/(1+$I404+$J404),2),ROUND($H404,2)),0))</f>
        <v/>
      </c>
      <c r="L404" s="8">
        <f>IF($K404="","",IFERROR(ROUND($K404*$I404,2),0))</f>
        <v/>
      </c>
      <c r="M404" s="8">
        <f>IF($K404="","",IFERROR(ROUND($K404*$J404,2),0))</f>
        <v/>
      </c>
      <c r="N404" s="8">
        <f>IF($K404="","",IFERROR(ROUND($K404+$L404+$M404,2),0))</f>
        <v/>
      </c>
      <c r="O404" s="10">
        <f>IF($H404="","",IFERROR(IF($G404="Taxes incluses",ROUND($H404-$N404,2),0),0))</f>
        <v/>
      </c>
      <c r="P404" s="26" t="n"/>
      <c r="Q404" s="25" t="n"/>
    </row>
    <row r="405">
      <c r="A405" s="36" t="n"/>
      <c r="B405" s="25" t="n"/>
      <c r="C405" s="25" t="n"/>
      <c r="D405" s="26" t="n"/>
      <c r="E405" s="26" t="n"/>
      <c r="F405" s="25" t="n"/>
      <c r="G405" s="25" t="n"/>
      <c r="H405" s="27" t="n"/>
      <c r="I405" s="33">
        <f>IF($F405="","",IFERROR(VLOOKUP($F405,'Paramètres'!$A$6:$F$8,3,FALSE),0))</f>
        <v/>
      </c>
      <c r="J405" s="33">
        <f>IF($F405="","",IFERROR(VLOOKUP($F405,'Paramètres'!$A$6:$F$8,4,FALSE),0))</f>
        <v/>
      </c>
      <c r="K405" s="8">
        <f>IF($H405="","",IFERROR(IF($G405="Taxes incluses",ROUND($H405/(1+$I405+$J405),2),ROUND($H405,2)),0))</f>
        <v/>
      </c>
      <c r="L405" s="8">
        <f>IF($K405="","",IFERROR(ROUND($K405*$I405,2),0))</f>
        <v/>
      </c>
      <c r="M405" s="8">
        <f>IF($K405="","",IFERROR(ROUND($K405*$J405,2),0))</f>
        <v/>
      </c>
      <c r="N405" s="8">
        <f>IF($K405="","",IFERROR(ROUND($K405+$L405+$M405,2),0))</f>
        <v/>
      </c>
      <c r="O405" s="10">
        <f>IF($H405="","",IFERROR(IF($G405="Taxes incluses",ROUND($H405-$N405,2),0),0))</f>
        <v/>
      </c>
      <c r="P405" s="26" t="n"/>
      <c r="Q405" s="25" t="n"/>
    </row>
    <row r="406">
      <c r="A406" s="36" t="n"/>
      <c r="B406" s="25" t="n"/>
      <c r="C406" s="25" t="n"/>
      <c r="D406" s="26" t="n"/>
      <c r="E406" s="26" t="n"/>
      <c r="F406" s="25" t="n"/>
      <c r="G406" s="25" t="n"/>
      <c r="H406" s="27" t="n"/>
      <c r="I406" s="33">
        <f>IF($F406="","",IFERROR(VLOOKUP($F406,'Paramètres'!$A$6:$F$8,3,FALSE),0))</f>
        <v/>
      </c>
      <c r="J406" s="33">
        <f>IF($F406="","",IFERROR(VLOOKUP($F406,'Paramètres'!$A$6:$F$8,4,FALSE),0))</f>
        <v/>
      </c>
      <c r="K406" s="8">
        <f>IF($H406="","",IFERROR(IF($G406="Taxes incluses",ROUND($H406/(1+$I406+$J406),2),ROUND($H406,2)),0))</f>
        <v/>
      </c>
      <c r="L406" s="8">
        <f>IF($K406="","",IFERROR(ROUND($K406*$I406,2),0))</f>
        <v/>
      </c>
      <c r="M406" s="8">
        <f>IF($K406="","",IFERROR(ROUND($K406*$J406,2),0))</f>
        <v/>
      </c>
      <c r="N406" s="8">
        <f>IF($K406="","",IFERROR(ROUND($K406+$L406+$M406,2),0))</f>
        <v/>
      </c>
      <c r="O406" s="10">
        <f>IF($H406="","",IFERROR(IF($G406="Taxes incluses",ROUND($H406-$N406,2),0),0))</f>
        <v/>
      </c>
      <c r="P406" s="26" t="n"/>
      <c r="Q406" s="25" t="n"/>
    </row>
    <row r="407">
      <c r="A407" s="36" t="n"/>
      <c r="B407" s="25" t="n"/>
      <c r="C407" s="25" t="n"/>
      <c r="D407" s="26" t="n"/>
      <c r="E407" s="26" t="n"/>
      <c r="F407" s="25" t="n"/>
      <c r="G407" s="25" t="n"/>
      <c r="H407" s="27" t="n"/>
      <c r="I407" s="33">
        <f>IF($F407="","",IFERROR(VLOOKUP($F407,'Paramètres'!$A$6:$F$8,3,FALSE),0))</f>
        <v/>
      </c>
      <c r="J407" s="33">
        <f>IF($F407="","",IFERROR(VLOOKUP($F407,'Paramètres'!$A$6:$F$8,4,FALSE),0))</f>
        <v/>
      </c>
      <c r="K407" s="8">
        <f>IF($H407="","",IFERROR(IF($G407="Taxes incluses",ROUND($H407/(1+$I407+$J407),2),ROUND($H407,2)),0))</f>
        <v/>
      </c>
      <c r="L407" s="8">
        <f>IF($K407="","",IFERROR(ROUND($K407*$I407,2),0))</f>
        <v/>
      </c>
      <c r="M407" s="8">
        <f>IF($K407="","",IFERROR(ROUND($K407*$J407,2),0))</f>
        <v/>
      </c>
      <c r="N407" s="8">
        <f>IF($K407="","",IFERROR(ROUND($K407+$L407+$M407,2),0))</f>
        <v/>
      </c>
      <c r="O407" s="10">
        <f>IF($H407="","",IFERROR(IF($G407="Taxes incluses",ROUND($H407-$N407,2),0),0))</f>
        <v/>
      </c>
      <c r="P407" s="26" t="n"/>
      <c r="Q407" s="25" t="n"/>
    </row>
    <row r="408">
      <c r="A408" s="36" t="n"/>
      <c r="B408" s="25" t="n"/>
      <c r="C408" s="25" t="n"/>
      <c r="D408" s="26" t="n"/>
      <c r="E408" s="26" t="n"/>
      <c r="F408" s="25" t="n"/>
      <c r="G408" s="25" t="n"/>
      <c r="H408" s="27" t="n"/>
      <c r="I408" s="33">
        <f>IF($F408="","",IFERROR(VLOOKUP($F408,'Paramètres'!$A$6:$F$8,3,FALSE),0))</f>
        <v/>
      </c>
      <c r="J408" s="33">
        <f>IF($F408="","",IFERROR(VLOOKUP($F408,'Paramètres'!$A$6:$F$8,4,FALSE),0))</f>
        <v/>
      </c>
      <c r="K408" s="8">
        <f>IF($H408="","",IFERROR(IF($G408="Taxes incluses",ROUND($H408/(1+$I408+$J408),2),ROUND($H408,2)),0))</f>
        <v/>
      </c>
      <c r="L408" s="8">
        <f>IF($K408="","",IFERROR(ROUND($K408*$I408,2),0))</f>
        <v/>
      </c>
      <c r="M408" s="8">
        <f>IF($K408="","",IFERROR(ROUND($K408*$J408,2),0))</f>
        <v/>
      </c>
      <c r="N408" s="8">
        <f>IF($K408="","",IFERROR(ROUND($K408+$L408+$M408,2),0))</f>
        <v/>
      </c>
      <c r="O408" s="10">
        <f>IF($H408="","",IFERROR(IF($G408="Taxes incluses",ROUND($H408-$N408,2),0),0))</f>
        <v/>
      </c>
      <c r="P408" s="26" t="n"/>
      <c r="Q408" s="25" t="n"/>
    </row>
    <row r="409">
      <c r="A409" s="36" t="n"/>
      <c r="B409" s="25" t="n"/>
      <c r="C409" s="25" t="n"/>
      <c r="D409" s="26" t="n"/>
      <c r="E409" s="26" t="n"/>
      <c r="F409" s="25" t="n"/>
      <c r="G409" s="25" t="n"/>
      <c r="H409" s="27" t="n"/>
      <c r="I409" s="33">
        <f>IF($F409="","",IFERROR(VLOOKUP($F409,'Paramètres'!$A$6:$F$8,3,FALSE),0))</f>
        <v/>
      </c>
      <c r="J409" s="33">
        <f>IF($F409="","",IFERROR(VLOOKUP($F409,'Paramètres'!$A$6:$F$8,4,FALSE),0))</f>
        <v/>
      </c>
      <c r="K409" s="8">
        <f>IF($H409="","",IFERROR(IF($G409="Taxes incluses",ROUND($H409/(1+$I409+$J409),2),ROUND($H409,2)),0))</f>
        <v/>
      </c>
      <c r="L409" s="8">
        <f>IF($K409="","",IFERROR(ROUND($K409*$I409,2),0))</f>
        <v/>
      </c>
      <c r="M409" s="8">
        <f>IF($K409="","",IFERROR(ROUND($K409*$J409,2),0))</f>
        <v/>
      </c>
      <c r="N409" s="8">
        <f>IF($K409="","",IFERROR(ROUND($K409+$L409+$M409,2),0))</f>
        <v/>
      </c>
      <c r="O409" s="10">
        <f>IF($H409="","",IFERROR(IF($G409="Taxes incluses",ROUND($H409-$N409,2),0),0))</f>
        <v/>
      </c>
      <c r="P409" s="26" t="n"/>
      <c r="Q409" s="25" t="n"/>
    </row>
    <row r="410">
      <c r="A410" s="36" t="n"/>
      <c r="B410" s="25" t="n"/>
      <c r="C410" s="25" t="n"/>
      <c r="D410" s="26" t="n"/>
      <c r="E410" s="26" t="n"/>
      <c r="F410" s="25" t="n"/>
      <c r="G410" s="25" t="n"/>
      <c r="H410" s="27" t="n"/>
      <c r="I410" s="33">
        <f>IF($F410="","",IFERROR(VLOOKUP($F410,'Paramètres'!$A$6:$F$8,3,FALSE),0))</f>
        <v/>
      </c>
      <c r="J410" s="33">
        <f>IF($F410="","",IFERROR(VLOOKUP($F410,'Paramètres'!$A$6:$F$8,4,FALSE),0))</f>
        <v/>
      </c>
      <c r="K410" s="8">
        <f>IF($H410="","",IFERROR(IF($G410="Taxes incluses",ROUND($H410/(1+$I410+$J410),2),ROUND($H410,2)),0))</f>
        <v/>
      </c>
      <c r="L410" s="8">
        <f>IF($K410="","",IFERROR(ROUND($K410*$I410,2),0))</f>
        <v/>
      </c>
      <c r="M410" s="8">
        <f>IF($K410="","",IFERROR(ROUND($K410*$J410,2),0))</f>
        <v/>
      </c>
      <c r="N410" s="8">
        <f>IF($K410="","",IFERROR(ROUND($K410+$L410+$M410,2),0))</f>
        <v/>
      </c>
      <c r="O410" s="10">
        <f>IF($H410="","",IFERROR(IF($G410="Taxes incluses",ROUND($H410-$N410,2),0),0))</f>
        <v/>
      </c>
      <c r="P410" s="26" t="n"/>
      <c r="Q410" s="25" t="n"/>
    </row>
    <row r="411">
      <c r="A411" s="36" t="n"/>
      <c r="B411" s="25" t="n"/>
      <c r="C411" s="25" t="n"/>
      <c r="D411" s="26" t="n"/>
      <c r="E411" s="26" t="n"/>
      <c r="F411" s="25" t="n"/>
      <c r="G411" s="25" t="n"/>
      <c r="H411" s="27" t="n"/>
      <c r="I411" s="33">
        <f>IF($F411="","",IFERROR(VLOOKUP($F411,'Paramètres'!$A$6:$F$8,3,FALSE),0))</f>
        <v/>
      </c>
      <c r="J411" s="33">
        <f>IF($F411="","",IFERROR(VLOOKUP($F411,'Paramètres'!$A$6:$F$8,4,FALSE),0))</f>
        <v/>
      </c>
      <c r="K411" s="8">
        <f>IF($H411="","",IFERROR(IF($G411="Taxes incluses",ROUND($H411/(1+$I411+$J411),2),ROUND($H411,2)),0))</f>
        <v/>
      </c>
      <c r="L411" s="8">
        <f>IF($K411="","",IFERROR(ROUND($K411*$I411,2),0))</f>
        <v/>
      </c>
      <c r="M411" s="8">
        <f>IF($K411="","",IFERROR(ROUND($K411*$J411,2),0))</f>
        <v/>
      </c>
      <c r="N411" s="8">
        <f>IF($K411="","",IFERROR(ROUND($K411+$L411+$M411,2),0))</f>
        <v/>
      </c>
      <c r="O411" s="10">
        <f>IF($H411="","",IFERROR(IF($G411="Taxes incluses",ROUND($H411-$N411,2),0),0))</f>
        <v/>
      </c>
      <c r="P411" s="26" t="n"/>
      <c r="Q411" s="25" t="n"/>
    </row>
    <row r="412">
      <c r="A412" s="36" t="n"/>
      <c r="B412" s="25" t="n"/>
      <c r="C412" s="25" t="n"/>
      <c r="D412" s="26" t="n"/>
      <c r="E412" s="26" t="n"/>
      <c r="F412" s="25" t="n"/>
      <c r="G412" s="25" t="n"/>
      <c r="H412" s="27" t="n"/>
      <c r="I412" s="33">
        <f>IF($F412="","",IFERROR(VLOOKUP($F412,'Paramètres'!$A$6:$F$8,3,FALSE),0))</f>
        <v/>
      </c>
      <c r="J412" s="33">
        <f>IF($F412="","",IFERROR(VLOOKUP($F412,'Paramètres'!$A$6:$F$8,4,FALSE),0))</f>
        <v/>
      </c>
      <c r="K412" s="8">
        <f>IF($H412="","",IFERROR(IF($G412="Taxes incluses",ROUND($H412/(1+$I412+$J412),2),ROUND($H412,2)),0))</f>
        <v/>
      </c>
      <c r="L412" s="8">
        <f>IF($K412="","",IFERROR(ROUND($K412*$I412,2),0))</f>
        <v/>
      </c>
      <c r="M412" s="8">
        <f>IF($K412="","",IFERROR(ROUND($K412*$J412,2),0))</f>
        <v/>
      </c>
      <c r="N412" s="8">
        <f>IF($K412="","",IFERROR(ROUND($K412+$L412+$M412,2),0))</f>
        <v/>
      </c>
      <c r="O412" s="10">
        <f>IF($H412="","",IFERROR(IF($G412="Taxes incluses",ROUND($H412-$N412,2),0),0))</f>
        <v/>
      </c>
      <c r="P412" s="26" t="n"/>
      <c r="Q412" s="25" t="n"/>
    </row>
    <row r="413">
      <c r="A413" s="36" t="n"/>
      <c r="B413" s="25" t="n"/>
      <c r="C413" s="25" t="n"/>
      <c r="D413" s="26" t="n"/>
      <c r="E413" s="26" t="n"/>
      <c r="F413" s="25" t="n"/>
      <c r="G413" s="25" t="n"/>
      <c r="H413" s="27" t="n"/>
      <c r="I413" s="33">
        <f>IF($F413="","",IFERROR(VLOOKUP($F413,'Paramètres'!$A$6:$F$8,3,FALSE),0))</f>
        <v/>
      </c>
      <c r="J413" s="33">
        <f>IF($F413="","",IFERROR(VLOOKUP($F413,'Paramètres'!$A$6:$F$8,4,FALSE),0))</f>
        <v/>
      </c>
      <c r="K413" s="8">
        <f>IF($H413="","",IFERROR(IF($G413="Taxes incluses",ROUND($H413/(1+$I413+$J413),2),ROUND($H413,2)),0))</f>
        <v/>
      </c>
      <c r="L413" s="8">
        <f>IF($K413="","",IFERROR(ROUND($K413*$I413,2),0))</f>
        <v/>
      </c>
      <c r="M413" s="8">
        <f>IF($K413="","",IFERROR(ROUND($K413*$J413,2),0))</f>
        <v/>
      </c>
      <c r="N413" s="8">
        <f>IF($K413="","",IFERROR(ROUND($K413+$L413+$M413,2),0))</f>
        <v/>
      </c>
      <c r="O413" s="10">
        <f>IF($H413="","",IFERROR(IF($G413="Taxes incluses",ROUND($H413-$N413,2),0),0))</f>
        <v/>
      </c>
      <c r="P413" s="26" t="n"/>
      <c r="Q413" s="25" t="n"/>
    </row>
    <row r="414">
      <c r="A414" s="36" t="n"/>
      <c r="B414" s="25" t="n"/>
      <c r="C414" s="25" t="n"/>
      <c r="D414" s="26" t="n"/>
      <c r="E414" s="26" t="n"/>
      <c r="F414" s="25" t="n"/>
      <c r="G414" s="25" t="n"/>
      <c r="H414" s="27" t="n"/>
      <c r="I414" s="33">
        <f>IF($F414="","",IFERROR(VLOOKUP($F414,'Paramètres'!$A$6:$F$8,3,FALSE),0))</f>
        <v/>
      </c>
      <c r="J414" s="33">
        <f>IF($F414="","",IFERROR(VLOOKUP($F414,'Paramètres'!$A$6:$F$8,4,FALSE),0))</f>
        <v/>
      </c>
      <c r="K414" s="8">
        <f>IF($H414="","",IFERROR(IF($G414="Taxes incluses",ROUND($H414/(1+$I414+$J414),2),ROUND($H414,2)),0))</f>
        <v/>
      </c>
      <c r="L414" s="8">
        <f>IF($K414="","",IFERROR(ROUND($K414*$I414,2),0))</f>
        <v/>
      </c>
      <c r="M414" s="8">
        <f>IF($K414="","",IFERROR(ROUND($K414*$J414,2),0))</f>
        <v/>
      </c>
      <c r="N414" s="8">
        <f>IF($K414="","",IFERROR(ROUND($K414+$L414+$M414,2),0))</f>
        <v/>
      </c>
      <c r="O414" s="10">
        <f>IF($H414="","",IFERROR(IF($G414="Taxes incluses",ROUND($H414-$N414,2),0),0))</f>
        <v/>
      </c>
      <c r="P414" s="26" t="n"/>
      <c r="Q414" s="25" t="n"/>
    </row>
    <row r="415">
      <c r="A415" s="36" t="n"/>
      <c r="B415" s="25" t="n"/>
      <c r="C415" s="25" t="n"/>
      <c r="D415" s="26" t="n"/>
      <c r="E415" s="26" t="n"/>
      <c r="F415" s="25" t="n"/>
      <c r="G415" s="25" t="n"/>
      <c r="H415" s="27" t="n"/>
      <c r="I415" s="33">
        <f>IF($F415="","",IFERROR(VLOOKUP($F415,'Paramètres'!$A$6:$F$8,3,FALSE),0))</f>
        <v/>
      </c>
      <c r="J415" s="33">
        <f>IF($F415="","",IFERROR(VLOOKUP($F415,'Paramètres'!$A$6:$F$8,4,FALSE),0))</f>
        <v/>
      </c>
      <c r="K415" s="8">
        <f>IF($H415="","",IFERROR(IF($G415="Taxes incluses",ROUND($H415/(1+$I415+$J415),2),ROUND($H415,2)),0))</f>
        <v/>
      </c>
      <c r="L415" s="8">
        <f>IF($K415="","",IFERROR(ROUND($K415*$I415,2),0))</f>
        <v/>
      </c>
      <c r="M415" s="8">
        <f>IF($K415="","",IFERROR(ROUND($K415*$J415,2),0))</f>
        <v/>
      </c>
      <c r="N415" s="8">
        <f>IF($K415="","",IFERROR(ROUND($K415+$L415+$M415,2),0))</f>
        <v/>
      </c>
      <c r="O415" s="10">
        <f>IF($H415="","",IFERROR(IF($G415="Taxes incluses",ROUND($H415-$N415,2),0),0))</f>
        <v/>
      </c>
      <c r="P415" s="26" t="n"/>
      <c r="Q415" s="25" t="n"/>
    </row>
    <row r="416">
      <c r="A416" s="36" t="n"/>
      <c r="B416" s="25" t="n"/>
      <c r="C416" s="25" t="n"/>
      <c r="D416" s="26" t="n"/>
      <c r="E416" s="26" t="n"/>
      <c r="F416" s="25" t="n"/>
      <c r="G416" s="25" t="n"/>
      <c r="H416" s="27" t="n"/>
      <c r="I416" s="33">
        <f>IF($F416="","",IFERROR(VLOOKUP($F416,'Paramètres'!$A$6:$F$8,3,FALSE),0))</f>
        <v/>
      </c>
      <c r="J416" s="33">
        <f>IF($F416="","",IFERROR(VLOOKUP($F416,'Paramètres'!$A$6:$F$8,4,FALSE),0))</f>
        <v/>
      </c>
      <c r="K416" s="8">
        <f>IF($H416="","",IFERROR(IF($G416="Taxes incluses",ROUND($H416/(1+$I416+$J416),2),ROUND($H416,2)),0))</f>
        <v/>
      </c>
      <c r="L416" s="8">
        <f>IF($K416="","",IFERROR(ROUND($K416*$I416,2),0))</f>
        <v/>
      </c>
      <c r="M416" s="8">
        <f>IF($K416="","",IFERROR(ROUND($K416*$J416,2),0))</f>
        <v/>
      </c>
      <c r="N416" s="8">
        <f>IF($K416="","",IFERROR(ROUND($K416+$L416+$M416,2),0))</f>
        <v/>
      </c>
      <c r="O416" s="10">
        <f>IF($H416="","",IFERROR(IF($G416="Taxes incluses",ROUND($H416-$N416,2),0),0))</f>
        <v/>
      </c>
      <c r="P416" s="26" t="n"/>
      <c r="Q416" s="25" t="n"/>
    </row>
    <row r="417">
      <c r="A417" s="36" t="n"/>
      <c r="B417" s="25" t="n"/>
      <c r="C417" s="25" t="n"/>
      <c r="D417" s="26" t="n"/>
      <c r="E417" s="26" t="n"/>
      <c r="F417" s="25" t="n"/>
      <c r="G417" s="25" t="n"/>
      <c r="H417" s="27" t="n"/>
      <c r="I417" s="33">
        <f>IF($F417="","",IFERROR(VLOOKUP($F417,'Paramètres'!$A$6:$F$8,3,FALSE),0))</f>
        <v/>
      </c>
      <c r="J417" s="33">
        <f>IF($F417="","",IFERROR(VLOOKUP($F417,'Paramètres'!$A$6:$F$8,4,FALSE),0))</f>
        <v/>
      </c>
      <c r="K417" s="8">
        <f>IF($H417="","",IFERROR(IF($G417="Taxes incluses",ROUND($H417/(1+$I417+$J417),2),ROUND($H417,2)),0))</f>
        <v/>
      </c>
      <c r="L417" s="8">
        <f>IF($K417="","",IFERROR(ROUND($K417*$I417,2),0))</f>
        <v/>
      </c>
      <c r="M417" s="8">
        <f>IF($K417="","",IFERROR(ROUND($K417*$J417,2),0))</f>
        <v/>
      </c>
      <c r="N417" s="8">
        <f>IF($K417="","",IFERROR(ROUND($K417+$L417+$M417,2),0))</f>
        <v/>
      </c>
      <c r="O417" s="10">
        <f>IF($H417="","",IFERROR(IF($G417="Taxes incluses",ROUND($H417-$N417,2),0),0))</f>
        <v/>
      </c>
      <c r="P417" s="26" t="n"/>
      <c r="Q417" s="25" t="n"/>
    </row>
    <row r="418">
      <c r="A418" s="36" t="n"/>
      <c r="B418" s="25" t="n"/>
      <c r="C418" s="25" t="n"/>
      <c r="D418" s="26" t="n"/>
      <c r="E418" s="26" t="n"/>
      <c r="F418" s="25" t="n"/>
      <c r="G418" s="25" t="n"/>
      <c r="H418" s="27" t="n"/>
      <c r="I418" s="33">
        <f>IF($F418="","",IFERROR(VLOOKUP($F418,'Paramètres'!$A$6:$F$8,3,FALSE),0))</f>
        <v/>
      </c>
      <c r="J418" s="33">
        <f>IF($F418="","",IFERROR(VLOOKUP($F418,'Paramètres'!$A$6:$F$8,4,FALSE),0))</f>
        <v/>
      </c>
      <c r="K418" s="8">
        <f>IF($H418="","",IFERROR(IF($G418="Taxes incluses",ROUND($H418/(1+$I418+$J418),2),ROUND($H418,2)),0))</f>
        <v/>
      </c>
      <c r="L418" s="8">
        <f>IF($K418="","",IFERROR(ROUND($K418*$I418,2),0))</f>
        <v/>
      </c>
      <c r="M418" s="8">
        <f>IF($K418="","",IFERROR(ROUND($K418*$J418,2),0))</f>
        <v/>
      </c>
      <c r="N418" s="8">
        <f>IF($K418="","",IFERROR(ROUND($K418+$L418+$M418,2),0))</f>
        <v/>
      </c>
      <c r="O418" s="10">
        <f>IF($H418="","",IFERROR(IF($G418="Taxes incluses",ROUND($H418-$N418,2),0),0))</f>
        <v/>
      </c>
      <c r="P418" s="26" t="n"/>
      <c r="Q418" s="25" t="n"/>
    </row>
    <row r="419">
      <c r="A419" s="36" t="n"/>
      <c r="B419" s="25" t="n"/>
      <c r="C419" s="25" t="n"/>
      <c r="D419" s="26" t="n"/>
      <c r="E419" s="26" t="n"/>
      <c r="F419" s="25" t="n"/>
      <c r="G419" s="25" t="n"/>
      <c r="H419" s="27" t="n"/>
      <c r="I419" s="33">
        <f>IF($F419="","",IFERROR(VLOOKUP($F419,'Paramètres'!$A$6:$F$8,3,FALSE),0))</f>
        <v/>
      </c>
      <c r="J419" s="33">
        <f>IF($F419="","",IFERROR(VLOOKUP($F419,'Paramètres'!$A$6:$F$8,4,FALSE),0))</f>
        <v/>
      </c>
      <c r="K419" s="8">
        <f>IF($H419="","",IFERROR(IF($G419="Taxes incluses",ROUND($H419/(1+$I419+$J419),2),ROUND($H419,2)),0))</f>
        <v/>
      </c>
      <c r="L419" s="8">
        <f>IF($K419="","",IFERROR(ROUND($K419*$I419,2),0))</f>
        <v/>
      </c>
      <c r="M419" s="8">
        <f>IF($K419="","",IFERROR(ROUND($K419*$J419,2),0))</f>
        <v/>
      </c>
      <c r="N419" s="8">
        <f>IF($K419="","",IFERROR(ROUND($K419+$L419+$M419,2),0))</f>
        <v/>
      </c>
      <c r="O419" s="10">
        <f>IF($H419="","",IFERROR(IF($G419="Taxes incluses",ROUND($H419-$N419,2),0),0))</f>
        <v/>
      </c>
      <c r="P419" s="26" t="n"/>
      <c r="Q419" s="25" t="n"/>
    </row>
    <row r="420">
      <c r="A420" s="36" t="n"/>
      <c r="B420" s="25" t="n"/>
      <c r="C420" s="25" t="n"/>
      <c r="D420" s="26" t="n"/>
      <c r="E420" s="26" t="n"/>
      <c r="F420" s="25" t="n"/>
      <c r="G420" s="25" t="n"/>
      <c r="H420" s="27" t="n"/>
      <c r="I420" s="33">
        <f>IF($F420="","",IFERROR(VLOOKUP($F420,'Paramètres'!$A$6:$F$8,3,FALSE),0))</f>
        <v/>
      </c>
      <c r="J420" s="33">
        <f>IF($F420="","",IFERROR(VLOOKUP($F420,'Paramètres'!$A$6:$F$8,4,FALSE),0))</f>
        <v/>
      </c>
      <c r="K420" s="8">
        <f>IF($H420="","",IFERROR(IF($G420="Taxes incluses",ROUND($H420/(1+$I420+$J420),2),ROUND($H420,2)),0))</f>
        <v/>
      </c>
      <c r="L420" s="8">
        <f>IF($K420="","",IFERROR(ROUND($K420*$I420,2),0))</f>
        <v/>
      </c>
      <c r="M420" s="8">
        <f>IF($K420="","",IFERROR(ROUND($K420*$J420,2),0))</f>
        <v/>
      </c>
      <c r="N420" s="8">
        <f>IF($K420="","",IFERROR(ROUND($K420+$L420+$M420,2),0))</f>
        <v/>
      </c>
      <c r="O420" s="10">
        <f>IF($H420="","",IFERROR(IF($G420="Taxes incluses",ROUND($H420-$N420,2),0),0))</f>
        <v/>
      </c>
      <c r="P420" s="26" t="n"/>
      <c r="Q420" s="25" t="n"/>
    </row>
    <row r="421">
      <c r="A421" s="36" t="n"/>
      <c r="B421" s="25" t="n"/>
      <c r="C421" s="25" t="n"/>
      <c r="D421" s="26" t="n"/>
      <c r="E421" s="26" t="n"/>
      <c r="F421" s="25" t="n"/>
      <c r="G421" s="25" t="n"/>
      <c r="H421" s="27" t="n"/>
      <c r="I421" s="33">
        <f>IF($F421="","",IFERROR(VLOOKUP($F421,'Paramètres'!$A$6:$F$8,3,FALSE),0))</f>
        <v/>
      </c>
      <c r="J421" s="33">
        <f>IF($F421="","",IFERROR(VLOOKUP($F421,'Paramètres'!$A$6:$F$8,4,FALSE),0))</f>
        <v/>
      </c>
      <c r="K421" s="8">
        <f>IF($H421="","",IFERROR(IF($G421="Taxes incluses",ROUND($H421/(1+$I421+$J421),2),ROUND($H421,2)),0))</f>
        <v/>
      </c>
      <c r="L421" s="8">
        <f>IF($K421="","",IFERROR(ROUND($K421*$I421,2),0))</f>
        <v/>
      </c>
      <c r="M421" s="8">
        <f>IF($K421="","",IFERROR(ROUND($K421*$J421,2),0))</f>
        <v/>
      </c>
      <c r="N421" s="8">
        <f>IF($K421="","",IFERROR(ROUND($K421+$L421+$M421,2),0))</f>
        <v/>
      </c>
      <c r="O421" s="10">
        <f>IF($H421="","",IFERROR(IF($G421="Taxes incluses",ROUND($H421-$N421,2),0),0))</f>
        <v/>
      </c>
      <c r="P421" s="26" t="n"/>
      <c r="Q421" s="25" t="n"/>
    </row>
    <row r="422">
      <c r="A422" s="36" t="n"/>
      <c r="B422" s="25" t="n"/>
      <c r="C422" s="25" t="n"/>
      <c r="D422" s="26" t="n"/>
      <c r="E422" s="26" t="n"/>
      <c r="F422" s="25" t="n"/>
      <c r="G422" s="25" t="n"/>
      <c r="H422" s="27" t="n"/>
      <c r="I422" s="33">
        <f>IF($F422="","",IFERROR(VLOOKUP($F422,'Paramètres'!$A$6:$F$8,3,FALSE),0))</f>
        <v/>
      </c>
      <c r="J422" s="33">
        <f>IF($F422="","",IFERROR(VLOOKUP($F422,'Paramètres'!$A$6:$F$8,4,FALSE),0))</f>
        <v/>
      </c>
      <c r="K422" s="8">
        <f>IF($H422="","",IFERROR(IF($G422="Taxes incluses",ROUND($H422/(1+$I422+$J422),2),ROUND($H422,2)),0))</f>
        <v/>
      </c>
      <c r="L422" s="8">
        <f>IF($K422="","",IFERROR(ROUND($K422*$I422,2),0))</f>
        <v/>
      </c>
      <c r="M422" s="8">
        <f>IF($K422="","",IFERROR(ROUND($K422*$J422,2),0))</f>
        <v/>
      </c>
      <c r="N422" s="8">
        <f>IF($K422="","",IFERROR(ROUND($K422+$L422+$M422,2),0))</f>
        <v/>
      </c>
      <c r="O422" s="10">
        <f>IF($H422="","",IFERROR(IF($G422="Taxes incluses",ROUND($H422-$N422,2),0),0))</f>
        <v/>
      </c>
      <c r="P422" s="26" t="n"/>
      <c r="Q422" s="25" t="n"/>
    </row>
    <row r="423">
      <c r="A423" s="36" t="n"/>
      <c r="B423" s="25" t="n"/>
      <c r="C423" s="25" t="n"/>
      <c r="D423" s="26" t="n"/>
      <c r="E423" s="26" t="n"/>
      <c r="F423" s="25" t="n"/>
      <c r="G423" s="25" t="n"/>
      <c r="H423" s="27" t="n"/>
      <c r="I423" s="33">
        <f>IF($F423="","",IFERROR(VLOOKUP($F423,'Paramètres'!$A$6:$F$8,3,FALSE),0))</f>
        <v/>
      </c>
      <c r="J423" s="33">
        <f>IF($F423="","",IFERROR(VLOOKUP($F423,'Paramètres'!$A$6:$F$8,4,FALSE),0))</f>
        <v/>
      </c>
      <c r="K423" s="8">
        <f>IF($H423="","",IFERROR(IF($G423="Taxes incluses",ROUND($H423/(1+$I423+$J423),2),ROUND($H423,2)),0))</f>
        <v/>
      </c>
      <c r="L423" s="8">
        <f>IF($K423="","",IFERROR(ROUND($K423*$I423,2),0))</f>
        <v/>
      </c>
      <c r="M423" s="8">
        <f>IF($K423="","",IFERROR(ROUND($K423*$J423,2),0))</f>
        <v/>
      </c>
      <c r="N423" s="8">
        <f>IF($K423="","",IFERROR(ROUND($K423+$L423+$M423,2),0))</f>
        <v/>
      </c>
      <c r="O423" s="10">
        <f>IF($H423="","",IFERROR(IF($G423="Taxes incluses",ROUND($H423-$N423,2),0),0))</f>
        <v/>
      </c>
      <c r="P423" s="26" t="n"/>
      <c r="Q423" s="25" t="n"/>
    </row>
    <row r="424">
      <c r="A424" s="36" t="n"/>
      <c r="B424" s="25" t="n"/>
      <c r="C424" s="25" t="n"/>
      <c r="D424" s="26" t="n"/>
      <c r="E424" s="26" t="n"/>
      <c r="F424" s="25" t="n"/>
      <c r="G424" s="25" t="n"/>
      <c r="H424" s="27" t="n"/>
      <c r="I424" s="33">
        <f>IF($F424="","",IFERROR(VLOOKUP($F424,'Paramètres'!$A$6:$F$8,3,FALSE),0))</f>
        <v/>
      </c>
      <c r="J424" s="33">
        <f>IF($F424="","",IFERROR(VLOOKUP($F424,'Paramètres'!$A$6:$F$8,4,FALSE),0))</f>
        <v/>
      </c>
      <c r="K424" s="8">
        <f>IF($H424="","",IFERROR(IF($G424="Taxes incluses",ROUND($H424/(1+$I424+$J424),2),ROUND($H424,2)),0))</f>
        <v/>
      </c>
      <c r="L424" s="8">
        <f>IF($K424="","",IFERROR(ROUND($K424*$I424,2),0))</f>
        <v/>
      </c>
      <c r="M424" s="8">
        <f>IF($K424="","",IFERROR(ROUND($K424*$J424,2),0))</f>
        <v/>
      </c>
      <c r="N424" s="8">
        <f>IF($K424="","",IFERROR(ROUND($K424+$L424+$M424,2),0))</f>
        <v/>
      </c>
      <c r="O424" s="10">
        <f>IF($H424="","",IFERROR(IF($G424="Taxes incluses",ROUND($H424-$N424,2),0),0))</f>
        <v/>
      </c>
      <c r="P424" s="26" t="n"/>
      <c r="Q424" s="25" t="n"/>
    </row>
    <row r="425">
      <c r="A425" s="36" t="n"/>
      <c r="B425" s="25" t="n"/>
      <c r="C425" s="25" t="n"/>
      <c r="D425" s="26" t="n"/>
      <c r="E425" s="26" t="n"/>
      <c r="F425" s="25" t="n"/>
      <c r="G425" s="25" t="n"/>
      <c r="H425" s="27" t="n"/>
      <c r="I425" s="33">
        <f>IF($F425="","",IFERROR(VLOOKUP($F425,'Paramètres'!$A$6:$F$8,3,FALSE),0))</f>
        <v/>
      </c>
      <c r="J425" s="33">
        <f>IF($F425="","",IFERROR(VLOOKUP($F425,'Paramètres'!$A$6:$F$8,4,FALSE),0))</f>
        <v/>
      </c>
      <c r="K425" s="8">
        <f>IF($H425="","",IFERROR(IF($G425="Taxes incluses",ROUND($H425/(1+$I425+$J425),2),ROUND($H425,2)),0))</f>
        <v/>
      </c>
      <c r="L425" s="8">
        <f>IF($K425="","",IFERROR(ROUND($K425*$I425,2),0))</f>
        <v/>
      </c>
      <c r="M425" s="8">
        <f>IF($K425="","",IFERROR(ROUND($K425*$J425,2),0))</f>
        <v/>
      </c>
      <c r="N425" s="8">
        <f>IF($K425="","",IFERROR(ROUND($K425+$L425+$M425,2),0))</f>
        <v/>
      </c>
      <c r="O425" s="10">
        <f>IF($H425="","",IFERROR(IF($G425="Taxes incluses",ROUND($H425-$N425,2),0),0))</f>
        <v/>
      </c>
      <c r="P425" s="26" t="n"/>
      <c r="Q425" s="25" t="n"/>
    </row>
    <row r="426">
      <c r="A426" s="36" t="n"/>
      <c r="B426" s="25" t="n"/>
      <c r="C426" s="25" t="n"/>
      <c r="D426" s="26" t="n"/>
      <c r="E426" s="26" t="n"/>
      <c r="F426" s="25" t="n"/>
      <c r="G426" s="25" t="n"/>
      <c r="H426" s="27" t="n"/>
      <c r="I426" s="33">
        <f>IF($F426="","",IFERROR(VLOOKUP($F426,'Paramètres'!$A$6:$F$8,3,FALSE),0))</f>
        <v/>
      </c>
      <c r="J426" s="33">
        <f>IF($F426="","",IFERROR(VLOOKUP($F426,'Paramètres'!$A$6:$F$8,4,FALSE),0))</f>
        <v/>
      </c>
      <c r="K426" s="8">
        <f>IF($H426="","",IFERROR(IF($G426="Taxes incluses",ROUND($H426/(1+$I426+$J426),2),ROUND($H426,2)),0))</f>
        <v/>
      </c>
      <c r="L426" s="8">
        <f>IF($K426="","",IFERROR(ROUND($K426*$I426,2),0))</f>
        <v/>
      </c>
      <c r="M426" s="8">
        <f>IF($K426="","",IFERROR(ROUND($K426*$J426,2),0))</f>
        <v/>
      </c>
      <c r="N426" s="8">
        <f>IF($K426="","",IFERROR(ROUND($K426+$L426+$M426,2),0))</f>
        <v/>
      </c>
      <c r="O426" s="10">
        <f>IF($H426="","",IFERROR(IF($G426="Taxes incluses",ROUND($H426-$N426,2),0),0))</f>
        <v/>
      </c>
      <c r="P426" s="26" t="n"/>
      <c r="Q426" s="25" t="n"/>
    </row>
    <row r="427">
      <c r="A427" s="36" t="n"/>
      <c r="B427" s="25" t="n"/>
      <c r="C427" s="25" t="n"/>
      <c r="D427" s="26" t="n"/>
      <c r="E427" s="26" t="n"/>
      <c r="F427" s="25" t="n"/>
      <c r="G427" s="25" t="n"/>
      <c r="H427" s="27" t="n"/>
      <c r="I427" s="33">
        <f>IF($F427="","",IFERROR(VLOOKUP($F427,'Paramètres'!$A$6:$F$8,3,FALSE),0))</f>
        <v/>
      </c>
      <c r="J427" s="33">
        <f>IF($F427="","",IFERROR(VLOOKUP($F427,'Paramètres'!$A$6:$F$8,4,FALSE),0))</f>
        <v/>
      </c>
      <c r="K427" s="8">
        <f>IF($H427="","",IFERROR(IF($G427="Taxes incluses",ROUND($H427/(1+$I427+$J427),2),ROUND($H427,2)),0))</f>
        <v/>
      </c>
      <c r="L427" s="8">
        <f>IF($K427="","",IFERROR(ROUND($K427*$I427,2),0))</f>
        <v/>
      </c>
      <c r="M427" s="8">
        <f>IF($K427="","",IFERROR(ROUND($K427*$J427,2),0))</f>
        <v/>
      </c>
      <c r="N427" s="8">
        <f>IF($K427="","",IFERROR(ROUND($K427+$L427+$M427,2),0))</f>
        <v/>
      </c>
      <c r="O427" s="10">
        <f>IF($H427="","",IFERROR(IF($G427="Taxes incluses",ROUND($H427-$N427,2),0),0))</f>
        <v/>
      </c>
      <c r="P427" s="26" t="n"/>
      <c r="Q427" s="25" t="n"/>
    </row>
    <row r="428">
      <c r="A428" s="36" t="n"/>
      <c r="B428" s="25" t="n"/>
      <c r="C428" s="25" t="n"/>
      <c r="D428" s="26" t="n"/>
      <c r="E428" s="26" t="n"/>
      <c r="F428" s="25" t="n"/>
      <c r="G428" s="25" t="n"/>
      <c r="H428" s="27" t="n"/>
      <c r="I428" s="33">
        <f>IF($F428="","",IFERROR(VLOOKUP($F428,'Paramètres'!$A$6:$F$8,3,FALSE),0))</f>
        <v/>
      </c>
      <c r="J428" s="33">
        <f>IF($F428="","",IFERROR(VLOOKUP($F428,'Paramètres'!$A$6:$F$8,4,FALSE),0))</f>
        <v/>
      </c>
      <c r="K428" s="8">
        <f>IF($H428="","",IFERROR(IF($G428="Taxes incluses",ROUND($H428/(1+$I428+$J428),2),ROUND($H428,2)),0))</f>
        <v/>
      </c>
      <c r="L428" s="8">
        <f>IF($K428="","",IFERROR(ROUND($K428*$I428,2),0))</f>
        <v/>
      </c>
      <c r="M428" s="8">
        <f>IF($K428="","",IFERROR(ROUND($K428*$J428,2),0))</f>
        <v/>
      </c>
      <c r="N428" s="8">
        <f>IF($K428="","",IFERROR(ROUND($K428+$L428+$M428,2),0))</f>
        <v/>
      </c>
      <c r="O428" s="10">
        <f>IF($H428="","",IFERROR(IF($G428="Taxes incluses",ROUND($H428-$N428,2),0),0))</f>
        <v/>
      </c>
      <c r="P428" s="26" t="n"/>
      <c r="Q428" s="25" t="n"/>
    </row>
    <row r="429">
      <c r="A429" s="36" t="n"/>
      <c r="B429" s="25" t="n"/>
      <c r="C429" s="25" t="n"/>
      <c r="D429" s="26" t="n"/>
      <c r="E429" s="26" t="n"/>
      <c r="F429" s="25" t="n"/>
      <c r="G429" s="25" t="n"/>
      <c r="H429" s="27" t="n"/>
      <c r="I429" s="33">
        <f>IF($F429="","",IFERROR(VLOOKUP($F429,'Paramètres'!$A$6:$F$8,3,FALSE),0))</f>
        <v/>
      </c>
      <c r="J429" s="33">
        <f>IF($F429="","",IFERROR(VLOOKUP($F429,'Paramètres'!$A$6:$F$8,4,FALSE),0))</f>
        <v/>
      </c>
      <c r="K429" s="8">
        <f>IF($H429="","",IFERROR(IF($G429="Taxes incluses",ROUND($H429/(1+$I429+$J429),2),ROUND($H429,2)),0))</f>
        <v/>
      </c>
      <c r="L429" s="8">
        <f>IF($K429="","",IFERROR(ROUND($K429*$I429,2),0))</f>
        <v/>
      </c>
      <c r="M429" s="8">
        <f>IF($K429="","",IFERROR(ROUND($K429*$J429,2),0))</f>
        <v/>
      </c>
      <c r="N429" s="8">
        <f>IF($K429="","",IFERROR(ROUND($K429+$L429+$M429,2),0))</f>
        <v/>
      </c>
      <c r="O429" s="10">
        <f>IF($H429="","",IFERROR(IF($G429="Taxes incluses",ROUND($H429-$N429,2),0),0))</f>
        <v/>
      </c>
      <c r="P429" s="26" t="n"/>
      <c r="Q429" s="25" t="n"/>
    </row>
    <row r="430">
      <c r="A430" s="36" t="n"/>
      <c r="B430" s="25" t="n"/>
      <c r="C430" s="25" t="n"/>
      <c r="D430" s="26" t="n"/>
      <c r="E430" s="26" t="n"/>
      <c r="F430" s="25" t="n"/>
      <c r="G430" s="25" t="n"/>
      <c r="H430" s="27" t="n"/>
      <c r="I430" s="33">
        <f>IF($F430="","",IFERROR(VLOOKUP($F430,'Paramètres'!$A$6:$F$8,3,FALSE),0))</f>
        <v/>
      </c>
      <c r="J430" s="33">
        <f>IF($F430="","",IFERROR(VLOOKUP($F430,'Paramètres'!$A$6:$F$8,4,FALSE),0))</f>
        <v/>
      </c>
      <c r="K430" s="8">
        <f>IF($H430="","",IFERROR(IF($G430="Taxes incluses",ROUND($H430/(1+$I430+$J430),2),ROUND($H430,2)),0))</f>
        <v/>
      </c>
      <c r="L430" s="8">
        <f>IF($K430="","",IFERROR(ROUND($K430*$I430,2),0))</f>
        <v/>
      </c>
      <c r="M430" s="8">
        <f>IF($K430="","",IFERROR(ROUND($K430*$J430,2),0))</f>
        <v/>
      </c>
      <c r="N430" s="8">
        <f>IF($K430="","",IFERROR(ROUND($K430+$L430+$M430,2),0))</f>
        <v/>
      </c>
      <c r="O430" s="10">
        <f>IF($H430="","",IFERROR(IF($G430="Taxes incluses",ROUND($H430-$N430,2),0),0))</f>
        <v/>
      </c>
      <c r="P430" s="26" t="n"/>
      <c r="Q430" s="25" t="n"/>
    </row>
    <row r="431">
      <c r="A431" s="36" t="n"/>
      <c r="B431" s="25" t="n"/>
      <c r="C431" s="25" t="n"/>
      <c r="D431" s="26" t="n"/>
      <c r="E431" s="26" t="n"/>
      <c r="F431" s="25" t="n"/>
      <c r="G431" s="25" t="n"/>
      <c r="H431" s="27" t="n"/>
      <c r="I431" s="33">
        <f>IF($F431="","",IFERROR(VLOOKUP($F431,'Paramètres'!$A$6:$F$8,3,FALSE),0))</f>
        <v/>
      </c>
      <c r="J431" s="33">
        <f>IF($F431="","",IFERROR(VLOOKUP($F431,'Paramètres'!$A$6:$F$8,4,FALSE),0))</f>
        <v/>
      </c>
      <c r="K431" s="8">
        <f>IF($H431="","",IFERROR(IF($G431="Taxes incluses",ROUND($H431/(1+$I431+$J431),2),ROUND($H431,2)),0))</f>
        <v/>
      </c>
      <c r="L431" s="8">
        <f>IF($K431="","",IFERROR(ROUND($K431*$I431,2),0))</f>
        <v/>
      </c>
      <c r="M431" s="8">
        <f>IF($K431="","",IFERROR(ROUND($K431*$J431,2),0))</f>
        <v/>
      </c>
      <c r="N431" s="8">
        <f>IF($K431="","",IFERROR(ROUND($K431+$L431+$M431,2),0))</f>
        <v/>
      </c>
      <c r="O431" s="10">
        <f>IF($H431="","",IFERROR(IF($G431="Taxes incluses",ROUND($H431-$N431,2),0),0))</f>
        <v/>
      </c>
      <c r="P431" s="26" t="n"/>
      <c r="Q431" s="25" t="n"/>
    </row>
    <row r="432">
      <c r="A432" s="36" t="n"/>
      <c r="B432" s="25" t="n"/>
      <c r="C432" s="25" t="n"/>
      <c r="D432" s="26" t="n"/>
      <c r="E432" s="26" t="n"/>
      <c r="F432" s="25" t="n"/>
      <c r="G432" s="25" t="n"/>
      <c r="H432" s="27" t="n"/>
      <c r="I432" s="33">
        <f>IF($F432="","",IFERROR(VLOOKUP($F432,'Paramètres'!$A$6:$F$8,3,FALSE),0))</f>
        <v/>
      </c>
      <c r="J432" s="33">
        <f>IF($F432="","",IFERROR(VLOOKUP($F432,'Paramètres'!$A$6:$F$8,4,FALSE),0))</f>
        <v/>
      </c>
      <c r="K432" s="8">
        <f>IF($H432="","",IFERROR(IF($G432="Taxes incluses",ROUND($H432/(1+$I432+$J432),2),ROUND($H432,2)),0))</f>
        <v/>
      </c>
      <c r="L432" s="8">
        <f>IF($K432="","",IFERROR(ROUND($K432*$I432,2),0))</f>
        <v/>
      </c>
      <c r="M432" s="8">
        <f>IF($K432="","",IFERROR(ROUND($K432*$J432,2),0))</f>
        <v/>
      </c>
      <c r="N432" s="8">
        <f>IF($K432="","",IFERROR(ROUND($K432+$L432+$M432,2),0))</f>
        <v/>
      </c>
      <c r="O432" s="10">
        <f>IF($H432="","",IFERROR(IF($G432="Taxes incluses",ROUND($H432-$N432,2),0),0))</f>
        <v/>
      </c>
      <c r="P432" s="26" t="n"/>
      <c r="Q432" s="25" t="n"/>
    </row>
    <row r="433">
      <c r="A433" s="36" t="n"/>
      <c r="B433" s="25" t="n"/>
      <c r="C433" s="25" t="n"/>
      <c r="D433" s="26" t="n"/>
      <c r="E433" s="26" t="n"/>
      <c r="F433" s="25" t="n"/>
      <c r="G433" s="25" t="n"/>
      <c r="H433" s="27" t="n"/>
      <c r="I433" s="33">
        <f>IF($F433="","",IFERROR(VLOOKUP($F433,'Paramètres'!$A$6:$F$8,3,FALSE),0))</f>
        <v/>
      </c>
      <c r="J433" s="33">
        <f>IF($F433="","",IFERROR(VLOOKUP($F433,'Paramètres'!$A$6:$F$8,4,FALSE),0))</f>
        <v/>
      </c>
      <c r="K433" s="8">
        <f>IF($H433="","",IFERROR(IF($G433="Taxes incluses",ROUND($H433/(1+$I433+$J433),2),ROUND($H433,2)),0))</f>
        <v/>
      </c>
      <c r="L433" s="8">
        <f>IF($K433="","",IFERROR(ROUND($K433*$I433,2),0))</f>
        <v/>
      </c>
      <c r="M433" s="8">
        <f>IF($K433="","",IFERROR(ROUND($K433*$J433,2),0))</f>
        <v/>
      </c>
      <c r="N433" s="8">
        <f>IF($K433="","",IFERROR(ROUND($K433+$L433+$M433,2),0))</f>
        <v/>
      </c>
      <c r="O433" s="10">
        <f>IF($H433="","",IFERROR(IF($G433="Taxes incluses",ROUND($H433-$N433,2),0),0))</f>
        <v/>
      </c>
      <c r="P433" s="26" t="n"/>
      <c r="Q433" s="25" t="n"/>
    </row>
    <row r="434">
      <c r="A434" s="36" t="n"/>
      <c r="B434" s="25" t="n"/>
      <c r="C434" s="25" t="n"/>
      <c r="D434" s="26" t="n"/>
      <c r="E434" s="26" t="n"/>
      <c r="F434" s="25" t="n"/>
      <c r="G434" s="25" t="n"/>
      <c r="H434" s="27" t="n"/>
      <c r="I434" s="33">
        <f>IF($F434="","",IFERROR(VLOOKUP($F434,'Paramètres'!$A$6:$F$8,3,FALSE),0))</f>
        <v/>
      </c>
      <c r="J434" s="33">
        <f>IF($F434="","",IFERROR(VLOOKUP($F434,'Paramètres'!$A$6:$F$8,4,FALSE),0))</f>
        <v/>
      </c>
      <c r="K434" s="8">
        <f>IF($H434="","",IFERROR(IF($G434="Taxes incluses",ROUND($H434/(1+$I434+$J434),2),ROUND($H434,2)),0))</f>
        <v/>
      </c>
      <c r="L434" s="8">
        <f>IF($K434="","",IFERROR(ROUND($K434*$I434,2),0))</f>
        <v/>
      </c>
      <c r="M434" s="8">
        <f>IF($K434="","",IFERROR(ROUND($K434*$J434,2),0))</f>
        <v/>
      </c>
      <c r="N434" s="8">
        <f>IF($K434="","",IFERROR(ROUND($K434+$L434+$M434,2),0))</f>
        <v/>
      </c>
      <c r="O434" s="10">
        <f>IF($H434="","",IFERROR(IF($G434="Taxes incluses",ROUND($H434-$N434,2),0),0))</f>
        <v/>
      </c>
      <c r="P434" s="26" t="n"/>
      <c r="Q434" s="25" t="n"/>
    </row>
    <row r="435">
      <c r="A435" s="36" t="n"/>
      <c r="B435" s="25" t="n"/>
      <c r="C435" s="25" t="n"/>
      <c r="D435" s="26" t="n"/>
      <c r="E435" s="26" t="n"/>
      <c r="F435" s="25" t="n"/>
      <c r="G435" s="25" t="n"/>
      <c r="H435" s="27" t="n"/>
      <c r="I435" s="33">
        <f>IF($F435="","",IFERROR(VLOOKUP($F435,'Paramètres'!$A$6:$F$8,3,FALSE),0))</f>
        <v/>
      </c>
      <c r="J435" s="33">
        <f>IF($F435="","",IFERROR(VLOOKUP($F435,'Paramètres'!$A$6:$F$8,4,FALSE),0))</f>
        <v/>
      </c>
      <c r="K435" s="8">
        <f>IF($H435="","",IFERROR(IF($G435="Taxes incluses",ROUND($H435/(1+$I435+$J435),2),ROUND($H435,2)),0))</f>
        <v/>
      </c>
      <c r="L435" s="8">
        <f>IF($K435="","",IFERROR(ROUND($K435*$I435,2),0))</f>
        <v/>
      </c>
      <c r="M435" s="8">
        <f>IF($K435="","",IFERROR(ROUND($K435*$J435,2),0))</f>
        <v/>
      </c>
      <c r="N435" s="8">
        <f>IF($K435="","",IFERROR(ROUND($K435+$L435+$M435,2),0))</f>
        <v/>
      </c>
      <c r="O435" s="10">
        <f>IF($H435="","",IFERROR(IF($G435="Taxes incluses",ROUND($H435-$N435,2),0),0))</f>
        <v/>
      </c>
      <c r="P435" s="26" t="n"/>
      <c r="Q435" s="25" t="n"/>
    </row>
    <row r="436">
      <c r="A436" s="36" t="n"/>
      <c r="B436" s="25" t="n"/>
      <c r="C436" s="25" t="n"/>
      <c r="D436" s="26" t="n"/>
      <c r="E436" s="26" t="n"/>
      <c r="F436" s="25" t="n"/>
      <c r="G436" s="25" t="n"/>
      <c r="H436" s="27" t="n"/>
      <c r="I436" s="33">
        <f>IF($F436="","",IFERROR(VLOOKUP($F436,'Paramètres'!$A$6:$F$8,3,FALSE),0))</f>
        <v/>
      </c>
      <c r="J436" s="33">
        <f>IF($F436="","",IFERROR(VLOOKUP($F436,'Paramètres'!$A$6:$F$8,4,FALSE),0))</f>
        <v/>
      </c>
      <c r="K436" s="8">
        <f>IF($H436="","",IFERROR(IF($G436="Taxes incluses",ROUND($H436/(1+$I436+$J436),2),ROUND($H436,2)),0))</f>
        <v/>
      </c>
      <c r="L436" s="8">
        <f>IF($K436="","",IFERROR(ROUND($K436*$I436,2),0))</f>
        <v/>
      </c>
      <c r="M436" s="8">
        <f>IF($K436="","",IFERROR(ROUND($K436*$J436,2),0))</f>
        <v/>
      </c>
      <c r="N436" s="8">
        <f>IF($K436="","",IFERROR(ROUND($K436+$L436+$M436,2),0))</f>
        <v/>
      </c>
      <c r="O436" s="10">
        <f>IF($H436="","",IFERROR(IF($G436="Taxes incluses",ROUND($H436-$N436,2),0),0))</f>
        <v/>
      </c>
      <c r="P436" s="26" t="n"/>
      <c r="Q436" s="25" t="n"/>
    </row>
    <row r="437">
      <c r="A437" s="36" t="n"/>
      <c r="B437" s="25" t="n"/>
      <c r="C437" s="25" t="n"/>
      <c r="D437" s="26" t="n"/>
      <c r="E437" s="26" t="n"/>
      <c r="F437" s="25" t="n"/>
      <c r="G437" s="25" t="n"/>
      <c r="H437" s="27" t="n"/>
      <c r="I437" s="33">
        <f>IF($F437="","",IFERROR(VLOOKUP($F437,'Paramètres'!$A$6:$F$8,3,FALSE),0))</f>
        <v/>
      </c>
      <c r="J437" s="33">
        <f>IF($F437="","",IFERROR(VLOOKUP($F437,'Paramètres'!$A$6:$F$8,4,FALSE),0))</f>
        <v/>
      </c>
      <c r="K437" s="8">
        <f>IF($H437="","",IFERROR(IF($G437="Taxes incluses",ROUND($H437/(1+$I437+$J437),2),ROUND($H437,2)),0))</f>
        <v/>
      </c>
      <c r="L437" s="8">
        <f>IF($K437="","",IFERROR(ROUND($K437*$I437,2),0))</f>
        <v/>
      </c>
      <c r="M437" s="8">
        <f>IF($K437="","",IFERROR(ROUND($K437*$J437,2),0))</f>
        <v/>
      </c>
      <c r="N437" s="8">
        <f>IF($K437="","",IFERROR(ROUND($K437+$L437+$M437,2),0))</f>
        <v/>
      </c>
      <c r="O437" s="10">
        <f>IF($H437="","",IFERROR(IF($G437="Taxes incluses",ROUND($H437-$N437,2),0),0))</f>
        <v/>
      </c>
      <c r="P437" s="26" t="n"/>
      <c r="Q437" s="25" t="n"/>
    </row>
    <row r="438">
      <c r="A438" s="36" t="n"/>
      <c r="B438" s="25" t="n"/>
      <c r="C438" s="25" t="n"/>
      <c r="D438" s="26" t="n"/>
      <c r="E438" s="26" t="n"/>
      <c r="F438" s="25" t="n"/>
      <c r="G438" s="25" t="n"/>
      <c r="H438" s="27" t="n"/>
      <c r="I438" s="33">
        <f>IF($F438="","",IFERROR(VLOOKUP($F438,'Paramètres'!$A$6:$F$8,3,FALSE),0))</f>
        <v/>
      </c>
      <c r="J438" s="33">
        <f>IF($F438="","",IFERROR(VLOOKUP($F438,'Paramètres'!$A$6:$F$8,4,FALSE),0))</f>
        <v/>
      </c>
      <c r="K438" s="8">
        <f>IF($H438="","",IFERROR(IF($G438="Taxes incluses",ROUND($H438/(1+$I438+$J438),2),ROUND($H438,2)),0))</f>
        <v/>
      </c>
      <c r="L438" s="8">
        <f>IF($K438="","",IFERROR(ROUND($K438*$I438,2),0))</f>
        <v/>
      </c>
      <c r="M438" s="8">
        <f>IF($K438="","",IFERROR(ROUND($K438*$J438,2),0))</f>
        <v/>
      </c>
      <c r="N438" s="8">
        <f>IF($K438="","",IFERROR(ROUND($K438+$L438+$M438,2),0))</f>
        <v/>
      </c>
      <c r="O438" s="10">
        <f>IF($H438="","",IFERROR(IF($G438="Taxes incluses",ROUND($H438-$N438,2),0),0))</f>
        <v/>
      </c>
      <c r="P438" s="26" t="n"/>
      <c r="Q438" s="25" t="n"/>
    </row>
    <row r="439">
      <c r="A439" s="36" t="n"/>
      <c r="B439" s="25" t="n"/>
      <c r="C439" s="25" t="n"/>
      <c r="D439" s="26" t="n"/>
      <c r="E439" s="26" t="n"/>
      <c r="F439" s="25" t="n"/>
      <c r="G439" s="25" t="n"/>
      <c r="H439" s="27" t="n"/>
      <c r="I439" s="33">
        <f>IF($F439="","",IFERROR(VLOOKUP($F439,'Paramètres'!$A$6:$F$8,3,FALSE),0))</f>
        <v/>
      </c>
      <c r="J439" s="33">
        <f>IF($F439="","",IFERROR(VLOOKUP($F439,'Paramètres'!$A$6:$F$8,4,FALSE),0))</f>
        <v/>
      </c>
      <c r="K439" s="8">
        <f>IF($H439="","",IFERROR(IF($G439="Taxes incluses",ROUND($H439/(1+$I439+$J439),2),ROUND($H439,2)),0))</f>
        <v/>
      </c>
      <c r="L439" s="8">
        <f>IF($K439="","",IFERROR(ROUND($K439*$I439,2),0))</f>
        <v/>
      </c>
      <c r="M439" s="8">
        <f>IF($K439="","",IFERROR(ROUND($K439*$J439,2),0))</f>
        <v/>
      </c>
      <c r="N439" s="8">
        <f>IF($K439="","",IFERROR(ROUND($K439+$L439+$M439,2),0))</f>
        <v/>
      </c>
      <c r="O439" s="10">
        <f>IF($H439="","",IFERROR(IF($G439="Taxes incluses",ROUND($H439-$N439,2),0),0))</f>
        <v/>
      </c>
      <c r="P439" s="26" t="n"/>
      <c r="Q439" s="25" t="n"/>
    </row>
    <row r="440">
      <c r="A440" s="36" t="n"/>
      <c r="B440" s="25" t="n"/>
      <c r="C440" s="25" t="n"/>
      <c r="D440" s="26" t="n"/>
      <c r="E440" s="26" t="n"/>
      <c r="F440" s="25" t="n"/>
      <c r="G440" s="25" t="n"/>
      <c r="H440" s="27" t="n"/>
      <c r="I440" s="33">
        <f>IF($F440="","",IFERROR(VLOOKUP($F440,'Paramètres'!$A$6:$F$8,3,FALSE),0))</f>
        <v/>
      </c>
      <c r="J440" s="33">
        <f>IF($F440="","",IFERROR(VLOOKUP($F440,'Paramètres'!$A$6:$F$8,4,FALSE),0))</f>
        <v/>
      </c>
      <c r="K440" s="8">
        <f>IF($H440="","",IFERROR(IF($G440="Taxes incluses",ROUND($H440/(1+$I440+$J440),2),ROUND($H440,2)),0))</f>
        <v/>
      </c>
      <c r="L440" s="8">
        <f>IF($K440="","",IFERROR(ROUND($K440*$I440,2),0))</f>
        <v/>
      </c>
      <c r="M440" s="8">
        <f>IF($K440="","",IFERROR(ROUND($K440*$J440,2),0))</f>
        <v/>
      </c>
      <c r="N440" s="8">
        <f>IF($K440="","",IFERROR(ROUND($K440+$L440+$M440,2),0))</f>
        <v/>
      </c>
      <c r="O440" s="10">
        <f>IF($H440="","",IFERROR(IF($G440="Taxes incluses",ROUND($H440-$N440,2),0),0))</f>
        <v/>
      </c>
      <c r="P440" s="26" t="n"/>
      <c r="Q440" s="25" t="n"/>
    </row>
    <row r="441">
      <c r="A441" s="36" t="n"/>
      <c r="B441" s="25" t="n"/>
      <c r="C441" s="25" t="n"/>
      <c r="D441" s="26" t="n"/>
      <c r="E441" s="26" t="n"/>
      <c r="F441" s="25" t="n"/>
      <c r="G441" s="25" t="n"/>
      <c r="H441" s="27" t="n"/>
      <c r="I441" s="33">
        <f>IF($F441="","",IFERROR(VLOOKUP($F441,'Paramètres'!$A$6:$F$8,3,FALSE),0))</f>
        <v/>
      </c>
      <c r="J441" s="33">
        <f>IF($F441="","",IFERROR(VLOOKUP($F441,'Paramètres'!$A$6:$F$8,4,FALSE),0))</f>
        <v/>
      </c>
      <c r="K441" s="8">
        <f>IF($H441="","",IFERROR(IF($G441="Taxes incluses",ROUND($H441/(1+$I441+$J441),2),ROUND($H441,2)),0))</f>
        <v/>
      </c>
      <c r="L441" s="8">
        <f>IF($K441="","",IFERROR(ROUND($K441*$I441,2),0))</f>
        <v/>
      </c>
      <c r="M441" s="8">
        <f>IF($K441="","",IFERROR(ROUND($K441*$J441,2),0))</f>
        <v/>
      </c>
      <c r="N441" s="8">
        <f>IF($K441="","",IFERROR(ROUND($K441+$L441+$M441,2),0))</f>
        <v/>
      </c>
      <c r="O441" s="10">
        <f>IF($H441="","",IFERROR(IF($G441="Taxes incluses",ROUND($H441-$N441,2),0),0))</f>
        <v/>
      </c>
      <c r="P441" s="26" t="n"/>
      <c r="Q441" s="25" t="n"/>
    </row>
    <row r="442">
      <c r="A442" s="36" t="n"/>
      <c r="B442" s="25" t="n"/>
      <c r="C442" s="25" t="n"/>
      <c r="D442" s="26" t="n"/>
      <c r="E442" s="26" t="n"/>
      <c r="F442" s="25" t="n"/>
      <c r="G442" s="25" t="n"/>
      <c r="H442" s="27" t="n"/>
      <c r="I442" s="33">
        <f>IF($F442="","",IFERROR(VLOOKUP($F442,'Paramètres'!$A$6:$F$8,3,FALSE),0))</f>
        <v/>
      </c>
      <c r="J442" s="33">
        <f>IF($F442="","",IFERROR(VLOOKUP($F442,'Paramètres'!$A$6:$F$8,4,FALSE),0))</f>
        <v/>
      </c>
      <c r="K442" s="8">
        <f>IF($H442="","",IFERROR(IF($G442="Taxes incluses",ROUND($H442/(1+$I442+$J442),2),ROUND($H442,2)),0))</f>
        <v/>
      </c>
      <c r="L442" s="8">
        <f>IF($K442="","",IFERROR(ROUND($K442*$I442,2),0))</f>
        <v/>
      </c>
      <c r="M442" s="8">
        <f>IF($K442="","",IFERROR(ROUND($K442*$J442,2),0))</f>
        <v/>
      </c>
      <c r="N442" s="8">
        <f>IF($K442="","",IFERROR(ROUND($K442+$L442+$M442,2),0))</f>
        <v/>
      </c>
      <c r="O442" s="10">
        <f>IF($H442="","",IFERROR(IF($G442="Taxes incluses",ROUND($H442-$N442,2),0),0))</f>
        <v/>
      </c>
      <c r="P442" s="26" t="n"/>
      <c r="Q442" s="25" t="n"/>
    </row>
    <row r="443">
      <c r="A443" s="36" t="n"/>
      <c r="B443" s="25" t="n"/>
      <c r="C443" s="25" t="n"/>
      <c r="D443" s="26" t="n"/>
      <c r="E443" s="26" t="n"/>
      <c r="F443" s="25" t="n"/>
      <c r="G443" s="25" t="n"/>
      <c r="H443" s="27" t="n"/>
      <c r="I443" s="33">
        <f>IF($F443="","",IFERROR(VLOOKUP($F443,'Paramètres'!$A$6:$F$8,3,FALSE),0))</f>
        <v/>
      </c>
      <c r="J443" s="33">
        <f>IF($F443="","",IFERROR(VLOOKUP($F443,'Paramètres'!$A$6:$F$8,4,FALSE),0))</f>
        <v/>
      </c>
      <c r="K443" s="8">
        <f>IF($H443="","",IFERROR(IF($G443="Taxes incluses",ROUND($H443/(1+$I443+$J443),2),ROUND($H443,2)),0))</f>
        <v/>
      </c>
      <c r="L443" s="8">
        <f>IF($K443="","",IFERROR(ROUND($K443*$I443,2),0))</f>
        <v/>
      </c>
      <c r="M443" s="8">
        <f>IF($K443="","",IFERROR(ROUND($K443*$J443,2),0))</f>
        <v/>
      </c>
      <c r="N443" s="8">
        <f>IF($K443="","",IFERROR(ROUND($K443+$L443+$M443,2),0))</f>
        <v/>
      </c>
      <c r="O443" s="10">
        <f>IF($H443="","",IFERROR(IF($G443="Taxes incluses",ROUND($H443-$N443,2),0),0))</f>
        <v/>
      </c>
      <c r="P443" s="26" t="n"/>
      <c r="Q443" s="25" t="n"/>
    </row>
    <row r="444">
      <c r="A444" s="36" t="n"/>
      <c r="B444" s="25" t="n"/>
      <c r="C444" s="25" t="n"/>
      <c r="D444" s="26" t="n"/>
      <c r="E444" s="26" t="n"/>
      <c r="F444" s="25" t="n"/>
      <c r="G444" s="25" t="n"/>
      <c r="H444" s="27" t="n"/>
      <c r="I444" s="33">
        <f>IF($F444="","",IFERROR(VLOOKUP($F444,'Paramètres'!$A$6:$F$8,3,FALSE),0))</f>
        <v/>
      </c>
      <c r="J444" s="33">
        <f>IF($F444="","",IFERROR(VLOOKUP($F444,'Paramètres'!$A$6:$F$8,4,FALSE),0))</f>
        <v/>
      </c>
      <c r="K444" s="8">
        <f>IF($H444="","",IFERROR(IF($G444="Taxes incluses",ROUND($H444/(1+$I444+$J444),2),ROUND($H444,2)),0))</f>
        <v/>
      </c>
      <c r="L444" s="8">
        <f>IF($K444="","",IFERROR(ROUND($K444*$I444,2),0))</f>
        <v/>
      </c>
      <c r="M444" s="8">
        <f>IF($K444="","",IFERROR(ROUND($K444*$J444,2),0))</f>
        <v/>
      </c>
      <c r="N444" s="8">
        <f>IF($K444="","",IFERROR(ROUND($K444+$L444+$M444,2),0))</f>
        <v/>
      </c>
      <c r="O444" s="10">
        <f>IF($H444="","",IFERROR(IF($G444="Taxes incluses",ROUND($H444-$N444,2),0),0))</f>
        <v/>
      </c>
      <c r="P444" s="26" t="n"/>
      <c r="Q444" s="25" t="n"/>
    </row>
    <row r="445">
      <c r="A445" s="36" t="n"/>
      <c r="B445" s="25" t="n"/>
      <c r="C445" s="25" t="n"/>
      <c r="D445" s="26" t="n"/>
      <c r="E445" s="26" t="n"/>
      <c r="F445" s="25" t="n"/>
      <c r="G445" s="25" t="n"/>
      <c r="H445" s="27" t="n"/>
      <c r="I445" s="33">
        <f>IF($F445="","",IFERROR(VLOOKUP($F445,'Paramètres'!$A$6:$F$8,3,FALSE),0))</f>
        <v/>
      </c>
      <c r="J445" s="33">
        <f>IF($F445="","",IFERROR(VLOOKUP($F445,'Paramètres'!$A$6:$F$8,4,FALSE),0))</f>
        <v/>
      </c>
      <c r="K445" s="8">
        <f>IF($H445="","",IFERROR(IF($G445="Taxes incluses",ROUND($H445/(1+$I445+$J445),2),ROUND($H445,2)),0))</f>
        <v/>
      </c>
      <c r="L445" s="8">
        <f>IF($K445="","",IFERROR(ROUND($K445*$I445,2),0))</f>
        <v/>
      </c>
      <c r="M445" s="8">
        <f>IF($K445="","",IFERROR(ROUND($K445*$J445,2),0))</f>
        <v/>
      </c>
      <c r="N445" s="8">
        <f>IF($K445="","",IFERROR(ROUND($K445+$L445+$M445,2),0))</f>
        <v/>
      </c>
      <c r="O445" s="10">
        <f>IF($H445="","",IFERROR(IF($G445="Taxes incluses",ROUND($H445-$N445,2),0),0))</f>
        <v/>
      </c>
      <c r="P445" s="26" t="n"/>
      <c r="Q445" s="25" t="n"/>
    </row>
    <row r="446">
      <c r="A446" s="36" t="n"/>
      <c r="B446" s="25" t="n"/>
      <c r="C446" s="25" t="n"/>
      <c r="D446" s="26" t="n"/>
      <c r="E446" s="26" t="n"/>
      <c r="F446" s="25" t="n"/>
      <c r="G446" s="25" t="n"/>
      <c r="H446" s="27" t="n"/>
      <c r="I446" s="33">
        <f>IF($F446="","",IFERROR(VLOOKUP($F446,'Paramètres'!$A$6:$F$8,3,FALSE),0))</f>
        <v/>
      </c>
      <c r="J446" s="33">
        <f>IF($F446="","",IFERROR(VLOOKUP($F446,'Paramètres'!$A$6:$F$8,4,FALSE),0))</f>
        <v/>
      </c>
      <c r="K446" s="8">
        <f>IF($H446="","",IFERROR(IF($G446="Taxes incluses",ROUND($H446/(1+$I446+$J446),2),ROUND($H446,2)),0))</f>
        <v/>
      </c>
      <c r="L446" s="8">
        <f>IF($K446="","",IFERROR(ROUND($K446*$I446,2),0))</f>
        <v/>
      </c>
      <c r="M446" s="8">
        <f>IF($K446="","",IFERROR(ROUND($K446*$J446,2),0))</f>
        <v/>
      </c>
      <c r="N446" s="8">
        <f>IF($K446="","",IFERROR(ROUND($K446+$L446+$M446,2),0))</f>
        <v/>
      </c>
      <c r="O446" s="10">
        <f>IF($H446="","",IFERROR(IF($G446="Taxes incluses",ROUND($H446-$N446,2),0),0))</f>
        <v/>
      </c>
      <c r="P446" s="26" t="n"/>
      <c r="Q446" s="25" t="n"/>
    </row>
    <row r="447">
      <c r="A447" s="36" t="n"/>
      <c r="B447" s="25" t="n"/>
      <c r="C447" s="25" t="n"/>
      <c r="D447" s="26" t="n"/>
      <c r="E447" s="26" t="n"/>
      <c r="F447" s="25" t="n"/>
      <c r="G447" s="25" t="n"/>
      <c r="H447" s="27" t="n"/>
      <c r="I447" s="33">
        <f>IF($F447="","",IFERROR(VLOOKUP($F447,'Paramètres'!$A$6:$F$8,3,FALSE),0))</f>
        <v/>
      </c>
      <c r="J447" s="33">
        <f>IF($F447="","",IFERROR(VLOOKUP($F447,'Paramètres'!$A$6:$F$8,4,FALSE),0))</f>
        <v/>
      </c>
      <c r="K447" s="8">
        <f>IF($H447="","",IFERROR(IF($G447="Taxes incluses",ROUND($H447/(1+$I447+$J447),2),ROUND($H447,2)),0))</f>
        <v/>
      </c>
      <c r="L447" s="8">
        <f>IF($K447="","",IFERROR(ROUND($K447*$I447,2),0))</f>
        <v/>
      </c>
      <c r="M447" s="8">
        <f>IF($K447="","",IFERROR(ROUND($K447*$J447,2),0))</f>
        <v/>
      </c>
      <c r="N447" s="8">
        <f>IF($K447="","",IFERROR(ROUND($K447+$L447+$M447,2),0))</f>
        <v/>
      </c>
      <c r="O447" s="10">
        <f>IF($H447="","",IFERROR(IF($G447="Taxes incluses",ROUND($H447-$N447,2),0),0))</f>
        <v/>
      </c>
      <c r="P447" s="26" t="n"/>
      <c r="Q447" s="25" t="n"/>
    </row>
    <row r="448">
      <c r="A448" s="36" t="n"/>
      <c r="B448" s="25" t="n"/>
      <c r="C448" s="25" t="n"/>
      <c r="D448" s="26" t="n"/>
      <c r="E448" s="26" t="n"/>
      <c r="F448" s="25" t="n"/>
      <c r="G448" s="25" t="n"/>
      <c r="H448" s="27" t="n"/>
      <c r="I448" s="33">
        <f>IF($F448="","",IFERROR(VLOOKUP($F448,'Paramètres'!$A$6:$F$8,3,FALSE),0))</f>
        <v/>
      </c>
      <c r="J448" s="33">
        <f>IF($F448="","",IFERROR(VLOOKUP($F448,'Paramètres'!$A$6:$F$8,4,FALSE),0))</f>
        <v/>
      </c>
      <c r="K448" s="8">
        <f>IF($H448="","",IFERROR(IF($G448="Taxes incluses",ROUND($H448/(1+$I448+$J448),2),ROUND($H448,2)),0))</f>
        <v/>
      </c>
      <c r="L448" s="8">
        <f>IF($K448="","",IFERROR(ROUND($K448*$I448,2),0))</f>
        <v/>
      </c>
      <c r="M448" s="8">
        <f>IF($K448="","",IFERROR(ROUND($K448*$J448,2),0))</f>
        <v/>
      </c>
      <c r="N448" s="8">
        <f>IF($K448="","",IFERROR(ROUND($K448+$L448+$M448,2),0))</f>
        <v/>
      </c>
      <c r="O448" s="10">
        <f>IF($H448="","",IFERROR(IF($G448="Taxes incluses",ROUND($H448-$N448,2),0),0))</f>
        <v/>
      </c>
      <c r="P448" s="26" t="n"/>
      <c r="Q448" s="25" t="n"/>
    </row>
    <row r="449">
      <c r="A449" s="36" t="n"/>
      <c r="B449" s="25" t="n"/>
      <c r="C449" s="25" t="n"/>
      <c r="D449" s="26" t="n"/>
      <c r="E449" s="26" t="n"/>
      <c r="F449" s="25" t="n"/>
      <c r="G449" s="25" t="n"/>
      <c r="H449" s="27" t="n"/>
      <c r="I449" s="33">
        <f>IF($F449="","",IFERROR(VLOOKUP($F449,'Paramètres'!$A$6:$F$8,3,FALSE),0))</f>
        <v/>
      </c>
      <c r="J449" s="33">
        <f>IF($F449="","",IFERROR(VLOOKUP($F449,'Paramètres'!$A$6:$F$8,4,FALSE),0))</f>
        <v/>
      </c>
      <c r="K449" s="8">
        <f>IF($H449="","",IFERROR(IF($G449="Taxes incluses",ROUND($H449/(1+$I449+$J449),2),ROUND($H449,2)),0))</f>
        <v/>
      </c>
      <c r="L449" s="8">
        <f>IF($K449="","",IFERROR(ROUND($K449*$I449,2),0))</f>
        <v/>
      </c>
      <c r="M449" s="8">
        <f>IF($K449="","",IFERROR(ROUND($K449*$J449,2),0))</f>
        <v/>
      </c>
      <c r="N449" s="8">
        <f>IF($K449="","",IFERROR(ROUND($K449+$L449+$M449,2),0))</f>
        <v/>
      </c>
      <c r="O449" s="10">
        <f>IF($H449="","",IFERROR(IF($G449="Taxes incluses",ROUND($H449-$N449,2),0),0))</f>
        <v/>
      </c>
      <c r="P449" s="26" t="n"/>
      <c r="Q449" s="25" t="n"/>
    </row>
    <row r="450">
      <c r="A450" s="36" t="n"/>
      <c r="B450" s="25" t="n"/>
      <c r="C450" s="25" t="n"/>
      <c r="D450" s="26" t="n"/>
      <c r="E450" s="26" t="n"/>
      <c r="F450" s="25" t="n"/>
      <c r="G450" s="25" t="n"/>
      <c r="H450" s="27" t="n"/>
      <c r="I450" s="33">
        <f>IF($F450="","",IFERROR(VLOOKUP($F450,'Paramètres'!$A$6:$F$8,3,FALSE),0))</f>
        <v/>
      </c>
      <c r="J450" s="33">
        <f>IF($F450="","",IFERROR(VLOOKUP($F450,'Paramètres'!$A$6:$F$8,4,FALSE),0))</f>
        <v/>
      </c>
      <c r="K450" s="8">
        <f>IF($H450="","",IFERROR(IF($G450="Taxes incluses",ROUND($H450/(1+$I450+$J450),2),ROUND($H450,2)),0))</f>
        <v/>
      </c>
      <c r="L450" s="8">
        <f>IF($K450="","",IFERROR(ROUND($K450*$I450,2),0))</f>
        <v/>
      </c>
      <c r="M450" s="8">
        <f>IF($K450="","",IFERROR(ROUND($K450*$J450,2),0))</f>
        <v/>
      </c>
      <c r="N450" s="8">
        <f>IF($K450="","",IFERROR(ROUND($K450+$L450+$M450,2),0))</f>
        <v/>
      </c>
      <c r="O450" s="10">
        <f>IF($H450="","",IFERROR(IF($G450="Taxes incluses",ROUND($H450-$N450,2),0),0))</f>
        <v/>
      </c>
      <c r="P450" s="26" t="n"/>
      <c r="Q450" s="25" t="n"/>
    </row>
    <row r="451">
      <c r="A451" s="36" t="n"/>
      <c r="B451" s="25" t="n"/>
      <c r="C451" s="25" t="n"/>
      <c r="D451" s="26" t="n"/>
      <c r="E451" s="26" t="n"/>
      <c r="F451" s="25" t="n"/>
      <c r="G451" s="25" t="n"/>
      <c r="H451" s="27" t="n"/>
      <c r="I451" s="33">
        <f>IF($F451="","",IFERROR(VLOOKUP($F451,'Paramètres'!$A$6:$F$8,3,FALSE),0))</f>
        <v/>
      </c>
      <c r="J451" s="33">
        <f>IF($F451="","",IFERROR(VLOOKUP($F451,'Paramètres'!$A$6:$F$8,4,FALSE),0))</f>
        <v/>
      </c>
      <c r="K451" s="8">
        <f>IF($H451="","",IFERROR(IF($G451="Taxes incluses",ROUND($H451/(1+$I451+$J451),2),ROUND($H451,2)),0))</f>
        <v/>
      </c>
      <c r="L451" s="8">
        <f>IF($K451="","",IFERROR(ROUND($K451*$I451,2),0))</f>
        <v/>
      </c>
      <c r="M451" s="8">
        <f>IF($K451="","",IFERROR(ROUND($K451*$J451,2),0))</f>
        <v/>
      </c>
      <c r="N451" s="8">
        <f>IF($K451="","",IFERROR(ROUND($K451+$L451+$M451,2),0))</f>
        <v/>
      </c>
      <c r="O451" s="10">
        <f>IF($H451="","",IFERROR(IF($G451="Taxes incluses",ROUND($H451-$N451,2),0),0))</f>
        <v/>
      </c>
      <c r="P451" s="26" t="n"/>
      <c r="Q451" s="25" t="n"/>
    </row>
    <row r="452">
      <c r="A452" s="36" t="n"/>
      <c r="B452" s="25" t="n"/>
      <c r="C452" s="25" t="n"/>
      <c r="D452" s="26" t="n"/>
      <c r="E452" s="26" t="n"/>
      <c r="F452" s="25" t="n"/>
      <c r="G452" s="25" t="n"/>
      <c r="H452" s="27" t="n"/>
      <c r="I452" s="33">
        <f>IF($F452="","",IFERROR(VLOOKUP($F452,'Paramètres'!$A$6:$F$8,3,FALSE),0))</f>
        <v/>
      </c>
      <c r="J452" s="33">
        <f>IF($F452="","",IFERROR(VLOOKUP($F452,'Paramètres'!$A$6:$F$8,4,FALSE),0))</f>
        <v/>
      </c>
      <c r="K452" s="8">
        <f>IF($H452="","",IFERROR(IF($G452="Taxes incluses",ROUND($H452/(1+$I452+$J452),2),ROUND($H452,2)),0))</f>
        <v/>
      </c>
      <c r="L452" s="8">
        <f>IF($K452="","",IFERROR(ROUND($K452*$I452,2),0))</f>
        <v/>
      </c>
      <c r="M452" s="8">
        <f>IF($K452="","",IFERROR(ROUND($K452*$J452,2),0))</f>
        <v/>
      </c>
      <c r="N452" s="8">
        <f>IF($K452="","",IFERROR(ROUND($K452+$L452+$M452,2),0))</f>
        <v/>
      </c>
      <c r="O452" s="10">
        <f>IF($H452="","",IFERROR(IF($G452="Taxes incluses",ROUND($H452-$N452,2),0),0))</f>
        <v/>
      </c>
      <c r="P452" s="26" t="n"/>
      <c r="Q452" s="25" t="n"/>
    </row>
    <row r="453">
      <c r="A453" s="36" t="n"/>
      <c r="B453" s="25" t="n"/>
      <c r="C453" s="25" t="n"/>
      <c r="D453" s="26" t="n"/>
      <c r="E453" s="26" t="n"/>
      <c r="F453" s="25" t="n"/>
      <c r="G453" s="25" t="n"/>
      <c r="H453" s="27" t="n"/>
      <c r="I453" s="33">
        <f>IF($F453="","",IFERROR(VLOOKUP($F453,'Paramètres'!$A$6:$F$8,3,FALSE),0))</f>
        <v/>
      </c>
      <c r="J453" s="33">
        <f>IF($F453="","",IFERROR(VLOOKUP($F453,'Paramètres'!$A$6:$F$8,4,FALSE),0))</f>
        <v/>
      </c>
      <c r="K453" s="8">
        <f>IF($H453="","",IFERROR(IF($G453="Taxes incluses",ROUND($H453/(1+$I453+$J453),2),ROUND($H453,2)),0))</f>
        <v/>
      </c>
      <c r="L453" s="8">
        <f>IF($K453="","",IFERROR(ROUND($K453*$I453,2),0))</f>
        <v/>
      </c>
      <c r="M453" s="8">
        <f>IF($K453="","",IFERROR(ROUND($K453*$J453,2),0))</f>
        <v/>
      </c>
      <c r="N453" s="8">
        <f>IF($K453="","",IFERROR(ROUND($K453+$L453+$M453,2),0))</f>
        <v/>
      </c>
      <c r="O453" s="10">
        <f>IF($H453="","",IFERROR(IF($G453="Taxes incluses",ROUND($H453-$N453,2),0),0))</f>
        <v/>
      </c>
      <c r="P453" s="26" t="n"/>
      <c r="Q453" s="25" t="n"/>
    </row>
    <row r="454">
      <c r="A454" s="36" t="n"/>
      <c r="B454" s="25" t="n"/>
      <c r="C454" s="25" t="n"/>
      <c r="D454" s="26" t="n"/>
      <c r="E454" s="26" t="n"/>
      <c r="F454" s="25" t="n"/>
      <c r="G454" s="25" t="n"/>
      <c r="H454" s="27" t="n"/>
      <c r="I454" s="33">
        <f>IF($F454="","",IFERROR(VLOOKUP($F454,'Paramètres'!$A$6:$F$8,3,FALSE),0))</f>
        <v/>
      </c>
      <c r="J454" s="33">
        <f>IF($F454="","",IFERROR(VLOOKUP($F454,'Paramètres'!$A$6:$F$8,4,FALSE),0))</f>
        <v/>
      </c>
      <c r="K454" s="8">
        <f>IF($H454="","",IFERROR(IF($G454="Taxes incluses",ROUND($H454/(1+$I454+$J454),2),ROUND($H454,2)),0))</f>
        <v/>
      </c>
      <c r="L454" s="8">
        <f>IF($K454="","",IFERROR(ROUND($K454*$I454,2),0))</f>
        <v/>
      </c>
      <c r="M454" s="8">
        <f>IF($K454="","",IFERROR(ROUND($K454*$J454,2),0))</f>
        <v/>
      </c>
      <c r="N454" s="8">
        <f>IF($K454="","",IFERROR(ROUND($K454+$L454+$M454,2),0))</f>
        <v/>
      </c>
      <c r="O454" s="10">
        <f>IF($H454="","",IFERROR(IF($G454="Taxes incluses",ROUND($H454-$N454,2),0),0))</f>
        <v/>
      </c>
      <c r="P454" s="26" t="n"/>
      <c r="Q454" s="25" t="n"/>
    </row>
    <row r="455">
      <c r="A455" s="36" t="n"/>
      <c r="B455" s="25" t="n"/>
      <c r="C455" s="25" t="n"/>
      <c r="D455" s="26" t="n"/>
      <c r="E455" s="26" t="n"/>
      <c r="F455" s="25" t="n"/>
      <c r="G455" s="25" t="n"/>
      <c r="H455" s="27" t="n"/>
      <c r="I455" s="33">
        <f>IF($F455="","",IFERROR(VLOOKUP($F455,'Paramètres'!$A$6:$F$8,3,FALSE),0))</f>
        <v/>
      </c>
      <c r="J455" s="33">
        <f>IF($F455="","",IFERROR(VLOOKUP($F455,'Paramètres'!$A$6:$F$8,4,FALSE),0))</f>
        <v/>
      </c>
      <c r="K455" s="8">
        <f>IF($H455="","",IFERROR(IF($G455="Taxes incluses",ROUND($H455/(1+$I455+$J455),2),ROUND($H455,2)),0))</f>
        <v/>
      </c>
      <c r="L455" s="8">
        <f>IF($K455="","",IFERROR(ROUND($K455*$I455,2),0))</f>
        <v/>
      </c>
      <c r="M455" s="8">
        <f>IF($K455="","",IFERROR(ROUND($K455*$J455,2),0))</f>
        <v/>
      </c>
      <c r="N455" s="8">
        <f>IF($K455="","",IFERROR(ROUND($K455+$L455+$M455,2),0))</f>
        <v/>
      </c>
      <c r="O455" s="10">
        <f>IF($H455="","",IFERROR(IF($G455="Taxes incluses",ROUND($H455-$N455,2),0),0))</f>
        <v/>
      </c>
      <c r="P455" s="26" t="n"/>
      <c r="Q455" s="25" t="n"/>
    </row>
    <row r="456">
      <c r="A456" s="36" t="n"/>
      <c r="B456" s="25" t="n"/>
      <c r="C456" s="25" t="n"/>
      <c r="D456" s="26" t="n"/>
      <c r="E456" s="26" t="n"/>
      <c r="F456" s="25" t="n"/>
      <c r="G456" s="25" t="n"/>
      <c r="H456" s="27" t="n"/>
      <c r="I456" s="33">
        <f>IF($F456="","",IFERROR(VLOOKUP($F456,'Paramètres'!$A$6:$F$8,3,FALSE),0))</f>
        <v/>
      </c>
      <c r="J456" s="33">
        <f>IF($F456="","",IFERROR(VLOOKUP($F456,'Paramètres'!$A$6:$F$8,4,FALSE),0))</f>
        <v/>
      </c>
      <c r="K456" s="8">
        <f>IF($H456="","",IFERROR(IF($G456="Taxes incluses",ROUND($H456/(1+$I456+$J456),2),ROUND($H456,2)),0))</f>
        <v/>
      </c>
      <c r="L456" s="8">
        <f>IF($K456="","",IFERROR(ROUND($K456*$I456,2),0))</f>
        <v/>
      </c>
      <c r="M456" s="8">
        <f>IF($K456="","",IFERROR(ROUND($K456*$J456,2),0))</f>
        <v/>
      </c>
      <c r="N456" s="8">
        <f>IF($K456="","",IFERROR(ROUND($K456+$L456+$M456,2),0))</f>
        <v/>
      </c>
      <c r="O456" s="10">
        <f>IF($H456="","",IFERROR(IF($G456="Taxes incluses",ROUND($H456-$N456,2),0),0))</f>
        <v/>
      </c>
      <c r="P456" s="26" t="n"/>
      <c r="Q456" s="25" t="n"/>
    </row>
    <row r="457">
      <c r="A457" s="36" t="n"/>
      <c r="B457" s="25" t="n"/>
      <c r="C457" s="25" t="n"/>
      <c r="D457" s="26" t="n"/>
      <c r="E457" s="26" t="n"/>
      <c r="F457" s="25" t="n"/>
      <c r="G457" s="25" t="n"/>
      <c r="H457" s="27" t="n"/>
      <c r="I457" s="33">
        <f>IF($F457="","",IFERROR(VLOOKUP($F457,'Paramètres'!$A$6:$F$8,3,FALSE),0))</f>
        <v/>
      </c>
      <c r="J457" s="33">
        <f>IF($F457="","",IFERROR(VLOOKUP($F457,'Paramètres'!$A$6:$F$8,4,FALSE),0))</f>
        <v/>
      </c>
      <c r="K457" s="8">
        <f>IF($H457="","",IFERROR(IF($G457="Taxes incluses",ROUND($H457/(1+$I457+$J457),2),ROUND($H457,2)),0))</f>
        <v/>
      </c>
      <c r="L457" s="8">
        <f>IF($K457="","",IFERROR(ROUND($K457*$I457,2),0))</f>
        <v/>
      </c>
      <c r="M457" s="8">
        <f>IF($K457="","",IFERROR(ROUND($K457*$J457,2),0))</f>
        <v/>
      </c>
      <c r="N457" s="8">
        <f>IF($K457="","",IFERROR(ROUND($K457+$L457+$M457,2),0))</f>
        <v/>
      </c>
      <c r="O457" s="10">
        <f>IF($H457="","",IFERROR(IF($G457="Taxes incluses",ROUND($H457-$N457,2),0),0))</f>
        <v/>
      </c>
      <c r="P457" s="26" t="n"/>
      <c r="Q457" s="25" t="n"/>
    </row>
    <row r="458">
      <c r="A458" s="36" t="n"/>
      <c r="B458" s="25" t="n"/>
      <c r="C458" s="25" t="n"/>
      <c r="D458" s="26" t="n"/>
      <c r="E458" s="26" t="n"/>
      <c r="F458" s="25" t="n"/>
      <c r="G458" s="25" t="n"/>
      <c r="H458" s="27" t="n"/>
      <c r="I458" s="33">
        <f>IF($F458="","",IFERROR(VLOOKUP($F458,'Paramètres'!$A$6:$F$8,3,FALSE),0))</f>
        <v/>
      </c>
      <c r="J458" s="33">
        <f>IF($F458="","",IFERROR(VLOOKUP($F458,'Paramètres'!$A$6:$F$8,4,FALSE),0))</f>
        <v/>
      </c>
      <c r="K458" s="8">
        <f>IF($H458="","",IFERROR(IF($G458="Taxes incluses",ROUND($H458/(1+$I458+$J458),2),ROUND($H458,2)),0))</f>
        <v/>
      </c>
      <c r="L458" s="8">
        <f>IF($K458="","",IFERROR(ROUND($K458*$I458,2),0))</f>
        <v/>
      </c>
      <c r="M458" s="8">
        <f>IF($K458="","",IFERROR(ROUND($K458*$J458,2),0))</f>
        <v/>
      </c>
      <c r="N458" s="8">
        <f>IF($K458="","",IFERROR(ROUND($K458+$L458+$M458,2),0))</f>
        <v/>
      </c>
      <c r="O458" s="10">
        <f>IF($H458="","",IFERROR(IF($G458="Taxes incluses",ROUND($H458-$N458,2),0),0))</f>
        <v/>
      </c>
      <c r="P458" s="26" t="n"/>
      <c r="Q458" s="25" t="n"/>
    </row>
    <row r="459">
      <c r="A459" s="36" t="n"/>
      <c r="B459" s="25" t="n"/>
      <c r="C459" s="25" t="n"/>
      <c r="D459" s="26" t="n"/>
      <c r="E459" s="26" t="n"/>
      <c r="F459" s="25" t="n"/>
      <c r="G459" s="25" t="n"/>
      <c r="H459" s="27" t="n"/>
      <c r="I459" s="33">
        <f>IF($F459="","",IFERROR(VLOOKUP($F459,'Paramètres'!$A$6:$F$8,3,FALSE),0))</f>
        <v/>
      </c>
      <c r="J459" s="33">
        <f>IF($F459="","",IFERROR(VLOOKUP($F459,'Paramètres'!$A$6:$F$8,4,FALSE),0))</f>
        <v/>
      </c>
      <c r="K459" s="8">
        <f>IF($H459="","",IFERROR(IF($G459="Taxes incluses",ROUND($H459/(1+$I459+$J459),2),ROUND($H459,2)),0))</f>
        <v/>
      </c>
      <c r="L459" s="8">
        <f>IF($K459="","",IFERROR(ROUND($K459*$I459,2),0))</f>
        <v/>
      </c>
      <c r="M459" s="8">
        <f>IF($K459="","",IFERROR(ROUND($K459*$J459,2),0))</f>
        <v/>
      </c>
      <c r="N459" s="8">
        <f>IF($K459="","",IFERROR(ROUND($K459+$L459+$M459,2),0))</f>
        <v/>
      </c>
      <c r="O459" s="10">
        <f>IF($H459="","",IFERROR(IF($G459="Taxes incluses",ROUND($H459-$N459,2),0),0))</f>
        <v/>
      </c>
      <c r="P459" s="26" t="n"/>
      <c r="Q459" s="25" t="n"/>
    </row>
    <row r="460">
      <c r="A460" s="36" t="n"/>
      <c r="B460" s="25" t="n"/>
      <c r="C460" s="25" t="n"/>
      <c r="D460" s="26" t="n"/>
      <c r="E460" s="26" t="n"/>
      <c r="F460" s="25" t="n"/>
      <c r="G460" s="25" t="n"/>
      <c r="H460" s="27" t="n"/>
      <c r="I460" s="33">
        <f>IF($F460="","",IFERROR(VLOOKUP($F460,'Paramètres'!$A$6:$F$8,3,FALSE),0))</f>
        <v/>
      </c>
      <c r="J460" s="33">
        <f>IF($F460="","",IFERROR(VLOOKUP($F460,'Paramètres'!$A$6:$F$8,4,FALSE),0))</f>
        <v/>
      </c>
      <c r="K460" s="8">
        <f>IF($H460="","",IFERROR(IF($G460="Taxes incluses",ROUND($H460/(1+$I460+$J460),2),ROUND($H460,2)),0))</f>
        <v/>
      </c>
      <c r="L460" s="8">
        <f>IF($K460="","",IFERROR(ROUND($K460*$I460,2),0))</f>
        <v/>
      </c>
      <c r="M460" s="8">
        <f>IF($K460="","",IFERROR(ROUND($K460*$J460,2),0))</f>
        <v/>
      </c>
      <c r="N460" s="8">
        <f>IF($K460="","",IFERROR(ROUND($K460+$L460+$M460,2),0))</f>
        <v/>
      </c>
      <c r="O460" s="10">
        <f>IF($H460="","",IFERROR(IF($G460="Taxes incluses",ROUND($H460-$N460,2),0),0))</f>
        <v/>
      </c>
      <c r="P460" s="26" t="n"/>
      <c r="Q460" s="25" t="n"/>
    </row>
    <row r="461">
      <c r="A461" s="36" t="n"/>
      <c r="B461" s="25" t="n"/>
      <c r="C461" s="25" t="n"/>
      <c r="D461" s="26" t="n"/>
      <c r="E461" s="26" t="n"/>
      <c r="F461" s="25" t="n"/>
      <c r="G461" s="25" t="n"/>
      <c r="H461" s="27" t="n"/>
      <c r="I461" s="33">
        <f>IF($F461="","",IFERROR(VLOOKUP($F461,'Paramètres'!$A$6:$F$8,3,FALSE),0))</f>
        <v/>
      </c>
      <c r="J461" s="33">
        <f>IF($F461="","",IFERROR(VLOOKUP($F461,'Paramètres'!$A$6:$F$8,4,FALSE),0))</f>
        <v/>
      </c>
      <c r="K461" s="8">
        <f>IF($H461="","",IFERROR(IF($G461="Taxes incluses",ROUND($H461/(1+$I461+$J461),2),ROUND($H461,2)),0))</f>
        <v/>
      </c>
      <c r="L461" s="8">
        <f>IF($K461="","",IFERROR(ROUND($K461*$I461,2),0))</f>
        <v/>
      </c>
      <c r="M461" s="8">
        <f>IF($K461="","",IFERROR(ROUND($K461*$J461,2),0))</f>
        <v/>
      </c>
      <c r="N461" s="8">
        <f>IF($K461="","",IFERROR(ROUND($K461+$L461+$M461,2),0))</f>
        <v/>
      </c>
      <c r="O461" s="10">
        <f>IF($H461="","",IFERROR(IF($G461="Taxes incluses",ROUND($H461-$N461,2),0),0))</f>
        <v/>
      </c>
      <c r="P461" s="26" t="n"/>
      <c r="Q461" s="25" t="n"/>
    </row>
    <row r="462">
      <c r="A462" s="36" t="n"/>
      <c r="B462" s="25" t="n"/>
      <c r="C462" s="25" t="n"/>
      <c r="D462" s="26" t="n"/>
      <c r="E462" s="26" t="n"/>
      <c r="F462" s="25" t="n"/>
      <c r="G462" s="25" t="n"/>
      <c r="H462" s="27" t="n"/>
      <c r="I462" s="33">
        <f>IF($F462="","",IFERROR(VLOOKUP($F462,'Paramètres'!$A$6:$F$8,3,FALSE),0))</f>
        <v/>
      </c>
      <c r="J462" s="33">
        <f>IF($F462="","",IFERROR(VLOOKUP($F462,'Paramètres'!$A$6:$F$8,4,FALSE),0))</f>
        <v/>
      </c>
      <c r="K462" s="8">
        <f>IF($H462="","",IFERROR(IF($G462="Taxes incluses",ROUND($H462/(1+$I462+$J462),2),ROUND($H462,2)),0))</f>
        <v/>
      </c>
      <c r="L462" s="8">
        <f>IF($K462="","",IFERROR(ROUND($K462*$I462,2),0))</f>
        <v/>
      </c>
      <c r="M462" s="8">
        <f>IF($K462="","",IFERROR(ROUND($K462*$J462,2),0))</f>
        <v/>
      </c>
      <c r="N462" s="8">
        <f>IF($K462="","",IFERROR(ROUND($K462+$L462+$M462,2),0))</f>
        <v/>
      </c>
      <c r="O462" s="10">
        <f>IF($H462="","",IFERROR(IF($G462="Taxes incluses",ROUND($H462-$N462,2),0),0))</f>
        <v/>
      </c>
      <c r="P462" s="26" t="n"/>
      <c r="Q462" s="25" t="n"/>
    </row>
    <row r="463">
      <c r="A463" s="36" t="n"/>
      <c r="B463" s="25" t="n"/>
      <c r="C463" s="25" t="n"/>
      <c r="D463" s="26" t="n"/>
      <c r="E463" s="26" t="n"/>
      <c r="F463" s="25" t="n"/>
      <c r="G463" s="25" t="n"/>
      <c r="H463" s="27" t="n"/>
      <c r="I463" s="33">
        <f>IF($F463="","",IFERROR(VLOOKUP($F463,'Paramètres'!$A$6:$F$8,3,FALSE),0))</f>
        <v/>
      </c>
      <c r="J463" s="33">
        <f>IF($F463="","",IFERROR(VLOOKUP($F463,'Paramètres'!$A$6:$F$8,4,FALSE),0))</f>
        <v/>
      </c>
      <c r="K463" s="8">
        <f>IF($H463="","",IFERROR(IF($G463="Taxes incluses",ROUND($H463/(1+$I463+$J463),2),ROUND($H463,2)),0))</f>
        <v/>
      </c>
      <c r="L463" s="8">
        <f>IF($K463="","",IFERROR(ROUND($K463*$I463,2),0))</f>
        <v/>
      </c>
      <c r="M463" s="8">
        <f>IF($K463="","",IFERROR(ROUND($K463*$J463,2),0))</f>
        <v/>
      </c>
      <c r="N463" s="8">
        <f>IF($K463="","",IFERROR(ROUND($K463+$L463+$M463,2),0))</f>
        <v/>
      </c>
      <c r="O463" s="10">
        <f>IF($H463="","",IFERROR(IF($G463="Taxes incluses",ROUND($H463-$N463,2),0),0))</f>
        <v/>
      </c>
      <c r="P463" s="26" t="n"/>
      <c r="Q463" s="25" t="n"/>
    </row>
    <row r="464">
      <c r="A464" s="36" t="n"/>
      <c r="B464" s="25" t="n"/>
      <c r="C464" s="25" t="n"/>
      <c r="D464" s="26" t="n"/>
      <c r="E464" s="26" t="n"/>
      <c r="F464" s="25" t="n"/>
      <c r="G464" s="25" t="n"/>
      <c r="H464" s="27" t="n"/>
      <c r="I464" s="33">
        <f>IF($F464="","",IFERROR(VLOOKUP($F464,'Paramètres'!$A$6:$F$8,3,FALSE),0))</f>
        <v/>
      </c>
      <c r="J464" s="33">
        <f>IF($F464="","",IFERROR(VLOOKUP($F464,'Paramètres'!$A$6:$F$8,4,FALSE),0))</f>
        <v/>
      </c>
      <c r="K464" s="8">
        <f>IF($H464="","",IFERROR(IF($G464="Taxes incluses",ROUND($H464/(1+$I464+$J464),2),ROUND($H464,2)),0))</f>
        <v/>
      </c>
      <c r="L464" s="8">
        <f>IF($K464="","",IFERROR(ROUND($K464*$I464,2),0))</f>
        <v/>
      </c>
      <c r="M464" s="8">
        <f>IF($K464="","",IFERROR(ROUND($K464*$J464,2),0))</f>
        <v/>
      </c>
      <c r="N464" s="8">
        <f>IF($K464="","",IFERROR(ROUND($K464+$L464+$M464,2),0))</f>
        <v/>
      </c>
      <c r="O464" s="10">
        <f>IF($H464="","",IFERROR(IF($G464="Taxes incluses",ROUND($H464-$N464,2),0),0))</f>
        <v/>
      </c>
      <c r="P464" s="26" t="n"/>
      <c r="Q464" s="25" t="n"/>
    </row>
    <row r="465">
      <c r="A465" s="36" t="n"/>
      <c r="B465" s="25" t="n"/>
      <c r="C465" s="25" t="n"/>
      <c r="D465" s="26" t="n"/>
      <c r="E465" s="26" t="n"/>
      <c r="F465" s="25" t="n"/>
      <c r="G465" s="25" t="n"/>
      <c r="H465" s="27" t="n"/>
      <c r="I465" s="33">
        <f>IF($F465="","",IFERROR(VLOOKUP($F465,'Paramètres'!$A$6:$F$8,3,FALSE),0))</f>
        <v/>
      </c>
      <c r="J465" s="33">
        <f>IF($F465="","",IFERROR(VLOOKUP($F465,'Paramètres'!$A$6:$F$8,4,FALSE),0))</f>
        <v/>
      </c>
      <c r="K465" s="8">
        <f>IF($H465="","",IFERROR(IF($G465="Taxes incluses",ROUND($H465/(1+$I465+$J465),2),ROUND($H465,2)),0))</f>
        <v/>
      </c>
      <c r="L465" s="8">
        <f>IF($K465="","",IFERROR(ROUND($K465*$I465,2),0))</f>
        <v/>
      </c>
      <c r="M465" s="8">
        <f>IF($K465="","",IFERROR(ROUND($K465*$J465,2),0))</f>
        <v/>
      </c>
      <c r="N465" s="8">
        <f>IF($K465="","",IFERROR(ROUND($K465+$L465+$M465,2),0))</f>
        <v/>
      </c>
      <c r="O465" s="10">
        <f>IF($H465="","",IFERROR(IF($G465="Taxes incluses",ROUND($H465-$N465,2),0),0))</f>
        <v/>
      </c>
      <c r="P465" s="26" t="n"/>
      <c r="Q465" s="25" t="n"/>
    </row>
    <row r="466">
      <c r="A466" s="36" t="n"/>
      <c r="B466" s="25" t="n"/>
      <c r="C466" s="25" t="n"/>
      <c r="D466" s="26" t="n"/>
      <c r="E466" s="26" t="n"/>
      <c r="F466" s="25" t="n"/>
      <c r="G466" s="25" t="n"/>
      <c r="H466" s="27" t="n"/>
      <c r="I466" s="33">
        <f>IF($F466="","",IFERROR(VLOOKUP($F466,'Paramètres'!$A$6:$F$8,3,FALSE),0))</f>
        <v/>
      </c>
      <c r="J466" s="33">
        <f>IF($F466="","",IFERROR(VLOOKUP($F466,'Paramètres'!$A$6:$F$8,4,FALSE),0))</f>
        <v/>
      </c>
      <c r="K466" s="8">
        <f>IF($H466="","",IFERROR(IF($G466="Taxes incluses",ROUND($H466/(1+$I466+$J466),2),ROUND($H466,2)),0))</f>
        <v/>
      </c>
      <c r="L466" s="8">
        <f>IF($K466="","",IFERROR(ROUND($K466*$I466,2),0))</f>
        <v/>
      </c>
      <c r="M466" s="8">
        <f>IF($K466="","",IFERROR(ROUND($K466*$J466,2),0))</f>
        <v/>
      </c>
      <c r="N466" s="8">
        <f>IF($K466="","",IFERROR(ROUND($K466+$L466+$M466,2),0))</f>
        <v/>
      </c>
      <c r="O466" s="10">
        <f>IF($H466="","",IFERROR(IF($G466="Taxes incluses",ROUND($H466-$N466,2),0),0))</f>
        <v/>
      </c>
      <c r="P466" s="26" t="n"/>
      <c r="Q466" s="25" t="n"/>
    </row>
    <row r="467">
      <c r="A467" s="36" t="n"/>
      <c r="B467" s="25" t="n"/>
      <c r="C467" s="25" t="n"/>
      <c r="D467" s="26" t="n"/>
      <c r="E467" s="26" t="n"/>
      <c r="F467" s="25" t="n"/>
      <c r="G467" s="25" t="n"/>
      <c r="H467" s="27" t="n"/>
      <c r="I467" s="33">
        <f>IF($F467="","",IFERROR(VLOOKUP($F467,'Paramètres'!$A$6:$F$8,3,FALSE),0))</f>
        <v/>
      </c>
      <c r="J467" s="33">
        <f>IF($F467="","",IFERROR(VLOOKUP($F467,'Paramètres'!$A$6:$F$8,4,FALSE),0))</f>
        <v/>
      </c>
      <c r="K467" s="8">
        <f>IF($H467="","",IFERROR(IF($G467="Taxes incluses",ROUND($H467/(1+$I467+$J467),2),ROUND($H467,2)),0))</f>
        <v/>
      </c>
      <c r="L467" s="8">
        <f>IF($K467="","",IFERROR(ROUND($K467*$I467,2),0))</f>
        <v/>
      </c>
      <c r="M467" s="8">
        <f>IF($K467="","",IFERROR(ROUND($K467*$J467,2),0))</f>
        <v/>
      </c>
      <c r="N467" s="8">
        <f>IF($K467="","",IFERROR(ROUND($K467+$L467+$M467,2),0))</f>
        <v/>
      </c>
      <c r="O467" s="10">
        <f>IF($H467="","",IFERROR(IF($G467="Taxes incluses",ROUND($H467-$N467,2),0),0))</f>
        <v/>
      </c>
      <c r="P467" s="26" t="n"/>
      <c r="Q467" s="25" t="n"/>
    </row>
    <row r="468">
      <c r="A468" s="36" t="n"/>
      <c r="B468" s="25" t="n"/>
      <c r="C468" s="25" t="n"/>
      <c r="D468" s="26" t="n"/>
      <c r="E468" s="26" t="n"/>
      <c r="F468" s="25" t="n"/>
      <c r="G468" s="25" t="n"/>
      <c r="H468" s="27" t="n"/>
      <c r="I468" s="33">
        <f>IF($F468="","",IFERROR(VLOOKUP($F468,'Paramètres'!$A$6:$F$8,3,FALSE),0))</f>
        <v/>
      </c>
      <c r="J468" s="33">
        <f>IF($F468="","",IFERROR(VLOOKUP($F468,'Paramètres'!$A$6:$F$8,4,FALSE),0))</f>
        <v/>
      </c>
      <c r="K468" s="8">
        <f>IF($H468="","",IFERROR(IF($G468="Taxes incluses",ROUND($H468/(1+$I468+$J468),2),ROUND($H468,2)),0))</f>
        <v/>
      </c>
      <c r="L468" s="8">
        <f>IF($K468="","",IFERROR(ROUND($K468*$I468,2),0))</f>
        <v/>
      </c>
      <c r="M468" s="8">
        <f>IF($K468="","",IFERROR(ROUND($K468*$J468,2),0))</f>
        <v/>
      </c>
      <c r="N468" s="8">
        <f>IF($K468="","",IFERROR(ROUND($K468+$L468+$M468,2),0))</f>
        <v/>
      </c>
      <c r="O468" s="10">
        <f>IF($H468="","",IFERROR(IF($G468="Taxes incluses",ROUND($H468-$N468,2),0),0))</f>
        <v/>
      </c>
      <c r="P468" s="26" t="n"/>
      <c r="Q468" s="25" t="n"/>
    </row>
    <row r="469">
      <c r="A469" s="36" t="n"/>
      <c r="B469" s="25" t="n"/>
      <c r="C469" s="25" t="n"/>
      <c r="D469" s="26" t="n"/>
      <c r="E469" s="26" t="n"/>
      <c r="F469" s="25" t="n"/>
      <c r="G469" s="25" t="n"/>
      <c r="H469" s="27" t="n"/>
      <c r="I469" s="33">
        <f>IF($F469="","",IFERROR(VLOOKUP($F469,'Paramètres'!$A$6:$F$8,3,FALSE),0))</f>
        <v/>
      </c>
      <c r="J469" s="33">
        <f>IF($F469="","",IFERROR(VLOOKUP($F469,'Paramètres'!$A$6:$F$8,4,FALSE),0))</f>
        <v/>
      </c>
      <c r="K469" s="8">
        <f>IF($H469="","",IFERROR(IF($G469="Taxes incluses",ROUND($H469/(1+$I469+$J469),2),ROUND($H469,2)),0))</f>
        <v/>
      </c>
      <c r="L469" s="8">
        <f>IF($K469="","",IFERROR(ROUND($K469*$I469,2),0))</f>
        <v/>
      </c>
      <c r="M469" s="8">
        <f>IF($K469="","",IFERROR(ROUND($K469*$J469,2),0))</f>
        <v/>
      </c>
      <c r="N469" s="8">
        <f>IF($K469="","",IFERROR(ROUND($K469+$L469+$M469,2),0))</f>
        <v/>
      </c>
      <c r="O469" s="10">
        <f>IF($H469="","",IFERROR(IF($G469="Taxes incluses",ROUND($H469-$N469,2),0),0))</f>
        <v/>
      </c>
      <c r="P469" s="26" t="n"/>
      <c r="Q469" s="25" t="n"/>
    </row>
    <row r="470">
      <c r="A470" s="36" t="n"/>
      <c r="B470" s="25" t="n"/>
      <c r="C470" s="25" t="n"/>
      <c r="D470" s="26" t="n"/>
      <c r="E470" s="26" t="n"/>
      <c r="F470" s="25" t="n"/>
      <c r="G470" s="25" t="n"/>
      <c r="H470" s="27" t="n"/>
      <c r="I470" s="33">
        <f>IF($F470="","",IFERROR(VLOOKUP($F470,'Paramètres'!$A$6:$F$8,3,FALSE),0))</f>
        <v/>
      </c>
      <c r="J470" s="33">
        <f>IF($F470="","",IFERROR(VLOOKUP($F470,'Paramètres'!$A$6:$F$8,4,FALSE),0))</f>
        <v/>
      </c>
      <c r="K470" s="8">
        <f>IF($H470="","",IFERROR(IF($G470="Taxes incluses",ROUND($H470/(1+$I470+$J470),2),ROUND($H470,2)),0))</f>
        <v/>
      </c>
      <c r="L470" s="8">
        <f>IF($K470="","",IFERROR(ROUND($K470*$I470,2),0))</f>
        <v/>
      </c>
      <c r="M470" s="8">
        <f>IF($K470="","",IFERROR(ROUND($K470*$J470,2),0))</f>
        <v/>
      </c>
      <c r="N470" s="8">
        <f>IF($K470="","",IFERROR(ROUND($K470+$L470+$M470,2),0))</f>
        <v/>
      </c>
      <c r="O470" s="10">
        <f>IF($H470="","",IFERROR(IF($G470="Taxes incluses",ROUND($H470-$N470,2),0),0))</f>
        <v/>
      </c>
      <c r="P470" s="26" t="n"/>
      <c r="Q470" s="25" t="n"/>
    </row>
    <row r="471">
      <c r="A471" s="36" t="n"/>
      <c r="B471" s="25" t="n"/>
      <c r="C471" s="25" t="n"/>
      <c r="D471" s="26" t="n"/>
      <c r="E471" s="26" t="n"/>
      <c r="F471" s="25" t="n"/>
      <c r="G471" s="25" t="n"/>
      <c r="H471" s="27" t="n"/>
      <c r="I471" s="33">
        <f>IF($F471="","",IFERROR(VLOOKUP($F471,'Paramètres'!$A$6:$F$8,3,FALSE),0))</f>
        <v/>
      </c>
      <c r="J471" s="33">
        <f>IF($F471="","",IFERROR(VLOOKUP($F471,'Paramètres'!$A$6:$F$8,4,FALSE),0))</f>
        <v/>
      </c>
      <c r="K471" s="8">
        <f>IF($H471="","",IFERROR(IF($G471="Taxes incluses",ROUND($H471/(1+$I471+$J471),2),ROUND($H471,2)),0))</f>
        <v/>
      </c>
      <c r="L471" s="8">
        <f>IF($K471="","",IFERROR(ROUND($K471*$I471,2),0))</f>
        <v/>
      </c>
      <c r="M471" s="8">
        <f>IF($K471="","",IFERROR(ROUND($K471*$J471,2),0))</f>
        <v/>
      </c>
      <c r="N471" s="8">
        <f>IF($K471="","",IFERROR(ROUND($K471+$L471+$M471,2),0))</f>
        <v/>
      </c>
      <c r="O471" s="10">
        <f>IF($H471="","",IFERROR(IF($G471="Taxes incluses",ROUND($H471-$N471,2),0),0))</f>
        <v/>
      </c>
      <c r="P471" s="26" t="n"/>
      <c r="Q471" s="25" t="n"/>
    </row>
    <row r="472">
      <c r="A472" s="36" t="n"/>
      <c r="B472" s="25" t="n"/>
      <c r="C472" s="25" t="n"/>
      <c r="D472" s="26" t="n"/>
      <c r="E472" s="26" t="n"/>
      <c r="F472" s="25" t="n"/>
      <c r="G472" s="25" t="n"/>
      <c r="H472" s="27" t="n"/>
      <c r="I472" s="33">
        <f>IF($F472="","",IFERROR(VLOOKUP($F472,'Paramètres'!$A$6:$F$8,3,FALSE),0))</f>
        <v/>
      </c>
      <c r="J472" s="33">
        <f>IF($F472="","",IFERROR(VLOOKUP($F472,'Paramètres'!$A$6:$F$8,4,FALSE),0))</f>
        <v/>
      </c>
      <c r="K472" s="8">
        <f>IF($H472="","",IFERROR(IF($G472="Taxes incluses",ROUND($H472/(1+$I472+$J472),2),ROUND($H472,2)),0))</f>
        <v/>
      </c>
      <c r="L472" s="8">
        <f>IF($K472="","",IFERROR(ROUND($K472*$I472,2),0))</f>
        <v/>
      </c>
      <c r="M472" s="8">
        <f>IF($K472="","",IFERROR(ROUND($K472*$J472,2),0))</f>
        <v/>
      </c>
      <c r="N472" s="8">
        <f>IF($K472="","",IFERROR(ROUND($K472+$L472+$M472,2),0))</f>
        <v/>
      </c>
      <c r="O472" s="10">
        <f>IF($H472="","",IFERROR(IF($G472="Taxes incluses",ROUND($H472-$N472,2),0),0))</f>
        <v/>
      </c>
      <c r="P472" s="26" t="n"/>
      <c r="Q472" s="25" t="n"/>
    </row>
    <row r="473">
      <c r="A473" s="36" t="n"/>
      <c r="B473" s="25" t="n"/>
      <c r="C473" s="25" t="n"/>
      <c r="D473" s="26" t="n"/>
      <c r="E473" s="26" t="n"/>
      <c r="F473" s="25" t="n"/>
      <c r="G473" s="25" t="n"/>
      <c r="H473" s="27" t="n"/>
      <c r="I473" s="33">
        <f>IF($F473="","",IFERROR(VLOOKUP($F473,'Paramètres'!$A$6:$F$8,3,FALSE),0))</f>
        <v/>
      </c>
      <c r="J473" s="33">
        <f>IF($F473="","",IFERROR(VLOOKUP($F473,'Paramètres'!$A$6:$F$8,4,FALSE),0))</f>
        <v/>
      </c>
      <c r="K473" s="8">
        <f>IF($H473="","",IFERROR(IF($G473="Taxes incluses",ROUND($H473/(1+$I473+$J473),2),ROUND($H473,2)),0))</f>
        <v/>
      </c>
      <c r="L473" s="8">
        <f>IF($K473="","",IFERROR(ROUND($K473*$I473,2),0))</f>
        <v/>
      </c>
      <c r="M473" s="8">
        <f>IF($K473="","",IFERROR(ROUND($K473*$J473,2),0))</f>
        <v/>
      </c>
      <c r="N473" s="8">
        <f>IF($K473="","",IFERROR(ROUND($K473+$L473+$M473,2),0))</f>
        <v/>
      </c>
      <c r="O473" s="10">
        <f>IF($H473="","",IFERROR(IF($G473="Taxes incluses",ROUND($H473-$N473,2),0),0))</f>
        <v/>
      </c>
      <c r="P473" s="26" t="n"/>
      <c r="Q473" s="25" t="n"/>
    </row>
    <row r="474">
      <c r="A474" s="36" t="n"/>
      <c r="B474" s="25" t="n"/>
      <c r="C474" s="25" t="n"/>
      <c r="D474" s="26" t="n"/>
      <c r="E474" s="26" t="n"/>
      <c r="F474" s="25" t="n"/>
      <c r="G474" s="25" t="n"/>
      <c r="H474" s="27" t="n"/>
      <c r="I474" s="33">
        <f>IF($F474="","",IFERROR(VLOOKUP($F474,'Paramètres'!$A$6:$F$8,3,FALSE),0))</f>
        <v/>
      </c>
      <c r="J474" s="33">
        <f>IF($F474="","",IFERROR(VLOOKUP($F474,'Paramètres'!$A$6:$F$8,4,FALSE),0))</f>
        <v/>
      </c>
      <c r="K474" s="8">
        <f>IF($H474="","",IFERROR(IF($G474="Taxes incluses",ROUND($H474/(1+$I474+$J474),2),ROUND($H474,2)),0))</f>
        <v/>
      </c>
      <c r="L474" s="8">
        <f>IF($K474="","",IFERROR(ROUND($K474*$I474,2),0))</f>
        <v/>
      </c>
      <c r="M474" s="8">
        <f>IF($K474="","",IFERROR(ROUND($K474*$J474,2),0))</f>
        <v/>
      </c>
      <c r="N474" s="8">
        <f>IF($K474="","",IFERROR(ROUND($K474+$L474+$M474,2),0))</f>
        <v/>
      </c>
      <c r="O474" s="10">
        <f>IF($H474="","",IFERROR(IF($G474="Taxes incluses",ROUND($H474-$N474,2),0),0))</f>
        <v/>
      </c>
      <c r="P474" s="26" t="n"/>
      <c r="Q474" s="25" t="n"/>
    </row>
    <row r="475">
      <c r="A475" s="36" t="n"/>
      <c r="B475" s="25" t="n"/>
      <c r="C475" s="25" t="n"/>
      <c r="D475" s="26" t="n"/>
      <c r="E475" s="26" t="n"/>
      <c r="F475" s="25" t="n"/>
      <c r="G475" s="25" t="n"/>
      <c r="H475" s="27" t="n"/>
      <c r="I475" s="33">
        <f>IF($F475="","",IFERROR(VLOOKUP($F475,'Paramètres'!$A$6:$F$8,3,FALSE),0))</f>
        <v/>
      </c>
      <c r="J475" s="33">
        <f>IF($F475="","",IFERROR(VLOOKUP($F475,'Paramètres'!$A$6:$F$8,4,FALSE),0))</f>
        <v/>
      </c>
      <c r="K475" s="8">
        <f>IF($H475="","",IFERROR(IF($G475="Taxes incluses",ROUND($H475/(1+$I475+$J475),2),ROUND($H475,2)),0))</f>
        <v/>
      </c>
      <c r="L475" s="8">
        <f>IF($K475="","",IFERROR(ROUND($K475*$I475,2),0))</f>
        <v/>
      </c>
      <c r="M475" s="8">
        <f>IF($K475="","",IFERROR(ROUND($K475*$J475,2),0))</f>
        <v/>
      </c>
      <c r="N475" s="8">
        <f>IF($K475="","",IFERROR(ROUND($K475+$L475+$M475,2),0))</f>
        <v/>
      </c>
      <c r="O475" s="10">
        <f>IF($H475="","",IFERROR(IF($G475="Taxes incluses",ROUND($H475-$N475,2),0),0))</f>
        <v/>
      </c>
      <c r="P475" s="26" t="n"/>
      <c r="Q475" s="25" t="n"/>
    </row>
    <row r="476">
      <c r="A476" s="36" t="n"/>
      <c r="B476" s="25" t="n"/>
      <c r="C476" s="25" t="n"/>
      <c r="D476" s="26" t="n"/>
      <c r="E476" s="26" t="n"/>
      <c r="F476" s="25" t="n"/>
      <c r="G476" s="25" t="n"/>
      <c r="H476" s="27" t="n"/>
      <c r="I476" s="33">
        <f>IF($F476="","",IFERROR(VLOOKUP($F476,'Paramètres'!$A$6:$F$8,3,FALSE),0))</f>
        <v/>
      </c>
      <c r="J476" s="33">
        <f>IF($F476="","",IFERROR(VLOOKUP($F476,'Paramètres'!$A$6:$F$8,4,FALSE),0))</f>
        <v/>
      </c>
      <c r="K476" s="8">
        <f>IF($H476="","",IFERROR(IF($G476="Taxes incluses",ROUND($H476/(1+$I476+$J476),2),ROUND($H476,2)),0))</f>
        <v/>
      </c>
      <c r="L476" s="8">
        <f>IF($K476="","",IFERROR(ROUND($K476*$I476,2),0))</f>
        <v/>
      </c>
      <c r="M476" s="8">
        <f>IF($K476="","",IFERROR(ROUND($K476*$J476,2),0))</f>
        <v/>
      </c>
      <c r="N476" s="8">
        <f>IF($K476="","",IFERROR(ROUND($K476+$L476+$M476,2),0))</f>
        <v/>
      </c>
      <c r="O476" s="10">
        <f>IF($H476="","",IFERROR(IF($G476="Taxes incluses",ROUND($H476-$N476,2),0),0))</f>
        <v/>
      </c>
      <c r="P476" s="26" t="n"/>
      <c r="Q476" s="25" t="n"/>
    </row>
    <row r="477">
      <c r="A477" s="36" t="n"/>
      <c r="B477" s="25" t="n"/>
      <c r="C477" s="25" t="n"/>
      <c r="D477" s="26" t="n"/>
      <c r="E477" s="26" t="n"/>
      <c r="F477" s="25" t="n"/>
      <c r="G477" s="25" t="n"/>
      <c r="H477" s="27" t="n"/>
      <c r="I477" s="33">
        <f>IF($F477="","",IFERROR(VLOOKUP($F477,'Paramètres'!$A$6:$F$8,3,FALSE),0))</f>
        <v/>
      </c>
      <c r="J477" s="33">
        <f>IF($F477="","",IFERROR(VLOOKUP($F477,'Paramètres'!$A$6:$F$8,4,FALSE),0))</f>
        <v/>
      </c>
      <c r="K477" s="8">
        <f>IF($H477="","",IFERROR(IF($G477="Taxes incluses",ROUND($H477/(1+$I477+$J477),2),ROUND($H477,2)),0))</f>
        <v/>
      </c>
      <c r="L477" s="8">
        <f>IF($K477="","",IFERROR(ROUND($K477*$I477,2),0))</f>
        <v/>
      </c>
      <c r="M477" s="8">
        <f>IF($K477="","",IFERROR(ROUND($K477*$J477,2),0))</f>
        <v/>
      </c>
      <c r="N477" s="8">
        <f>IF($K477="","",IFERROR(ROUND($K477+$L477+$M477,2),0))</f>
        <v/>
      </c>
      <c r="O477" s="10">
        <f>IF($H477="","",IFERROR(IF($G477="Taxes incluses",ROUND($H477-$N477,2),0),0))</f>
        <v/>
      </c>
      <c r="P477" s="26" t="n"/>
      <c r="Q477" s="25" t="n"/>
    </row>
    <row r="478">
      <c r="A478" s="36" t="n"/>
      <c r="B478" s="25" t="n"/>
      <c r="C478" s="25" t="n"/>
      <c r="D478" s="26" t="n"/>
      <c r="E478" s="26" t="n"/>
      <c r="F478" s="25" t="n"/>
      <c r="G478" s="25" t="n"/>
      <c r="H478" s="27" t="n"/>
      <c r="I478" s="33">
        <f>IF($F478="","",IFERROR(VLOOKUP($F478,'Paramètres'!$A$6:$F$8,3,FALSE),0))</f>
        <v/>
      </c>
      <c r="J478" s="33">
        <f>IF($F478="","",IFERROR(VLOOKUP($F478,'Paramètres'!$A$6:$F$8,4,FALSE),0))</f>
        <v/>
      </c>
      <c r="K478" s="8">
        <f>IF($H478="","",IFERROR(IF($G478="Taxes incluses",ROUND($H478/(1+$I478+$J478),2),ROUND($H478,2)),0))</f>
        <v/>
      </c>
      <c r="L478" s="8">
        <f>IF($K478="","",IFERROR(ROUND($K478*$I478,2),0))</f>
        <v/>
      </c>
      <c r="M478" s="8">
        <f>IF($K478="","",IFERROR(ROUND($K478*$J478,2),0))</f>
        <v/>
      </c>
      <c r="N478" s="8">
        <f>IF($K478="","",IFERROR(ROUND($K478+$L478+$M478,2),0))</f>
        <v/>
      </c>
      <c r="O478" s="10">
        <f>IF($H478="","",IFERROR(IF($G478="Taxes incluses",ROUND($H478-$N478,2),0),0))</f>
        <v/>
      </c>
      <c r="P478" s="26" t="n"/>
      <c r="Q478" s="25" t="n"/>
    </row>
    <row r="479">
      <c r="A479" s="36" t="n"/>
      <c r="B479" s="25" t="n"/>
      <c r="C479" s="25" t="n"/>
      <c r="D479" s="26" t="n"/>
      <c r="E479" s="26" t="n"/>
      <c r="F479" s="25" t="n"/>
      <c r="G479" s="25" t="n"/>
      <c r="H479" s="27" t="n"/>
      <c r="I479" s="33">
        <f>IF($F479="","",IFERROR(VLOOKUP($F479,'Paramètres'!$A$6:$F$8,3,FALSE),0))</f>
        <v/>
      </c>
      <c r="J479" s="33">
        <f>IF($F479="","",IFERROR(VLOOKUP($F479,'Paramètres'!$A$6:$F$8,4,FALSE),0))</f>
        <v/>
      </c>
      <c r="K479" s="8">
        <f>IF($H479="","",IFERROR(IF($G479="Taxes incluses",ROUND($H479/(1+$I479+$J479),2),ROUND($H479,2)),0))</f>
        <v/>
      </c>
      <c r="L479" s="8">
        <f>IF($K479="","",IFERROR(ROUND($K479*$I479,2),0))</f>
        <v/>
      </c>
      <c r="M479" s="8">
        <f>IF($K479="","",IFERROR(ROUND($K479*$J479,2),0))</f>
        <v/>
      </c>
      <c r="N479" s="8">
        <f>IF($K479="","",IFERROR(ROUND($K479+$L479+$M479,2),0))</f>
        <v/>
      </c>
      <c r="O479" s="10">
        <f>IF($H479="","",IFERROR(IF($G479="Taxes incluses",ROUND($H479-$N479,2),0),0))</f>
        <v/>
      </c>
      <c r="P479" s="26" t="n"/>
      <c r="Q479" s="25" t="n"/>
    </row>
    <row r="480">
      <c r="A480" s="36" t="n"/>
      <c r="B480" s="25" t="n"/>
      <c r="C480" s="25" t="n"/>
      <c r="D480" s="26" t="n"/>
      <c r="E480" s="26" t="n"/>
      <c r="F480" s="25" t="n"/>
      <c r="G480" s="25" t="n"/>
      <c r="H480" s="27" t="n"/>
      <c r="I480" s="33">
        <f>IF($F480="","",IFERROR(VLOOKUP($F480,'Paramètres'!$A$6:$F$8,3,FALSE),0))</f>
        <v/>
      </c>
      <c r="J480" s="33">
        <f>IF($F480="","",IFERROR(VLOOKUP($F480,'Paramètres'!$A$6:$F$8,4,FALSE),0))</f>
        <v/>
      </c>
      <c r="K480" s="8">
        <f>IF($H480="","",IFERROR(IF($G480="Taxes incluses",ROUND($H480/(1+$I480+$J480),2),ROUND($H480,2)),0))</f>
        <v/>
      </c>
      <c r="L480" s="8">
        <f>IF($K480="","",IFERROR(ROUND($K480*$I480,2),0))</f>
        <v/>
      </c>
      <c r="M480" s="8">
        <f>IF($K480="","",IFERROR(ROUND($K480*$J480,2),0))</f>
        <v/>
      </c>
      <c r="N480" s="8">
        <f>IF($K480="","",IFERROR(ROUND($K480+$L480+$M480,2),0))</f>
        <v/>
      </c>
      <c r="O480" s="10">
        <f>IF($H480="","",IFERROR(IF($G480="Taxes incluses",ROUND($H480-$N480,2),0),0))</f>
        <v/>
      </c>
      <c r="P480" s="26" t="n"/>
      <c r="Q480" s="25" t="n"/>
    </row>
    <row r="481">
      <c r="A481" s="36" t="n"/>
      <c r="B481" s="25" t="n"/>
      <c r="C481" s="25" t="n"/>
      <c r="D481" s="26" t="n"/>
      <c r="E481" s="26" t="n"/>
      <c r="F481" s="25" t="n"/>
      <c r="G481" s="25" t="n"/>
      <c r="H481" s="27" t="n"/>
      <c r="I481" s="33">
        <f>IF($F481="","",IFERROR(VLOOKUP($F481,'Paramètres'!$A$6:$F$8,3,FALSE),0))</f>
        <v/>
      </c>
      <c r="J481" s="33">
        <f>IF($F481="","",IFERROR(VLOOKUP($F481,'Paramètres'!$A$6:$F$8,4,FALSE),0))</f>
        <v/>
      </c>
      <c r="K481" s="8">
        <f>IF($H481="","",IFERROR(IF($G481="Taxes incluses",ROUND($H481/(1+$I481+$J481),2),ROUND($H481,2)),0))</f>
        <v/>
      </c>
      <c r="L481" s="8">
        <f>IF($K481="","",IFERROR(ROUND($K481*$I481,2),0))</f>
        <v/>
      </c>
      <c r="M481" s="8">
        <f>IF($K481="","",IFERROR(ROUND($K481*$J481,2),0))</f>
        <v/>
      </c>
      <c r="N481" s="8">
        <f>IF($K481="","",IFERROR(ROUND($K481+$L481+$M481,2),0))</f>
        <v/>
      </c>
      <c r="O481" s="10">
        <f>IF($H481="","",IFERROR(IF($G481="Taxes incluses",ROUND($H481-$N481,2),0),0))</f>
        <v/>
      </c>
      <c r="P481" s="26" t="n"/>
      <c r="Q481" s="25" t="n"/>
    </row>
    <row r="482">
      <c r="A482" s="36" t="n"/>
      <c r="B482" s="25" t="n"/>
      <c r="C482" s="25" t="n"/>
      <c r="D482" s="26" t="n"/>
      <c r="E482" s="26" t="n"/>
      <c r="F482" s="25" t="n"/>
      <c r="G482" s="25" t="n"/>
      <c r="H482" s="27" t="n"/>
      <c r="I482" s="33">
        <f>IF($F482="","",IFERROR(VLOOKUP($F482,'Paramètres'!$A$6:$F$8,3,FALSE),0))</f>
        <v/>
      </c>
      <c r="J482" s="33">
        <f>IF($F482="","",IFERROR(VLOOKUP($F482,'Paramètres'!$A$6:$F$8,4,FALSE),0))</f>
        <v/>
      </c>
      <c r="K482" s="8">
        <f>IF($H482="","",IFERROR(IF($G482="Taxes incluses",ROUND($H482/(1+$I482+$J482),2),ROUND($H482,2)),0))</f>
        <v/>
      </c>
      <c r="L482" s="8">
        <f>IF($K482="","",IFERROR(ROUND($K482*$I482,2),0))</f>
        <v/>
      </c>
      <c r="M482" s="8">
        <f>IF($K482="","",IFERROR(ROUND($K482*$J482,2),0))</f>
        <v/>
      </c>
      <c r="N482" s="8">
        <f>IF($K482="","",IFERROR(ROUND($K482+$L482+$M482,2),0))</f>
        <v/>
      </c>
      <c r="O482" s="10">
        <f>IF($H482="","",IFERROR(IF($G482="Taxes incluses",ROUND($H482-$N482,2),0),0))</f>
        <v/>
      </c>
      <c r="P482" s="26" t="n"/>
      <c r="Q482" s="25" t="n"/>
    </row>
    <row r="483">
      <c r="A483" s="36" t="n"/>
      <c r="B483" s="25" t="n"/>
      <c r="C483" s="25" t="n"/>
      <c r="D483" s="26" t="n"/>
      <c r="E483" s="26" t="n"/>
      <c r="F483" s="25" t="n"/>
      <c r="G483" s="25" t="n"/>
      <c r="H483" s="27" t="n"/>
      <c r="I483" s="33">
        <f>IF($F483="","",IFERROR(VLOOKUP($F483,'Paramètres'!$A$6:$F$8,3,FALSE),0))</f>
        <v/>
      </c>
      <c r="J483" s="33">
        <f>IF($F483="","",IFERROR(VLOOKUP($F483,'Paramètres'!$A$6:$F$8,4,FALSE),0))</f>
        <v/>
      </c>
      <c r="K483" s="8">
        <f>IF($H483="","",IFERROR(IF($G483="Taxes incluses",ROUND($H483/(1+$I483+$J483),2),ROUND($H483,2)),0))</f>
        <v/>
      </c>
      <c r="L483" s="8">
        <f>IF($K483="","",IFERROR(ROUND($K483*$I483,2),0))</f>
        <v/>
      </c>
      <c r="M483" s="8">
        <f>IF($K483="","",IFERROR(ROUND($K483*$J483,2),0))</f>
        <v/>
      </c>
      <c r="N483" s="8">
        <f>IF($K483="","",IFERROR(ROUND($K483+$L483+$M483,2),0))</f>
        <v/>
      </c>
      <c r="O483" s="10">
        <f>IF($H483="","",IFERROR(IF($G483="Taxes incluses",ROUND($H483-$N483,2),0),0))</f>
        <v/>
      </c>
      <c r="P483" s="26" t="n"/>
      <c r="Q483" s="25" t="n"/>
    </row>
    <row r="484">
      <c r="A484" s="36" t="n"/>
      <c r="B484" s="25" t="n"/>
      <c r="C484" s="25" t="n"/>
      <c r="D484" s="26" t="n"/>
      <c r="E484" s="26" t="n"/>
      <c r="F484" s="25" t="n"/>
      <c r="G484" s="25" t="n"/>
      <c r="H484" s="27" t="n"/>
      <c r="I484" s="33">
        <f>IF($F484="","",IFERROR(VLOOKUP($F484,'Paramètres'!$A$6:$F$8,3,FALSE),0))</f>
        <v/>
      </c>
      <c r="J484" s="33">
        <f>IF($F484="","",IFERROR(VLOOKUP($F484,'Paramètres'!$A$6:$F$8,4,FALSE),0))</f>
        <v/>
      </c>
      <c r="K484" s="8">
        <f>IF($H484="","",IFERROR(IF($G484="Taxes incluses",ROUND($H484/(1+$I484+$J484),2),ROUND($H484,2)),0))</f>
        <v/>
      </c>
      <c r="L484" s="8">
        <f>IF($K484="","",IFERROR(ROUND($K484*$I484,2),0))</f>
        <v/>
      </c>
      <c r="M484" s="8">
        <f>IF($K484="","",IFERROR(ROUND($K484*$J484,2),0))</f>
        <v/>
      </c>
      <c r="N484" s="8">
        <f>IF($K484="","",IFERROR(ROUND($K484+$L484+$M484,2),0))</f>
        <v/>
      </c>
      <c r="O484" s="10">
        <f>IF($H484="","",IFERROR(IF($G484="Taxes incluses",ROUND($H484-$N484,2),0),0))</f>
        <v/>
      </c>
      <c r="P484" s="26" t="n"/>
      <c r="Q484" s="25" t="n"/>
    </row>
    <row r="485">
      <c r="A485" s="36" t="n"/>
      <c r="B485" s="25" t="n"/>
      <c r="C485" s="25" t="n"/>
      <c r="D485" s="26" t="n"/>
      <c r="E485" s="26" t="n"/>
      <c r="F485" s="25" t="n"/>
      <c r="G485" s="25" t="n"/>
      <c r="H485" s="27" t="n"/>
      <c r="I485" s="33">
        <f>IF($F485="","",IFERROR(VLOOKUP($F485,'Paramètres'!$A$6:$F$8,3,FALSE),0))</f>
        <v/>
      </c>
      <c r="J485" s="33">
        <f>IF($F485="","",IFERROR(VLOOKUP($F485,'Paramètres'!$A$6:$F$8,4,FALSE),0))</f>
        <v/>
      </c>
      <c r="K485" s="8">
        <f>IF($H485="","",IFERROR(IF($G485="Taxes incluses",ROUND($H485/(1+$I485+$J485),2),ROUND($H485,2)),0))</f>
        <v/>
      </c>
      <c r="L485" s="8">
        <f>IF($K485="","",IFERROR(ROUND($K485*$I485,2),0))</f>
        <v/>
      </c>
      <c r="M485" s="8">
        <f>IF($K485="","",IFERROR(ROUND($K485*$J485,2),0))</f>
        <v/>
      </c>
      <c r="N485" s="8">
        <f>IF($K485="","",IFERROR(ROUND($K485+$L485+$M485,2),0))</f>
        <v/>
      </c>
      <c r="O485" s="10">
        <f>IF($H485="","",IFERROR(IF($G485="Taxes incluses",ROUND($H485-$N485,2),0),0))</f>
        <v/>
      </c>
      <c r="P485" s="26" t="n"/>
      <c r="Q485" s="25" t="n"/>
    </row>
    <row r="486">
      <c r="A486" s="36" t="n"/>
      <c r="B486" s="25" t="n"/>
      <c r="C486" s="25" t="n"/>
      <c r="D486" s="26" t="n"/>
      <c r="E486" s="26" t="n"/>
      <c r="F486" s="25" t="n"/>
      <c r="G486" s="25" t="n"/>
      <c r="H486" s="27" t="n"/>
      <c r="I486" s="33">
        <f>IF($F486="","",IFERROR(VLOOKUP($F486,'Paramètres'!$A$6:$F$8,3,FALSE),0))</f>
        <v/>
      </c>
      <c r="J486" s="33">
        <f>IF($F486="","",IFERROR(VLOOKUP($F486,'Paramètres'!$A$6:$F$8,4,FALSE),0))</f>
        <v/>
      </c>
      <c r="K486" s="8">
        <f>IF($H486="","",IFERROR(IF($G486="Taxes incluses",ROUND($H486/(1+$I486+$J486),2),ROUND($H486,2)),0))</f>
        <v/>
      </c>
      <c r="L486" s="8">
        <f>IF($K486="","",IFERROR(ROUND($K486*$I486,2),0))</f>
        <v/>
      </c>
      <c r="M486" s="8">
        <f>IF($K486="","",IFERROR(ROUND($K486*$J486,2),0))</f>
        <v/>
      </c>
      <c r="N486" s="8">
        <f>IF($K486="","",IFERROR(ROUND($K486+$L486+$M486,2),0))</f>
        <v/>
      </c>
      <c r="O486" s="10">
        <f>IF($H486="","",IFERROR(IF($G486="Taxes incluses",ROUND($H486-$N486,2),0),0))</f>
        <v/>
      </c>
      <c r="P486" s="26" t="n"/>
      <c r="Q486" s="25" t="n"/>
    </row>
    <row r="487">
      <c r="A487" s="36" t="n"/>
      <c r="B487" s="25" t="n"/>
      <c r="C487" s="25" t="n"/>
      <c r="D487" s="26" t="n"/>
      <c r="E487" s="26" t="n"/>
      <c r="F487" s="25" t="n"/>
      <c r="G487" s="25" t="n"/>
      <c r="H487" s="27" t="n"/>
      <c r="I487" s="33">
        <f>IF($F487="","",IFERROR(VLOOKUP($F487,'Paramètres'!$A$6:$F$8,3,FALSE),0))</f>
        <v/>
      </c>
      <c r="J487" s="33">
        <f>IF($F487="","",IFERROR(VLOOKUP($F487,'Paramètres'!$A$6:$F$8,4,FALSE),0))</f>
        <v/>
      </c>
      <c r="K487" s="8">
        <f>IF($H487="","",IFERROR(IF($G487="Taxes incluses",ROUND($H487/(1+$I487+$J487),2),ROUND($H487,2)),0))</f>
        <v/>
      </c>
      <c r="L487" s="8">
        <f>IF($K487="","",IFERROR(ROUND($K487*$I487,2),0))</f>
        <v/>
      </c>
      <c r="M487" s="8">
        <f>IF($K487="","",IFERROR(ROUND($K487*$J487,2),0))</f>
        <v/>
      </c>
      <c r="N487" s="8">
        <f>IF($K487="","",IFERROR(ROUND($K487+$L487+$M487,2),0))</f>
        <v/>
      </c>
      <c r="O487" s="10">
        <f>IF($H487="","",IFERROR(IF($G487="Taxes incluses",ROUND($H487-$N487,2),0),0))</f>
        <v/>
      </c>
      <c r="P487" s="26" t="n"/>
      <c r="Q487" s="25" t="n"/>
    </row>
    <row r="488">
      <c r="A488" s="36" t="n"/>
      <c r="B488" s="25" t="n"/>
      <c r="C488" s="25" t="n"/>
      <c r="D488" s="26" t="n"/>
      <c r="E488" s="26" t="n"/>
      <c r="F488" s="25" t="n"/>
      <c r="G488" s="25" t="n"/>
      <c r="H488" s="27" t="n"/>
      <c r="I488" s="33">
        <f>IF($F488="","",IFERROR(VLOOKUP($F488,'Paramètres'!$A$6:$F$8,3,FALSE),0))</f>
        <v/>
      </c>
      <c r="J488" s="33">
        <f>IF($F488="","",IFERROR(VLOOKUP($F488,'Paramètres'!$A$6:$F$8,4,FALSE),0))</f>
        <v/>
      </c>
      <c r="K488" s="8">
        <f>IF($H488="","",IFERROR(IF($G488="Taxes incluses",ROUND($H488/(1+$I488+$J488),2),ROUND($H488,2)),0))</f>
        <v/>
      </c>
      <c r="L488" s="8">
        <f>IF($K488="","",IFERROR(ROUND($K488*$I488,2),0))</f>
        <v/>
      </c>
      <c r="M488" s="8">
        <f>IF($K488="","",IFERROR(ROUND($K488*$J488,2),0))</f>
        <v/>
      </c>
      <c r="N488" s="8">
        <f>IF($K488="","",IFERROR(ROUND($K488+$L488+$M488,2),0))</f>
        <v/>
      </c>
      <c r="O488" s="10">
        <f>IF($H488="","",IFERROR(IF($G488="Taxes incluses",ROUND($H488-$N488,2),0),0))</f>
        <v/>
      </c>
      <c r="P488" s="26" t="n"/>
      <c r="Q488" s="25" t="n"/>
    </row>
    <row r="489">
      <c r="A489" s="36" t="n"/>
      <c r="B489" s="25" t="n"/>
      <c r="C489" s="25" t="n"/>
      <c r="D489" s="26" t="n"/>
      <c r="E489" s="26" t="n"/>
      <c r="F489" s="25" t="n"/>
      <c r="G489" s="25" t="n"/>
      <c r="H489" s="27" t="n"/>
      <c r="I489" s="33">
        <f>IF($F489="","",IFERROR(VLOOKUP($F489,'Paramètres'!$A$6:$F$8,3,FALSE),0))</f>
        <v/>
      </c>
      <c r="J489" s="33">
        <f>IF($F489="","",IFERROR(VLOOKUP($F489,'Paramètres'!$A$6:$F$8,4,FALSE),0))</f>
        <v/>
      </c>
      <c r="K489" s="8">
        <f>IF($H489="","",IFERROR(IF($G489="Taxes incluses",ROUND($H489/(1+$I489+$J489),2),ROUND($H489,2)),0))</f>
        <v/>
      </c>
      <c r="L489" s="8">
        <f>IF($K489="","",IFERROR(ROUND($K489*$I489,2),0))</f>
        <v/>
      </c>
      <c r="M489" s="8">
        <f>IF($K489="","",IFERROR(ROUND($K489*$J489,2),0))</f>
        <v/>
      </c>
      <c r="N489" s="8">
        <f>IF($K489="","",IFERROR(ROUND($K489+$L489+$M489,2),0))</f>
        <v/>
      </c>
      <c r="O489" s="10">
        <f>IF($H489="","",IFERROR(IF($G489="Taxes incluses",ROUND($H489-$N489,2),0),0))</f>
        <v/>
      </c>
      <c r="P489" s="26" t="n"/>
      <c r="Q489" s="25" t="n"/>
    </row>
    <row r="490">
      <c r="A490" s="36" t="n"/>
      <c r="B490" s="25" t="n"/>
      <c r="C490" s="25" t="n"/>
      <c r="D490" s="26" t="n"/>
      <c r="E490" s="26" t="n"/>
      <c r="F490" s="25" t="n"/>
      <c r="G490" s="25" t="n"/>
      <c r="H490" s="27" t="n"/>
      <c r="I490" s="33">
        <f>IF($F490="","",IFERROR(VLOOKUP($F490,'Paramètres'!$A$6:$F$8,3,FALSE),0))</f>
        <v/>
      </c>
      <c r="J490" s="33">
        <f>IF($F490="","",IFERROR(VLOOKUP($F490,'Paramètres'!$A$6:$F$8,4,FALSE),0))</f>
        <v/>
      </c>
      <c r="K490" s="8">
        <f>IF($H490="","",IFERROR(IF($G490="Taxes incluses",ROUND($H490/(1+$I490+$J490),2),ROUND($H490,2)),0))</f>
        <v/>
      </c>
      <c r="L490" s="8">
        <f>IF($K490="","",IFERROR(ROUND($K490*$I490,2),0))</f>
        <v/>
      </c>
      <c r="M490" s="8">
        <f>IF($K490="","",IFERROR(ROUND($K490*$J490,2),0))</f>
        <v/>
      </c>
      <c r="N490" s="8">
        <f>IF($K490="","",IFERROR(ROUND($K490+$L490+$M490,2),0))</f>
        <v/>
      </c>
      <c r="O490" s="10">
        <f>IF($H490="","",IFERROR(IF($G490="Taxes incluses",ROUND($H490-$N490,2),0),0))</f>
        <v/>
      </c>
      <c r="P490" s="26" t="n"/>
      <c r="Q490" s="25" t="n"/>
    </row>
    <row r="491">
      <c r="A491" s="36" t="n"/>
      <c r="B491" s="25" t="n"/>
      <c r="C491" s="25" t="n"/>
      <c r="D491" s="26" t="n"/>
      <c r="E491" s="26" t="n"/>
      <c r="F491" s="25" t="n"/>
      <c r="G491" s="25" t="n"/>
      <c r="H491" s="27" t="n"/>
      <c r="I491" s="33">
        <f>IF($F491="","",IFERROR(VLOOKUP($F491,'Paramètres'!$A$6:$F$8,3,FALSE),0))</f>
        <v/>
      </c>
      <c r="J491" s="33">
        <f>IF($F491="","",IFERROR(VLOOKUP($F491,'Paramètres'!$A$6:$F$8,4,FALSE),0))</f>
        <v/>
      </c>
      <c r="K491" s="8">
        <f>IF($H491="","",IFERROR(IF($G491="Taxes incluses",ROUND($H491/(1+$I491+$J491),2),ROUND($H491,2)),0))</f>
        <v/>
      </c>
      <c r="L491" s="8">
        <f>IF($K491="","",IFERROR(ROUND($K491*$I491,2),0))</f>
        <v/>
      </c>
      <c r="M491" s="8">
        <f>IF($K491="","",IFERROR(ROUND($K491*$J491,2),0))</f>
        <v/>
      </c>
      <c r="N491" s="8">
        <f>IF($K491="","",IFERROR(ROUND($K491+$L491+$M491,2),0))</f>
        <v/>
      </c>
      <c r="O491" s="10">
        <f>IF($H491="","",IFERROR(IF($G491="Taxes incluses",ROUND($H491-$N491,2),0),0))</f>
        <v/>
      </c>
      <c r="P491" s="26" t="n"/>
      <c r="Q491" s="25" t="n"/>
    </row>
    <row r="492">
      <c r="A492" s="36" t="n"/>
      <c r="B492" s="25" t="n"/>
      <c r="C492" s="25" t="n"/>
      <c r="D492" s="26" t="n"/>
      <c r="E492" s="26" t="n"/>
      <c r="F492" s="25" t="n"/>
      <c r="G492" s="25" t="n"/>
      <c r="H492" s="27" t="n"/>
      <c r="I492" s="33">
        <f>IF($F492="","",IFERROR(VLOOKUP($F492,'Paramètres'!$A$6:$F$8,3,FALSE),0))</f>
        <v/>
      </c>
      <c r="J492" s="33">
        <f>IF($F492="","",IFERROR(VLOOKUP($F492,'Paramètres'!$A$6:$F$8,4,FALSE),0))</f>
        <v/>
      </c>
      <c r="K492" s="8">
        <f>IF($H492="","",IFERROR(IF($G492="Taxes incluses",ROUND($H492/(1+$I492+$J492),2),ROUND($H492,2)),0))</f>
        <v/>
      </c>
      <c r="L492" s="8">
        <f>IF($K492="","",IFERROR(ROUND($K492*$I492,2),0))</f>
        <v/>
      </c>
      <c r="M492" s="8">
        <f>IF($K492="","",IFERROR(ROUND($K492*$J492,2),0))</f>
        <v/>
      </c>
      <c r="N492" s="8">
        <f>IF($K492="","",IFERROR(ROUND($K492+$L492+$M492,2),0))</f>
        <v/>
      </c>
      <c r="O492" s="10">
        <f>IF($H492="","",IFERROR(IF($G492="Taxes incluses",ROUND($H492-$N492,2),0),0))</f>
        <v/>
      </c>
      <c r="P492" s="26" t="n"/>
      <c r="Q492" s="25" t="n"/>
    </row>
    <row r="493">
      <c r="A493" s="36" t="n"/>
      <c r="B493" s="25" t="n"/>
      <c r="C493" s="25" t="n"/>
      <c r="D493" s="26" t="n"/>
      <c r="E493" s="26" t="n"/>
      <c r="F493" s="25" t="n"/>
      <c r="G493" s="25" t="n"/>
      <c r="H493" s="27" t="n"/>
      <c r="I493" s="33">
        <f>IF($F493="","",IFERROR(VLOOKUP($F493,'Paramètres'!$A$6:$F$8,3,FALSE),0))</f>
        <v/>
      </c>
      <c r="J493" s="33">
        <f>IF($F493="","",IFERROR(VLOOKUP($F493,'Paramètres'!$A$6:$F$8,4,FALSE),0))</f>
        <v/>
      </c>
      <c r="K493" s="8">
        <f>IF($H493="","",IFERROR(IF($G493="Taxes incluses",ROUND($H493/(1+$I493+$J493),2),ROUND($H493,2)),0))</f>
        <v/>
      </c>
      <c r="L493" s="8">
        <f>IF($K493="","",IFERROR(ROUND($K493*$I493,2),0))</f>
        <v/>
      </c>
      <c r="M493" s="8">
        <f>IF($K493="","",IFERROR(ROUND($K493*$J493,2),0))</f>
        <v/>
      </c>
      <c r="N493" s="8">
        <f>IF($K493="","",IFERROR(ROUND($K493+$L493+$M493,2),0))</f>
        <v/>
      </c>
      <c r="O493" s="10">
        <f>IF($H493="","",IFERROR(IF($G493="Taxes incluses",ROUND($H493-$N493,2),0),0))</f>
        <v/>
      </c>
      <c r="P493" s="26" t="n"/>
      <c r="Q493" s="25" t="n"/>
    </row>
    <row r="494">
      <c r="A494" s="36" t="n"/>
      <c r="B494" s="25" t="n"/>
      <c r="C494" s="25" t="n"/>
      <c r="D494" s="26" t="n"/>
      <c r="E494" s="26" t="n"/>
      <c r="F494" s="25" t="n"/>
      <c r="G494" s="25" t="n"/>
      <c r="H494" s="27" t="n"/>
      <c r="I494" s="33">
        <f>IF($F494="","",IFERROR(VLOOKUP($F494,'Paramètres'!$A$6:$F$8,3,FALSE),0))</f>
        <v/>
      </c>
      <c r="J494" s="33">
        <f>IF($F494="","",IFERROR(VLOOKUP($F494,'Paramètres'!$A$6:$F$8,4,FALSE),0))</f>
        <v/>
      </c>
      <c r="K494" s="8">
        <f>IF($H494="","",IFERROR(IF($G494="Taxes incluses",ROUND($H494/(1+$I494+$J494),2),ROUND($H494,2)),0))</f>
        <v/>
      </c>
      <c r="L494" s="8">
        <f>IF($K494="","",IFERROR(ROUND($K494*$I494,2),0))</f>
        <v/>
      </c>
      <c r="M494" s="8">
        <f>IF($K494="","",IFERROR(ROUND($K494*$J494,2),0))</f>
        <v/>
      </c>
      <c r="N494" s="8">
        <f>IF($K494="","",IFERROR(ROUND($K494+$L494+$M494,2),0))</f>
        <v/>
      </c>
      <c r="O494" s="10">
        <f>IF($H494="","",IFERROR(IF($G494="Taxes incluses",ROUND($H494-$N494,2),0),0))</f>
        <v/>
      </c>
      <c r="P494" s="26" t="n"/>
      <c r="Q494" s="25" t="n"/>
    </row>
    <row r="495">
      <c r="A495" s="36" t="n"/>
      <c r="B495" s="25" t="n"/>
      <c r="C495" s="25" t="n"/>
      <c r="D495" s="26" t="n"/>
      <c r="E495" s="26" t="n"/>
      <c r="F495" s="25" t="n"/>
      <c r="G495" s="25" t="n"/>
      <c r="H495" s="27" t="n"/>
      <c r="I495" s="33">
        <f>IF($F495="","",IFERROR(VLOOKUP($F495,'Paramètres'!$A$6:$F$8,3,FALSE),0))</f>
        <v/>
      </c>
      <c r="J495" s="33">
        <f>IF($F495="","",IFERROR(VLOOKUP($F495,'Paramètres'!$A$6:$F$8,4,FALSE),0))</f>
        <v/>
      </c>
      <c r="K495" s="8">
        <f>IF($H495="","",IFERROR(IF($G495="Taxes incluses",ROUND($H495/(1+$I495+$J495),2),ROUND($H495,2)),0))</f>
        <v/>
      </c>
      <c r="L495" s="8">
        <f>IF($K495="","",IFERROR(ROUND($K495*$I495,2),0))</f>
        <v/>
      </c>
      <c r="M495" s="8">
        <f>IF($K495="","",IFERROR(ROUND($K495*$J495,2),0))</f>
        <v/>
      </c>
      <c r="N495" s="8">
        <f>IF($K495="","",IFERROR(ROUND($K495+$L495+$M495,2),0))</f>
        <v/>
      </c>
      <c r="O495" s="10">
        <f>IF($H495="","",IFERROR(IF($G495="Taxes incluses",ROUND($H495-$N495,2),0),0))</f>
        <v/>
      </c>
      <c r="P495" s="26" t="n"/>
      <c r="Q495" s="25" t="n"/>
    </row>
    <row r="496">
      <c r="A496" s="36" t="n"/>
      <c r="B496" s="25" t="n"/>
      <c r="C496" s="25" t="n"/>
      <c r="D496" s="26" t="n"/>
      <c r="E496" s="26" t="n"/>
      <c r="F496" s="25" t="n"/>
      <c r="G496" s="25" t="n"/>
      <c r="H496" s="27" t="n"/>
      <c r="I496" s="33">
        <f>IF($F496="","",IFERROR(VLOOKUP($F496,'Paramètres'!$A$6:$F$8,3,FALSE),0))</f>
        <v/>
      </c>
      <c r="J496" s="33">
        <f>IF($F496="","",IFERROR(VLOOKUP($F496,'Paramètres'!$A$6:$F$8,4,FALSE),0))</f>
        <v/>
      </c>
      <c r="K496" s="8">
        <f>IF($H496="","",IFERROR(IF($G496="Taxes incluses",ROUND($H496/(1+$I496+$J496),2),ROUND($H496,2)),0))</f>
        <v/>
      </c>
      <c r="L496" s="8">
        <f>IF($K496="","",IFERROR(ROUND($K496*$I496,2),0))</f>
        <v/>
      </c>
      <c r="M496" s="8">
        <f>IF($K496="","",IFERROR(ROUND($K496*$J496,2),0))</f>
        <v/>
      </c>
      <c r="N496" s="8">
        <f>IF($K496="","",IFERROR(ROUND($K496+$L496+$M496,2),0))</f>
        <v/>
      </c>
      <c r="O496" s="10">
        <f>IF($H496="","",IFERROR(IF($G496="Taxes incluses",ROUND($H496-$N496,2),0),0))</f>
        <v/>
      </c>
      <c r="P496" s="26" t="n"/>
      <c r="Q496" s="25" t="n"/>
    </row>
    <row r="497">
      <c r="A497" s="36" t="n"/>
      <c r="B497" s="25" t="n"/>
      <c r="C497" s="25" t="n"/>
      <c r="D497" s="26" t="n"/>
      <c r="E497" s="26" t="n"/>
      <c r="F497" s="25" t="n"/>
      <c r="G497" s="25" t="n"/>
      <c r="H497" s="27" t="n"/>
      <c r="I497" s="33">
        <f>IF($F497="","",IFERROR(VLOOKUP($F497,'Paramètres'!$A$6:$F$8,3,FALSE),0))</f>
        <v/>
      </c>
      <c r="J497" s="33">
        <f>IF($F497="","",IFERROR(VLOOKUP($F497,'Paramètres'!$A$6:$F$8,4,FALSE),0))</f>
        <v/>
      </c>
      <c r="K497" s="8">
        <f>IF($H497="","",IFERROR(IF($G497="Taxes incluses",ROUND($H497/(1+$I497+$J497),2),ROUND($H497,2)),0))</f>
        <v/>
      </c>
      <c r="L497" s="8">
        <f>IF($K497="","",IFERROR(ROUND($K497*$I497,2),0))</f>
        <v/>
      </c>
      <c r="M497" s="8">
        <f>IF($K497="","",IFERROR(ROUND($K497*$J497,2),0))</f>
        <v/>
      </c>
      <c r="N497" s="8">
        <f>IF($K497="","",IFERROR(ROUND($K497+$L497+$M497,2),0))</f>
        <v/>
      </c>
      <c r="O497" s="10">
        <f>IF($H497="","",IFERROR(IF($G497="Taxes incluses",ROUND($H497-$N497,2),0),0))</f>
        <v/>
      </c>
      <c r="P497" s="26" t="n"/>
      <c r="Q497" s="25" t="n"/>
    </row>
    <row r="498">
      <c r="A498" s="36" t="n"/>
      <c r="B498" s="25" t="n"/>
      <c r="C498" s="25" t="n"/>
      <c r="D498" s="26" t="n"/>
      <c r="E498" s="26" t="n"/>
      <c r="F498" s="25" t="n"/>
      <c r="G498" s="25" t="n"/>
      <c r="H498" s="27" t="n"/>
      <c r="I498" s="33">
        <f>IF($F498="","",IFERROR(VLOOKUP($F498,'Paramètres'!$A$6:$F$8,3,FALSE),0))</f>
        <v/>
      </c>
      <c r="J498" s="33">
        <f>IF($F498="","",IFERROR(VLOOKUP($F498,'Paramètres'!$A$6:$F$8,4,FALSE),0))</f>
        <v/>
      </c>
      <c r="K498" s="8">
        <f>IF($H498="","",IFERROR(IF($G498="Taxes incluses",ROUND($H498/(1+$I498+$J498),2),ROUND($H498,2)),0))</f>
        <v/>
      </c>
      <c r="L498" s="8">
        <f>IF($K498="","",IFERROR(ROUND($K498*$I498,2),0))</f>
        <v/>
      </c>
      <c r="M498" s="8">
        <f>IF($K498="","",IFERROR(ROUND($K498*$J498,2),0))</f>
        <v/>
      </c>
      <c r="N498" s="8">
        <f>IF($K498="","",IFERROR(ROUND($K498+$L498+$M498,2),0))</f>
        <v/>
      </c>
      <c r="O498" s="10">
        <f>IF($H498="","",IFERROR(IF($G498="Taxes incluses",ROUND($H498-$N498,2),0),0))</f>
        <v/>
      </c>
      <c r="P498" s="26" t="n"/>
      <c r="Q498" s="25" t="n"/>
    </row>
    <row r="499">
      <c r="A499" s="36" t="n"/>
      <c r="B499" s="25" t="n"/>
      <c r="C499" s="25" t="n"/>
      <c r="D499" s="26" t="n"/>
      <c r="E499" s="26" t="n"/>
      <c r="F499" s="25" t="n"/>
      <c r="G499" s="25" t="n"/>
      <c r="H499" s="27" t="n"/>
      <c r="I499" s="33">
        <f>IF($F499="","",IFERROR(VLOOKUP($F499,'Paramètres'!$A$6:$F$8,3,FALSE),0))</f>
        <v/>
      </c>
      <c r="J499" s="33">
        <f>IF($F499="","",IFERROR(VLOOKUP($F499,'Paramètres'!$A$6:$F$8,4,FALSE),0))</f>
        <v/>
      </c>
      <c r="K499" s="8">
        <f>IF($H499="","",IFERROR(IF($G499="Taxes incluses",ROUND($H499/(1+$I499+$J499),2),ROUND($H499,2)),0))</f>
        <v/>
      </c>
      <c r="L499" s="8">
        <f>IF($K499="","",IFERROR(ROUND($K499*$I499,2),0))</f>
        <v/>
      </c>
      <c r="M499" s="8">
        <f>IF($K499="","",IFERROR(ROUND($K499*$J499,2),0))</f>
        <v/>
      </c>
      <c r="N499" s="8">
        <f>IF($K499="","",IFERROR(ROUND($K499+$L499+$M499,2),0))</f>
        <v/>
      </c>
      <c r="O499" s="10">
        <f>IF($H499="","",IFERROR(IF($G499="Taxes incluses",ROUND($H499-$N499,2),0),0))</f>
        <v/>
      </c>
      <c r="P499" s="26" t="n"/>
      <c r="Q499" s="25" t="n"/>
    </row>
    <row r="500">
      <c r="A500" s="36" t="n"/>
      <c r="B500" s="25" t="n"/>
      <c r="C500" s="25" t="n"/>
      <c r="D500" s="26" t="n"/>
      <c r="E500" s="26" t="n"/>
      <c r="F500" s="25" t="n"/>
      <c r="G500" s="25" t="n"/>
      <c r="H500" s="27" t="n"/>
      <c r="I500" s="33">
        <f>IF($F500="","",IFERROR(VLOOKUP($F500,'Paramètres'!$A$6:$F$8,3,FALSE),0))</f>
        <v/>
      </c>
      <c r="J500" s="33">
        <f>IF($F500="","",IFERROR(VLOOKUP($F500,'Paramètres'!$A$6:$F$8,4,FALSE),0))</f>
        <v/>
      </c>
      <c r="K500" s="8">
        <f>IF($H500="","",IFERROR(IF($G500="Taxes incluses",ROUND($H500/(1+$I500+$J500),2),ROUND($H500,2)),0))</f>
        <v/>
      </c>
      <c r="L500" s="8">
        <f>IF($K500="","",IFERROR(ROUND($K500*$I500,2),0))</f>
        <v/>
      </c>
      <c r="M500" s="8">
        <f>IF($K500="","",IFERROR(ROUND($K500*$J500,2),0))</f>
        <v/>
      </c>
      <c r="N500" s="8">
        <f>IF($K500="","",IFERROR(ROUND($K500+$L500+$M500,2),0))</f>
        <v/>
      </c>
      <c r="O500" s="10">
        <f>IF($H500="","",IFERROR(IF($G500="Taxes incluses",ROUND($H500-$N500,2),0),0))</f>
        <v/>
      </c>
      <c r="P500" s="26" t="n"/>
      <c r="Q500" s="25" t="n"/>
    </row>
    <row r="501">
      <c r="A501" s="36" t="n"/>
      <c r="B501" s="25" t="n"/>
      <c r="C501" s="25" t="n"/>
      <c r="D501" s="26" t="n"/>
      <c r="E501" s="26" t="n"/>
      <c r="F501" s="25" t="n"/>
      <c r="G501" s="25" t="n"/>
      <c r="H501" s="27" t="n"/>
      <c r="I501" s="33">
        <f>IF($F501="","",IFERROR(VLOOKUP($F501,'Paramètres'!$A$6:$F$8,3,FALSE),0))</f>
        <v/>
      </c>
      <c r="J501" s="33">
        <f>IF($F501="","",IFERROR(VLOOKUP($F501,'Paramètres'!$A$6:$F$8,4,FALSE),0))</f>
        <v/>
      </c>
      <c r="K501" s="8">
        <f>IF($H501="","",IFERROR(IF($G501="Taxes incluses",ROUND($H501/(1+$I501+$J501),2),ROUND($H501,2)),0))</f>
        <v/>
      </c>
      <c r="L501" s="8">
        <f>IF($K501="","",IFERROR(ROUND($K501*$I501,2),0))</f>
        <v/>
      </c>
      <c r="M501" s="8">
        <f>IF($K501="","",IFERROR(ROUND($K501*$J501,2),0))</f>
        <v/>
      </c>
      <c r="N501" s="8">
        <f>IF($K501="","",IFERROR(ROUND($K501+$L501+$M501,2),0))</f>
        <v/>
      </c>
      <c r="O501" s="10">
        <f>IF($H501="","",IFERROR(IF($G501="Taxes incluses",ROUND($H501-$N501,2),0),0))</f>
        <v/>
      </c>
      <c r="P501" s="26" t="n"/>
      <c r="Q501" s="25" t="n"/>
    </row>
    <row r="502">
      <c r="A502" s="36" t="n"/>
      <c r="B502" s="25" t="n"/>
      <c r="C502" s="25" t="n"/>
      <c r="D502" s="26" t="n"/>
      <c r="E502" s="26" t="n"/>
      <c r="F502" s="25" t="n"/>
      <c r="G502" s="25" t="n"/>
      <c r="H502" s="27" t="n"/>
      <c r="I502" s="33">
        <f>IF($F502="","",IFERROR(VLOOKUP($F502,'Paramètres'!$A$6:$F$8,3,FALSE),0))</f>
        <v/>
      </c>
      <c r="J502" s="33">
        <f>IF($F502="","",IFERROR(VLOOKUP($F502,'Paramètres'!$A$6:$F$8,4,FALSE),0))</f>
        <v/>
      </c>
      <c r="K502" s="8">
        <f>IF($H502="","",IFERROR(IF($G502="Taxes incluses",ROUND($H502/(1+$I502+$J502),2),ROUND($H502,2)),0))</f>
        <v/>
      </c>
      <c r="L502" s="8">
        <f>IF($K502="","",IFERROR(ROUND($K502*$I502,2),0))</f>
        <v/>
      </c>
      <c r="M502" s="8">
        <f>IF($K502="","",IFERROR(ROUND($K502*$J502,2),0))</f>
        <v/>
      </c>
      <c r="N502" s="8">
        <f>IF($K502="","",IFERROR(ROUND($K502+$L502+$M502,2),0))</f>
        <v/>
      </c>
      <c r="O502" s="10">
        <f>IF($H502="","",IFERROR(IF($G502="Taxes incluses",ROUND($H502-$N502,2),0),0))</f>
        <v/>
      </c>
      <c r="P502" s="26" t="n"/>
      <c r="Q502" s="25" t="n"/>
    </row>
    <row r="503">
      <c r="A503" s="36" t="n"/>
      <c r="B503" s="25" t="n"/>
      <c r="C503" s="25" t="n"/>
      <c r="D503" s="26" t="n"/>
      <c r="E503" s="26" t="n"/>
      <c r="F503" s="25" t="n"/>
      <c r="G503" s="25" t="n"/>
      <c r="H503" s="27" t="n"/>
      <c r="I503" s="33">
        <f>IF($F503="","",IFERROR(VLOOKUP($F503,'Paramètres'!$A$6:$F$8,3,FALSE),0))</f>
        <v/>
      </c>
      <c r="J503" s="33">
        <f>IF($F503="","",IFERROR(VLOOKUP($F503,'Paramètres'!$A$6:$F$8,4,FALSE),0))</f>
        <v/>
      </c>
      <c r="K503" s="8">
        <f>IF($H503="","",IFERROR(IF($G503="Taxes incluses",ROUND($H503/(1+$I503+$J503),2),ROUND($H503,2)),0))</f>
        <v/>
      </c>
      <c r="L503" s="8">
        <f>IF($K503="","",IFERROR(ROUND($K503*$I503,2),0))</f>
        <v/>
      </c>
      <c r="M503" s="8">
        <f>IF($K503="","",IFERROR(ROUND($K503*$J503,2),0))</f>
        <v/>
      </c>
      <c r="N503" s="8">
        <f>IF($K503="","",IFERROR(ROUND($K503+$L503+$M503,2),0))</f>
        <v/>
      </c>
      <c r="O503" s="10">
        <f>IF($H503="","",IFERROR(IF($G503="Taxes incluses",ROUND($H503-$N503,2),0),0))</f>
        <v/>
      </c>
      <c r="P503" s="26" t="n"/>
      <c r="Q503" s="25" t="n"/>
    </row>
    <row r="504">
      <c r="A504" s="36" t="n"/>
      <c r="B504" s="25" t="n"/>
      <c r="C504" s="25" t="n"/>
      <c r="D504" s="26" t="n"/>
      <c r="E504" s="26" t="n"/>
      <c r="F504" s="25" t="n"/>
      <c r="G504" s="25" t="n"/>
      <c r="H504" s="27" t="n"/>
      <c r="I504" s="33">
        <f>IF($F504="","",IFERROR(VLOOKUP($F504,'Paramètres'!$A$6:$F$8,3,FALSE),0))</f>
        <v/>
      </c>
      <c r="J504" s="33">
        <f>IF($F504="","",IFERROR(VLOOKUP($F504,'Paramètres'!$A$6:$F$8,4,FALSE),0))</f>
        <v/>
      </c>
      <c r="K504" s="8">
        <f>IF($H504="","",IFERROR(IF($G504="Taxes incluses",ROUND($H504/(1+$I504+$J504),2),ROUND($H504,2)),0))</f>
        <v/>
      </c>
      <c r="L504" s="8">
        <f>IF($K504="","",IFERROR(ROUND($K504*$I504,2),0))</f>
        <v/>
      </c>
      <c r="M504" s="8">
        <f>IF($K504="","",IFERROR(ROUND($K504*$J504,2),0))</f>
        <v/>
      </c>
      <c r="N504" s="8">
        <f>IF($K504="","",IFERROR(ROUND($K504+$L504+$M504,2),0))</f>
        <v/>
      </c>
      <c r="O504" s="10">
        <f>IF($H504="","",IFERROR(IF($G504="Taxes incluses",ROUND($H504-$N504,2),0),0))</f>
        <v/>
      </c>
      <c r="P504" s="26" t="n"/>
      <c r="Q504" s="25" t="n"/>
    </row>
    <row r="505">
      <c r="A505" s="36" t="n"/>
      <c r="B505" s="25" t="n"/>
      <c r="C505" s="25" t="n"/>
      <c r="D505" s="26" t="n"/>
      <c r="E505" s="26" t="n"/>
      <c r="F505" s="25" t="n"/>
      <c r="G505" s="25" t="n"/>
      <c r="H505" s="27" t="n"/>
      <c r="I505" s="33">
        <f>IF($F505="","",IFERROR(VLOOKUP($F505,'Paramètres'!$A$6:$F$8,3,FALSE),0))</f>
        <v/>
      </c>
      <c r="J505" s="33">
        <f>IF($F505="","",IFERROR(VLOOKUP($F505,'Paramètres'!$A$6:$F$8,4,FALSE),0))</f>
        <v/>
      </c>
      <c r="K505" s="8">
        <f>IF($H505="","",IFERROR(IF($G505="Taxes incluses",ROUND($H505/(1+$I505+$J505),2),ROUND($H505,2)),0))</f>
        <v/>
      </c>
      <c r="L505" s="8">
        <f>IF($K505="","",IFERROR(ROUND($K505*$I505,2),0))</f>
        <v/>
      </c>
      <c r="M505" s="8">
        <f>IF($K505="","",IFERROR(ROUND($K505*$J505,2),0))</f>
        <v/>
      </c>
      <c r="N505" s="8">
        <f>IF($K505="","",IFERROR(ROUND($K505+$L505+$M505,2),0))</f>
        <v/>
      </c>
      <c r="O505" s="10">
        <f>IF($H505="","",IFERROR(IF($G505="Taxes incluses",ROUND($H505-$N505,2),0),0))</f>
        <v/>
      </c>
      <c r="P505" s="26" t="n"/>
      <c r="Q505" s="25" t="n"/>
    </row>
  </sheetData>
  <autoFilter ref="A5:Q505"/>
  <conditionalFormatting sqref="O6:O505">
    <cfRule type="expression" priority="1" dxfId="4">
      <formula>ABS($O6)&gt;0.01</formula>
    </cfRule>
  </conditionalFormatting>
  <conditionalFormatting sqref="Q6:Q505">
    <cfRule type="expression" priority="2" dxfId="0">
      <formula>$Q6="À vérifier"</formula>
    </cfRule>
    <cfRule type="expression" priority="3" dxfId="1">
      <formula>$Q6="Conforme"</formula>
    </cfRule>
    <cfRule type="expression" priority="4" dxfId="5">
      <formula>$Q6="Non applicable"</formula>
    </cfRule>
  </conditionalFormatting>
  <conditionalFormatting sqref="B6:B505">
    <cfRule type="expression" priority="5" dxfId="2">
      <formula>AND($A6&lt;&gt;"",$B6="")</formula>
    </cfRule>
  </conditionalFormatting>
  <conditionalFormatting sqref="F6:F505">
    <cfRule type="expression" priority="6" dxfId="2">
      <formula>AND($A6&lt;&gt;"",$F6="")</formula>
    </cfRule>
  </conditionalFormatting>
  <conditionalFormatting sqref="G6:G505">
    <cfRule type="expression" priority="7" dxfId="2">
      <formula>AND($A6&lt;&gt;"",$G6="")</formula>
    </cfRule>
  </conditionalFormatting>
  <conditionalFormatting sqref="H6:H505">
    <cfRule type="expression" priority="8" dxfId="2">
      <formula>AND($A6&lt;&gt;"",$H6="")</formula>
    </cfRule>
  </conditionalFormatting>
  <dataValidations count="6">
    <dataValidation sqref="A6:A505" showErrorMessage="1" showInputMessage="1" allowBlank="1" type="date" operator="between">
      <formula1>DATE(2020,1,1)</formula1>
      <formula2>DATE(2100,12,31)</formula2>
    </dataValidation>
    <dataValidation sqref="B6:B505" showErrorMessage="1" showInputMessage="1" allowBlank="1" type="list">
      <formula1>'Paramètres'!$H$6:$H$7</formula1>
    </dataValidation>
    <dataValidation sqref="F6:F505" showErrorMessage="1" showInputMessage="1" allowBlank="1" promptTitle="Code fiscal requis" prompt="Sélectionnez un code fiscal de la liste. Validez l’admissibilité fiscale de la transaction." type="list">
      <formula1>'Paramètres'!$J$6:$J$8</formula1>
    </dataValidation>
    <dataValidation sqref="G6:G505" showErrorMessage="1" showInputMessage="1" allowBlank="1" promptTitle="Mode de saisie requis" prompt="Choisissez Hors taxes ou Taxes incluses." type="list">
      <formula1>'Paramètres'!$I$6:$I$7</formula1>
    </dataValidation>
    <dataValidation sqref="H6:H505" showErrorMessage="1" showInputMessage="1" allowBlank="1" promptTitle="Montant invalide" prompt="Saisissez un montant positif ou égal à zéro en dollars canadiens." type="decimal" operator="greaterThanOrEqual">
      <formula1>0</formula1>
    </dataValidation>
    <dataValidation sqref="Q6:Q505" showErrorMessage="1" showInputMessage="1" allowBlank="1" type="list">
      <formula1>'Paramètres'!$K$6:$K$8</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K12"/>
  <sheetViews>
    <sheetView showGridLines="0" workbookViewId="0">
      <pane ySplit="4" topLeftCell="A5" activePane="bottomLeft" state="frozen"/>
      <selection pane="bottomLeft" activeCell="A1" sqref="A1"/>
    </sheetView>
  </sheetViews>
  <sheetFormatPr baseColWidth="8" defaultRowHeight="15"/>
  <cols>
    <col width="16" customWidth="1" min="1" max="1"/>
    <col width="28" customWidth="1" min="2" max="2"/>
    <col width="13" customWidth="1" min="3" max="3"/>
    <col width="13" customWidth="1" min="4" max="4"/>
    <col width="15" customWidth="1" min="5" max="5"/>
    <col width="56" customWidth="1" min="6" max="6"/>
    <col width="4" customWidth="1" min="7" max="7"/>
    <col width="20" customWidth="1" min="8" max="8"/>
    <col width="22" customWidth="1" min="9" max="9"/>
    <col width="20" customWidth="1" min="10" max="10"/>
    <col width="20" customWidth="1" min="11" max="11"/>
  </cols>
  <sheetData>
    <row r="1" ht="24" customHeight="1">
      <c r="A1" s="1" t="inlineStr">
        <is>
          <t>Paramètres fiscaux et listes de saisie</t>
        </is>
      </c>
    </row>
    <row r="2" ht="34" customHeight="1">
      <c r="A2" s="28" t="inlineStr">
        <is>
          <t>Mettre à jour les taux et les codes fiscaux selon les besoins de l’entreprise. Valider les règles applicables auprès de Revenu Québec ou d’un professionnel.</t>
        </is>
      </c>
    </row>
    <row r="5">
      <c r="A5" s="6" t="inlineStr">
        <is>
          <t>Code fiscal</t>
        </is>
      </c>
      <c r="B5" s="6" t="inlineStr">
        <is>
          <t>Description</t>
        </is>
      </c>
      <c r="C5" s="6" t="inlineStr">
        <is>
          <t>Taux TPS</t>
        </is>
      </c>
      <c r="D5" s="6" t="inlineStr">
        <is>
          <t>Taux TVQ</t>
        </is>
      </c>
      <c r="E5" s="6" t="inlineStr">
        <is>
          <t>Date d’effet</t>
        </is>
      </c>
      <c r="F5" s="6" t="inlineStr">
        <is>
          <t>Note de validation</t>
        </is>
      </c>
      <c r="H5" s="29" t="inlineStr">
        <is>
          <t>Liste - Sens</t>
        </is>
      </c>
      <c r="I5" s="29" t="inlineStr">
        <is>
          <t>Liste - Mode de saisie</t>
        </is>
      </c>
      <c r="J5" s="29" t="inlineStr">
        <is>
          <t>Liste - Codes fiscaux</t>
        </is>
      </c>
      <c r="K5" s="29" t="inlineStr">
        <is>
          <t>Liste - Statut</t>
        </is>
      </c>
    </row>
    <row r="6">
      <c r="A6" s="22" t="inlineStr">
        <is>
          <t>STANDARD</t>
        </is>
      </c>
      <c r="B6" s="5" t="inlineStr">
        <is>
          <t>Taxable — TPS et TVQ</t>
        </is>
      </c>
      <c r="C6" s="37" t="n">
        <v>0.05</v>
      </c>
      <c r="D6" s="37" t="n">
        <v>0.09975000000000001</v>
      </c>
      <c r="E6" s="35" t="n">
        <v>46023</v>
      </c>
      <c r="F6" s="5" t="inlineStr">
        <is>
          <t>Confirmer l’application selon le bien ou service vendu.</t>
        </is>
      </c>
      <c r="H6" s="31" t="inlineStr">
        <is>
          <t>Vente</t>
        </is>
      </c>
      <c r="I6" s="31" t="inlineStr">
        <is>
          <t>Hors taxes</t>
        </is>
      </c>
      <c r="J6" s="31" t="inlineStr">
        <is>
          <t>STANDARD</t>
        </is>
      </c>
      <c r="K6" s="31" t="inlineStr">
        <is>
          <t>À vérifier</t>
        </is>
      </c>
    </row>
    <row r="7">
      <c r="A7" s="22" t="inlineStr">
        <is>
          <t>DÉTAXÉ</t>
        </is>
      </c>
      <c r="B7" s="5" t="inlineStr">
        <is>
          <t>Détaxé — taux de 0 %</t>
        </is>
      </c>
      <c r="C7" s="37" t="n">
        <v>0</v>
      </c>
      <c r="D7" s="37" t="n">
        <v>0</v>
      </c>
      <c r="E7" s="35" t="n">
        <v>46023</v>
      </c>
      <c r="F7" s="5" t="inlineStr">
        <is>
          <t>Utiliser seulement lorsque l’opération est admissible au taux de 0 %.</t>
        </is>
      </c>
      <c r="H7" s="31" t="inlineStr">
        <is>
          <t>Achat</t>
        </is>
      </c>
      <c r="I7" s="31" t="inlineStr">
        <is>
          <t>Taxes incluses</t>
        </is>
      </c>
      <c r="J7" s="31" t="inlineStr">
        <is>
          <t>DÉTAXÉ</t>
        </is>
      </c>
      <c r="K7" s="31" t="inlineStr">
        <is>
          <t>Conforme</t>
        </is>
      </c>
    </row>
    <row r="8">
      <c r="A8" s="22" t="inlineStr">
        <is>
          <t>EXONÉRÉ</t>
        </is>
      </c>
      <c r="B8" s="5" t="inlineStr">
        <is>
          <t>Exonéré de taxes</t>
        </is>
      </c>
      <c r="C8" s="37" t="n">
        <v>0</v>
      </c>
      <c r="D8" s="37" t="n">
        <v>0</v>
      </c>
      <c r="E8" s="35" t="n">
        <v>46023</v>
      </c>
      <c r="F8" s="5" t="inlineStr">
        <is>
          <t>Utiliser seulement lorsque l’opération est exonérée.</t>
        </is>
      </c>
      <c r="J8" s="31" t="inlineStr">
        <is>
          <t>EXONÉRÉ</t>
        </is>
      </c>
      <c r="K8" s="31" t="inlineStr">
        <is>
          <t>Non applicable</t>
        </is>
      </c>
    </row>
    <row r="10" ht="28" customHeight="1">
      <c r="A10" s="19" t="inlineStr">
        <is>
          <t>Les taux sont modifiables dans ce tableau seulement.</t>
        </is>
      </c>
    </row>
    <row r="11" ht="28" customHeight="1">
      <c r="A11" s="19" t="inlineStr">
        <is>
          <t>Le modèle ne détermine pas automatiquement l’admissibilité d’un bien ou service à un code fiscal.</t>
        </is>
      </c>
    </row>
    <row r="12" ht="28" customHeight="1">
      <c r="A12" s="19" t="inlineStr">
        <is>
          <t>Conserver les documents justificatifs et valider les règles applicables avant de produire une déclaration de taxes.</t>
        </is>
      </c>
    </row>
  </sheetData>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2026-09-02T09:27:40Z</dcterms:created>
  <dcterms:modified xmlns:dcterms="http://purl.org/dc/terms/" xmlns:xsi="http://www.w3.org/2001/XMLSchema-instance" xsi:type="dcterms:W3CDTF">2026-09-02T09:27:40Z</dcterms:modified>
</cp:coreProperties>
</file>