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Calendrier de paie" sheetId="2" state="visible" r:id="rId2"/>
    <sheet xmlns:r="http://schemas.openxmlformats.org/officeDocument/2006/relationships" name="Paramèt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B6573"/>
      <sz val="10"/>
    </font>
    <font>
      <name val="Aptos"/>
      <b val="1"/>
      <color rgb="001F1F1F"/>
      <sz val="10"/>
    </font>
    <font>
      <name val="Aptos"/>
      <color rgb="001F1F1F"/>
      <sz val="10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EEF2F5"/>
      </patternFill>
    </fill>
    <fill>
      <patternFill patternType="solid">
        <fgColor rgb="00FFF4D6"/>
      </patternFill>
    </fill>
    <fill>
      <patternFill patternType="solid">
        <fgColor rgb="00DCEAF7"/>
      </patternFill>
    </fill>
    <fill>
      <patternFill patternType="solid">
        <fgColor rgb="002D6A9F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5" fillId="6" borderId="1" pivotButton="0" quotePrefix="0" xfId="0"/>
    <xf numFmtId="0" fontId="3" fillId="3" borderId="1" pivotButton="0" quotePrefix="0" xfId="0"/>
    <xf numFmtId="0" fontId="0" fillId="5" borderId="1" pivotButton="0" quotePrefix="0" xfId="0"/>
    <xf numFmtId="0" fontId="0" fillId="3" borderId="1" pivotButton="0" quotePrefix="0" xfId="0"/>
    <xf numFmtId="0" fontId="0" fillId="5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0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FFF4D6"/>
        </patternFill>
      </fill>
    </dxf>
    <dxf>
      <font>
        <name val="Aptos"/>
        <b val="1"/>
        <color rgb="00C73939"/>
        <sz val="10"/>
      </font>
      <fill>
        <patternFill patternType="solid">
          <fgColor rgb="00FCE4E4"/>
        </patternFill>
      </fill>
    </dxf>
    <dxf>
      <font>
        <name val="Aptos"/>
        <b val="1"/>
        <color rgb="00147D64"/>
        <sz val="1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CalendrierPaie" displayName="tblCalendrierPaie" ref="A5:M105" headerRowCount="1">
  <autoFilter ref="A5:M105"/>
  <tableColumns count="13">
    <tableColumn id="1" name="No période"/>
    <tableColumn id="2" name="Début de période"/>
    <tableColumn id="3" name="Fin de période"/>
    <tableColumn id="4" name="Date de paie prévue"/>
    <tableColumn id="5" name="Date de paie ajustée"/>
    <tableColumn id="6" name="Date de paie réelle"/>
    <tableColumn id="7" name="Statut"/>
    <tableColumn id="8" name="Responsable"/>
    <tableColumn id="9" name="Référence de paie"/>
    <tableColumn id="10" name="Écart en jours"/>
    <tableColumn id="11" name="Contrôle de date"/>
    <tableColumn id="12" name="Contrôle de période"/>
    <tableColumn id="13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JoursNonOuvrables" displayName="tblJoursNonOuvrables" ref="D3:F103" headerRowCount="1">
  <autoFilter ref="D3:F103"/>
  <tableColumns count="3">
    <tableColumn id="4" name="Date"/>
    <tableColumn id="5" name="Description"/>
    <tableColumn id="6" name="À considér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" customWidth="1" min="3" max="3"/>
    <col width="16" customWidth="1" min="4" max="4"/>
    <col width="18" customWidth="1" min="5" max="5"/>
    <col width="14" customWidth="1" min="6" max="6"/>
  </cols>
  <sheetData>
    <row r="1" ht="28" customHeight="1">
      <c r="A1" s="1" t="inlineStr">
        <is>
          <t>Calendrier de paie aux deux semaines</t>
        </is>
      </c>
    </row>
    <row r="2">
      <c r="A2" s="2">
        <f>CONCATENATE("Exercice ",'Paramètres'!$B$4," — ",'Paramètres'!$B$3)</f>
        <v/>
      </c>
    </row>
    <row r="3">
      <c r="A3" s="3" t="inlineStr">
        <is>
          <t>Renseignements</t>
        </is>
      </c>
    </row>
    <row r="4">
      <c r="A4" s="4" t="inlineStr">
        <is>
          <t>Entreprise</t>
        </is>
      </c>
      <c r="B4" s="5">
        <f>'Paramètres'!$B$3</f>
        <v/>
      </c>
    </row>
    <row r="5">
      <c r="A5" s="4" t="inlineStr">
        <is>
          <t>Exercice visé</t>
        </is>
      </c>
      <c r="B5" s="5">
        <f>'Paramètres'!$B$4</f>
        <v/>
      </c>
    </row>
    <row r="6">
      <c r="A6" s="4" t="inlineStr">
        <is>
          <t>Cadence</t>
        </is>
      </c>
      <c r="B6" s="5">
        <f>"Aux deux semaines ("&amp;'Paramètres'!$B$5&amp;" jours)"</f>
        <v/>
      </c>
    </row>
    <row r="7">
      <c r="A7" s="4" t="inlineStr">
        <is>
          <t>Première période</t>
        </is>
      </c>
      <c r="B7" s="5">
        <f>'Paramètres'!$B$6</f>
        <v/>
      </c>
    </row>
    <row r="8">
      <c r="A8" s="4" t="inlineStr">
        <is>
          <t>Règle d’ajustement</t>
        </is>
      </c>
      <c r="B8" s="5">
        <f>'Paramètres'!$B$9</f>
        <v/>
      </c>
    </row>
    <row r="9"/>
    <row r="10">
      <c r="A10" s="3" t="inlineStr">
        <is>
          <t>Indicateurs de suivi</t>
        </is>
      </c>
    </row>
    <row r="11">
      <c r="A11" s="4" t="inlineStr">
        <is>
          <t>Périodes planifiées</t>
        </is>
      </c>
      <c r="B11" s="5">
        <f>'Paramètres'!$B$8</f>
        <v/>
      </c>
    </row>
    <row r="12">
      <c r="A12" s="4" t="inlineStr">
        <is>
          <t>Périodes générées</t>
        </is>
      </c>
      <c r="B12" s="5">
        <f>COUNTIFS('Calendrier de paie'!$A$6:$A$105,"&lt;="&amp;'Paramètres'!$B$8,'Calendrier de paie'!$E$6:$E$105,"&lt;&gt;")</f>
        <v/>
      </c>
    </row>
    <row r="13">
      <c r="A13" s="4" t="inlineStr">
        <is>
          <t>Paies traitées</t>
        </is>
      </c>
      <c r="B13" s="5">
        <f>COUNTIF('Calendrier de paie'!$G$6:$G$105,"Traitée")</f>
        <v/>
      </c>
    </row>
    <row r="14">
      <c r="A14" s="4" t="inlineStr">
        <is>
          <t>Paies confirmées</t>
        </is>
      </c>
      <c r="B14" s="5">
        <f>COUNTIF('Calendrier de paie'!$G$6:$G$105,"Confirmée")</f>
        <v/>
      </c>
    </row>
    <row r="15">
      <c r="A15" s="4" t="inlineStr">
        <is>
          <t>Dates réelles à confirmer</t>
        </is>
      </c>
      <c r="B15" s="5">
        <f>COUNTIF('Calendrier de paie'!$K$6:$K$105,"À confirmer")</f>
        <v/>
      </c>
    </row>
    <row r="16">
      <c r="A16" s="4" t="inlineStr">
        <is>
          <t>Écarts de date à justifier</t>
        </is>
      </c>
      <c r="B16" s="5">
        <f>COUNTIF('Calendrier de paie'!$K$6:$K$105,"Écart à justifier")</f>
        <v/>
      </c>
    </row>
    <row r="17">
      <c r="A17" s="4" t="inlineStr">
        <is>
          <t>Chevauchements de périodes</t>
        </is>
      </c>
      <c r="B17" s="5">
        <f>COUNTIF('Calendrier de paie'!$L$6:$L$105,"Chevauchement")</f>
        <v/>
      </c>
    </row>
    <row r="18">
      <c r="A18" s="4" t="inlineStr">
        <is>
          <t>Prochaine date de paie</t>
        </is>
      </c>
      <c r="B18" s="5">
        <f>IFERROR(MINIFS('Calendrier de paie'!$E$6:$E$105,'Calendrier de paie'!$E$6:$E$105,"&gt;="&amp;TODAY()),"Aucune date à venir")</f>
        <v/>
      </c>
    </row>
    <row r="19"/>
    <row r="20"/>
    <row r="21">
      <c r="A21" s="3" t="inlineStr">
        <is>
          <t>Contrôle final</t>
        </is>
      </c>
      <c r="B21" s="3" t="inlineStr">
        <is>
          <t>Résultat</t>
        </is>
      </c>
    </row>
    <row r="22">
      <c r="A22" s="6" t="inlineStr">
        <is>
          <t>Nombre de périodes conforme</t>
        </is>
      </c>
      <c r="B22" s="5">
        <f>IF(B11=B12,"OK","À vérifier")</f>
        <v/>
      </c>
    </row>
    <row r="23">
      <c r="A23" s="6" t="inlineStr">
        <is>
          <t>Aucune période chevauchante</t>
        </is>
      </c>
      <c r="B23" s="5">
        <f>IF(B17=0,"OK","À vérifier")</f>
        <v/>
      </c>
    </row>
    <row r="24">
      <c r="A24" s="6" t="inlineStr">
        <is>
          <t>Aucune date réelle en écart</t>
        </is>
      </c>
      <c r="B24" s="5">
        <f>IF(B16=0,"OK","À vérifier")</f>
        <v/>
      </c>
    </row>
    <row r="25">
      <c r="A25" s="6" t="inlineStr">
        <is>
          <t>Toutes les dates réelles sont saisies</t>
        </is>
      </c>
      <c r="B25" s="5">
        <f>IF(B15=0,"OK","À compléter")</f>
        <v/>
      </c>
    </row>
    <row r="26">
      <c r="B26">
        <f>""</f>
        <v/>
      </c>
    </row>
    <row r="27">
      <c r="A27" s="7" t="inlineStr">
        <is>
          <t>Ce calendrier est un outil administratif. Validez vos obligations de paie, de retenues à la source et de remises auprès de Revenu Québec, de l’ARC et de vos conseillers professionnels, selon votre situation.</t>
        </is>
      </c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6" customWidth="1" min="7" max="7"/>
    <col width="22" customWidth="1" min="8" max="8"/>
    <col width="20" customWidth="1" min="9" max="9"/>
    <col width="14" customWidth="1" min="10" max="10"/>
    <col width="22" customWidth="1" min="11" max="11"/>
    <col width="22" customWidth="1" min="12" max="12"/>
    <col width="35" customWidth="1" min="13" max="13"/>
  </cols>
  <sheetData>
    <row r="1" ht="26" customHeight="1">
      <c r="A1" s="1" t="inlineStr">
        <is>
          <t>Calendrier de paie aux deux semaines</t>
        </is>
      </c>
    </row>
    <row r="2">
      <c r="A2" s="8" t="inlineStr">
        <is>
          <t>Les dates calculées proviennent de la feuille Paramètres. Les cellules jaunes sont à compléter.</t>
        </is>
      </c>
    </row>
    <row r="5">
      <c r="A5" s="9" t="inlineStr">
        <is>
          <t>No période</t>
        </is>
      </c>
      <c r="B5" s="9" t="inlineStr">
        <is>
          <t>Début de période</t>
        </is>
      </c>
      <c r="C5" s="9" t="inlineStr">
        <is>
          <t>Fin de période</t>
        </is>
      </c>
      <c r="D5" s="9" t="inlineStr">
        <is>
          <t>Date de paie prévue</t>
        </is>
      </c>
      <c r="E5" s="9" t="inlineStr">
        <is>
          <t>Date de paie ajustée</t>
        </is>
      </c>
      <c r="F5" s="9" t="inlineStr">
        <is>
          <t>Date de paie réelle</t>
        </is>
      </c>
      <c r="G5" s="9" t="inlineStr">
        <is>
          <t>Statut</t>
        </is>
      </c>
      <c r="H5" s="9" t="inlineStr">
        <is>
          <t>Responsable</t>
        </is>
      </c>
      <c r="I5" s="9" t="inlineStr">
        <is>
          <t>Référence de paie</t>
        </is>
      </c>
      <c r="J5" s="9" t="inlineStr">
        <is>
          <t>Écart en jours</t>
        </is>
      </c>
      <c r="K5" s="9" t="inlineStr">
        <is>
          <t>Contrôle de date</t>
        </is>
      </c>
      <c r="L5" s="9" t="inlineStr">
        <is>
          <t>Contrôle de période</t>
        </is>
      </c>
      <c r="M5" s="9" t="inlineStr">
        <is>
          <t>Notes</t>
        </is>
      </c>
    </row>
    <row r="6">
      <c r="A6" s="10" t="n">
        <v>1</v>
      </c>
      <c r="B6" s="11">
        <f>IFERROR(IF(A6&lt;='Paramètres'!$B$8,'Paramètres'!$B$6+(A6-1)*'Paramètres'!$B$5,""),"")</f>
        <v/>
      </c>
      <c r="C6" s="11">
        <f>IFERROR(IF(B6="","",B6+'Paramètres'!$B$5-1),"")</f>
        <v/>
      </c>
      <c r="D6" s="11">
        <f>IFERROR(IF(C6="","",C6+'Paramètres'!$B$7),"")</f>
        <v/>
      </c>
      <c r="E6" s="11">
        <f>IFERROR(IF(D6="","",IF('Paramètres'!$B$9="Aucun",D6,IF(OR(WEEKDAY(D6,2)&gt;5,COUNTIFS('Paramètres'!$D$4:$D$103,D6,'Paramètres'!$F$4:$F$103,"Oui")&gt;0),D6-IF(WEEKDAY(D6,2)=1,3,1),D6))),"")</f>
        <v/>
      </c>
      <c r="F6" s="12" t="n">
        <v>46045</v>
      </c>
      <c r="G6" s="13" t="inlineStr">
        <is>
          <t>Traitée</t>
        </is>
      </c>
      <c r="H6" s="13" t="inlineStr">
        <is>
          <t>Sonia Tremblay</t>
        </is>
      </c>
      <c r="I6" s="13" t="inlineStr">
        <is>
          <t>PAIE-2026-01</t>
        </is>
      </c>
      <c r="J6" s="10" t="inlineStr">
        <is>
          <t>Dépôt direct complété.</t>
        </is>
      </c>
      <c r="K6" s="10">
        <f>IFERROR(IF(E6="","",IF(F6="","À confirmer",IF(F6=E6,"Conforme","Écart à justifier"))),"")</f>
        <v/>
      </c>
      <c r="L6" s="10">
        <f>IFERROR(IF(B6="","",IF(A6=1,"OK",IF(B6&gt;C5,"OK","Chevauchement"))),"")</f>
        <v/>
      </c>
      <c r="M6" s="14" t="n"/>
    </row>
    <row r="7">
      <c r="A7" s="10" t="n">
        <v>2</v>
      </c>
      <c r="B7" s="11">
        <f>IFERROR(IF(A7&lt;='Paramètres'!$B$8,'Paramètres'!$B$6+(A7-1)*'Paramètres'!$B$5,""),"")</f>
        <v/>
      </c>
      <c r="C7" s="11">
        <f>IFERROR(IF(B7="","",B7+'Paramètres'!$B$5-1),"")</f>
        <v/>
      </c>
      <c r="D7" s="11">
        <f>IFERROR(IF(C7="","",C7+'Paramètres'!$B$7),"")</f>
        <v/>
      </c>
      <c r="E7" s="11">
        <f>IFERROR(IF(D7="","",IF('Paramètres'!$B$9="Aucun",D7,IF(OR(WEEKDAY(D7,2)&gt;5,COUNTIFS('Paramètres'!$D$4:$D$103,D7,'Paramètres'!$F$4:$F$103,"Oui")&gt;0),D7-IF(WEEKDAY(D7,2)=1,3,1),D7))),"")</f>
        <v/>
      </c>
      <c r="F7" s="12" t="n">
        <v>46059</v>
      </c>
      <c r="G7" s="13" t="inlineStr">
        <is>
          <t>Traitée</t>
        </is>
      </c>
      <c r="H7" s="13" t="inlineStr">
        <is>
          <t>Sonia Tremblay</t>
        </is>
      </c>
      <c r="I7" s="13" t="inlineStr">
        <is>
          <t>PAIE-2026-02</t>
        </is>
      </c>
      <c r="J7" s="10" t="inlineStr">
        <is>
          <t>Vérification effectuée.</t>
        </is>
      </c>
      <c r="K7" s="10">
        <f>IFERROR(IF(E7="","",IF(F7="","À confirmer",IF(F7=E7,"Conforme","Écart à justifier"))),"")</f>
        <v/>
      </c>
      <c r="L7" s="10">
        <f>IFERROR(IF(B7="","",IF(A7=1,"OK",IF(B7&gt;C6,"OK","Chevauchement"))),"")</f>
        <v/>
      </c>
      <c r="M7" s="14" t="n"/>
    </row>
    <row r="8">
      <c r="A8" s="10" t="n">
        <v>3</v>
      </c>
      <c r="B8" s="11">
        <f>IFERROR(IF(A8&lt;='Paramètres'!$B$8,'Paramètres'!$B$6+(A8-1)*'Paramètres'!$B$5,""),"")</f>
        <v/>
      </c>
      <c r="C8" s="11">
        <f>IFERROR(IF(B8="","",B8+'Paramètres'!$B$5-1),"")</f>
        <v/>
      </c>
      <c r="D8" s="11">
        <f>IFERROR(IF(C8="","",C8+'Paramètres'!$B$7),"")</f>
        <v/>
      </c>
      <c r="E8" s="11">
        <f>IFERROR(IF(D8="","",IF('Paramètres'!$B$9="Aucun",D8,IF(OR(WEEKDAY(D8,2)&gt;5,COUNTIFS('Paramètres'!$D$4:$D$103,D8,'Paramètres'!$F$4:$F$103,"Oui")&gt;0),D8-IF(WEEKDAY(D8,2)=1,3,1),D8))),"")</f>
        <v/>
      </c>
      <c r="F8" s="12" t="n">
        <v>46073</v>
      </c>
      <c r="G8" s="13" t="inlineStr">
        <is>
          <t>Traitée</t>
        </is>
      </c>
      <c r="H8" s="13" t="inlineStr">
        <is>
          <t>Marc Gagnon</t>
        </is>
      </c>
      <c r="I8" s="13" t="inlineStr">
        <is>
          <t>PAIE-2026-03</t>
        </is>
      </c>
      <c r="J8" s="10" t="inlineStr">
        <is>
          <t>Aucun écart.</t>
        </is>
      </c>
      <c r="K8" s="10">
        <f>IFERROR(IF(E8="","",IF(F8="","À confirmer",IF(F8=E8,"Conforme","Écart à justifier"))),"")</f>
        <v/>
      </c>
      <c r="L8" s="10">
        <f>IFERROR(IF(B8="","",IF(A8=1,"OK",IF(B8&gt;C7,"OK","Chevauchement"))),"")</f>
        <v/>
      </c>
      <c r="M8" s="14" t="n"/>
    </row>
    <row r="9">
      <c r="A9" s="10" t="n">
        <v>4</v>
      </c>
      <c r="B9" s="11">
        <f>IFERROR(IF(A9&lt;='Paramètres'!$B$8,'Paramètres'!$B$6+(A9-1)*'Paramètres'!$B$5,""),"")</f>
        <v/>
      </c>
      <c r="C9" s="11">
        <f>IFERROR(IF(B9="","",B9+'Paramètres'!$B$5-1),"")</f>
        <v/>
      </c>
      <c r="D9" s="11">
        <f>IFERROR(IF(C9="","",C9+'Paramètres'!$B$7),"")</f>
        <v/>
      </c>
      <c r="E9" s="11">
        <f>IFERROR(IF(D9="","",IF('Paramètres'!$B$9="Aucun",D9,IF(OR(WEEKDAY(D9,2)&gt;5,COUNTIFS('Paramètres'!$D$4:$D$103,D9,'Paramètres'!$F$4:$F$103,"Oui")&gt;0),D9-IF(WEEKDAY(D9,2)=1,3,1),D9))),"")</f>
        <v/>
      </c>
      <c r="F9" s="12" t="n">
        <v>46087</v>
      </c>
      <c r="G9" s="13" t="inlineStr">
        <is>
          <t>Traitée</t>
        </is>
      </c>
      <c r="H9" s="13" t="inlineStr">
        <is>
          <t>Marc Gagnon</t>
        </is>
      </c>
      <c r="I9" s="13" t="inlineStr">
        <is>
          <t>PAIE-2026-04</t>
        </is>
      </c>
      <c r="J9" s="10" t="inlineStr">
        <is>
          <t>Aucun écart.</t>
        </is>
      </c>
      <c r="K9" s="10">
        <f>IFERROR(IF(E9="","",IF(F9="","À confirmer",IF(F9=E9,"Conforme","Écart à justifier"))),"")</f>
        <v/>
      </c>
      <c r="L9" s="10">
        <f>IFERROR(IF(B9="","",IF(A9=1,"OK",IF(B9&gt;C8,"OK","Chevauchement"))),"")</f>
        <v/>
      </c>
      <c r="M9" s="14" t="n"/>
    </row>
    <row r="10">
      <c r="A10" s="10" t="n">
        <v>5</v>
      </c>
      <c r="B10" s="11">
        <f>IFERROR(IF(A10&lt;='Paramètres'!$B$8,'Paramètres'!$B$6+(A10-1)*'Paramètres'!$B$5,""),"")</f>
        <v/>
      </c>
      <c r="C10" s="11">
        <f>IFERROR(IF(B10="","",B10+'Paramètres'!$B$5-1),"")</f>
        <v/>
      </c>
      <c r="D10" s="11">
        <f>IFERROR(IF(C10="","",C10+'Paramètres'!$B$7),"")</f>
        <v/>
      </c>
      <c r="E10" s="11">
        <f>IFERROR(IF(D10="","",IF('Paramètres'!$B$9="Aucun",D10,IF(OR(WEEKDAY(D10,2)&gt;5,COUNTIFS('Paramètres'!$D$4:$D$103,D10,'Paramètres'!$F$4:$F$103,"Oui")&gt;0),D10-IF(WEEKDAY(D10,2)=1,3,1),D10))),"")</f>
        <v/>
      </c>
      <c r="F10" s="12" t="n">
        <v>46101</v>
      </c>
      <c r="G10" s="13" t="inlineStr">
        <is>
          <t>Traitée</t>
        </is>
      </c>
      <c r="H10" s="13" t="inlineStr">
        <is>
          <t>Sonia Tremblay</t>
        </is>
      </c>
      <c r="I10" s="13" t="inlineStr">
        <is>
          <t>PAIE-2026-05</t>
        </is>
      </c>
      <c r="J10" s="10" t="inlineStr">
        <is>
          <t>Relevé interne archivé.</t>
        </is>
      </c>
      <c r="K10" s="10">
        <f>IFERROR(IF(E10="","",IF(F10="","À confirmer",IF(F10=E10,"Conforme","Écart à justifier"))),"")</f>
        <v/>
      </c>
      <c r="L10" s="10">
        <f>IFERROR(IF(B10="","",IF(A10=1,"OK",IF(B10&gt;C9,"OK","Chevauchement"))),"")</f>
        <v/>
      </c>
      <c r="M10" s="14" t="n"/>
    </row>
    <row r="11">
      <c r="A11" s="10" t="n">
        <v>6</v>
      </c>
      <c r="B11" s="11">
        <f>IFERROR(IF(A11&lt;='Paramètres'!$B$8,'Paramètres'!$B$6+(A11-1)*'Paramètres'!$B$5,""),"")</f>
        <v/>
      </c>
      <c r="C11" s="11">
        <f>IFERROR(IF(B11="","",B11+'Paramètres'!$B$5-1),"")</f>
        <v/>
      </c>
      <c r="D11" s="11">
        <f>IFERROR(IF(C11="","",C11+'Paramètres'!$B$7),"")</f>
        <v/>
      </c>
      <c r="E11" s="11">
        <f>IFERROR(IF(D11="","",IF('Paramètres'!$B$9="Aucun",D11,IF(OR(WEEKDAY(D11,2)&gt;5,COUNTIFS('Paramètres'!$D$4:$D$103,D11,'Paramètres'!$F$4:$F$103,"Oui")&gt;0),D11-IF(WEEKDAY(D11,2)=1,3,1),D11))),"")</f>
        <v/>
      </c>
      <c r="F11" s="12" t="n"/>
      <c r="G11" s="13" t="inlineStr">
        <is>
          <t>Confirmée</t>
        </is>
      </c>
      <c r="H11" s="13" t="inlineStr">
        <is>
          <t>Sonia Tremblay</t>
        </is>
      </c>
      <c r="I11" s="13" t="inlineStr">
        <is>
          <t>PAIE-2026-06</t>
        </is>
      </c>
      <c r="J11" s="10" t="inlineStr">
        <is>
          <t>Date ajustée selon le jour non ouvrable indiqué.</t>
        </is>
      </c>
      <c r="K11" s="10">
        <f>IFERROR(IF(E11="","",IF(F11="","À confirmer",IF(F11=E11,"Conforme","Écart à justifier"))),"")</f>
        <v/>
      </c>
      <c r="L11" s="10">
        <f>IFERROR(IF(B11="","",IF(A11=1,"OK",IF(B11&gt;C10,"OK","Chevauchement"))),"")</f>
        <v/>
      </c>
      <c r="M11" s="14" t="n"/>
    </row>
    <row r="12">
      <c r="A12" s="10" t="n">
        <v>7</v>
      </c>
      <c r="B12" s="11">
        <f>IFERROR(IF(A12&lt;='Paramètres'!$B$8,'Paramètres'!$B$6+(A12-1)*'Paramètres'!$B$5,""),"")</f>
        <v/>
      </c>
      <c r="C12" s="11">
        <f>IFERROR(IF(B12="","",B12+'Paramètres'!$B$5-1),"")</f>
        <v/>
      </c>
      <c r="D12" s="11">
        <f>IFERROR(IF(C12="","",C12+'Paramètres'!$B$7),"")</f>
        <v/>
      </c>
      <c r="E12" s="11">
        <f>IFERROR(IF(D12="","",IF('Paramètres'!$B$9="Aucun",D12,IF(OR(WEEKDAY(D12,2)&gt;5,COUNTIFS('Paramètres'!$D$4:$D$103,D12,'Paramètres'!$F$4:$F$103,"Oui")&gt;0),D12-IF(WEEKDAY(D12,2)=1,3,1),D12))),"")</f>
        <v/>
      </c>
      <c r="F12" s="12" t="n"/>
      <c r="G12" s="13" t="inlineStr">
        <is>
          <t>Confirmée</t>
        </is>
      </c>
      <c r="H12" s="13" t="inlineStr">
        <is>
          <t>Marc Gagnon</t>
        </is>
      </c>
      <c r="I12" s="13" t="inlineStr">
        <is>
          <t>PAIE-2026-07</t>
        </is>
      </c>
      <c r="J12" s="10" t="inlineStr">
        <is>
          <t>Préparer l’approbation.</t>
        </is>
      </c>
      <c r="K12" s="10">
        <f>IFERROR(IF(E12="","",IF(F12="","À confirmer",IF(F12=E12,"Conforme","Écart à justifier"))),"")</f>
        <v/>
      </c>
      <c r="L12" s="10">
        <f>IFERROR(IF(B12="","",IF(A12=1,"OK",IF(B12&gt;C11,"OK","Chevauchement"))),"")</f>
        <v/>
      </c>
      <c r="M12" s="14" t="n"/>
    </row>
    <row r="13">
      <c r="A13" s="10" t="n">
        <v>8</v>
      </c>
      <c r="B13" s="11">
        <f>IFERROR(IF(A13&lt;='Paramètres'!$B$8,'Paramètres'!$B$6+(A13-1)*'Paramètres'!$B$5,""),"")</f>
        <v/>
      </c>
      <c r="C13" s="11">
        <f>IFERROR(IF(B13="","",B13+'Paramètres'!$B$5-1),"")</f>
        <v/>
      </c>
      <c r="D13" s="11">
        <f>IFERROR(IF(C13="","",C13+'Paramètres'!$B$7),"")</f>
        <v/>
      </c>
      <c r="E13" s="11">
        <f>IFERROR(IF(D13="","",IF('Paramètres'!$B$9="Aucun",D13,IF(OR(WEEKDAY(D13,2)&gt;5,COUNTIFS('Paramètres'!$D$4:$D$103,D13,'Paramètres'!$F$4:$F$103,"Oui")&gt;0),D13-IF(WEEKDAY(D13,2)=1,3,1),D13))),"")</f>
        <v/>
      </c>
      <c r="F13" s="12" t="n"/>
      <c r="G13" s="13" t="inlineStr">
        <is>
          <t>À planifier</t>
        </is>
      </c>
      <c r="H13" s="13" t="inlineStr">
        <is>
          <t>Sonia Tremblay</t>
        </is>
      </c>
      <c r="I13" s="13" t="inlineStr">
        <is>
          <t>PAIE-2026-08</t>
        </is>
      </c>
      <c r="J13" s="10" t="inlineStr">
        <is>
          <t>Préparer l’approbation.</t>
        </is>
      </c>
      <c r="K13" s="10">
        <f>IFERROR(IF(E13="","",IF(F13="","À confirmer",IF(F13=E13,"Conforme","Écart à justifier"))),"")</f>
        <v/>
      </c>
      <c r="L13" s="10">
        <f>IFERROR(IF(B13="","",IF(A13=1,"OK",IF(B13&gt;C12,"OK","Chevauchement"))),"")</f>
        <v/>
      </c>
      <c r="M13" s="14" t="n"/>
    </row>
    <row r="14">
      <c r="A14" s="10" t="n">
        <v>9</v>
      </c>
      <c r="B14" s="11">
        <f>IFERROR(IF(A14&lt;='Paramètres'!$B$8,'Paramètres'!$B$6+(A14-1)*'Paramètres'!$B$5,""),"")</f>
        <v/>
      </c>
      <c r="C14" s="11">
        <f>IFERROR(IF(B14="","",B14+'Paramètres'!$B$5-1),"")</f>
        <v/>
      </c>
      <c r="D14" s="11">
        <f>IFERROR(IF(C14="","",C14+'Paramètres'!$B$7),"")</f>
        <v/>
      </c>
      <c r="E14" s="11">
        <f>IFERROR(IF(D14="","",IF('Paramètres'!$B$9="Aucun",D14,IF(OR(WEEKDAY(D14,2)&gt;5,COUNTIFS('Paramètres'!$D$4:$D$103,D14,'Paramètres'!$F$4:$F$103,"Oui")&gt;0),D14-IF(WEEKDAY(D14,2)=1,3,1),D14))),"")</f>
        <v/>
      </c>
      <c r="F14" s="12" t="n"/>
      <c r="G14" s="13" t="inlineStr">
        <is>
          <t>À planifier</t>
        </is>
      </c>
      <c r="H14" s="13" t="inlineStr">
        <is>
          <t>Marc Gagnon</t>
        </is>
      </c>
      <c r="I14" s="13" t="inlineStr">
        <is>
          <t>PAIE-2026-09</t>
        </is>
      </c>
      <c r="J14" s="10" t="inlineStr"/>
      <c r="K14" s="10">
        <f>IFERROR(IF(E14="","",IF(F14="","À confirmer",IF(F14=E14,"Conforme","Écart à justifier"))),"")</f>
        <v/>
      </c>
      <c r="L14" s="10">
        <f>IFERROR(IF(B14="","",IF(A14=1,"OK",IF(B14&gt;C13,"OK","Chevauchement"))),"")</f>
        <v/>
      </c>
      <c r="M14" s="14" t="n"/>
    </row>
    <row r="15">
      <c r="A15" s="10" t="n">
        <v>10</v>
      </c>
      <c r="B15" s="11">
        <f>IFERROR(IF(A15&lt;='Paramètres'!$B$8,'Paramètres'!$B$6+(A15-1)*'Paramètres'!$B$5,""),"")</f>
        <v/>
      </c>
      <c r="C15" s="11">
        <f>IFERROR(IF(B15="","",B15+'Paramètres'!$B$5-1),"")</f>
        <v/>
      </c>
      <c r="D15" s="11">
        <f>IFERROR(IF(C15="","",C15+'Paramètres'!$B$7),"")</f>
        <v/>
      </c>
      <c r="E15" s="11">
        <f>IFERROR(IF(D15="","",IF('Paramètres'!$B$9="Aucun",D15,IF(OR(WEEKDAY(D15,2)&gt;5,COUNTIFS('Paramètres'!$D$4:$D$103,D15,'Paramètres'!$F$4:$F$103,"Oui")&gt;0),D15-IF(WEEKDAY(D15,2)=1,3,1),D15))),"")</f>
        <v/>
      </c>
      <c r="F15" s="12" t="n"/>
      <c r="G15" s="13" t="n"/>
      <c r="H15" s="13" t="n"/>
      <c r="I15" s="13" t="n"/>
      <c r="J15" s="10">
        <f>IFERROR(IF(OR(F15="",E15=""),"",F15-E15),"")</f>
        <v/>
      </c>
      <c r="K15" s="10">
        <f>IFERROR(IF(E15="","",IF(F15="","À confirmer",IF(F15=E15,"Conforme","Écart à justifier"))),"")</f>
        <v/>
      </c>
      <c r="L15" s="10">
        <f>IFERROR(IF(B15="","",IF(A15=1,"OK",IF(B15&gt;C14,"OK","Chevauchement"))),"")</f>
        <v/>
      </c>
      <c r="M15" s="14" t="n"/>
    </row>
    <row r="16">
      <c r="A16" s="10" t="n">
        <v>11</v>
      </c>
      <c r="B16" s="11">
        <f>IFERROR(IF(A16&lt;='Paramètres'!$B$8,'Paramètres'!$B$6+(A16-1)*'Paramètres'!$B$5,""),"")</f>
        <v/>
      </c>
      <c r="C16" s="11">
        <f>IFERROR(IF(B16="","",B16+'Paramètres'!$B$5-1),"")</f>
        <v/>
      </c>
      <c r="D16" s="11">
        <f>IFERROR(IF(C16="","",C16+'Paramètres'!$B$7),"")</f>
        <v/>
      </c>
      <c r="E16" s="11">
        <f>IFERROR(IF(D16="","",IF('Paramètres'!$B$9="Aucun",D16,IF(OR(WEEKDAY(D16,2)&gt;5,COUNTIFS('Paramètres'!$D$4:$D$103,D16,'Paramètres'!$F$4:$F$103,"Oui")&gt;0),D16-IF(WEEKDAY(D16,2)=1,3,1),D16))),"")</f>
        <v/>
      </c>
      <c r="F16" s="12" t="n"/>
      <c r="G16" s="13" t="n"/>
      <c r="H16" s="13" t="n"/>
      <c r="I16" s="13" t="n"/>
      <c r="J16" s="10">
        <f>IFERROR(IF(OR(F16="",E16=""),"",F16-E16),"")</f>
        <v/>
      </c>
      <c r="K16" s="10">
        <f>IFERROR(IF(E16="","",IF(F16="","À confirmer",IF(F16=E16,"Conforme","Écart à justifier"))),"")</f>
        <v/>
      </c>
      <c r="L16" s="10">
        <f>IFERROR(IF(B16="","",IF(A16=1,"OK",IF(B16&gt;C15,"OK","Chevauchement"))),"")</f>
        <v/>
      </c>
      <c r="M16" s="14" t="n"/>
    </row>
    <row r="17">
      <c r="A17" s="10" t="n">
        <v>12</v>
      </c>
      <c r="B17" s="11">
        <f>IFERROR(IF(A17&lt;='Paramètres'!$B$8,'Paramètres'!$B$6+(A17-1)*'Paramètres'!$B$5,""),"")</f>
        <v/>
      </c>
      <c r="C17" s="11">
        <f>IFERROR(IF(B17="","",B17+'Paramètres'!$B$5-1),"")</f>
        <v/>
      </c>
      <c r="D17" s="11">
        <f>IFERROR(IF(C17="","",C17+'Paramètres'!$B$7),"")</f>
        <v/>
      </c>
      <c r="E17" s="11">
        <f>IFERROR(IF(D17="","",IF('Paramètres'!$B$9="Aucun",D17,IF(OR(WEEKDAY(D17,2)&gt;5,COUNTIFS('Paramètres'!$D$4:$D$103,D17,'Paramètres'!$F$4:$F$103,"Oui")&gt;0),D17-IF(WEEKDAY(D17,2)=1,3,1),D17))),"")</f>
        <v/>
      </c>
      <c r="F17" s="12" t="n"/>
      <c r="G17" s="13" t="n"/>
      <c r="H17" s="13" t="n"/>
      <c r="I17" s="13" t="n"/>
      <c r="J17" s="10">
        <f>IFERROR(IF(OR(F17="",E17=""),"",F17-E17),"")</f>
        <v/>
      </c>
      <c r="K17" s="10">
        <f>IFERROR(IF(E17="","",IF(F17="","À confirmer",IF(F17=E17,"Conforme","Écart à justifier"))),"")</f>
        <v/>
      </c>
      <c r="L17" s="10">
        <f>IFERROR(IF(B17="","",IF(A17=1,"OK",IF(B17&gt;C16,"OK","Chevauchement"))),"")</f>
        <v/>
      </c>
      <c r="M17" s="14" t="n"/>
    </row>
    <row r="18">
      <c r="A18" s="10" t="n">
        <v>13</v>
      </c>
      <c r="B18" s="11">
        <f>IFERROR(IF(A18&lt;='Paramètres'!$B$8,'Paramètres'!$B$6+(A18-1)*'Paramètres'!$B$5,""),"")</f>
        <v/>
      </c>
      <c r="C18" s="11">
        <f>IFERROR(IF(B18="","",B18+'Paramètres'!$B$5-1),"")</f>
        <v/>
      </c>
      <c r="D18" s="11">
        <f>IFERROR(IF(C18="","",C18+'Paramètres'!$B$7),"")</f>
        <v/>
      </c>
      <c r="E18" s="11">
        <f>IFERROR(IF(D18="","",IF('Paramètres'!$B$9="Aucun",D18,IF(OR(WEEKDAY(D18,2)&gt;5,COUNTIFS('Paramètres'!$D$4:$D$103,D18,'Paramètres'!$F$4:$F$103,"Oui")&gt;0),D18-IF(WEEKDAY(D18,2)=1,3,1),D18))),"")</f>
        <v/>
      </c>
      <c r="F18" s="12" t="n"/>
      <c r="G18" s="13" t="n"/>
      <c r="H18" s="13" t="n"/>
      <c r="I18" s="13" t="n"/>
      <c r="J18" s="10">
        <f>IFERROR(IF(OR(F18="",E18=""),"",F18-E18),"")</f>
        <v/>
      </c>
      <c r="K18" s="10">
        <f>IFERROR(IF(E18="","",IF(F18="","À confirmer",IF(F18=E18,"Conforme","Écart à justifier"))),"")</f>
        <v/>
      </c>
      <c r="L18" s="10">
        <f>IFERROR(IF(B18="","",IF(A18=1,"OK",IF(B18&gt;C17,"OK","Chevauchement"))),"")</f>
        <v/>
      </c>
      <c r="M18" s="14" t="n"/>
    </row>
    <row r="19">
      <c r="A19" s="10" t="n">
        <v>14</v>
      </c>
      <c r="B19" s="11">
        <f>IFERROR(IF(A19&lt;='Paramètres'!$B$8,'Paramètres'!$B$6+(A19-1)*'Paramètres'!$B$5,""),"")</f>
        <v/>
      </c>
      <c r="C19" s="11">
        <f>IFERROR(IF(B19="","",B19+'Paramètres'!$B$5-1),"")</f>
        <v/>
      </c>
      <c r="D19" s="11">
        <f>IFERROR(IF(C19="","",C19+'Paramètres'!$B$7),"")</f>
        <v/>
      </c>
      <c r="E19" s="11">
        <f>IFERROR(IF(D19="","",IF('Paramètres'!$B$9="Aucun",D19,IF(OR(WEEKDAY(D19,2)&gt;5,COUNTIFS('Paramètres'!$D$4:$D$103,D19,'Paramètres'!$F$4:$F$103,"Oui")&gt;0),D19-IF(WEEKDAY(D19,2)=1,3,1),D19))),"")</f>
        <v/>
      </c>
      <c r="F19" s="12" t="n"/>
      <c r="G19" s="13" t="n"/>
      <c r="H19" s="13" t="n"/>
      <c r="I19" s="13" t="n"/>
      <c r="J19" s="10">
        <f>IFERROR(IF(OR(F19="",E19=""),"",F19-E19),"")</f>
        <v/>
      </c>
      <c r="K19" s="10">
        <f>IFERROR(IF(E19="","",IF(F19="","À confirmer",IF(F19=E19,"Conforme","Écart à justifier"))),"")</f>
        <v/>
      </c>
      <c r="L19" s="10">
        <f>IFERROR(IF(B19="","",IF(A19=1,"OK",IF(B19&gt;C18,"OK","Chevauchement"))),"")</f>
        <v/>
      </c>
      <c r="M19" s="14" t="n"/>
    </row>
    <row r="20">
      <c r="A20" s="10" t="n">
        <v>15</v>
      </c>
      <c r="B20" s="11">
        <f>IFERROR(IF(A20&lt;='Paramètres'!$B$8,'Paramètres'!$B$6+(A20-1)*'Paramètres'!$B$5,""),"")</f>
        <v/>
      </c>
      <c r="C20" s="11">
        <f>IFERROR(IF(B20="","",B20+'Paramètres'!$B$5-1),"")</f>
        <v/>
      </c>
      <c r="D20" s="11">
        <f>IFERROR(IF(C20="","",C20+'Paramètres'!$B$7),"")</f>
        <v/>
      </c>
      <c r="E20" s="11">
        <f>IFERROR(IF(D20="","",IF('Paramètres'!$B$9="Aucun",D20,IF(OR(WEEKDAY(D20,2)&gt;5,COUNTIFS('Paramètres'!$D$4:$D$103,D20,'Paramètres'!$F$4:$F$103,"Oui")&gt;0),D20-IF(WEEKDAY(D20,2)=1,3,1),D20))),"")</f>
        <v/>
      </c>
      <c r="F20" s="12" t="n"/>
      <c r="G20" s="13" t="n"/>
      <c r="H20" s="13" t="n"/>
      <c r="I20" s="13" t="n"/>
      <c r="J20" s="10">
        <f>IFERROR(IF(OR(F20="",E20=""),"",F20-E20),"")</f>
        <v/>
      </c>
      <c r="K20" s="10">
        <f>IFERROR(IF(E20="","",IF(F20="","À confirmer",IF(F20=E20,"Conforme","Écart à justifier"))),"")</f>
        <v/>
      </c>
      <c r="L20" s="10">
        <f>IFERROR(IF(B20="","",IF(A20=1,"OK",IF(B20&gt;C19,"OK","Chevauchement"))),"")</f>
        <v/>
      </c>
      <c r="M20" s="14" t="n"/>
    </row>
    <row r="21">
      <c r="A21" s="10" t="n">
        <v>16</v>
      </c>
      <c r="B21" s="11">
        <f>IFERROR(IF(A21&lt;='Paramètres'!$B$8,'Paramètres'!$B$6+(A21-1)*'Paramètres'!$B$5,""),"")</f>
        <v/>
      </c>
      <c r="C21" s="11">
        <f>IFERROR(IF(B21="","",B21+'Paramètres'!$B$5-1),"")</f>
        <v/>
      </c>
      <c r="D21" s="11">
        <f>IFERROR(IF(C21="","",C21+'Paramètres'!$B$7),"")</f>
        <v/>
      </c>
      <c r="E21" s="11">
        <f>IFERROR(IF(D21="","",IF('Paramètres'!$B$9="Aucun",D21,IF(OR(WEEKDAY(D21,2)&gt;5,COUNTIFS('Paramètres'!$D$4:$D$103,D21,'Paramètres'!$F$4:$F$103,"Oui")&gt;0),D21-IF(WEEKDAY(D21,2)=1,3,1),D21))),"")</f>
        <v/>
      </c>
      <c r="F21" s="12" t="n"/>
      <c r="G21" s="13" t="n"/>
      <c r="H21" s="13" t="n"/>
      <c r="I21" s="13" t="n"/>
      <c r="J21" s="10">
        <f>IFERROR(IF(OR(F21="",E21=""),"",F21-E21),"")</f>
        <v/>
      </c>
      <c r="K21" s="10">
        <f>IFERROR(IF(E21="","",IF(F21="","À confirmer",IF(F21=E21,"Conforme","Écart à justifier"))),"")</f>
        <v/>
      </c>
      <c r="L21" s="10">
        <f>IFERROR(IF(B21="","",IF(A21=1,"OK",IF(B21&gt;C20,"OK","Chevauchement"))),"")</f>
        <v/>
      </c>
      <c r="M21" s="14" t="n"/>
    </row>
    <row r="22">
      <c r="A22" s="10" t="n">
        <v>17</v>
      </c>
      <c r="B22" s="11">
        <f>IFERROR(IF(A22&lt;='Paramètres'!$B$8,'Paramètres'!$B$6+(A22-1)*'Paramètres'!$B$5,""),"")</f>
        <v/>
      </c>
      <c r="C22" s="11">
        <f>IFERROR(IF(B22="","",B22+'Paramètres'!$B$5-1),"")</f>
        <v/>
      </c>
      <c r="D22" s="11">
        <f>IFERROR(IF(C22="","",C22+'Paramètres'!$B$7),"")</f>
        <v/>
      </c>
      <c r="E22" s="11">
        <f>IFERROR(IF(D22="","",IF('Paramètres'!$B$9="Aucun",D22,IF(OR(WEEKDAY(D22,2)&gt;5,COUNTIFS('Paramètres'!$D$4:$D$103,D22,'Paramètres'!$F$4:$F$103,"Oui")&gt;0),D22-IF(WEEKDAY(D22,2)=1,3,1),D22))),"")</f>
        <v/>
      </c>
      <c r="F22" s="12" t="n"/>
      <c r="G22" s="13" t="n"/>
      <c r="H22" s="13" t="n"/>
      <c r="I22" s="13" t="n"/>
      <c r="J22" s="10">
        <f>IFERROR(IF(OR(F22="",E22=""),"",F22-E22),"")</f>
        <v/>
      </c>
      <c r="K22" s="10">
        <f>IFERROR(IF(E22="","",IF(F22="","À confirmer",IF(F22=E22,"Conforme","Écart à justifier"))),"")</f>
        <v/>
      </c>
      <c r="L22" s="10">
        <f>IFERROR(IF(B22="","",IF(A22=1,"OK",IF(B22&gt;C21,"OK","Chevauchement"))),"")</f>
        <v/>
      </c>
      <c r="M22" s="14" t="n"/>
    </row>
    <row r="23">
      <c r="A23" s="10" t="n">
        <v>18</v>
      </c>
      <c r="B23" s="11">
        <f>IFERROR(IF(A23&lt;='Paramètres'!$B$8,'Paramètres'!$B$6+(A23-1)*'Paramètres'!$B$5,""),"")</f>
        <v/>
      </c>
      <c r="C23" s="11">
        <f>IFERROR(IF(B23="","",B23+'Paramètres'!$B$5-1),"")</f>
        <v/>
      </c>
      <c r="D23" s="11">
        <f>IFERROR(IF(C23="","",C23+'Paramètres'!$B$7),"")</f>
        <v/>
      </c>
      <c r="E23" s="11">
        <f>IFERROR(IF(D23="","",IF('Paramètres'!$B$9="Aucun",D23,IF(OR(WEEKDAY(D23,2)&gt;5,COUNTIFS('Paramètres'!$D$4:$D$103,D23,'Paramètres'!$F$4:$F$103,"Oui")&gt;0),D23-IF(WEEKDAY(D23,2)=1,3,1),D23))),"")</f>
        <v/>
      </c>
      <c r="F23" s="12" t="n"/>
      <c r="G23" s="13" t="n"/>
      <c r="H23" s="13" t="n"/>
      <c r="I23" s="13" t="n"/>
      <c r="J23" s="10">
        <f>IFERROR(IF(OR(F23="",E23=""),"",F23-E23),"")</f>
        <v/>
      </c>
      <c r="K23" s="10">
        <f>IFERROR(IF(E23="","",IF(F23="","À confirmer",IF(F23=E23,"Conforme","Écart à justifier"))),"")</f>
        <v/>
      </c>
      <c r="L23" s="10">
        <f>IFERROR(IF(B23="","",IF(A23=1,"OK",IF(B23&gt;C22,"OK","Chevauchement"))),"")</f>
        <v/>
      </c>
      <c r="M23" s="14" t="n"/>
    </row>
    <row r="24">
      <c r="A24" s="10" t="n">
        <v>19</v>
      </c>
      <c r="B24" s="11">
        <f>IFERROR(IF(A24&lt;='Paramètres'!$B$8,'Paramètres'!$B$6+(A24-1)*'Paramètres'!$B$5,""),"")</f>
        <v/>
      </c>
      <c r="C24" s="11">
        <f>IFERROR(IF(B24="","",B24+'Paramètres'!$B$5-1),"")</f>
        <v/>
      </c>
      <c r="D24" s="11">
        <f>IFERROR(IF(C24="","",C24+'Paramètres'!$B$7),"")</f>
        <v/>
      </c>
      <c r="E24" s="11">
        <f>IFERROR(IF(D24="","",IF('Paramètres'!$B$9="Aucun",D24,IF(OR(WEEKDAY(D24,2)&gt;5,COUNTIFS('Paramètres'!$D$4:$D$103,D24,'Paramètres'!$F$4:$F$103,"Oui")&gt;0),D24-IF(WEEKDAY(D24,2)=1,3,1),D24))),"")</f>
        <v/>
      </c>
      <c r="F24" s="12" t="n"/>
      <c r="G24" s="13" t="n"/>
      <c r="H24" s="13" t="n"/>
      <c r="I24" s="13" t="n"/>
      <c r="J24" s="10">
        <f>IFERROR(IF(OR(F24="",E24=""),"",F24-E24),"")</f>
        <v/>
      </c>
      <c r="K24" s="10">
        <f>IFERROR(IF(E24="","",IF(F24="","À confirmer",IF(F24=E24,"Conforme","Écart à justifier"))),"")</f>
        <v/>
      </c>
      <c r="L24" s="10">
        <f>IFERROR(IF(B24="","",IF(A24=1,"OK",IF(B24&gt;C23,"OK","Chevauchement"))),"")</f>
        <v/>
      </c>
      <c r="M24" s="14" t="n"/>
    </row>
    <row r="25">
      <c r="A25" s="10" t="n">
        <v>20</v>
      </c>
      <c r="B25" s="11">
        <f>IFERROR(IF(A25&lt;='Paramètres'!$B$8,'Paramètres'!$B$6+(A25-1)*'Paramètres'!$B$5,""),"")</f>
        <v/>
      </c>
      <c r="C25" s="11">
        <f>IFERROR(IF(B25="","",B25+'Paramètres'!$B$5-1),"")</f>
        <v/>
      </c>
      <c r="D25" s="11">
        <f>IFERROR(IF(C25="","",C25+'Paramètres'!$B$7),"")</f>
        <v/>
      </c>
      <c r="E25" s="11">
        <f>IFERROR(IF(D25="","",IF('Paramètres'!$B$9="Aucun",D25,IF(OR(WEEKDAY(D25,2)&gt;5,COUNTIFS('Paramètres'!$D$4:$D$103,D25,'Paramètres'!$F$4:$F$103,"Oui")&gt;0),D25-IF(WEEKDAY(D25,2)=1,3,1),D25))),"")</f>
        <v/>
      </c>
      <c r="F25" s="12" t="n"/>
      <c r="G25" s="13" t="n"/>
      <c r="H25" s="13" t="n"/>
      <c r="I25" s="13" t="n"/>
      <c r="J25" s="10">
        <f>IFERROR(IF(OR(F25="",E25=""),"",F25-E25),"")</f>
        <v/>
      </c>
      <c r="K25" s="10">
        <f>IFERROR(IF(E25="","",IF(F25="","À confirmer",IF(F25=E25,"Conforme","Écart à justifier"))),"")</f>
        <v/>
      </c>
      <c r="L25" s="10">
        <f>IFERROR(IF(B25="","",IF(A25=1,"OK",IF(B25&gt;C24,"OK","Chevauchement"))),"")</f>
        <v/>
      </c>
      <c r="M25" s="14" t="n"/>
    </row>
    <row r="26">
      <c r="A26" s="10" t="n">
        <v>21</v>
      </c>
      <c r="B26" s="11">
        <f>IFERROR(IF(A26&lt;='Paramètres'!$B$8,'Paramètres'!$B$6+(A26-1)*'Paramètres'!$B$5,""),"")</f>
        <v/>
      </c>
      <c r="C26" s="11">
        <f>IFERROR(IF(B26="","",B26+'Paramètres'!$B$5-1),"")</f>
        <v/>
      </c>
      <c r="D26" s="11">
        <f>IFERROR(IF(C26="","",C26+'Paramètres'!$B$7),"")</f>
        <v/>
      </c>
      <c r="E26" s="11">
        <f>IFERROR(IF(D26="","",IF('Paramètres'!$B$9="Aucun",D26,IF(OR(WEEKDAY(D26,2)&gt;5,COUNTIFS('Paramètres'!$D$4:$D$103,D26,'Paramètres'!$F$4:$F$103,"Oui")&gt;0),D26-IF(WEEKDAY(D26,2)=1,3,1),D26))),"")</f>
        <v/>
      </c>
      <c r="F26" s="12" t="n"/>
      <c r="G26" s="13" t="n"/>
      <c r="H26" s="13" t="n"/>
      <c r="I26" s="13" t="n"/>
      <c r="J26" s="10">
        <f>IFERROR(IF(OR(F26="",E26=""),"",F26-E26),"")</f>
        <v/>
      </c>
      <c r="K26" s="10">
        <f>IFERROR(IF(E26="","",IF(F26="","À confirmer",IF(F26=E26,"Conforme","Écart à justifier"))),"")</f>
        <v/>
      </c>
      <c r="L26" s="10">
        <f>IFERROR(IF(B26="","",IF(A26=1,"OK",IF(B26&gt;C25,"OK","Chevauchement"))),"")</f>
        <v/>
      </c>
      <c r="M26" s="14" t="n"/>
    </row>
    <row r="27">
      <c r="A27" s="10" t="n">
        <v>22</v>
      </c>
      <c r="B27" s="11">
        <f>IFERROR(IF(A27&lt;='Paramètres'!$B$8,'Paramètres'!$B$6+(A27-1)*'Paramètres'!$B$5,""),"")</f>
        <v/>
      </c>
      <c r="C27" s="11">
        <f>IFERROR(IF(B27="","",B27+'Paramètres'!$B$5-1),"")</f>
        <v/>
      </c>
      <c r="D27" s="11">
        <f>IFERROR(IF(C27="","",C27+'Paramètres'!$B$7),"")</f>
        <v/>
      </c>
      <c r="E27" s="11">
        <f>IFERROR(IF(D27="","",IF('Paramètres'!$B$9="Aucun",D27,IF(OR(WEEKDAY(D27,2)&gt;5,COUNTIFS('Paramètres'!$D$4:$D$103,D27,'Paramètres'!$F$4:$F$103,"Oui")&gt;0),D27-IF(WEEKDAY(D27,2)=1,3,1),D27))),"")</f>
        <v/>
      </c>
      <c r="F27" s="12" t="n"/>
      <c r="G27" s="13" t="n"/>
      <c r="H27" s="13" t="n"/>
      <c r="I27" s="13" t="n"/>
      <c r="J27" s="10">
        <f>IFERROR(IF(OR(F27="",E27=""),"",F27-E27),"")</f>
        <v/>
      </c>
      <c r="K27" s="10">
        <f>IFERROR(IF(E27="","",IF(F27="","À confirmer",IF(F27=E27,"Conforme","Écart à justifier"))),"")</f>
        <v/>
      </c>
      <c r="L27" s="10">
        <f>IFERROR(IF(B27="","",IF(A27=1,"OK",IF(B27&gt;C26,"OK","Chevauchement"))),"")</f>
        <v/>
      </c>
      <c r="M27" s="14" t="n"/>
    </row>
    <row r="28">
      <c r="A28" s="10" t="n">
        <v>23</v>
      </c>
      <c r="B28" s="11">
        <f>IFERROR(IF(A28&lt;='Paramètres'!$B$8,'Paramètres'!$B$6+(A28-1)*'Paramètres'!$B$5,""),"")</f>
        <v/>
      </c>
      <c r="C28" s="11">
        <f>IFERROR(IF(B28="","",B28+'Paramètres'!$B$5-1),"")</f>
        <v/>
      </c>
      <c r="D28" s="11">
        <f>IFERROR(IF(C28="","",C28+'Paramètres'!$B$7),"")</f>
        <v/>
      </c>
      <c r="E28" s="11">
        <f>IFERROR(IF(D28="","",IF('Paramètres'!$B$9="Aucun",D28,IF(OR(WEEKDAY(D28,2)&gt;5,COUNTIFS('Paramètres'!$D$4:$D$103,D28,'Paramètres'!$F$4:$F$103,"Oui")&gt;0),D28-IF(WEEKDAY(D28,2)=1,3,1),D28))),"")</f>
        <v/>
      </c>
      <c r="F28" s="12" t="n"/>
      <c r="G28" s="13" t="n"/>
      <c r="H28" s="13" t="n"/>
      <c r="I28" s="13" t="n"/>
      <c r="J28" s="10">
        <f>IFERROR(IF(OR(F28="",E28=""),"",F28-E28),"")</f>
        <v/>
      </c>
      <c r="K28" s="10">
        <f>IFERROR(IF(E28="","",IF(F28="","À confirmer",IF(F28=E28,"Conforme","Écart à justifier"))),"")</f>
        <v/>
      </c>
      <c r="L28" s="10">
        <f>IFERROR(IF(B28="","",IF(A28=1,"OK",IF(B28&gt;C27,"OK","Chevauchement"))),"")</f>
        <v/>
      </c>
      <c r="M28" s="14" t="n"/>
    </row>
    <row r="29">
      <c r="A29" s="10" t="n">
        <v>24</v>
      </c>
      <c r="B29" s="11">
        <f>IFERROR(IF(A29&lt;='Paramètres'!$B$8,'Paramètres'!$B$6+(A29-1)*'Paramètres'!$B$5,""),"")</f>
        <v/>
      </c>
      <c r="C29" s="11">
        <f>IFERROR(IF(B29="","",B29+'Paramètres'!$B$5-1),"")</f>
        <v/>
      </c>
      <c r="D29" s="11">
        <f>IFERROR(IF(C29="","",C29+'Paramètres'!$B$7),"")</f>
        <v/>
      </c>
      <c r="E29" s="11">
        <f>IFERROR(IF(D29="","",IF('Paramètres'!$B$9="Aucun",D29,IF(OR(WEEKDAY(D29,2)&gt;5,COUNTIFS('Paramètres'!$D$4:$D$103,D29,'Paramètres'!$F$4:$F$103,"Oui")&gt;0),D29-IF(WEEKDAY(D29,2)=1,3,1),D29))),"")</f>
        <v/>
      </c>
      <c r="F29" s="12" t="n"/>
      <c r="G29" s="13" t="n"/>
      <c r="H29" s="13" t="n"/>
      <c r="I29" s="13" t="n"/>
      <c r="J29" s="10">
        <f>IFERROR(IF(OR(F29="",E29=""),"",F29-E29),"")</f>
        <v/>
      </c>
      <c r="K29" s="10">
        <f>IFERROR(IF(E29="","",IF(F29="","À confirmer",IF(F29=E29,"Conforme","Écart à justifier"))),"")</f>
        <v/>
      </c>
      <c r="L29" s="10">
        <f>IFERROR(IF(B29="","",IF(A29=1,"OK",IF(B29&gt;C28,"OK","Chevauchement"))),"")</f>
        <v/>
      </c>
      <c r="M29" s="14" t="n"/>
    </row>
    <row r="30">
      <c r="A30" s="10" t="n">
        <v>25</v>
      </c>
      <c r="B30" s="11">
        <f>IFERROR(IF(A30&lt;='Paramètres'!$B$8,'Paramètres'!$B$6+(A30-1)*'Paramètres'!$B$5,""),"")</f>
        <v/>
      </c>
      <c r="C30" s="11">
        <f>IFERROR(IF(B30="","",B30+'Paramètres'!$B$5-1),"")</f>
        <v/>
      </c>
      <c r="D30" s="11">
        <f>IFERROR(IF(C30="","",C30+'Paramètres'!$B$7),"")</f>
        <v/>
      </c>
      <c r="E30" s="11">
        <f>IFERROR(IF(D30="","",IF('Paramètres'!$B$9="Aucun",D30,IF(OR(WEEKDAY(D30,2)&gt;5,COUNTIFS('Paramètres'!$D$4:$D$103,D30,'Paramètres'!$F$4:$F$103,"Oui")&gt;0),D30-IF(WEEKDAY(D30,2)=1,3,1),D30))),"")</f>
        <v/>
      </c>
      <c r="F30" s="12" t="n"/>
      <c r="G30" s="13" t="n"/>
      <c r="H30" s="13" t="n"/>
      <c r="I30" s="13" t="n"/>
      <c r="J30" s="10">
        <f>IFERROR(IF(OR(F30="",E30=""),"",F30-E30),"")</f>
        <v/>
      </c>
      <c r="K30" s="10">
        <f>IFERROR(IF(E30="","",IF(F30="","À confirmer",IF(F30=E30,"Conforme","Écart à justifier"))),"")</f>
        <v/>
      </c>
      <c r="L30" s="10">
        <f>IFERROR(IF(B30="","",IF(A30=1,"OK",IF(B30&gt;C29,"OK","Chevauchement"))),"")</f>
        <v/>
      </c>
      <c r="M30" s="14" t="n"/>
    </row>
    <row r="31">
      <c r="A31" s="10" t="n">
        <v>26</v>
      </c>
      <c r="B31" s="11">
        <f>IFERROR(IF(A31&lt;='Paramètres'!$B$8,'Paramètres'!$B$6+(A31-1)*'Paramètres'!$B$5,""),"")</f>
        <v/>
      </c>
      <c r="C31" s="11">
        <f>IFERROR(IF(B31="","",B31+'Paramètres'!$B$5-1),"")</f>
        <v/>
      </c>
      <c r="D31" s="11">
        <f>IFERROR(IF(C31="","",C31+'Paramètres'!$B$7),"")</f>
        <v/>
      </c>
      <c r="E31" s="11">
        <f>IFERROR(IF(D31="","",IF('Paramètres'!$B$9="Aucun",D31,IF(OR(WEEKDAY(D31,2)&gt;5,COUNTIFS('Paramètres'!$D$4:$D$103,D31,'Paramètres'!$F$4:$F$103,"Oui")&gt;0),D31-IF(WEEKDAY(D31,2)=1,3,1),D31))),"")</f>
        <v/>
      </c>
      <c r="F31" s="12" t="n"/>
      <c r="G31" s="13" t="n"/>
      <c r="H31" s="13" t="n"/>
      <c r="I31" s="13" t="n"/>
      <c r="J31" s="10">
        <f>IFERROR(IF(OR(F31="",E31=""),"",F31-E31),"")</f>
        <v/>
      </c>
      <c r="K31" s="10">
        <f>IFERROR(IF(E31="","",IF(F31="","À confirmer",IF(F31=E31,"Conforme","Écart à justifier"))),"")</f>
        <v/>
      </c>
      <c r="L31" s="10">
        <f>IFERROR(IF(B31="","",IF(A31=1,"OK",IF(B31&gt;C30,"OK","Chevauchement"))),"")</f>
        <v/>
      </c>
      <c r="M31" s="14" t="n"/>
    </row>
    <row r="32">
      <c r="A32" s="10" t="n">
        <v>27</v>
      </c>
      <c r="B32" s="11">
        <f>IFERROR(IF(A32&lt;='Paramètres'!$B$8,'Paramètres'!$B$6+(A32-1)*'Paramètres'!$B$5,""),"")</f>
        <v/>
      </c>
      <c r="C32" s="11">
        <f>IFERROR(IF(B32="","",B32+'Paramètres'!$B$5-1),"")</f>
        <v/>
      </c>
      <c r="D32" s="11">
        <f>IFERROR(IF(C32="","",C32+'Paramètres'!$B$7),"")</f>
        <v/>
      </c>
      <c r="E32" s="11">
        <f>IFERROR(IF(D32="","",IF('Paramètres'!$B$9="Aucun",D32,IF(OR(WEEKDAY(D32,2)&gt;5,COUNTIFS('Paramètres'!$D$4:$D$103,D32,'Paramètres'!$F$4:$F$103,"Oui")&gt;0),D32-IF(WEEKDAY(D32,2)=1,3,1),D32))),"")</f>
        <v/>
      </c>
      <c r="F32" s="12" t="n"/>
      <c r="G32" s="13" t="n"/>
      <c r="H32" s="13" t="n"/>
      <c r="I32" s="13" t="n"/>
      <c r="J32" s="10">
        <f>IFERROR(IF(OR(F32="",E32=""),"",F32-E32),"")</f>
        <v/>
      </c>
      <c r="K32" s="10">
        <f>IFERROR(IF(E32="","",IF(F32="","À confirmer",IF(F32=E32,"Conforme","Écart à justifier"))),"")</f>
        <v/>
      </c>
      <c r="L32" s="10">
        <f>IFERROR(IF(B32="","",IF(A32=1,"OK",IF(B32&gt;C31,"OK","Chevauchement"))),"")</f>
        <v/>
      </c>
      <c r="M32" s="14" t="n"/>
    </row>
    <row r="33">
      <c r="A33" s="10" t="n">
        <v>28</v>
      </c>
      <c r="B33" s="11">
        <f>IFERROR(IF(A33&lt;='Paramètres'!$B$8,'Paramètres'!$B$6+(A33-1)*'Paramètres'!$B$5,""),"")</f>
        <v/>
      </c>
      <c r="C33" s="11">
        <f>IFERROR(IF(B33="","",B33+'Paramètres'!$B$5-1),"")</f>
        <v/>
      </c>
      <c r="D33" s="11">
        <f>IFERROR(IF(C33="","",C33+'Paramètres'!$B$7),"")</f>
        <v/>
      </c>
      <c r="E33" s="11">
        <f>IFERROR(IF(D33="","",IF('Paramètres'!$B$9="Aucun",D33,IF(OR(WEEKDAY(D33,2)&gt;5,COUNTIFS('Paramètres'!$D$4:$D$103,D33,'Paramètres'!$F$4:$F$103,"Oui")&gt;0),D33-IF(WEEKDAY(D33,2)=1,3,1),D33))),"")</f>
        <v/>
      </c>
      <c r="F33" s="12" t="n"/>
      <c r="G33" s="13" t="n"/>
      <c r="H33" s="13" t="n"/>
      <c r="I33" s="13" t="n"/>
      <c r="J33" s="10">
        <f>IFERROR(IF(OR(F33="",E33=""),"",F33-E33),"")</f>
        <v/>
      </c>
      <c r="K33" s="10">
        <f>IFERROR(IF(E33="","",IF(F33="","À confirmer",IF(F33=E33,"Conforme","Écart à justifier"))),"")</f>
        <v/>
      </c>
      <c r="L33" s="10">
        <f>IFERROR(IF(B33="","",IF(A33=1,"OK",IF(B33&gt;C32,"OK","Chevauchement"))),"")</f>
        <v/>
      </c>
      <c r="M33" s="14" t="n"/>
    </row>
    <row r="34">
      <c r="A34" s="10" t="n">
        <v>29</v>
      </c>
      <c r="B34" s="11">
        <f>IFERROR(IF(A34&lt;='Paramètres'!$B$8,'Paramètres'!$B$6+(A34-1)*'Paramètres'!$B$5,""),"")</f>
        <v/>
      </c>
      <c r="C34" s="11">
        <f>IFERROR(IF(B34="","",B34+'Paramètres'!$B$5-1),"")</f>
        <v/>
      </c>
      <c r="D34" s="11">
        <f>IFERROR(IF(C34="","",C34+'Paramètres'!$B$7),"")</f>
        <v/>
      </c>
      <c r="E34" s="11">
        <f>IFERROR(IF(D34="","",IF('Paramètres'!$B$9="Aucun",D34,IF(OR(WEEKDAY(D34,2)&gt;5,COUNTIFS('Paramètres'!$D$4:$D$103,D34,'Paramètres'!$F$4:$F$103,"Oui")&gt;0),D34-IF(WEEKDAY(D34,2)=1,3,1),D34))),"")</f>
        <v/>
      </c>
      <c r="F34" s="12" t="n"/>
      <c r="G34" s="13" t="n"/>
      <c r="H34" s="13" t="n"/>
      <c r="I34" s="13" t="n"/>
      <c r="J34" s="10">
        <f>IFERROR(IF(OR(F34="",E34=""),"",F34-E34),"")</f>
        <v/>
      </c>
      <c r="K34" s="10">
        <f>IFERROR(IF(E34="","",IF(F34="","À confirmer",IF(F34=E34,"Conforme","Écart à justifier"))),"")</f>
        <v/>
      </c>
      <c r="L34" s="10">
        <f>IFERROR(IF(B34="","",IF(A34=1,"OK",IF(B34&gt;C33,"OK","Chevauchement"))),"")</f>
        <v/>
      </c>
      <c r="M34" s="14" t="n"/>
    </row>
    <row r="35">
      <c r="A35" s="10" t="n">
        <v>30</v>
      </c>
      <c r="B35" s="11">
        <f>IFERROR(IF(A35&lt;='Paramètres'!$B$8,'Paramètres'!$B$6+(A35-1)*'Paramètres'!$B$5,""),"")</f>
        <v/>
      </c>
      <c r="C35" s="11">
        <f>IFERROR(IF(B35="","",B35+'Paramètres'!$B$5-1),"")</f>
        <v/>
      </c>
      <c r="D35" s="11">
        <f>IFERROR(IF(C35="","",C35+'Paramètres'!$B$7),"")</f>
        <v/>
      </c>
      <c r="E35" s="11">
        <f>IFERROR(IF(D35="","",IF('Paramètres'!$B$9="Aucun",D35,IF(OR(WEEKDAY(D35,2)&gt;5,COUNTIFS('Paramètres'!$D$4:$D$103,D35,'Paramètres'!$F$4:$F$103,"Oui")&gt;0),D35-IF(WEEKDAY(D35,2)=1,3,1),D35))),"")</f>
        <v/>
      </c>
      <c r="F35" s="12" t="n"/>
      <c r="G35" s="13" t="n"/>
      <c r="H35" s="13" t="n"/>
      <c r="I35" s="13" t="n"/>
      <c r="J35" s="10">
        <f>IFERROR(IF(OR(F35="",E35=""),"",F35-E35),"")</f>
        <v/>
      </c>
      <c r="K35" s="10">
        <f>IFERROR(IF(E35="","",IF(F35="","À confirmer",IF(F35=E35,"Conforme","Écart à justifier"))),"")</f>
        <v/>
      </c>
      <c r="L35" s="10">
        <f>IFERROR(IF(B35="","",IF(A35=1,"OK",IF(B35&gt;C34,"OK","Chevauchement"))),"")</f>
        <v/>
      </c>
      <c r="M35" s="14" t="n"/>
    </row>
    <row r="36">
      <c r="A36" s="10" t="n">
        <v>31</v>
      </c>
      <c r="B36" s="11">
        <f>IFERROR(IF(A36&lt;='Paramètres'!$B$8,'Paramètres'!$B$6+(A36-1)*'Paramètres'!$B$5,""),"")</f>
        <v/>
      </c>
      <c r="C36" s="11">
        <f>IFERROR(IF(B36="","",B36+'Paramètres'!$B$5-1),"")</f>
        <v/>
      </c>
      <c r="D36" s="11">
        <f>IFERROR(IF(C36="","",C36+'Paramètres'!$B$7),"")</f>
        <v/>
      </c>
      <c r="E36" s="11">
        <f>IFERROR(IF(D36="","",IF('Paramètres'!$B$9="Aucun",D36,IF(OR(WEEKDAY(D36,2)&gt;5,COUNTIFS('Paramètres'!$D$4:$D$103,D36,'Paramètres'!$F$4:$F$103,"Oui")&gt;0),D36-IF(WEEKDAY(D36,2)=1,3,1),D36))),"")</f>
        <v/>
      </c>
      <c r="F36" s="12" t="n"/>
      <c r="G36" s="13" t="n"/>
      <c r="H36" s="13" t="n"/>
      <c r="I36" s="13" t="n"/>
      <c r="J36" s="10">
        <f>IFERROR(IF(OR(F36="",E36=""),"",F36-E36),"")</f>
        <v/>
      </c>
      <c r="K36" s="10">
        <f>IFERROR(IF(E36="","",IF(F36="","À confirmer",IF(F36=E36,"Conforme","Écart à justifier"))),"")</f>
        <v/>
      </c>
      <c r="L36" s="10">
        <f>IFERROR(IF(B36="","",IF(A36=1,"OK",IF(B36&gt;C35,"OK","Chevauchement"))),"")</f>
        <v/>
      </c>
      <c r="M36" s="14" t="n"/>
    </row>
    <row r="37">
      <c r="A37" s="10" t="n">
        <v>32</v>
      </c>
      <c r="B37" s="11">
        <f>IFERROR(IF(A37&lt;='Paramètres'!$B$8,'Paramètres'!$B$6+(A37-1)*'Paramètres'!$B$5,""),"")</f>
        <v/>
      </c>
      <c r="C37" s="11">
        <f>IFERROR(IF(B37="","",B37+'Paramètres'!$B$5-1),"")</f>
        <v/>
      </c>
      <c r="D37" s="11">
        <f>IFERROR(IF(C37="","",C37+'Paramètres'!$B$7),"")</f>
        <v/>
      </c>
      <c r="E37" s="11">
        <f>IFERROR(IF(D37="","",IF('Paramètres'!$B$9="Aucun",D37,IF(OR(WEEKDAY(D37,2)&gt;5,COUNTIFS('Paramètres'!$D$4:$D$103,D37,'Paramètres'!$F$4:$F$103,"Oui")&gt;0),D37-IF(WEEKDAY(D37,2)=1,3,1),D37))),"")</f>
        <v/>
      </c>
      <c r="F37" s="12" t="n"/>
      <c r="G37" s="13" t="n"/>
      <c r="H37" s="13" t="n"/>
      <c r="I37" s="13" t="n"/>
      <c r="J37" s="10">
        <f>IFERROR(IF(OR(F37="",E37=""),"",F37-E37),"")</f>
        <v/>
      </c>
      <c r="K37" s="10">
        <f>IFERROR(IF(E37="","",IF(F37="","À confirmer",IF(F37=E37,"Conforme","Écart à justifier"))),"")</f>
        <v/>
      </c>
      <c r="L37" s="10">
        <f>IFERROR(IF(B37="","",IF(A37=1,"OK",IF(B37&gt;C36,"OK","Chevauchement"))),"")</f>
        <v/>
      </c>
      <c r="M37" s="14" t="n"/>
    </row>
    <row r="38">
      <c r="A38" s="10" t="n">
        <v>33</v>
      </c>
      <c r="B38" s="11">
        <f>IFERROR(IF(A38&lt;='Paramètres'!$B$8,'Paramètres'!$B$6+(A38-1)*'Paramètres'!$B$5,""),"")</f>
        <v/>
      </c>
      <c r="C38" s="11">
        <f>IFERROR(IF(B38="","",B38+'Paramètres'!$B$5-1),"")</f>
        <v/>
      </c>
      <c r="D38" s="11">
        <f>IFERROR(IF(C38="","",C38+'Paramètres'!$B$7),"")</f>
        <v/>
      </c>
      <c r="E38" s="11">
        <f>IFERROR(IF(D38="","",IF('Paramètres'!$B$9="Aucun",D38,IF(OR(WEEKDAY(D38,2)&gt;5,COUNTIFS('Paramètres'!$D$4:$D$103,D38,'Paramètres'!$F$4:$F$103,"Oui")&gt;0),D38-IF(WEEKDAY(D38,2)=1,3,1),D38))),"")</f>
        <v/>
      </c>
      <c r="F38" s="12" t="n"/>
      <c r="G38" s="13" t="n"/>
      <c r="H38" s="13" t="n"/>
      <c r="I38" s="13" t="n"/>
      <c r="J38" s="10">
        <f>IFERROR(IF(OR(F38="",E38=""),"",F38-E38),"")</f>
        <v/>
      </c>
      <c r="K38" s="10">
        <f>IFERROR(IF(E38="","",IF(F38="","À confirmer",IF(F38=E38,"Conforme","Écart à justifier"))),"")</f>
        <v/>
      </c>
      <c r="L38" s="10">
        <f>IFERROR(IF(B38="","",IF(A38=1,"OK",IF(B38&gt;C37,"OK","Chevauchement"))),"")</f>
        <v/>
      </c>
      <c r="M38" s="14" t="n"/>
    </row>
    <row r="39">
      <c r="A39" s="10" t="n">
        <v>34</v>
      </c>
      <c r="B39" s="11">
        <f>IFERROR(IF(A39&lt;='Paramètres'!$B$8,'Paramètres'!$B$6+(A39-1)*'Paramètres'!$B$5,""),"")</f>
        <v/>
      </c>
      <c r="C39" s="11">
        <f>IFERROR(IF(B39="","",B39+'Paramètres'!$B$5-1),"")</f>
        <v/>
      </c>
      <c r="D39" s="11">
        <f>IFERROR(IF(C39="","",C39+'Paramètres'!$B$7),"")</f>
        <v/>
      </c>
      <c r="E39" s="11">
        <f>IFERROR(IF(D39="","",IF('Paramètres'!$B$9="Aucun",D39,IF(OR(WEEKDAY(D39,2)&gt;5,COUNTIFS('Paramètres'!$D$4:$D$103,D39,'Paramètres'!$F$4:$F$103,"Oui")&gt;0),D39-IF(WEEKDAY(D39,2)=1,3,1),D39))),"")</f>
        <v/>
      </c>
      <c r="F39" s="12" t="n"/>
      <c r="G39" s="13" t="n"/>
      <c r="H39" s="13" t="n"/>
      <c r="I39" s="13" t="n"/>
      <c r="J39" s="10">
        <f>IFERROR(IF(OR(F39="",E39=""),"",F39-E39),"")</f>
        <v/>
      </c>
      <c r="K39" s="10">
        <f>IFERROR(IF(E39="","",IF(F39="","À confirmer",IF(F39=E39,"Conforme","Écart à justifier"))),"")</f>
        <v/>
      </c>
      <c r="L39" s="10">
        <f>IFERROR(IF(B39="","",IF(A39=1,"OK",IF(B39&gt;C38,"OK","Chevauchement"))),"")</f>
        <v/>
      </c>
      <c r="M39" s="14" t="n"/>
    </row>
    <row r="40">
      <c r="A40" s="10" t="n">
        <v>35</v>
      </c>
      <c r="B40" s="11">
        <f>IFERROR(IF(A40&lt;='Paramètres'!$B$8,'Paramètres'!$B$6+(A40-1)*'Paramètres'!$B$5,""),"")</f>
        <v/>
      </c>
      <c r="C40" s="11">
        <f>IFERROR(IF(B40="","",B40+'Paramètres'!$B$5-1),"")</f>
        <v/>
      </c>
      <c r="D40" s="11">
        <f>IFERROR(IF(C40="","",C40+'Paramètres'!$B$7),"")</f>
        <v/>
      </c>
      <c r="E40" s="11">
        <f>IFERROR(IF(D40="","",IF('Paramètres'!$B$9="Aucun",D40,IF(OR(WEEKDAY(D40,2)&gt;5,COUNTIFS('Paramètres'!$D$4:$D$103,D40,'Paramètres'!$F$4:$F$103,"Oui")&gt;0),D40-IF(WEEKDAY(D40,2)=1,3,1),D40))),"")</f>
        <v/>
      </c>
      <c r="F40" s="12" t="n"/>
      <c r="G40" s="13" t="n"/>
      <c r="H40" s="13" t="n"/>
      <c r="I40" s="13" t="n"/>
      <c r="J40" s="10">
        <f>IFERROR(IF(OR(F40="",E40=""),"",F40-E40),"")</f>
        <v/>
      </c>
      <c r="K40" s="10">
        <f>IFERROR(IF(E40="","",IF(F40="","À confirmer",IF(F40=E40,"Conforme","Écart à justifier"))),"")</f>
        <v/>
      </c>
      <c r="L40" s="10">
        <f>IFERROR(IF(B40="","",IF(A40=1,"OK",IF(B40&gt;C39,"OK","Chevauchement"))),"")</f>
        <v/>
      </c>
      <c r="M40" s="14" t="n"/>
    </row>
    <row r="41">
      <c r="A41" s="10" t="n">
        <v>36</v>
      </c>
      <c r="B41" s="11">
        <f>IFERROR(IF(A41&lt;='Paramètres'!$B$8,'Paramètres'!$B$6+(A41-1)*'Paramètres'!$B$5,""),"")</f>
        <v/>
      </c>
      <c r="C41" s="11">
        <f>IFERROR(IF(B41="","",B41+'Paramètres'!$B$5-1),"")</f>
        <v/>
      </c>
      <c r="D41" s="11">
        <f>IFERROR(IF(C41="","",C41+'Paramètres'!$B$7),"")</f>
        <v/>
      </c>
      <c r="E41" s="11">
        <f>IFERROR(IF(D41="","",IF('Paramètres'!$B$9="Aucun",D41,IF(OR(WEEKDAY(D41,2)&gt;5,COUNTIFS('Paramètres'!$D$4:$D$103,D41,'Paramètres'!$F$4:$F$103,"Oui")&gt;0),D41-IF(WEEKDAY(D41,2)=1,3,1),D41))),"")</f>
        <v/>
      </c>
      <c r="F41" s="12" t="n"/>
      <c r="G41" s="13" t="n"/>
      <c r="H41" s="13" t="n"/>
      <c r="I41" s="13" t="n"/>
      <c r="J41" s="10">
        <f>IFERROR(IF(OR(F41="",E41=""),"",F41-E41),"")</f>
        <v/>
      </c>
      <c r="K41" s="10">
        <f>IFERROR(IF(E41="","",IF(F41="","À confirmer",IF(F41=E41,"Conforme","Écart à justifier"))),"")</f>
        <v/>
      </c>
      <c r="L41" s="10">
        <f>IFERROR(IF(B41="","",IF(A41=1,"OK",IF(B41&gt;C40,"OK","Chevauchement"))),"")</f>
        <v/>
      </c>
      <c r="M41" s="14" t="n"/>
    </row>
    <row r="42">
      <c r="A42" s="10" t="n">
        <v>37</v>
      </c>
      <c r="B42" s="11">
        <f>IFERROR(IF(A42&lt;='Paramètres'!$B$8,'Paramètres'!$B$6+(A42-1)*'Paramètres'!$B$5,""),"")</f>
        <v/>
      </c>
      <c r="C42" s="11">
        <f>IFERROR(IF(B42="","",B42+'Paramètres'!$B$5-1),"")</f>
        <v/>
      </c>
      <c r="D42" s="11">
        <f>IFERROR(IF(C42="","",C42+'Paramètres'!$B$7),"")</f>
        <v/>
      </c>
      <c r="E42" s="11">
        <f>IFERROR(IF(D42="","",IF('Paramètres'!$B$9="Aucun",D42,IF(OR(WEEKDAY(D42,2)&gt;5,COUNTIFS('Paramètres'!$D$4:$D$103,D42,'Paramètres'!$F$4:$F$103,"Oui")&gt;0),D42-IF(WEEKDAY(D42,2)=1,3,1),D42))),"")</f>
        <v/>
      </c>
      <c r="F42" s="12" t="n"/>
      <c r="G42" s="13" t="n"/>
      <c r="H42" s="13" t="n"/>
      <c r="I42" s="13" t="n"/>
      <c r="J42" s="10">
        <f>IFERROR(IF(OR(F42="",E42=""),"",F42-E42),"")</f>
        <v/>
      </c>
      <c r="K42" s="10">
        <f>IFERROR(IF(E42="","",IF(F42="","À confirmer",IF(F42=E42,"Conforme","Écart à justifier"))),"")</f>
        <v/>
      </c>
      <c r="L42" s="10">
        <f>IFERROR(IF(B42="","",IF(A42=1,"OK",IF(B42&gt;C41,"OK","Chevauchement"))),"")</f>
        <v/>
      </c>
      <c r="M42" s="14" t="n"/>
    </row>
    <row r="43">
      <c r="A43" s="10" t="n">
        <v>38</v>
      </c>
      <c r="B43" s="11">
        <f>IFERROR(IF(A43&lt;='Paramètres'!$B$8,'Paramètres'!$B$6+(A43-1)*'Paramètres'!$B$5,""),"")</f>
        <v/>
      </c>
      <c r="C43" s="11">
        <f>IFERROR(IF(B43="","",B43+'Paramètres'!$B$5-1),"")</f>
        <v/>
      </c>
      <c r="D43" s="11">
        <f>IFERROR(IF(C43="","",C43+'Paramètres'!$B$7),"")</f>
        <v/>
      </c>
      <c r="E43" s="11">
        <f>IFERROR(IF(D43="","",IF('Paramètres'!$B$9="Aucun",D43,IF(OR(WEEKDAY(D43,2)&gt;5,COUNTIFS('Paramètres'!$D$4:$D$103,D43,'Paramètres'!$F$4:$F$103,"Oui")&gt;0),D43-IF(WEEKDAY(D43,2)=1,3,1),D43))),"")</f>
        <v/>
      </c>
      <c r="F43" s="12" t="n"/>
      <c r="G43" s="13" t="n"/>
      <c r="H43" s="13" t="n"/>
      <c r="I43" s="13" t="n"/>
      <c r="J43" s="10">
        <f>IFERROR(IF(OR(F43="",E43=""),"",F43-E43),"")</f>
        <v/>
      </c>
      <c r="K43" s="10">
        <f>IFERROR(IF(E43="","",IF(F43="","À confirmer",IF(F43=E43,"Conforme","Écart à justifier"))),"")</f>
        <v/>
      </c>
      <c r="L43" s="10">
        <f>IFERROR(IF(B43="","",IF(A43=1,"OK",IF(B43&gt;C42,"OK","Chevauchement"))),"")</f>
        <v/>
      </c>
      <c r="M43" s="14" t="n"/>
    </row>
    <row r="44">
      <c r="A44" s="10" t="n">
        <v>39</v>
      </c>
      <c r="B44" s="11">
        <f>IFERROR(IF(A44&lt;='Paramètres'!$B$8,'Paramètres'!$B$6+(A44-1)*'Paramètres'!$B$5,""),"")</f>
        <v/>
      </c>
      <c r="C44" s="11">
        <f>IFERROR(IF(B44="","",B44+'Paramètres'!$B$5-1),"")</f>
        <v/>
      </c>
      <c r="D44" s="11">
        <f>IFERROR(IF(C44="","",C44+'Paramètres'!$B$7),"")</f>
        <v/>
      </c>
      <c r="E44" s="11">
        <f>IFERROR(IF(D44="","",IF('Paramètres'!$B$9="Aucun",D44,IF(OR(WEEKDAY(D44,2)&gt;5,COUNTIFS('Paramètres'!$D$4:$D$103,D44,'Paramètres'!$F$4:$F$103,"Oui")&gt;0),D44-IF(WEEKDAY(D44,2)=1,3,1),D44))),"")</f>
        <v/>
      </c>
      <c r="F44" s="12" t="n"/>
      <c r="G44" s="13" t="n"/>
      <c r="H44" s="13" t="n"/>
      <c r="I44" s="13" t="n"/>
      <c r="J44" s="10">
        <f>IFERROR(IF(OR(F44="",E44=""),"",F44-E44),"")</f>
        <v/>
      </c>
      <c r="K44" s="10">
        <f>IFERROR(IF(E44="","",IF(F44="","À confirmer",IF(F44=E44,"Conforme","Écart à justifier"))),"")</f>
        <v/>
      </c>
      <c r="L44" s="10">
        <f>IFERROR(IF(B44="","",IF(A44=1,"OK",IF(B44&gt;C43,"OK","Chevauchement"))),"")</f>
        <v/>
      </c>
      <c r="M44" s="14" t="n"/>
    </row>
    <row r="45">
      <c r="A45" s="10" t="n">
        <v>40</v>
      </c>
      <c r="B45" s="11">
        <f>IFERROR(IF(A45&lt;='Paramètres'!$B$8,'Paramètres'!$B$6+(A45-1)*'Paramètres'!$B$5,""),"")</f>
        <v/>
      </c>
      <c r="C45" s="11">
        <f>IFERROR(IF(B45="","",B45+'Paramètres'!$B$5-1),"")</f>
        <v/>
      </c>
      <c r="D45" s="11">
        <f>IFERROR(IF(C45="","",C45+'Paramètres'!$B$7),"")</f>
        <v/>
      </c>
      <c r="E45" s="11">
        <f>IFERROR(IF(D45="","",IF('Paramètres'!$B$9="Aucun",D45,IF(OR(WEEKDAY(D45,2)&gt;5,COUNTIFS('Paramètres'!$D$4:$D$103,D45,'Paramètres'!$F$4:$F$103,"Oui")&gt;0),D45-IF(WEEKDAY(D45,2)=1,3,1),D45))),"")</f>
        <v/>
      </c>
      <c r="F45" s="12" t="n"/>
      <c r="G45" s="13" t="n"/>
      <c r="H45" s="13" t="n"/>
      <c r="I45" s="13" t="n"/>
      <c r="J45" s="10">
        <f>IFERROR(IF(OR(F45="",E45=""),"",F45-E45),"")</f>
        <v/>
      </c>
      <c r="K45" s="10">
        <f>IFERROR(IF(E45="","",IF(F45="","À confirmer",IF(F45=E45,"Conforme","Écart à justifier"))),"")</f>
        <v/>
      </c>
      <c r="L45" s="10">
        <f>IFERROR(IF(B45="","",IF(A45=1,"OK",IF(B45&gt;C44,"OK","Chevauchement"))),"")</f>
        <v/>
      </c>
      <c r="M45" s="14" t="n"/>
    </row>
    <row r="46">
      <c r="A46" s="10" t="n">
        <v>41</v>
      </c>
      <c r="B46" s="11">
        <f>IFERROR(IF(A46&lt;='Paramètres'!$B$8,'Paramètres'!$B$6+(A46-1)*'Paramètres'!$B$5,""),"")</f>
        <v/>
      </c>
      <c r="C46" s="11">
        <f>IFERROR(IF(B46="","",B46+'Paramètres'!$B$5-1),"")</f>
        <v/>
      </c>
      <c r="D46" s="11">
        <f>IFERROR(IF(C46="","",C46+'Paramètres'!$B$7),"")</f>
        <v/>
      </c>
      <c r="E46" s="11">
        <f>IFERROR(IF(D46="","",IF('Paramètres'!$B$9="Aucun",D46,IF(OR(WEEKDAY(D46,2)&gt;5,COUNTIFS('Paramètres'!$D$4:$D$103,D46,'Paramètres'!$F$4:$F$103,"Oui")&gt;0),D46-IF(WEEKDAY(D46,2)=1,3,1),D46))),"")</f>
        <v/>
      </c>
      <c r="F46" s="12" t="n"/>
      <c r="G46" s="13" t="n"/>
      <c r="H46" s="13" t="n"/>
      <c r="I46" s="13" t="n"/>
      <c r="J46" s="10">
        <f>IFERROR(IF(OR(F46="",E46=""),"",F46-E46),"")</f>
        <v/>
      </c>
      <c r="K46" s="10">
        <f>IFERROR(IF(E46="","",IF(F46="","À confirmer",IF(F46=E46,"Conforme","Écart à justifier"))),"")</f>
        <v/>
      </c>
      <c r="L46" s="10">
        <f>IFERROR(IF(B46="","",IF(A46=1,"OK",IF(B46&gt;C45,"OK","Chevauchement"))),"")</f>
        <v/>
      </c>
      <c r="M46" s="14" t="n"/>
    </row>
    <row r="47">
      <c r="A47" s="10" t="n">
        <v>42</v>
      </c>
      <c r="B47" s="11">
        <f>IFERROR(IF(A47&lt;='Paramètres'!$B$8,'Paramètres'!$B$6+(A47-1)*'Paramètres'!$B$5,""),"")</f>
        <v/>
      </c>
      <c r="C47" s="11">
        <f>IFERROR(IF(B47="","",B47+'Paramètres'!$B$5-1),"")</f>
        <v/>
      </c>
      <c r="D47" s="11">
        <f>IFERROR(IF(C47="","",C47+'Paramètres'!$B$7),"")</f>
        <v/>
      </c>
      <c r="E47" s="11">
        <f>IFERROR(IF(D47="","",IF('Paramètres'!$B$9="Aucun",D47,IF(OR(WEEKDAY(D47,2)&gt;5,COUNTIFS('Paramètres'!$D$4:$D$103,D47,'Paramètres'!$F$4:$F$103,"Oui")&gt;0),D47-IF(WEEKDAY(D47,2)=1,3,1),D47))),"")</f>
        <v/>
      </c>
      <c r="F47" s="12" t="n"/>
      <c r="G47" s="13" t="n"/>
      <c r="H47" s="13" t="n"/>
      <c r="I47" s="13" t="n"/>
      <c r="J47" s="10">
        <f>IFERROR(IF(OR(F47="",E47=""),"",F47-E47),"")</f>
        <v/>
      </c>
      <c r="K47" s="10">
        <f>IFERROR(IF(E47="","",IF(F47="","À confirmer",IF(F47=E47,"Conforme","Écart à justifier"))),"")</f>
        <v/>
      </c>
      <c r="L47" s="10">
        <f>IFERROR(IF(B47="","",IF(A47=1,"OK",IF(B47&gt;C46,"OK","Chevauchement"))),"")</f>
        <v/>
      </c>
      <c r="M47" s="14" t="n"/>
    </row>
    <row r="48">
      <c r="A48" s="10" t="n">
        <v>43</v>
      </c>
      <c r="B48" s="11">
        <f>IFERROR(IF(A48&lt;='Paramètres'!$B$8,'Paramètres'!$B$6+(A48-1)*'Paramètres'!$B$5,""),"")</f>
        <v/>
      </c>
      <c r="C48" s="11">
        <f>IFERROR(IF(B48="","",B48+'Paramètres'!$B$5-1),"")</f>
        <v/>
      </c>
      <c r="D48" s="11">
        <f>IFERROR(IF(C48="","",C48+'Paramètres'!$B$7),"")</f>
        <v/>
      </c>
      <c r="E48" s="11">
        <f>IFERROR(IF(D48="","",IF('Paramètres'!$B$9="Aucun",D48,IF(OR(WEEKDAY(D48,2)&gt;5,COUNTIFS('Paramètres'!$D$4:$D$103,D48,'Paramètres'!$F$4:$F$103,"Oui")&gt;0),D48-IF(WEEKDAY(D48,2)=1,3,1),D48))),"")</f>
        <v/>
      </c>
      <c r="F48" s="12" t="n"/>
      <c r="G48" s="13" t="n"/>
      <c r="H48" s="13" t="n"/>
      <c r="I48" s="13" t="n"/>
      <c r="J48" s="10">
        <f>IFERROR(IF(OR(F48="",E48=""),"",F48-E48),"")</f>
        <v/>
      </c>
      <c r="K48" s="10">
        <f>IFERROR(IF(E48="","",IF(F48="","À confirmer",IF(F48=E48,"Conforme","Écart à justifier"))),"")</f>
        <v/>
      </c>
      <c r="L48" s="10">
        <f>IFERROR(IF(B48="","",IF(A48=1,"OK",IF(B48&gt;C47,"OK","Chevauchement"))),"")</f>
        <v/>
      </c>
      <c r="M48" s="14" t="n"/>
    </row>
    <row r="49">
      <c r="A49" s="10" t="n">
        <v>44</v>
      </c>
      <c r="B49" s="11">
        <f>IFERROR(IF(A49&lt;='Paramètres'!$B$8,'Paramètres'!$B$6+(A49-1)*'Paramètres'!$B$5,""),"")</f>
        <v/>
      </c>
      <c r="C49" s="11">
        <f>IFERROR(IF(B49="","",B49+'Paramètres'!$B$5-1),"")</f>
        <v/>
      </c>
      <c r="D49" s="11">
        <f>IFERROR(IF(C49="","",C49+'Paramètres'!$B$7),"")</f>
        <v/>
      </c>
      <c r="E49" s="11">
        <f>IFERROR(IF(D49="","",IF('Paramètres'!$B$9="Aucun",D49,IF(OR(WEEKDAY(D49,2)&gt;5,COUNTIFS('Paramètres'!$D$4:$D$103,D49,'Paramètres'!$F$4:$F$103,"Oui")&gt;0),D49-IF(WEEKDAY(D49,2)=1,3,1),D49))),"")</f>
        <v/>
      </c>
      <c r="F49" s="12" t="n"/>
      <c r="G49" s="13" t="n"/>
      <c r="H49" s="13" t="n"/>
      <c r="I49" s="13" t="n"/>
      <c r="J49" s="10">
        <f>IFERROR(IF(OR(F49="",E49=""),"",F49-E49),"")</f>
        <v/>
      </c>
      <c r="K49" s="10">
        <f>IFERROR(IF(E49="","",IF(F49="","À confirmer",IF(F49=E49,"Conforme","Écart à justifier"))),"")</f>
        <v/>
      </c>
      <c r="L49" s="10">
        <f>IFERROR(IF(B49="","",IF(A49=1,"OK",IF(B49&gt;C48,"OK","Chevauchement"))),"")</f>
        <v/>
      </c>
      <c r="M49" s="14" t="n"/>
    </row>
    <row r="50">
      <c r="A50" s="10" t="n">
        <v>45</v>
      </c>
      <c r="B50" s="11">
        <f>IFERROR(IF(A50&lt;='Paramètres'!$B$8,'Paramètres'!$B$6+(A50-1)*'Paramètres'!$B$5,""),"")</f>
        <v/>
      </c>
      <c r="C50" s="11">
        <f>IFERROR(IF(B50="","",B50+'Paramètres'!$B$5-1),"")</f>
        <v/>
      </c>
      <c r="D50" s="11">
        <f>IFERROR(IF(C50="","",C50+'Paramètres'!$B$7),"")</f>
        <v/>
      </c>
      <c r="E50" s="11">
        <f>IFERROR(IF(D50="","",IF('Paramètres'!$B$9="Aucun",D50,IF(OR(WEEKDAY(D50,2)&gt;5,COUNTIFS('Paramètres'!$D$4:$D$103,D50,'Paramètres'!$F$4:$F$103,"Oui")&gt;0),D50-IF(WEEKDAY(D50,2)=1,3,1),D50))),"")</f>
        <v/>
      </c>
      <c r="F50" s="12" t="n"/>
      <c r="G50" s="13" t="n"/>
      <c r="H50" s="13" t="n"/>
      <c r="I50" s="13" t="n"/>
      <c r="J50" s="10">
        <f>IFERROR(IF(OR(F50="",E50=""),"",F50-E50),"")</f>
        <v/>
      </c>
      <c r="K50" s="10">
        <f>IFERROR(IF(E50="","",IF(F50="","À confirmer",IF(F50=E50,"Conforme","Écart à justifier"))),"")</f>
        <v/>
      </c>
      <c r="L50" s="10">
        <f>IFERROR(IF(B50="","",IF(A50=1,"OK",IF(B50&gt;C49,"OK","Chevauchement"))),"")</f>
        <v/>
      </c>
      <c r="M50" s="14" t="n"/>
    </row>
    <row r="51">
      <c r="A51" s="10" t="n">
        <v>46</v>
      </c>
      <c r="B51" s="11">
        <f>IFERROR(IF(A51&lt;='Paramètres'!$B$8,'Paramètres'!$B$6+(A51-1)*'Paramètres'!$B$5,""),"")</f>
        <v/>
      </c>
      <c r="C51" s="11">
        <f>IFERROR(IF(B51="","",B51+'Paramètres'!$B$5-1),"")</f>
        <v/>
      </c>
      <c r="D51" s="11">
        <f>IFERROR(IF(C51="","",C51+'Paramètres'!$B$7),"")</f>
        <v/>
      </c>
      <c r="E51" s="11">
        <f>IFERROR(IF(D51="","",IF('Paramètres'!$B$9="Aucun",D51,IF(OR(WEEKDAY(D51,2)&gt;5,COUNTIFS('Paramètres'!$D$4:$D$103,D51,'Paramètres'!$F$4:$F$103,"Oui")&gt;0),D51-IF(WEEKDAY(D51,2)=1,3,1),D51))),"")</f>
        <v/>
      </c>
      <c r="F51" s="12" t="n"/>
      <c r="G51" s="13" t="n"/>
      <c r="H51" s="13" t="n"/>
      <c r="I51" s="13" t="n"/>
      <c r="J51" s="10">
        <f>IFERROR(IF(OR(F51="",E51=""),"",F51-E51),"")</f>
        <v/>
      </c>
      <c r="K51" s="10">
        <f>IFERROR(IF(E51="","",IF(F51="","À confirmer",IF(F51=E51,"Conforme","Écart à justifier"))),"")</f>
        <v/>
      </c>
      <c r="L51" s="10">
        <f>IFERROR(IF(B51="","",IF(A51=1,"OK",IF(B51&gt;C50,"OK","Chevauchement"))),"")</f>
        <v/>
      </c>
      <c r="M51" s="14" t="n"/>
    </row>
    <row r="52">
      <c r="A52" s="10" t="n">
        <v>47</v>
      </c>
      <c r="B52" s="11">
        <f>IFERROR(IF(A52&lt;='Paramètres'!$B$8,'Paramètres'!$B$6+(A52-1)*'Paramètres'!$B$5,""),"")</f>
        <v/>
      </c>
      <c r="C52" s="11">
        <f>IFERROR(IF(B52="","",B52+'Paramètres'!$B$5-1),"")</f>
        <v/>
      </c>
      <c r="D52" s="11">
        <f>IFERROR(IF(C52="","",C52+'Paramètres'!$B$7),"")</f>
        <v/>
      </c>
      <c r="E52" s="11">
        <f>IFERROR(IF(D52="","",IF('Paramètres'!$B$9="Aucun",D52,IF(OR(WEEKDAY(D52,2)&gt;5,COUNTIFS('Paramètres'!$D$4:$D$103,D52,'Paramètres'!$F$4:$F$103,"Oui")&gt;0),D52-IF(WEEKDAY(D52,2)=1,3,1),D52))),"")</f>
        <v/>
      </c>
      <c r="F52" s="12" t="n"/>
      <c r="G52" s="13" t="n"/>
      <c r="H52" s="13" t="n"/>
      <c r="I52" s="13" t="n"/>
      <c r="J52" s="10">
        <f>IFERROR(IF(OR(F52="",E52=""),"",F52-E52),"")</f>
        <v/>
      </c>
      <c r="K52" s="10">
        <f>IFERROR(IF(E52="","",IF(F52="","À confirmer",IF(F52=E52,"Conforme","Écart à justifier"))),"")</f>
        <v/>
      </c>
      <c r="L52" s="10">
        <f>IFERROR(IF(B52="","",IF(A52=1,"OK",IF(B52&gt;C51,"OK","Chevauchement"))),"")</f>
        <v/>
      </c>
      <c r="M52" s="14" t="n"/>
    </row>
    <row r="53">
      <c r="A53" s="10" t="n">
        <v>48</v>
      </c>
      <c r="B53" s="11">
        <f>IFERROR(IF(A53&lt;='Paramètres'!$B$8,'Paramètres'!$B$6+(A53-1)*'Paramètres'!$B$5,""),"")</f>
        <v/>
      </c>
      <c r="C53" s="11">
        <f>IFERROR(IF(B53="","",B53+'Paramètres'!$B$5-1),"")</f>
        <v/>
      </c>
      <c r="D53" s="11">
        <f>IFERROR(IF(C53="","",C53+'Paramètres'!$B$7),"")</f>
        <v/>
      </c>
      <c r="E53" s="11">
        <f>IFERROR(IF(D53="","",IF('Paramètres'!$B$9="Aucun",D53,IF(OR(WEEKDAY(D53,2)&gt;5,COUNTIFS('Paramètres'!$D$4:$D$103,D53,'Paramètres'!$F$4:$F$103,"Oui")&gt;0),D53-IF(WEEKDAY(D53,2)=1,3,1),D53))),"")</f>
        <v/>
      </c>
      <c r="F53" s="12" t="n"/>
      <c r="G53" s="13" t="n"/>
      <c r="H53" s="13" t="n"/>
      <c r="I53" s="13" t="n"/>
      <c r="J53" s="10">
        <f>IFERROR(IF(OR(F53="",E53=""),"",F53-E53),"")</f>
        <v/>
      </c>
      <c r="K53" s="10">
        <f>IFERROR(IF(E53="","",IF(F53="","À confirmer",IF(F53=E53,"Conforme","Écart à justifier"))),"")</f>
        <v/>
      </c>
      <c r="L53" s="10">
        <f>IFERROR(IF(B53="","",IF(A53=1,"OK",IF(B53&gt;C52,"OK","Chevauchement"))),"")</f>
        <v/>
      </c>
      <c r="M53" s="14" t="n"/>
    </row>
    <row r="54">
      <c r="A54" s="10" t="n">
        <v>49</v>
      </c>
      <c r="B54" s="11">
        <f>IFERROR(IF(A54&lt;='Paramètres'!$B$8,'Paramètres'!$B$6+(A54-1)*'Paramètres'!$B$5,""),"")</f>
        <v/>
      </c>
      <c r="C54" s="11">
        <f>IFERROR(IF(B54="","",B54+'Paramètres'!$B$5-1),"")</f>
        <v/>
      </c>
      <c r="D54" s="11">
        <f>IFERROR(IF(C54="","",C54+'Paramètres'!$B$7),"")</f>
        <v/>
      </c>
      <c r="E54" s="11">
        <f>IFERROR(IF(D54="","",IF('Paramètres'!$B$9="Aucun",D54,IF(OR(WEEKDAY(D54,2)&gt;5,COUNTIFS('Paramètres'!$D$4:$D$103,D54,'Paramètres'!$F$4:$F$103,"Oui")&gt;0),D54-IF(WEEKDAY(D54,2)=1,3,1),D54))),"")</f>
        <v/>
      </c>
      <c r="F54" s="12" t="n"/>
      <c r="G54" s="13" t="n"/>
      <c r="H54" s="13" t="n"/>
      <c r="I54" s="13" t="n"/>
      <c r="J54" s="10">
        <f>IFERROR(IF(OR(F54="",E54=""),"",F54-E54),"")</f>
        <v/>
      </c>
      <c r="K54" s="10">
        <f>IFERROR(IF(E54="","",IF(F54="","À confirmer",IF(F54=E54,"Conforme","Écart à justifier"))),"")</f>
        <v/>
      </c>
      <c r="L54" s="10">
        <f>IFERROR(IF(B54="","",IF(A54=1,"OK",IF(B54&gt;C53,"OK","Chevauchement"))),"")</f>
        <v/>
      </c>
      <c r="M54" s="14" t="n"/>
    </row>
    <row r="55">
      <c r="A55" s="10" t="n">
        <v>50</v>
      </c>
      <c r="B55" s="11">
        <f>IFERROR(IF(A55&lt;='Paramètres'!$B$8,'Paramètres'!$B$6+(A55-1)*'Paramètres'!$B$5,""),"")</f>
        <v/>
      </c>
      <c r="C55" s="11">
        <f>IFERROR(IF(B55="","",B55+'Paramètres'!$B$5-1),"")</f>
        <v/>
      </c>
      <c r="D55" s="11">
        <f>IFERROR(IF(C55="","",C55+'Paramètres'!$B$7),"")</f>
        <v/>
      </c>
      <c r="E55" s="11">
        <f>IFERROR(IF(D55="","",IF('Paramètres'!$B$9="Aucun",D55,IF(OR(WEEKDAY(D55,2)&gt;5,COUNTIFS('Paramètres'!$D$4:$D$103,D55,'Paramètres'!$F$4:$F$103,"Oui")&gt;0),D55-IF(WEEKDAY(D55,2)=1,3,1),D55))),"")</f>
        <v/>
      </c>
      <c r="F55" s="12" t="n"/>
      <c r="G55" s="13" t="n"/>
      <c r="H55" s="13" t="n"/>
      <c r="I55" s="13" t="n"/>
      <c r="J55" s="10">
        <f>IFERROR(IF(OR(F55="",E55=""),"",F55-E55),"")</f>
        <v/>
      </c>
      <c r="K55" s="10">
        <f>IFERROR(IF(E55="","",IF(F55="","À confirmer",IF(F55=E55,"Conforme","Écart à justifier"))),"")</f>
        <v/>
      </c>
      <c r="L55" s="10">
        <f>IFERROR(IF(B55="","",IF(A55=1,"OK",IF(B55&gt;C54,"OK","Chevauchement"))),"")</f>
        <v/>
      </c>
      <c r="M55" s="14" t="n"/>
    </row>
    <row r="56">
      <c r="A56" s="10" t="n">
        <v>51</v>
      </c>
      <c r="B56" s="11">
        <f>IFERROR(IF(A56&lt;='Paramètres'!$B$8,'Paramètres'!$B$6+(A56-1)*'Paramètres'!$B$5,""),"")</f>
        <v/>
      </c>
      <c r="C56" s="11">
        <f>IFERROR(IF(B56="","",B56+'Paramètres'!$B$5-1),"")</f>
        <v/>
      </c>
      <c r="D56" s="11">
        <f>IFERROR(IF(C56="","",C56+'Paramètres'!$B$7),"")</f>
        <v/>
      </c>
      <c r="E56" s="11">
        <f>IFERROR(IF(D56="","",IF('Paramètres'!$B$9="Aucun",D56,IF(OR(WEEKDAY(D56,2)&gt;5,COUNTIFS('Paramètres'!$D$4:$D$103,D56,'Paramètres'!$F$4:$F$103,"Oui")&gt;0),D56-IF(WEEKDAY(D56,2)=1,3,1),D56))),"")</f>
        <v/>
      </c>
      <c r="F56" s="12" t="n"/>
      <c r="G56" s="13" t="n"/>
      <c r="H56" s="13" t="n"/>
      <c r="I56" s="13" t="n"/>
      <c r="J56" s="10">
        <f>IFERROR(IF(OR(F56="",E56=""),"",F56-E56),"")</f>
        <v/>
      </c>
      <c r="K56" s="10">
        <f>IFERROR(IF(E56="","",IF(F56="","À confirmer",IF(F56=E56,"Conforme","Écart à justifier"))),"")</f>
        <v/>
      </c>
      <c r="L56" s="10">
        <f>IFERROR(IF(B56="","",IF(A56=1,"OK",IF(B56&gt;C55,"OK","Chevauchement"))),"")</f>
        <v/>
      </c>
      <c r="M56" s="14" t="n"/>
    </row>
    <row r="57">
      <c r="A57" s="10" t="n">
        <v>52</v>
      </c>
      <c r="B57" s="11">
        <f>IFERROR(IF(A57&lt;='Paramètres'!$B$8,'Paramètres'!$B$6+(A57-1)*'Paramètres'!$B$5,""),"")</f>
        <v/>
      </c>
      <c r="C57" s="11">
        <f>IFERROR(IF(B57="","",B57+'Paramètres'!$B$5-1),"")</f>
        <v/>
      </c>
      <c r="D57" s="11">
        <f>IFERROR(IF(C57="","",C57+'Paramètres'!$B$7),"")</f>
        <v/>
      </c>
      <c r="E57" s="11">
        <f>IFERROR(IF(D57="","",IF('Paramètres'!$B$9="Aucun",D57,IF(OR(WEEKDAY(D57,2)&gt;5,COUNTIFS('Paramètres'!$D$4:$D$103,D57,'Paramètres'!$F$4:$F$103,"Oui")&gt;0),D57-IF(WEEKDAY(D57,2)=1,3,1),D57))),"")</f>
        <v/>
      </c>
      <c r="F57" s="12" t="n"/>
      <c r="G57" s="13" t="n"/>
      <c r="H57" s="13" t="n"/>
      <c r="I57" s="13" t="n"/>
      <c r="J57" s="10">
        <f>IFERROR(IF(OR(F57="",E57=""),"",F57-E57),"")</f>
        <v/>
      </c>
      <c r="K57" s="10">
        <f>IFERROR(IF(E57="","",IF(F57="","À confirmer",IF(F57=E57,"Conforme","Écart à justifier"))),"")</f>
        <v/>
      </c>
      <c r="L57" s="10">
        <f>IFERROR(IF(B57="","",IF(A57=1,"OK",IF(B57&gt;C56,"OK","Chevauchement"))),"")</f>
        <v/>
      </c>
      <c r="M57" s="14" t="n"/>
    </row>
    <row r="58">
      <c r="A58" s="10" t="n">
        <v>53</v>
      </c>
      <c r="B58" s="11">
        <f>IFERROR(IF(A58&lt;='Paramètres'!$B$8,'Paramètres'!$B$6+(A58-1)*'Paramètres'!$B$5,""),"")</f>
        <v/>
      </c>
      <c r="C58" s="11">
        <f>IFERROR(IF(B58="","",B58+'Paramètres'!$B$5-1),"")</f>
        <v/>
      </c>
      <c r="D58" s="11">
        <f>IFERROR(IF(C58="","",C58+'Paramètres'!$B$7),"")</f>
        <v/>
      </c>
      <c r="E58" s="11">
        <f>IFERROR(IF(D58="","",IF('Paramètres'!$B$9="Aucun",D58,IF(OR(WEEKDAY(D58,2)&gt;5,COUNTIFS('Paramètres'!$D$4:$D$103,D58,'Paramètres'!$F$4:$F$103,"Oui")&gt;0),D58-IF(WEEKDAY(D58,2)=1,3,1),D58))),"")</f>
        <v/>
      </c>
      <c r="F58" s="12" t="n"/>
      <c r="G58" s="13" t="n"/>
      <c r="H58" s="13" t="n"/>
      <c r="I58" s="13" t="n"/>
      <c r="J58" s="10">
        <f>IFERROR(IF(OR(F58="",E58=""),"",F58-E58),"")</f>
        <v/>
      </c>
      <c r="K58" s="10">
        <f>IFERROR(IF(E58="","",IF(F58="","À confirmer",IF(F58=E58,"Conforme","Écart à justifier"))),"")</f>
        <v/>
      </c>
      <c r="L58" s="10">
        <f>IFERROR(IF(B58="","",IF(A58=1,"OK",IF(B58&gt;C57,"OK","Chevauchement"))),"")</f>
        <v/>
      </c>
      <c r="M58" s="14" t="n"/>
    </row>
    <row r="59">
      <c r="A59" s="10" t="n">
        <v>54</v>
      </c>
      <c r="B59" s="11">
        <f>IFERROR(IF(A59&lt;='Paramètres'!$B$8,'Paramètres'!$B$6+(A59-1)*'Paramètres'!$B$5,""),"")</f>
        <v/>
      </c>
      <c r="C59" s="11">
        <f>IFERROR(IF(B59="","",B59+'Paramètres'!$B$5-1),"")</f>
        <v/>
      </c>
      <c r="D59" s="11">
        <f>IFERROR(IF(C59="","",C59+'Paramètres'!$B$7),"")</f>
        <v/>
      </c>
      <c r="E59" s="11">
        <f>IFERROR(IF(D59="","",IF('Paramètres'!$B$9="Aucun",D59,IF(OR(WEEKDAY(D59,2)&gt;5,COUNTIFS('Paramètres'!$D$4:$D$103,D59,'Paramètres'!$F$4:$F$103,"Oui")&gt;0),D59-IF(WEEKDAY(D59,2)=1,3,1),D59))),"")</f>
        <v/>
      </c>
      <c r="F59" s="12" t="n"/>
      <c r="G59" s="13" t="n"/>
      <c r="H59" s="13" t="n"/>
      <c r="I59" s="13" t="n"/>
      <c r="J59" s="10">
        <f>IFERROR(IF(OR(F59="",E59=""),"",F59-E59),"")</f>
        <v/>
      </c>
      <c r="K59" s="10">
        <f>IFERROR(IF(E59="","",IF(F59="","À confirmer",IF(F59=E59,"Conforme","Écart à justifier"))),"")</f>
        <v/>
      </c>
      <c r="L59" s="10">
        <f>IFERROR(IF(B59="","",IF(A59=1,"OK",IF(B59&gt;C58,"OK","Chevauchement"))),"")</f>
        <v/>
      </c>
      <c r="M59" s="14" t="n"/>
    </row>
    <row r="60">
      <c r="A60" s="10" t="n">
        <v>55</v>
      </c>
      <c r="B60" s="11">
        <f>IFERROR(IF(A60&lt;='Paramètres'!$B$8,'Paramètres'!$B$6+(A60-1)*'Paramètres'!$B$5,""),"")</f>
        <v/>
      </c>
      <c r="C60" s="11">
        <f>IFERROR(IF(B60="","",B60+'Paramètres'!$B$5-1),"")</f>
        <v/>
      </c>
      <c r="D60" s="11">
        <f>IFERROR(IF(C60="","",C60+'Paramètres'!$B$7),"")</f>
        <v/>
      </c>
      <c r="E60" s="11">
        <f>IFERROR(IF(D60="","",IF('Paramètres'!$B$9="Aucun",D60,IF(OR(WEEKDAY(D60,2)&gt;5,COUNTIFS('Paramètres'!$D$4:$D$103,D60,'Paramètres'!$F$4:$F$103,"Oui")&gt;0),D60-IF(WEEKDAY(D60,2)=1,3,1),D60))),"")</f>
        <v/>
      </c>
      <c r="F60" s="12" t="n"/>
      <c r="G60" s="13" t="n"/>
      <c r="H60" s="13" t="n"/>
      <c r="I60" s="13" t="n"/>
      <c r="J60" s="10">
        <f>IFERROR(IF(OR(F60="",E60=""),"",F60-E60),"")</f>
        <v/>
      </c>
      <c r="K60" s="10">
        <f>IFERROR(IF(E60="","",IF(F60="","À confirmer",IF(F60=E60,"Conforme","Écart à justifier"))),"")</f>
        <v/>
      </c>
      <c r="L60" s="10">
        <f>IFERROR(IF(B60="","",IF(A60=1,"OK",IF(B60&gt;C59,"OK","Chevauchement"))),"")</f>
        <v/>
      </c>
      <c r="M60" s="14" t="n"/>
    </row>
    <row r="61">
      <c r="A61" s="10" t="n">
        <v>56</v>
      </c>
      <c r="B61" s="11">
        <f>IFERROR(IF(A61&lt;='Paramètres'!$B$8,'Paramètres'!$B$6+(A61-1)*'Paramètres'!$B$5,""),"")</f>
        <v/>
      </c>
      <c r="C61" s="11">
        <f>IFERROR(IF(B61="","",B61+'Paramètres'!$B$5-1),"")</f>
        <v/>
      </c>
      <c r="D61" s="11">
        <f>IFERROR(IF(C61="","",C61+'Paramètres'!$B$7),"")</f>
        <v/>
      </c>
      <c r="E61" s="11">
        <f>IFERROR(IF(D61="","",IF('Paramètres'!$B$9="Aucun",D61,IF(OR(WEEKDAY(D61,2)&gt;5,COUNTIFS('Paramètres'!$D$4:$D$103,D61,'Paramètres'!$F$4:$F$103,"Oui")&gt;0),D61-IF(WEEKDAY(D61,2)=1,3,1),D61))),"")</f>
        <v/>
      </c>
      <c r="F61" s="12" t="n"/>
      <c r="G61" s="13" t="n"/>
      <c r="H61" s="13" t="n"/>
      <c r="I61" s="13" t="n"/>
      <c r="J61" s="10">
        <f>IFERROR(IF(OR(F61="",E61=""),"",F61-E61),"")</f>
        <v/>
      </c>
      <c r="K61" s="10">
        <f>IFERROR(IF(E61="","",IF(F61="","À confirmer",IF(F61=E61,"Conforme","Écart à justifier"))),"")</f>
        <v/>
      </c>
      <c r="L61" s="10">
        <f>IFERROR(IF(B61="","",IF(A61=1,"OK",IF(B61&gt;C60,"OK","Chevauchement"))),"")</f>
        <v/>
      </c>
      <c r="M61" s="14" t="n"/>
    </row>
    <row r="62">
      <c r="A62" s="10" t="n">
        <v>57</v>
      </c>
      <c r="B62" s="11">
        <f>IFERROR(IF(A62&lt;='Paramètres'!$B$8,'Paramètres'!$B$6+(A62-1)*'Paramètres'!$B$5,""),"")</f>
        <v/>
      </c>
      <c r="C62" s="11">
        <f>IFERROR(IF(B62="","",B62+'Paramètres'!$B$5-1),"")</f>
        <v/>
      </c>
      <c r="D62" s="11">
        <f>IFERROR(IF(C62="","",C62+'Paramètres'!$B$7),"")</f>
        <v/>
      </c>
      <c r="E62" s="11">
        <f>IFERROR(IF(D62="","",IF('Paramètres'!$B$9="Aucun",D62,IF(OR(WEEKDAY(D62,2)&gt;5,COUNTIFS('Paramètres'!$D$4:$D$103,D62,'Paramètres'!$F$4:$F$103,"Oui")&gt;0),D62-IF(WEEKDAY(D62,2)=1,3,1),D62))),"")</f>
        <v/>
      </c>
      <c r="F62" s="12" t="n"/>
      <c r="G62" s="13" t="n"/>
      <c r="H62" s="13" t="n"/>
      <c r="I62" s="13" t="n"/>
      <c r="J62" s="10">
        <f>IFERROR(IF(OR(F62="",E62=""),"",F62-E62),"")</f>
        <v/>
      </c>
      <c r="K62" s="10">
        <f>IFERROR(IF(E62="","",IF(F62="","À confirmer",IF(F62=E62,"Conforme","Écart à justifier"))),"")</f>
        <v/>
      </c>
      <c r="L62" s="10">
        <f>IFERROR(IF(B62="","",IF(A62=1,"OK",IF(B62&gt;C61,"OK","Chevauchement"))),"")</f>
        <v/>
      </c>
      <c r="M62" s="14" t="n"/>
    </row>
    <row r="63">
      <c r="A63" s="10" t="n">
        <v>58</v>
      </c>
      <c r="B63" s="11">
        <f>IFERROR(IF(A63&lt;='Paramètres'!$B$8,'Paramètres'!$B$6+(A63-1)*'Paramètres'!$B$5,""),"")</f>
        <v/>
      </c>
      <c r="C63" s="11">
        <f>IFERROR(IF(B63="","",B63+'Paramètres'!$B$5-1),"")</f>
        <v/>
      </c>
      <c r="D63" s="11">
        <f>IFERROR(IF(C63="","",C63+'Paramètres'!$B$7),"")</f>
        <v/>
      </c>
      <c r="E63" s="11">
        <f>IFERROR(IF(D63="","",IF('Paramètres'!$B$9="Aucun",D63,IF(OR(WEEKDAY(D63,2)&gt;5,COUNTIFS('Paramètres'!$D$4:$D$103,D63,'Paramètres'!$F$4:$F$103,"Oui")&gt;0),D63-IF(WEEKDAY(D63,2)=1,3,1),D63))),"")</f>
        <v/>
      </c>
      <c r="F63" s="12" t="n"/>
      <c r="G63" s="13" t="n"/>
      <c r="H63" s="13" t="n"/>
      <c r="I63" s="13" t="n"/>
      <c r="J63" s="10">
        <f>IFERROR(IF(OR(F63="",E63=""),"",F63-E63),"")</f>
        <v/>
      </c>
      <c r="K63" s="10">
        <f>IFERROR(IF(E63="","",IF(F63="","À confirmer",IF(F63=E63,"Conforme","Écart à justifier"))),"")</f>
        <v/>
      </c>
      <c r="L63" s="10">
        <f>IFERROR(IF(B63="","",IF(A63=1,"OK",IF(B63&gt;C62,"OK","Chevauchement"))),"")</f>
        <v/>
      </c>
      <c r="M63" s="14" t="n"/>
    </row>
    <row r="64">
      <c r="A64" s="10" t="n">
        <v>59</v>
      </c>
      <c r="B64" s="11">
        <f>IFERROR(IF(A64&lt;='Paramètres'!$B$8,'Paramètres'!$B$6+(A64-1)*'Paramètres'!$B$5,""),"")</f>
        <v/>
      </c>
      <c r="C64" s="11">
        <f>IFERROR(IF(B64="","",B64+'Paramètres'!$B$5-1),"")</f>
        <v/>
      </c>
      <c r="D64" s="11">
        <f>IFERROR(IF(C64="","",C64+'Paramètres'!$B$7),"")</f>
        <v/>
      </c>
      <c r="E64" s="11">
        <f>IFERROR(IF(D64="","",IF('Paramètres'!$B$9="Aucun",D64,IF(OR(WEEKDAY(D64,2)&gt;5,COUNTIFS('Paramètres'!$D$4:$D$103,D64,'Paramètres'!$F$4:$F$103,"Oui")&gt;0),D64-IF(WEEKDAY(D64,2)=1,3,1),D64))),"")</f>
        <v/>
      </c>
      <c r="F64" s="12" t="n"/>
      <c r="G64" s="13" t="n"/>
      <c r="H64" s="13" t="n"/>
      <c r="I64" s="13" t="n"/>
      <c r="J64" s="10">
        <f>IFERROR(IF(OR(F64="",E64=""),"",F64-E64),"")</f>
        <v/>
      </c>
      <c r="K64" s="10">
        <f>IFERROR(IF(E64="","",IF(F64="","À confirmer",IF(F64=E64,"Conforme","Écart à justifier"))),"")</f>
        <v/>
      </c>
      <c r="L64" s="10">
        <f>IFERROR(IF(B64="","",IF(A64=1,"OK",IF(B64&gt;C63,"OK","Chevauchement"))),"")</f>
        <v/>
      </c>
      <c r="M64" s="14" t="n"/>
    </row>
    <row r="65">
      <c r="A65" s="10" t="n">
        <v>60</v>
      </c>
      <c r="B65" s="11">
        <f>IFERROR(IF(A65&lt;='Paramètres'!$B$8,'Paramètres'!$B$6+(A65-1)*'Paramètres'!$B$5,""),"")</f>
        <v/>
      </c>
      <c r="C65" s="11">
        <f>IFERROR(IF(B65="","",B65+'Paramètres'!$B$5-1),"")</f>
        <v/>
      </c>
      <c r="D65" s="11">
        <f>IFERROR(IF(C65="","",C65+'Paramètres'!$B$7),"")</f>
        <v/>
      </c>
      <c r="E65" s="11">
        <f>IFERROR(IF(D65="","",IF('Paramètres'!$B$9="Aucun",D65,IF(OR(WEEKDAY(D65,2)&gt;5,COUNTIFS('Paramètres'!$D$4:$D$103,D65,'Paramètres'!$F$4:$F$103,"Oui")&gt;0),D65-IF(WEEKDAY(D65,2)=1,3,1),D65))),"")</f>
        <v/>
      </c>
      <c r="F65" s="12" t="n"/>
      <c r="G65" s="13" t="n"/>
      <c r="H65" s="13" t="n"/>
      <c r="I65" s="13" t="n"/>
      <c r="J65" s="10">
        <f>IFERROR(IF(OR(F65="",E65=""),"",F65-E65),"")</f>
        <v/>
      </c>
      <c r="K65" s="10">
        <f>IFERROR(IF(E65="","",IF(F65="","À confirmer",IF(F65=E65,"Conforme","Écart à justifier"))),"")</f>
        <v/>
      </c>
      <c r="L65" s="10">
        <f>IFERROR(IF(B65="","",IF(A65=1,"OK",IF(B65&gt;C64,"OK","Chevauchement"))),"")</f>
        <v/>
      </c>
      <c r="M65" s="14" t="n"/>
    </row>
    <row r="66">
      <c r="A66" s="10" t="n">
        <v>61</v>
      </c>
      <c r="B66" s="11">
        <f>IFERROR(IF(A66&lt;='Paramètres'!$B$8,'Paramètres'!$B$6+(A66-1)*'Paramètres'!$B$5,""),"")</f>
        <v/>
      </c>
      <c r="C66" s="11">
        <f>IFERROR(IF(B66="","",B66+'Paramètres'!$B$5-1),"")</f>
        <v/>
      </c>
      <c r="D66" s="11">
        <f>IFERROR(IF(C66="","",C66+'Paramètres'!$B$7),"")</f>
        <v/>
      </c>
      <c r="E66" s="11">
        <f>IFERROR(IF(D66="","",IF('Paramètres'!$B$9="Aucun",D66,IF(OR(WEEKDAY(D66,2)&gt;5,COUNTIFS('Paramètres'!$D$4:$D$103,D66,'Paramètres'!$F$4:$F$103,"Oui")&gt;0),D66-IF(WEEKDAY(D66,2)=1,3,1),D66))),"")</f>
        <v/>
      </c>
      <c r="F66" s="12" t="n"/>
      <c r="G66" s="13" t="n"/>
      <c r="H66" s="13" t="n"/>
      <c r="I66" s="13" t="n"/>
      <c r="J66" s="10">
        <f>IFERROR(IF(OR(F66="",E66=""),"",F66-E66),"")</f>
        <v/>
      </c>
      <c r="K66" s="10">
        <f>IFERROR(IF(E66="","",IF(F66="","À confirmer",IF(F66=E66,"Conforme","Écart à justifier"))),"")</f>
        <v/>
      </c>
      <c r="L66" s="10">
        <f>IFERROR(IF(B66="","",IF(A66=1,"OK",IF(B66&gt;C65,"OK","Chevauchement"))),"")</f>
        <v/>
      </c>
      <c r="M66" s="14" t="n"/>
    </row>
    <row r="67">
      <c r="A67" s="10" t="n">
        <v>62</v>
      </c>
      <c r="B67" s="11">
        <f>IFERROR(IF(A67&lt;='Paramètres'!$B$8,'Paramètres'!$B$6+(A67-1)*'Paramètres'!$B$5,""),"")</f>
        <v/>
      </c>
      <c r="C67" s="11">
        <f>IFERROR(IF(B67="","",B67+'Paramètres'!$B$5-1),"")</f>
        <v/>
      </c>
      <c r="D67" s="11">
        <f>IFERROR(IF(C67="","",C67+'Paramètres'!$B$7),"")</f>
        <v/>
      </c>
      <c r="E67" s="11">
        <f>IFERROR(IF(D67="","",IF('Paramètres'!$B$9="Aucun",D67,IF(OR(WEEKDAY(D67,2)&gt;5,COUNTIFS('Paramètres'!$D$4:$D$103,D67,'Paramètres'!$F$4:$F$103,"Oui")&gt;0),D67-IF(WEEKDAY(D67,2)=1,3,1),D67))),"")</f>
        <v/>
      </c>
      <c r="F67" s="12" t="n"/>
      <c r="G67" s="13" t="n"/>
      <c r="H67" s="13" t="n"/>
      <c r="I67" s="13" t="n"/>
      <c r="J67" s="10">
        <f>IFERROR(IF(OR(F67="",E67=""),"",F67-E67),"")</f>
        <v/>
      </c>
      <c r="K67" s="10">
        <f>IFERROR(IF(E67="","",IF(F67="","À confirmer",IF(F67=E67,"Conforme","Écart à justifier"))),"")</f>
        <v/>
      </c>
      <c r="L67" s="10">
        <f>IFERROR(IF(B67="","",IF(A67=1,"OK",IF(B67&gt;C66,"OK","Chevauchement"))),"")</f>
        <v/>
      </c>
      <c r="M67" s="14" t="n"/>
    </row>
    <row r="68">
      <c r="A68" s="10" t="n">
        <v>63</v>
      </c>
      <c r="B68" s="11">
        <f>IFERROR(IF(A68&lt;='Paramètres'!$B$8,'Paramètres'!$B$6+(A68-1)*'Paramètres'!$B$5,""),"")</f>
        <v/>
      </c>
      <c r="C68" s="11">
        <f>IFERROR(IF(B68="","",B68+'Paramètres'!$B$5-1),"")</f>
        <v/>
      </c>
      <c r="D68" s="11">
        <f>IFERROR(IF(C68="","",C68+'Paramètres'!$B$7),"")</f>
        <v/>
      </c>
      <c r="E68" s="11">
        <f>IFERROR(IF(D68="","",IF('Paramètres'!$B$9="Aucun",D68,IF(OR(WEEKDAY(D68,2)&gt;5,COUNTIFS('Paramètres'!$D$4:$D$103,D68,'Paramètres'!$F$4:$F$103,"Oui")&gt;0),D68-IF(WEEKDAY(D68,2)=1,3,1),D68))),"")</f>
        <v/>
      </c>
      <c r="F68" s="12" t="n"/>
      <c r="G68" s="13" t="n"/>
      <c r="H68" s="13" t="n"/>
      <c r="I68" s="13" t="n"/>
      <c r="J68" s="10">
        <f>IFERROR(IF(OR(F68="",E68=""),"",F68-E68),"")</f>
        <v/>
      </c>
      <c r="K68" s="10">
        <f>IFERROR(IF(E68="","",IF(F68="","À confirmer",IF(F68=E68,"Conforme","Écart à justifier"))),"")</f>
        <v/>
      </c>
      <c r="L68" s="10">
        <f>IFERROR(IF(B68="","",IF(A68=1,"OK",IF(B68&gt;C67,"OK","Chevauchement"))),"")</f>
        <v/>
      </c>
      <c r="M68" s="14" t="n"/>
    </row>
    <row r="69">
      <c r="A69" s="10" t="n">
        <v>64</v>
      </c>
      <c r="B69" s="11">
        <f>IFERROR(IF(A69&lt;='Paramètres'!$B$8,'Paramètres'!$B$6+(A69-1)*'Paramètres'!$B$5,""),"")</f>
        <v/>
      </c>
      <c r="C69" s="11">
        <f>IFERROR(IF(B69="","",B69+'Paramètres'!$B$5-1),"")</f>
        <v/>
      </c>
      <c r="D69" s="11">
        <f>IFERROR(IF(C69="","",C69+'Paramètres'!$B$7),"")</f>
        <v/>
      </c>
      <c r="E69" s="11">
        <f>IFERROR(IF(D69="","",IF('Paramètres'!$B$9="Aucun",D69,IF(OR(WEEKDAY(D69,2)&gt;5,COUNTIFS('Paramètres'!$D$4:$D$103,D69,'Paramètres'!$F$4:$F$103,"Oui")&gt;0),D69-IF(WEEKDAY(D69,2)=1,3,1),D69))),"")</f>
        <v/>
      </c>
      <c r="F69" s="12" t="n"/>
      <c r="G69" s="13" t="n"/>
      <c r="H69" s="13" t="n"/>
      <c r="I69" s="13" t="n"/>
      <c r="J69" s="10">
        <f>IFERROR(IF(OR(F69="",E69=""),"",F69-E69),"")</f>
        <v/>
      </c>
      <c r="K69" s="10">
        <f>IFERROR(IF(E69="","",IF(F69="","À confirmer",IF(F69=E69,"Conforme","Écart à justifier"))),"")</f>
        <v/>
      </c>
      <c r="L69" s="10">
        <f>IFERROR(IF(B69="","",IF(A69=1,"OK",IF(B69&gt;C68,"OK","Chevauchement"))),"")</f>
        <v/>
      </c>
      <c r="M69" s="14" t="n"/>
    </row>
    <row r="70">
      <c r="A70" s="10" t="n">
        <v>65</v>
      </c>
      <c r="B70" s="11">
        <f>IFERROR(IF(A70&lt;='Paramètres'!$B$8,'Paramètres'!$B$6+(A70-1)*'Paramètres'!$B$5,""),"")</f>
        <v/>
      </c>
      <c r="C70" s="11">
        <f>IFERROR(IF(B70="","",B70+'Paramètres'!$B$5-1),"")</f>
        <v/>
      </c>
      <c r="D70" s="11">
        <f>IFERROR(IF(C70="","",C70+'Paramètres'!$B$7),"")</f>
        <v/>
      </c>
      <c r="E70" s="11">
        <f>IFERROR(IF(D70="","",IF('Paramètres'!$B$9="Aucun",D70,IF(OR(WEEKDAY(D70,2)&gt;5,COUNTIFS('Paramètres'!$D$4:$D$103,D70,'Paramètres'!$F$4:$F$103,"Oui")&gt;0),D70-IF(WEEKDAY(D70,2)=1,3,1),D70))),"")</f>
        <v/>
      </c>
      <c r="F70" s="12" t="n"/>
      <c r="G70" s="13" t="n"/>
      <c r="H70" s="13" t="n"/>
      <c r="I70" s="13" t="n"/>
      <c r="J70" s="10">
        <f>IFERROR(IF(OR(F70="",E70=""),"",F70-E70),"")</f>
        <v/>
      </c>
      <c r="K70" s="10">
        <f>IFERROR(IF(E70="","",IF(F70="","À confirmer",IF(F70=E70,"Conforme","Écart à justifier"))),"")</f>
        <v/>
      </c>
      <c r="L70" s="10">
        <f>IFERROR(IF(B70="","",IF(A70=1,"OK",IF(B70&gt;C69,"OK","Chevauchement"))),"")</f>
        <v/>
      </c>
      <c r="M70" s="14" t="n"/>
    </row>
    <row r="71">
      <c r="A71" s="10" t="n">
        <v>66</v>
      </c>
      <c r="B71" s="11">
        <f>IFERROR(IF(A71&lt;='Paramètres'!$B$8,'Paramètres'!$B$6+(A71-1)*'Paramètres'!$B$5,""),"")</f>
        <v/>
      </c>
      <c r="C71" s="11">
        <f>IFERROR(IF(B71="","",B71+'Paramètres'!$B$5-1),"")</f>
        <v/>
      </c>
      <c r="D71" s="11">
        <f>IFERROR(IF(C71="","",C71+'Paramètres'!$B$7),"")</f>
        <v/>
      </c>
      <c r="E71" s="11">
        <f>IFERROR(IF(D71="","",IF('Paramètres'!$B$9="Aucun",D71,IF(OR(WEEKDAY(D71,2)&gt;5,COUNTIFS('Paramètres'!$D$4:$D$103,D71,'Paramètres'!$F$4:$F$103,"Oui")&gt;0),D71-IF(WEEKDAY(D71,2)=1,3,1),D71))),"")</f>
        <v/>
      </c>
      <c r="F71" s="12" t="n"/>
      <c r="G71" s="13" t="n"/>
      <c r="H71" s="13" t="n"/>
      <c r="I71" s="13" t="n"/>
      <c r="J71" s="10">
        <f>IFERROR(IF(OR(F71="",E71=""),"",F71-E71),"")</f>
        <v/>
      </c>
      <c r="K71" s="10">
        <f>IFERROR(IF(E71="","",IF(F71="","À confirmer",IF(F71=E71,"Conforme","Écart à justifier"))),"")</f>
        <v/>
      </c>
      <c r="L71" s="10">
        <f>IFERROR(IF(B71="","",IF(A71=1,"OK",IF(B71&gt;C70,"OK","Chevauchement"))),"")</f>
        <v/>
      </c>
      <c r="M71" s="14" t="n"/>
    </row>
    <row r="72">
      <c r="A72" s="10" t="n">
        <v>67</v>
      </c>
      <c r="B72" s="11">
        <f>IFERROR(IF(A72&lt;='Paramètres'!$B$8,'Paramètres'!$B$6+(A72-1)*'Paramètres'!$B$5,""),"")</f>
        <v/>
      </c>
      <c r="C72" s="11">
        <f>IFERROR(IF(B72="","",B72+'Paramètres'!$B$5-1),"")</f>
        <v/>
      </c>
      <c r="D72" s="11">
        <f>IFERROR(IF(C72="","",C72+'Paramètres'!$B$7),"")</f>
        <v/>
      </c>
      <c r="E72" s="11">
        <f>IFERROR(IF(D72="","",IF('Paramètres'!$B$9="Aucun",D72,IF(OR(WEEKDAY(D72,2)&gt;5,COUNTIFS('Paramètres'!$D$4:$D$103,D72,'Paramètres'!$F$4:$F$103,"Oui")&gt;0),D72-IF(WEEKDAY(D72,2)=1,3,1),D72))),"")</f>
        <v/>
      </c>
      <c r="F72" s="12" t="n"/>
      <c r="G72" s="13" t="n"/>
      <c r="H72" s="13" t="n"/>
      <c r="I72" s="13" t="n"/>
      <c r="J72" s="10">
        <f>IFERROR(IF(OR(F72="",E72=""),"",F72-E72),"")</f>
        <v/>
      </c>
      <c r="K72" s="10">
        <f>IFERROR(IF(E72="","",IF(F72="","À confirmer",IF(F72=E72,"Conforme","Écart à justifier"))),"")</f>
        <v/>
      </c>
      <c r="L72" s="10">
        <f>IFERROR(IF(B72="","",IF(A72=1,"OK",IF(B72&gt;C71,"OK","Chevauchement"))),"")</f>
        <v/>
      </c>
      <c r="M72" s="14" t="n"/>
    </row>
    <row r="73">
      <c r="A73" s="10" t="n">
        <v>68</v>
      </c>
      <c r="B73" s="11">
        <f>IFERROR(IF(A73&lt;='Paramètres'!$B$8,'Paramètres'!$B$6+(A73-1)*'Paramètres'!$B$5,""),"")</f>
        <v/>
      </c>
      <c r="C73" s="11">
        <f>IFERROR(IF(B73="","",B73+'Paramètres'!$B$5-1),"")</f>
        <v/>
      </c>
      <c r="D73" s="11">
        <f>IFERROR(IF(C73="","",C73+'Paramètres'!$B$7),"")</f>
        <v/>
      </c>
      <c r="E73" s="11">
        <f>IFERROR(IF(D73="","",IF('Paramètres'!$B$9="Aucun",D73,IF(OR(WEEKDAY(D73,2)&gt;5,COUNTIFS('Paramètres'!$D$4:$D$103,D73,'Paramètres'!$F$4:$F$103,"Oui")&gt;0),D73-IF(WEEKDAY(D73,2)=1,3,1),D73))),"")</f>
        <v/>
      </c>
      <c r="F73" s="12" t="n"/>
      <c r="G73" s="13" t="n"/>
      <c r="H73" s="13" t="n"/>
      <c r="I73" s="13" t="n"/>
      <c r="J73" s="10">
        <f>IFERROR(IF(OR(F73="",E73=""),"",F73-E73),"")</f>
        <v/>
      </c>
      <c r="K73" s="10">
        <f>IFERROR(IF(E73="","",IF(F73="","À confirmer",IF(F73=E73,"Conforme","Écart à justifier"))),"")</f>
        <v/>
      </c>
      <c r="L73" s="10">
        <f>IFERROR(IF(B73="","",IF(A73=1,"OK",IF(B73&gt;C72,"OK","Chevauchement"))),"")</f>
        <v/>
      </c>
      <c r="M73" s="14" t="n"/>
    </row>
    <row r="74">
      <c r="A74" s="10" t="n">
        <v>69</v>
      </c>
      <c r="B74" s="11">
        <f>IFERROR(IF(A74&lt;='Paramètres'!$B$8,'Paramètres'!$B$6+(A74-1)*'Paramètres'!$B$5,""),"")</f>
        <v/>
      </c>
      <c r="C74" s="11">
        <f>IFERROR(IF(B74="","",B74+'Paramètres'!$B$5-1),"")</f>
        <v/>
      </c>
      <c r="D74" s="11">
        <f>IFERROR(IF(C74="","",C74+'Paramètres'!$B$7),"")</f>
        <v/>
      </c>
      <c r="E74" s="11">
        <f>IFERROR(IF(D74="","",IF('Paramètres'!$B$9="Aucun",D74,IF(OR(WEEKDAY(D74,2)&gt;5,COUNTIFS('Paramètres'!$D$4:$D$103,D74,'Paramètres'!$F$4:$F$103,"Oui")&gt;0),D74-IF(WEEKDAY(D74,2)=1,3,1),D74))),"")</f>
        <v/>
      </c>
      <c r="F74" s="12" t="n"/>
      <c r="G74" s="13" t="n"/>
      <c r="H74" s="13" t="n"/>
      <c r="I74" s="13" t="n"/>
      <c r="J74" s="10">
        <f>IFERROR(IF(OR(F74="",E74=""),"",F74-E74),"")</f>
        <v/>
      </c>
      <c r="K74" s="10">
        <f>IFERROR(IF(E74="","",IF(F74="","À confirmer",IF(F74=E74,"Conforme","Écart à justifier"))),"")</f>
        <v/>
      </c>
      <c r="L74" s="10">
        <f>IFERROR(IF(B74="","",IF(A74=1,"OK",IF(B74&gt;C73,"OK","Chevauchement"))),"")</f>
        <v/>
      </c>
      <c r="M74" s="14" t="n"/>
    </row>
    <row r="75">
      <c r="A75" s="10" t="n">
        <v>70</v>
      </c>
      <c r="B75" s="11">
        <f>IFERROR(IF(A75&lt;='Paramètres'!$B$8,'Paramètres'!$B$6+(A75-1)*'Paramètres'!$B$5,""),"")</f>
        <v/>
      </c>
      <c r="C75" s="11">
        <f>IFERROR(IF(B75="","",B75+'Paramètres'!$B$5-1),"")</f>
        <v/>
      </c>
      <c r="D75" s="11">
        <f>IFERROR(IF(C75="","",C75+'Paramètres'!$B$7),"")</f>
        <v/>
      </c>
      <c r="E75" s="11">
        <f>IFERROR(IF(D75="","",IF('Paramètres'!$B$9="Aucun",D75,IF(OR(WEEKDAY(D75,2)&gt;5,COUNTIFS('Paramètres'!$D$4:$D$103,D75,'Paramètres'!$F$4:$F$103,"Oui")&gt;0),D75-IF(WEEKDAY(D75,2)=1,3,1),D75))),"")</f>
        <v/>
      </c>
      <c r="F75" s="12" t="n"/>
      <c r="G75" s="13" t="n"/>
      <c r="H75" s="13" t="n"/>
      <c r="I75" s="13" t="n"/>
      <c r="J75" s="10">
        <f>IFERROR(IF(OR(F75="",E75=""),"",F75-E75),"")</f>
        <v/>
      </c>
      <c r="K75" s="10">
        <f>IFERROR(IF(E75="","",IF(F75="","À confirmer",IF(F75=E75,"Conforme","Écart à justifier"))),"")</f>
        <v/>
      </c>
      <c r="L75" s="10">
        <f>IFERROR(IF(B75="","",IF(A75=1,"OK",IF(B75&gt;C74,"OK","Chevauchement"))),"")</f>
        <v/>
      </c>
      <c r="M75" s="14" t="n"/>
    </row>
    <row r="76">
      <c r="A76" s="10" t="n">
        <v>71</v>
      </c>
      <c r="B76" s="11">
        <f>IFERROR(IF(A76&lt;='Paramètres'!$B$8,'Paramètres'!$B$6+(A76-1)*'Paramètres'!$B$5,""),"")</f>
        <v/>
      </c>
      <c r="C76" s="11">
        <f>IFERROR(IF(B76="","",B76+'Paramètres'!$B$5-1),"")</f>
        <v/>
      </c>
      <c r="D76" s="11">
        <f>IFERROR(IF(C76="","",C76+'Paramètres'!$B$7),"")</f>
        <v/>
      </c>
      <c r="E76" s="11">
        <f>IFERROR(IF(D76="","",IF('Paramètres'!$B$9="Aucun",D76,IF(OR(WEEKDAY(D76,2)&gt;5,COUNTIFS('Paramètres'!$D$4:$D$103,D76,'Paramètres'!$F$4:$F$103,"Oui")&gt;0),D76-IF(WEEKDAY(D76,2)=1,3,1),D76))),"")</f>
        <v/>
      </c>
      <c r="F76" s="12" t="n"/>
      <c r="G76" s="13" t="n"/>
      <c r="H76" s="13" t="n"/>
      <c r="I76" s="13" t="n"/>
      <c r="J76" s="10">
        <f>IFERROR(IF(OR(F76="",E76=""),"",F76-E76),"")</f>
        <v/>
      </c>
      <c r="K76" s="10">
        <f>IFERROR(IF(E76="","",IF(F76="","À confirmer",IF(F76=E76,"Conforme","Écart à justifier"))),"")</f>
        <v/>
      </c>
      <c r="L76" s="10">
        <f>IFERROR(IF(B76="","",IF(A76=1,"OK",IF(B76&gt;C75,"OK","Chevauchement"))),"")</f>
        <v/>
      </c>
      <c r="M76" s="14" t="n"/>
    </row>
    <row r="77">
      <c r="A77" s="10" t="n">
        <v>72</v>
      </c>
      <c r="B77" s="11">
        <f>IFERROR(IF(A77&lt;='Paramètres'!$B$8,'Paramètres'!$B$6+(A77-1)*'Paramètres'!$B$5,""),"")</f>
        <v/>
      </c>
      <c r="C77" s="11">
        <f>IFERROR(IF(B77="","",B77+'Paramètres'!$B$5-1),"")</f>
        <v/>
      </c>
      <c r="D77" s="11">
        <f>IFERROR(IF(C77="","",C77+'Paramètres'!$B$7),"")</f>
        <v/>
      </c>
      <c r="E77" s="11">
        <f>IFERROR(IF(D77="","",IF('Paramètres'!$B$9="Aucun",D77,IF(OR(WEEKDAY(D77,2)&gt;5,COUNTIFS('Paramètres'!$D$4:$D$103,D77,'Paramètres'!$F$4:$F$103,"Oui")&gt;0),D77-IF(WEEKDAY(D77,2)=1,3,1),D77))),"")</f>
        <v/>
      </c>
      <c r="F77" s="12" t="n"/>
      <c r="G77" s="13" t="n"/>
      <c r="H77" s="13" t="n"/>
      <c r="I77" s="13" t="n"/>
      <c r="J77" s="10">
        <f>IFERROR(IF(OR(F77="",E77=""),"",F77-E77),"")</f>
        <v/>
      </c>
      <c r="K77" s="10">
        <f>IFERROR(IF(E77="","",IF(F77="","À confirmer",IF(F77=E77,"Conforme","Écart à justifier"))),"")</f>
        <v/>
      </c>
      <c r="L77" s="10">
        <f>IFERROR(IF(B77="","",IF(A77=1,"OK",IF(B77&gt;C76,"OK","Chevauchement"))),"")</f>
        <v/>
      </c>
      <c r="M77" s="14" t="n"/>
    </row>
    <row r="78">
      <c r="A78" s="10" t="n">
        <v>73</v>
      </c>
      <c r="B78" s="11">
        <f>IFERROR(IF(A78&lt;='Paramètres'!$B$8,'Paramètres'!$B$6+(A78-1)*'Paramètres'!$B$5,""),"")</f>
        <v/>
      </c>
      <c r="C78" s="11">
        <f>IFERROR(IF(B78="","",B78+'Paramètres'!$B$5-1),"")</f>
        <v/>
      </c>
      <c r="D78" s="11">
        <f>IFERROR(IF(C78="","",C78+'Paramètres'!$B$7),"")</f>
        <v/>
      </c>
      <c r="E78" s="11">
        <f>IFERROR(IF(D78="","",IF('Paramètres'!$B$9="Aucun",D78,IF(OR(WEEKDAY(D78,2)&gt;5,COUNTIFS('Paramètres'!$D$4:$D$103,D78,'Paramètres'!$F$4:$F$103,"Oui")&gt;0),D78-IF(WEEKDAY(D78,2)=1,3,1),D78))),"")</f>
        <v/>
      </c>
      <c r="F78" s="12" t="n"/>
      <c r="G78" s="13" t="n"/>
      <c r="H78" s="13" t="n"/>
      <c r="I78" s="13" t="n"/>
      <c r="J78" s="10">
        <f>IFERROR(IF(OR(F78="",E78=""),"",F78-E78),"")</f>
        <v/>
      </c>
      <c r="K78" s="10">
        <f>IFERROR(IF(E78="","",IF(F78="","À confirmer",IF(F78=E78,"Conforme","Écart à justifier"))),"")</f>
        <v/>
      </c>
      <c r="L78" s="10">
        <f>IFERROR(IF(B78="","",IF(A78=1,"OK",IF(B78&gt;C77,"OK","Chevauchement"))),"")</f>
        <v/>
      </c>
      <c r="M78" s="14" t="n"/>
    </row>
    <row r="79">
      <c r="A79" s="10" t="n">
        <v>74</v>
      </c>
      <c r="B79" s="11">
        <f>IFERROR(IF(A79&lt;='Paramètres'!$B$8,'Paramètres'!$B$6+(A79-1)*'Paramètres'!$B$5,""),"")</f>
        <v/>
      </c>
      <c r="C79" s="11">
        <f>IFERROR(IF(B79="","",B79+'Paramètres'!$B$5-1),"")</f>
        <v/>
      </c>
      <c r="D79" s="11">
        <f>IFERROR(IF(C79="","",C79+'Paramètres'!$B$7),"")</f>
        <v/>
      </c>
      <c r="E79" s="11">
        <f>IFERROR(IF(D79="","",IF('Paramètres'!$B$9="Aucun",D79,IF(OR(WEEKDAY(D79,2)&gt;5,COUNTIFS('Paramètres'!$D$4:$D$103,D79,'Paramètres'!$F$4:$F$103,"Oui")&gt;0),D79-IF(WEEKDAY(D79,2)=1,3,1),D79))),"")</f>
        <v/>
      </c>
      <c r="F79" s="12" t="n"/>
      <c r="G79" s="13" t="n"/>
      <c r="H79" s="13" t="n"/>
      <c r="I79" s="13" t="n"/>
      <c r="J79" s="10">
        <f>IFERROR(IF(OR(F79="",E79=""),"",F79-E79),"")</f>
        <v/>
      </c>
      <c r="K79" s="10">
        <f>IFERROR(IF(E79="","",IF(F79="","À confirmer",IF(F79=E79,"Conforme","Écart à justifier"))),"")</f>
        <v/>
      </c>
      <c r="L79" s="10">
        <f>IFERROR(IF(B79="","",IF(A79=1,"OK",IF(B79&gt;C78,"OK","Chevauchement"))),"")</f>
        <v/>
      </c>
      <c r="M79" s="14" t="n"/>
    </row>
    <row r="80">
      <c r="A80" s="10" t="n">
        <v>75</v>
      </c>
      <c r="B80" s="11">
        <f>IFERROR(IF(A80&lt;='Paramètres'!$B$8,'Paramètres'!$B$6+(A80-1)*'Paramètres'!$B$5,""),"")</f>
        <v/>
      </c>
      <c r="C80" s="11">
        <f>IFERROR(IF(B80="","",B80+'Paramètres'!$B$5-1),"")</f>
        <v/>
      </c>
      <c r="D80" s="11">
        <f>IFERROR(IF(C80="","",C80+'Paramètres'!$B$7),"")</f>
        <v/>
      </c>
      <c r="E80" s="11">
        <f>IFERROR(IF(D80="","",IF('Paramètres'!$B$9="Aucun",D80,IF(OR(WEEKDAY(D80,2)&gt;5,COUNTIFS('Paramètres'!$D$4:$D$103,D80,'Paramètres'!$F$4:$F$103,"Oui")&gt;0),D80-IF(WEEKDAY(D80,2)=1,3,1),D80))),"")</f>
        <v/>
      </c>
      <c r="F80" s="12" t="n"/>
      <c r="G80" s="13" t="n"/>
      <c r="H80" s="13" t="n"/>
      <c r="I80" s="13" t="n"/>
      <c r="J80" s="10">
        <f>IFERROR(IF(OR(F80="",E80=""),"",F80-E80),"")</f>
        <v/>
      </c>
      <c r="K80" s="10">
        <f>IFERROR(IF(E80="","",IF(F80="","À confirmer",IF(F80=E80,"Conforme","Écart à justifier"))),"")</f>
        <v/>
      </c>
      <c r="L80" s="10">
        <f>IFERROR(IF(B80="","",IF(A80=1,"OK",IF(B80&gt;C79,"OK","Chevauchement"))),"")</f>
        <v/>
      </c>
      <c r="M80" s="14" t="n"/>
    </row>
    <row r="81">
      <c r="A81" s="10" t="n">
        <v>76</v>
      </c>
      <c r="B81" s="11">
        <f>IFERROR(IF(A81&lt;='Paramètres'!$B$8,'Paramètres'!$B$6+(A81-1)*'Paramètres'!$B$5,""),"")</f>
        <v/>
      </c>
      <c r="C81" s="11">
        <f>IFERROR(IF(B81="","",B81+'Paramètres'!$B$5-1),"")</f>
        <v/>
      </c>
      <c r="D81" s="11">
        <f>IFERROR(IF(C81="","",C81+'Paramètres'!$B$7),"")</f>
        <v/>
      </c>
      <c r="E81" s="11">
        <f>IFERROR(IF(D81="","",IF('Paramètres'!$B$9="Aucun",D81,IF(OR(WEEKDAY(D81,2)&gt;5,COUNTIFS('Paramètres'!$D$4:$D$103,D81,'Paramètres'!$F$4:$F$103,"Oui")&gt;0),D81-IF(WEEKDAY(D81,2)=1,3,1),D81))),"")</f>
        <v/>
      </c>
      <c r="F81" s="12" t="n"/>
      <c r="G81" s="13" t="n"/>
      <c r="H81" s="13" t="n"/>
      <c r="I81" s="13" t="n"/>
      <c r="J81" s="10">
        <f>IFERROR(IF(OR(F81="",E81=""),"",F81-E81),"")</f>
        <v/>
      </c>
      <c r="K81" s="10">
        <f>IFERROR(IF(E81="","",IF(F81="","À confirmer",IF(F81=E81,"Conforme","Écart à justifier"))),"")</f>
        <v/>
      </c>
      <c r="L81" s="10">
        <f>IFERROR(IF(B81="","",IF(A81=1,"OK",IF(B81&gt;C80,"OK","Chevauchement"))),"")</f>
        <v/>
      </c>
      <c r="M81" s="14" t="n"/>
    </row>
    <row r="82">
      <c r="A82" s="10" t="n">
        <v>77</v>
      </c>
      <c r="B82" s="11">
        <f>IFERROR(IF(A82&lt;='Paramètres'!$B$8,'Paramètres'!$B$6+(A82-1)*'Paramètres'!$B$5,""),"")</f>
        <v/>
      </c>
      <c r="C82" s="11">
        <f>IFERROR(IF(B82="","",B82+'Paramètres'!$B$5-1),"")</f>
        <v/>
      </c>
      <c r="D82" s="11">
        <f>IFERROR(IF(C82="","",C82+'Paramètres'!$B$7),"")</f>
        <v/>
      </c>
      <c r="E82" s="11">
        <f>IFERROR(IF(D82="","",IF('Paramètres'!$B$9="Aucun",D82,IF(OR(WEEKDAY(D82,2)&gt;5,COUNTIFS('Paramètres'!$D$4:$D$103,D82,'Paramètres'!$F$4:$F$103,"Oui")&gt;0),D82-IF(WEEKDAY(D82,2)=1,3,1),D82))),"")</f>
        <v/>
      </c>
      <c r="F82" s="12" t="n"/>
      <c r="G82" s="13" t="n"/>
      <c r="H82" s="13" t="n"/>
      <c r="I82" s="13" t="n"/>
      <c r="J82" s="10">
        <f>IFERROR(IF(OR(F82="",E82=""),"",F82-E82),"")</f>
        <v/>
      </c>
      <c r="K82" s="10">
        <f>IFERROR(IF(E82="","",IF(F82="","À confirmer",IF(F82=E82,"Conforme","Écart à justifier"))),"")</f>
        <v/>
      </c>
      <c r="L82" s="10">
        <f>IFERROR(IF(B82="","",IF(A82=1,"OK",IF(B82&gt;C81,"OK","Chevauchement"))),"")</f>
        <v/>
      </c>
      <c r="M82" s="14" t="n"/>
    </row>
    <row r="83">
      <c r="A83" s="10" t="n">
        <v>78</v>
      </c>
      <c r="B83" s="11">
        <f>IFERROR(IF(A83&lt;='Paramètres'!$B$8,'Paramètres'!$B$6+(A83-1)*'Paramètres'!$B$5,""),"")</f>
        <v/>
      </c>
      <c r="C83" s="11">
        <f>IFERROR(IF(B83="","",B83+'Paramètres'!$B$5-1),"")</f>
        <v/>
      </c>
      <c r="D83" s="11">
        <f>IFERROR(IF(C83="","",C83+'Paramètres'!$B$7),"")</f>
        <v/>
      </c>
      <c r="E83" s="11">
        <f>IFERROR(IF(D83="","",IF('Paramètres'!$B$9="Aucun",D83,IF(OR(WEEKDAY(D83,2)&gt;5,COUNTIFS('Paramètres'!$D$4:$D$103,D83,'Paramètres'!$F$4:$F$103,"Oui")&gt;0),D83-IF(WEEKDAY(D83,2)=1,3,1),D83))),"")</f>
        <v/>
      </c>
      <c r="F83" s="12" t="n"/>
      <c r="G83" s="13" t="n"/>
      <c r="H83" s="13" t="n"/>
      <c r="I83" s="13" t="n"/>
      <c r="J83" s="10">
        <f>IFERROR(IF(OR(F83="",E83=""),"",F83-E83),"")</f>
        <v/>
      </c>
      <c r="K83" s="10">
        <f>IFERROR(IF(E83="","",IF(F83="","À confirmer",IF(F83=E83,"Conforme","Écart à justifier"))),"")</f>
        <v/>
      </c>
      <c r="L83" s="10">
        <f>IFERROR(IF(B83="","",IF(A83=1,"OK",IF(B83&gt;C82,"OK","Chevauchement"))),"")</f>
        <v/>
      </c>
      <c r="M83" s="14" t="n"/>
    </row>
    <row r="84">
      <c r="A84" s="10" t="n">
        <v>79</v>
      </c>
      <c r="B84" s="11">
        <f>IFERROR(IF(A84&lt;='Paramètres'!$B$8,'Paramètres'!$B$6+(A84-1)*'Paramètres'!$B$5,""),"")</f>
        <v/>
      </c>
      <c r="C84" s="11">
        <f>IFERROR(IF(B84="","",B84+'Paramètres'!$B$5-1),"")</f>
        <v/>
      </c>
      <c r="D84" s="11">
        <f>IFERROR(IF(C84="","",C84+'Paramètres'!$B$7),"")</f>
        <v/>
      </c>
      <c r="E84" s="11">
        <f>IFERROR(IF(D84="","",IF('Paramètres'!$B$9="Aucun",D84,IF(OR(WEEKDAY(D84,2)&gt;5,COUNTIFS('Paramètres'!$D$4:$D$103,D84,'Paramètres'!$F$4:$F$103,"Oui")&gt;0),D84-IF(WEEKDAY(D84,2)=1,3,1),D84))),"")</f>
        <v/>
      </c>
      <c r="F84" s="12" t="n"/>
      <c r="G84" s="13" t="n"/>
      <c r="H84" s="13" t="n"/>
      <c r="I84" s="13" t="n"/>
      <c r="J84" s="10">
        <f>IFERROR(IF(OR(F84="",E84=""),"",F84-E84),"")</f>
        <v/>
      </c>
      <c r="K84" s="10">
        <f>IFERROR(IF(E84="","",IF(F84="","À confirmer",IF(F84=E84,"Conforme","Écart à justifier"))),"")</f>
        <v/>
      </c>
      <c r="L84" s="10">
        <f>IFERROR(IF(B84="","",IF(A84=1,"OK",IF(B84&gt;C83,"OK","Chevauchement"))),"")</f>
        <v/>
      </c>
      <c r="M84" s="14" t="n"/>
    </row>
    <row r="85">
      <c r="A85" s="10" t="n">
        <v>80</v>
      </c>
      <c r="B85" s="11">
        <f>IFERROR(IF(A85&lt;='Paramètres'!$B$8,'Paramètres'!$B$6+(A85-1)*'Paramètres'!$B$5,""),"")</f>
        <v/>
      </c>
      <c r="C85" s="11">
        <f>IFERROR(IF(B85="","",B85+'Paramètres'!$B$5-1),"")</f>
        <v/>
      </c>
      <c r="D85" s="11">
        <f>IFERROR(IF(C85="","",C85+'Paramètres'!$B$7),"")</f>
        <v/>
      </c>
      <c r="E85" s="11">
        <f>IFERROR(IF(D85="","",IF('Paramètres'!$B$9="Aucun",D85,IF(OR(WEEKDAY(D85,2)&gt;5,COUNTIFS('Paramètres'!$D$4:$D$103,D85,'Paramètres'!$F$4:$F$103,"Oui")&gt;0),D85-IF(WEEKDAY(D85,2)=1,3,1),D85))),"")</f>
        <v/>
      </c>
      <c r="F85" s="12" t="n"/>
      <c r="G85" s="13" t="n"/>
      <c r="H85" s="13" t="n"/>
      <c r="I85" s="13" t="n"/>
      <c r="J85" s="10">
        <f>IFERROR(IF(OR(F85="",E85=""),"",F85-E85),"")</f>
        <v/>
      </c>
      <c r="K85" s="10">
        <f>IFERROR(IF(E85="","",IF(F85="","À confirmer",IF(F85=E85,"Conforme","Écart à justifier"))),"")</f>
        <v/>
      </c>
      <c r="L85" s="10">
        <f>IFERROR(IF(B85="","",IF(A85=1,"OK",IF(B85&gt;C84,"OK","Chevauchement"))),"")</f>
        <v/>
      </c>
      <c r="M85" s="14" t="n"/>
    </row>
    <row r="86">
      <c r="A86" s="10" t="n">
        <v>81</v>
      </c>
      <c r="B86" s="11">
        <f>IFERROR(IF(A86&lt;='Paramètres'!$B$8,'Paramètres'!$B$6+(A86-1)*'Paramètres'!$B$5,""),"")</f>
        <v/>
      </c>
      <c r="C86" s="11">
        <f>IFERROR(IF(B86="","",B86+'Paramètres'!$B$5-1),"")</f>
        <v/>
      </c>
      <c r="D86" s="11">
        <f>IFERROR(IF(C86="","",C86+'Paramètres'!$B$7),"")</f>
        <v/>
      </c>
      <c r="E86" s="11">
        <f>IFERROR(IF(D86="","",IF('Paramètres'!$B$9="Aucun",D86,IF(OR(WEEKDAY(D86,2)&gt;5,COUNTIFS('Paramètres'!$D$4:$D$103,D86,'Paramètres'!$F$4:$F$103,"Oui")&gt;0),D86-IF(WEEKDAY(D86,2)=1,3,1),D86))),"")</f>
        <v/>
      </c>
      <c r="F86" s="12" t="n"/>
      <c r="G86" s="13" t="n"/>
      <c r="H86" s="13" t="n"/>
      <c r="I86" s="13" t="n"/>
      <c r="J86" s="10">
        <f>IFERROR(IF(OR(F86="",E86=""),"",F86-E86),"")</f>
        <v/>
      </c>
      <c r="K86" s="10">
        <f>IFERROR(IF(E86="","",IF(F86="","À confirmer",IF(F86=E86,"Conforme","Écart à justifier"))),"")</f>
        <v/>
      </c>
      <c r="L86" s="10">
        <f>IFERROR(IF(B86="","",IF(A86=1,"OK",IF(B86&gt;C85,"OK","Chevauchement"))),"")</f>
        <v/>
      </c>
      <c r="M86" s="14" t="n"/>
    </row>
    <row r="87">
      <c r="A87" s="10" t="n">
        <v>82</v>
      </c>
      <c r="B87" s="11">
        <f>IFERROR(IF(A87&lt;='Paramètres'!$B$8,'Paramètres'!$B$6+(A87-1)*'Paramètres'!$B$5,""),"")</f>
        <v/>
      </c>
      <c r="C87" s="11">
        <f>IFERROR(IF(B87="","",B87+'Paramètres'!$B$5-1),"")</f>
        <v/>
      </c>
      <c r="D87" s="11">
        <f>IFERROR(IF(C87="","",C87+'Paramètres'!$B$7),"")</f>
        <v/>
      </c>
      <c r="E87" s="11">
        <f>IFERROR(IF(D87="","",IF('Paramètres'!$B$9="Aucun",D87,IF(OR(WEEKDAY(D87,2)&gt;5,COUNTIFS('Paramètres'!$D$4:$D$103,D87,'Paramètres'!$F$4:$F$103,"Oui")&gt;0),D87-IF(WEEKDAY(D87,2)=1,3,1),D87))),"")</f>
        <v/>
      </c>
      <c r="F87" s="12" t="n"/>
      <c r="G87" s="13" t="n"/>
      <c r="H87" s="13" t="n"/>
      <c r="I87" s="13" t="n"/>
      <c r="J87" s="10">
        <f>IFERROR(IF(OR(F87="",E87=""),"",F87-E87),"")</f>
        <v/>
      </c>
      <c r="K87" s="10">
        <f>IFERROR(IF(E87="","",IF(F87="","À confirmer",IF(F87=E87,"Conforme","Écart à justifier"))),"")</f>
        <v/>
      </c>
      <c r="L87" s="10">
        <f>IFERROR(IF(B87="","",IF(A87=1,"OK",IF(B87&gt;C86,"OK","Chevauchement"))),"")</f>
        <v/>
      </c>
      <c r="M87" s="14" t="n"/>
    </row>
    <row r="88">
      <c r="A88" s="10" t="n">
        <v>83</v>
      </c>
      <c r="B88" s="11">
        <f>IFERROR(IF(A88&lt;='Paramètres'!$B$8,'Paramètres'!$B$6+(A88-1)*'Paramètres'!$B$5,""),"")</f>
        <v/>
      </c>
      <c r="C88" s="11">
        <f>IFERROR(IF(B88="","",B88+'Paramètres'!$B$5-1),"")</f>
        <v/>
      </c>
      <c r="D88" s="11">
        <f>IFERROR(IF(C88="","",C88+'Paramètres'!$B$7),"")</f>
        <v/>
      </c>
      <c r="E88" s="11">
        <f>IFERROR(IF(D88="","",IF('Paramètres'!$B$9="Aucun",D88,IF(OR(WEEKDAY(D88,2)&gt;5,COUNTIFS('Paramètres'!$D$4:$D$103,D88,'Paramètres'!$F$4:$F$103,"Oui")&gt;0),D88-IF(WEEKDAY(D88,2)=1,3,1),D88))),"")</f>
        <v/>
      </c>
      <c r="F88" s="12" t="n"/>
      <c r="G88" s="13" t="n"/>
      <c r="H88" s="13" t="n"/>
      <c r="I88" s="13" t="n"/>
      <c r="J88" s="10">
        <f>IFERROR(IF(OR(F88="",E88=""),"",F88-E88),"")</f>
        <v/>
      </c>
      <c r="K88" s="10">
        <f>IFERROR(IF(E88="","",IF(F88="","À confirmer",IF(F88=E88,"Conforme","Écart à justifier"))),"")</f>
        <v/>
      </c>
      <c r="L88" s="10">
        <f>IFERROR(IF(B88="","",IF(A88=1,"OK",IF(B88&gt;C87,"OK","Chevauchement"))),"")</f>
        <v/>
      </c>
      <c r="M88" s="14" t="n"/>
    </row>
    <row r="89">
      <c r="A89" s="10" t="n">
        <v>84</v>
      </c>
      <c r="B89" s="11">
        <f>IFERROR(IF(A89&lt;='Paramètres'!$B$8,'Paramètres'!$B$6+(A89-1)*'Paramètres'!$B$5,""),"")</f>
        <v/>
      </c>
      <c r="C89" s="11">
        <f>IFERROR(IF(B89="","",B89+'Paramètres'!$B$5-1),"")</f>
        <v/>
      </c>
      <c r="D89" s="11">
        <f>IFERROR(IF(C89="","",C89+'Paramètres'!$B$7),"")</f>
        <v/>
      </c>
      <c r="E89" s="11">
        <f>IFERROR(IF(D89="","",IF('Paramètres'!$B$9="Aucun",D89,IF(OR(WEEKDAY(D89,2)&gt;5,COUNTIFS('Paramètres'!$D$4:$D$103,D89,'Paramètres'!$F$4:$F$103,"Oui")&gt;0),D89-IF(WEEKDAY(D89,2)=1,3,1),D89))),"")</f>
        <v/>
      </c>
      <c r="F89" s="12" t="n"/>
      <c r="G89" s="13" t="n"/>
      <c r="H89" s="13" t="n"/>
      <c r="I89" s="13" t="n"/>
      <c r="J89" s="10">
        <f>IFERROR(IF(OR(F89="",E89=""),"",F89-E89),"")</f>
        <v/>
      </c>
      <c r="K89" s="10">
        <f>IFERROR(IF(E89="","",IF(F89="","À confirmer",IF(F89=E89,"Conforme","Écart à justifier"))),"")</f>
        <v/>
      </c>
      <c r="L89" s="10">
        <f>IFERROR(IF(B89="","",IF(A89=1,"OK",IF(B89&gt;C88,"OK","Chevauchement"))),"")</f>
        <v/>
      </c>
      <c r="M89" s="14" t="n"/>
    </row>
    <row r="90">
      <c r="A90" s="10" t="n">
        <v>85</v>
      </c>
      <c r="B90" s="11">
        <f>IFERROR(IF(A90&lt;='Paramètres'!$B$8,'Paramètres'!$B$6+(A90-1)*'Paramètres'!$B$5,""),"")</f>
        <v/>
      </c>
      <c r="C90" s="11">
        <f>IFERROR(IF(B90="","",B90+'Paramètres'!$B$5-1),"")</f>
        <v/>
      </c>
      <c r="D90" s="11">
        <f>IFERROR(IF(C90="","",C90+'Paramètres'!$B$7),"")</f>
        <v/>
      </c>
      <c r="E90" s="11">
        <f>IFERROR(IF(D90="","",IF('Paramètres'!$B$9="Aucun",D90,IF(OR(WEEKDAY(D90,2)&gt;5,COUNTIFS('Paramètres'!$D$4:$D$103,D90,'Paramètres'!$F$4:$F$103,"Oui")&gt;0),D90-IF(WEEKDAY(D90,2)=1,3,1),D90))),"")</f>
        <v/>
      </c>
      <c r="F90" s="12" t="n"/>
      <c r="G90" s="13" t="n"/>
      <c r="H90" s="13" t="n"/>
      <c r="I90" s="13" t="n"/>
      <c r="J90" s="10">
        <f>IFERROR(IF(OR(F90="",E90=""),"",F90-E90),"")</f>
        <v/>
      </c>
      <c r="K90" s="10">
        <f>IFERROR(IF(E90="","",IF(F90="","À confirmer",IF(F90=E90,"Conforme","Écart à justifier"))),"")</f>
        <v/>
      </c>
      <c r="L90" s="10">
        <f>IFERROR(IF(B90="","",IF(A90=1,"OK",IF(B90&gt;C89,"OK","Chevauchement"))),"")</f>
        <v/>
      </c>
      <c r="M90" s="14" t="n"/>
    </row>
    <row r="91">
      <c r="A91" s="10" t="n">
        <v>86</v>
      </c>
      <c r="B91" s="11">
        <f>IFERROR(IF(A91&lt;='Paramètres'!$B$8,'Paramètres'!$B$6+(A91-1)*'Paramètres'!$B$5,""),"")</f>
        <v/>
      </c>
      <c r="C91" s="11">
        <f>IFERROR(IF(B91="","",B91+'Paramètres'!$B$5-1),"")</f>
        <v/>
      </c>
      <c r="D91" s="11">
        <f>IFERROR(IF(C91="","",C91+'Paramètres'!$B$7),"")</f>
        <v/>
      </c>
      <c r="E91" s="11">
        <f>IFERROR(IF(D91="","",IF('Paramètres'!$B$9="Aucun",D91,IF(OR(WEEKDAY(D91,2)&gt;5,COUNTIFS('Paramètres'!$D$4:$D$103,D91,'Paramètres'!$F$4:$F$103,"Oui")&gt;0),D91-IF(WEEKDAY(D91,2)=1,3,1),D91))),"")</f>
        <v/>
      </c>
      <c r="F91" s="12" t="n"/>
      <c r="G91" s="13" t="n"/>
      <c r="H91" s="13" t="n"/>
      <c r="I91" s="13" t="n"/>
      <c r="J91" s="10">
        <f>IFERROR(IF(OR(F91="",E91=""),"",F91-E91),"")</f>
        <v/>
      </c>
      <c r="K91" s="10">
        <f>IFERROR(IF(E91="","",IF(F91="","À confirmer",IF(F91=E91,"Conforme","Écart à justifier"))),"")</f>
        <v/>
      </c>
      <c r="L91" s="10">
        <f>IFERROR(IF(B91="","",IF(A91=1,"OK",IF(B91&gt;C90,"OK","Chevauchement"))),"")</f>
        <v/>
      </c>
      <c r="M91" s="14" t="n"/>
    </row>
    <row r="92">
      <c r="A92" s="10" t="n">
        <v>87</v>
      </c>
      <c r="B92" s="11">
        <f>IFERROR(IF(A92&lt;='Paramètres'!$B$8,'Paramètres'!$B$6+(A92-1)*'Paramètres'!$B$5,""),"")</f>
        <v/>
      </c>
      <c r="C92" s="11">
        <f>IFERROR(IF(B92="","",B92+'Paramètres'!$B$5-1),"")</f>
        <v/>
      </c>
      <c r="D92" s="11">
        <f>IFERROR(IF(C92="","",C92+'Paramètres'!$B$7),"")</f>
        <v/>
      </c>
      <c r="E92" s="11">
        <f>IFERROR(IF(D92="","",IF('Paramètres'!$B$9="Aucun",D92,IF(OR(WEEKDAY(D92,2)&gt;5,COUNTIFS('Paramètres'!$D$4:$D$103,D92,'Paramètres'!$F$4:$F$103,"Oui")&gt;0),D92-IF(WEEKDAY(D92,2)=1,3,1),D92))),"")</f>
        <v/>
      </c>
      <c r="F92" s="12" t="n"/>
      <c r="G92" s="13" t="n"/>
      <c r="H92" s="13" t="n"/>
      <c r="I92" s="13" t="n"/>
      <c r="J92" s="10">
        <f>IFERROR(IF(OR(F92="",E92=""),"",F92-E92),"")</f>
        <v/>
      </c>
      <c r="K92" s="10">
        <f>IFERROR(IF(E92="","",IF(F92="","À confirmer",IF(F92=E92,"Conforme","Écart à justifier"))),"")</f>
        <v/>
      </c>
      <c r="L92" s="10">
        <f>IFERROR(IF(B92="","",IF(A92=1,"OK",IF(B92&gt;C91,"OK","Chevauchement"))),"")</f>
        <v/>
      </c>
      <c r="M92" s="14" t="n"/>
    </row>
    <row r="93">
      <c r="A93" s="10" t="n">
        <v>88</v>
      </c>
      <c r="B93" s="11">
        <f>IFERROR(IF(A93&lt;='Paramètres'!$B$8,'Paramètres'!$B$6+(A93-1)*'Paramètres'!$B$5,""),"")</f>
        <v/>
      </c>
      <c r="C93" s="11">
        <f>IFERROR(IF(B93="","",B93+'Paramètres'!$B$5-1),"")</f>
        <v/>
      </c>
      <c r="D93" s="11">
        <f>IFERROR(IF(C93="","",C93+'Paramètres'!$B$7),"")</f>
        <v/>
      </c>
      <c r="E93" s="11">
        <f>IFERROR(IF(D93="","",IF('Paramètres'!$B$9="Aucun",D93,IF(OR(WEEKDAY(D93,2)&gt;5,COUNTIFS('Paramètres'!$D$4:$D$103,D93,'Paramètres'!$F$4:$F$103,"Oui")&gt;0),D93-IF(WEEKDAY(D93,2)=1,3,1),D93))),"")</f>
        <v/>
      </c>
      <c r="F93" s="12" t="n"/>
      <c r="G93" s="13" t="n"/>
      <c r="H93" s="13" t="n"/>
      <c r="I93" s="13" t="n"/>
      <c r="J93" s="10">
        <f>IFERROR(IF(OR(F93="",E93=""),"",F93-E93),"")</f>
        <v/>
      </c>
      <c r="K93" s="10">
        <f>IFERROR(IF(E93="","",IF(F93="","À confirmer",IF(F93=E93,"Conforme","Écart à justifier"))),"")</f>
        <v/>
      </c>
      <c r="L93" s="10">
        <f>IFERROR(IF(B93="","",IF(A93=1,"OK",IF(B93&gt;C92,"OK","Chevauchement"))),"")</f>
        <v/>
      </c>
      <c r="M93" s="14" t="n"/>
    </row>
    <row r="94">
      <c r="A94" s="10" t="n">
        <v>89</v>
      </c>
      <c r="B94" s="11">
        <f>IFERROR(IF(A94&lt;='Paramètres'!$B$8,'Paramètres'!$B$6+(A94-1)*'Paramètres'!$B$5,""),"")</f>
        <v/>
      </c>
      <c r="C94" s="11">
        <f>IFERROR(IF(B94="","",B94+'Paramètres'!$B$5-1),"")</f>
        <v/>
      </c>
      <c r="D94" s="11">
        <f>IFERROR(IF(C94="","",C94+'Paramètres'!$B$7),"")</f>
        <v/>
      </c>
      <c r="E94" s="11">
        <f>IFERROR(IF(D94="","",IF('Paramètres'!$B$9="Aucun",D94,IF(OR(WEEKDAY(D94,2)&gt;5,COUNTIFS('Paramètres'!$D$4:$D$103,D94,'Paramètres'!$F$4:$F$103,"Oui")&gt;0),D94-IF(WEEKDAY(D94,2)=1,3,1),D94))),"")</f>
        <v/>
      </c>
      <c r="F94" s="12" t="n"/>
      <c r="G94" s="13" t="n"/>
      <c r="H94" s="13" t="n"/>
      <c r="I94" s="13" t="n"/>
      <c r="J94" s="10">
        <f>IFERROR(IF(OR(F94="",E94=""),"",F94-E94),"")</f>
        <v/>
      </c>
      <c r="K94" s="10">
        <f>IFERROR(IF(E94="","",IF(F94="","À confirmer",IF(F94=E94,"Conforme","Écart à justifier"))),"")</f>
        <v/>
      </c>
      <c r="L94" s="10">
        <f>IFERROR(IF(B94="","",IF(A94=1,"OK",IF(B94&gt;C93,"OK","Chevauchement"))),"")</f>
        <v/>
      </c>
      <c r="M94" s="14" t="n"/>
    </row>
    <row r="95">
      <c r="A95" s="10" t="n">
        <v>90</v>
      </c>
      <c r="B95" s="11">
        <f>IFERROR(IF(A95&lt;='Paramètres'!$B$8,'Paramètres'!$B$6+(A95-1)*'Paramètres'!$B$5,""),"")</f>
        <v/>
      </c>
      <c r="C95" s="11">
        <f>IFERROR(IF(B95="","",B95+'Paramètres'!$B$5-1),"")</f>
        <v/>
      </c>
      <c r="D95" s="11">
        <f>IFERROR(IF(C95="","",C95+'Paramètres'!$B$7),"")</f>
        <v/>
      </c>
      <c r="E95" s="11">
        <f>IFERROR(IF(D95="","",IF('Paramètres'!$B$9="Aucun",D95,IF(OR(WEEKDAY(D95,2)&gt;5,COUNTIFS('Paramètres'!$D$4:$D$103,D95,'Paramètres'!$F$4:$F$103,"Oui")&gt;0),D95-IF(WEEKDAY(D95,2)=1,3,1),D95))),"")</f>
        <v/>
      </c>
      <c r="F95" s="12" t="n"/>
      <c r="G95" s="13" t="n"/>
      <c r="H95" s="13" t="n"/>
      <c r="I95" s="13" t="n"/>
      <c r="J95" s="10">
        <f>IFERROR(IF(OR(F95="",E95=""),"",F95-E95),"")</f>
        <v/>
      </c>
      <c r="K95" s="10">
        <f>IFERROR(IF(E95="","",IF(F95="","À confirmer",IF(F95=E95,"Conforme","Écart à justifier"))),"")</f>
        <v/>
      </c>
      <c r="L95" s="10">
        <f>IFERROR(IF(B95="","",IF(A95=1,"OK",IF(B95&gt;C94,"OK","Chevauchement"))),"")</f>
        <v/>
      </c>
      <c r="M95" s="14" t="n"/>
    </row>
    <row r="96">
      <c r="A96" s="10" t="n">
        <v>91</v>
      </c>
      <c r="B96" s="11">
        <f>IFERROR(IF(A96&lt;='Paramètres'!$B$8,'Paramètres'!$B$6+(A96-1)*'Paramètres'!$B$5,""),"")</f>
        <v/>
      </c>
      <c r="C96" s="11">
        <f>IFERROR(IF(B96="","",B96+'Paramètres'!$B$5-1),"")</f>
        <v/>
      </c>
      <c r="D96" s="11">
        <f>IFERROR(IF(C96="","",C96+'Paramètres'!$B$7),"")</f>
        <v/>
      </c>
      <c r="E96" s="11">
        <f>IFERROR(IF(D96="","",IF('Paramètres'!$B$9="Aucun",D96,IF(OR(WEEKDAY(D96,2)&gt;5,COUNTIFS('Paramètres'!$D$4:$D$103,D96,'Paramètres'!$F$4:$F$103,"Oui")&gt;0),D96-IF(WEEKDAY(D96,2)=1,3,1),D96))),"")</f>
        <v/>
      </c>
      <c r="F96" s="12" t="n"/>
      <c r="G96" s="13" t="n"/>
      <c r="H96" s="13" t="n"/>
      <c r="I96" s="13" t="n"/>
      <c r="J96" s="10">
        <f>IFERROR(IF(OR(F96="",E96=""),"",F96-E96),"")</f>
        <v/>
      </c>
      <c r="K96" s="10">
        <f>IFERROR(IF(E96="","",IF(F96="","À confirmer",IF(F96=E96,"Conforme","Écart à justifier"))),"")</f>
        <v/>
      </c>
      <c r="L96" s="10">
        <f>IFERROR(IF(B96="","",IF(A96=1,"OK",IF(B96&gt;C95,"OK","Chevauchement"))),"")</f>
        <v/>
      </c>
      <c r="M96" s="14" t="n"/>
    </row>
    <row r="97">
      <c r="A97" s="10" t="n">
        <v>92</v>
      </c>
      <c r="B97" s="11">
        <f>IFERROR(IF(A97&lt;='Paramètres'!$B$8,'Paramètres'!$B$6+(A97-1)*'Paramètres'!$B$5,""),"")</f>
        <v/>
      </c>
      <c r="C97" s="11">
        <f>IFERROR(IF(B97="","",B97+'Paramètres'!$B$5-1),"")</f>
        <v/>
      </c>
      <c r="D97" s="11">
        <f>IFERROR(IF(C97="","",C97+'Paramètres'!$B$7),"")</f>
        <v/>
      </c>
      <c r="E97" s="11">
        <f>IFERROR(IF(D97="","",IF('Paramètres'!$B$9="Aucun",D97,IF(OR(WEEKDAY(D97,2)&gt;5,COUNTIFS('Paramètres'!$D$4:$D$103,D97,'Paramètres'!$F$4:$F$103,"Oui")&gt;0),D97-IF(WEEKDAY(D97,2)=1,3,1),D97))),"")</f>
        <v/>
      </c>
      <c r="F97" s="12" t="n"/>
      <c r="G97" s="13" t="n"/>
      <c r="H97" s="13" t="n"/>
      <c r="I97" s="13" t="n"/>
      <c r="J97" s="10">
        <f>IFERROR(IF(OR(F97="",E97=""),"",F97-E97),"")</f>
        <v/>
      </c>
      <c r="K97" s="10">
        <f>IFERROR(IF(E97="","",IF(F97="","À confirmer",IF(F97=E97,"Conforme","Écart à justifier"))),"")</f>
        <v/>
      </c>
      <c r="L97" s="10">
        <f>IFERROR(IF(B97="","",IF(A97=1,"OK",IF(B97&gt;C96,"OK","Chevauchement"))),"")</f>
        <v/>
      </c>
      <c r="M97" s="14" t="n"/>
    </row>
    <row r="98">
      <c r="A98" s="10" t="n">
        <v>93</v>
      </c>
      <c r="B98" s="11">
        <f>IFERROR(IF(A98&lt;='Paramètres'!$B$8,'Paramètres'!$B$6+(A98-1)*'Paramètres'!$B$5,""),"")</f>
        <v/>
      </c>
      <c r="C98" s="11">
        <f>IFERROR(IF(B98="","",B98+'Paramètres'!$B$5-1),"")</f>
        <v/>
      </c>
      <c r="D98" s="11">
        <f>IFERROR(IF(C98="","",C98+'Paramètres'!$B$7),"")</f>
        <v/>
      </c>
      <c r="E98" s="11">
        <f>IFERROR(IF(D98="","",IF('Paramètres'!$B$9="Aucun",D98,IF(OR(WEEKDAY(D98,2)&gt;5,COUNTIFS('Paramètres'!$D$4:$D$103,D98,'Paramètres'!$F$4:$F$103,"Oui")&gt;0),D98-IF(WEEKDAY(D98,2)=1,3,1),D98))),"")</f>
        <v/>
      </c>
      <c r="F98" s="12" t="n"/>
      <c r="G98" s="13" t="n"/>
      <c r="H98" s="13" t="n"/>
      <c r="I98" s="13" t="n"/>
      <c r="J98" s="10">
        <f>IFERROR(IF(OR(F98="",E98=""),"",F98-E98),"")</f>
        <v/>
      </c>
      <c r="K98" s="10">
        <f>IFERROR(IF(E98="","",IF(F98="","À confirmer",IF(F98=E98,"Conforme","Écart à justifier"))),"")</f>
        <v/>
      </c>
      <c r="L98" s="10">
        <f>IFERROR(IF(B98="","",IF(A98=1,"OK",IF(B98&gt;C97,"OK","Chevauchement"))),"")</f>
        <v/>
      </c>
      <c r="M98" s="14" t="n"/>
    </row>
    <row r="99">
      <c r="A99" s="10" t="n">
        <v>94</v>
      </c>
      <c r="B99" s="11">
        <f>IFERROR(IF(A99&lt;='Paramètres'!$B$8,'Paramètres'!$B$6+(A99-1)*'Paramètres'!$B$5,""),"")</f>
        <v/>
      </c>
      <c r="C99" s="11">
        <f>IFERROR(IF(B99="","",B99+'Paramètres'!$B$5-1),"")</f>
        <v/>
      </c>
      <c r="D99" s="11">
        <f>IFERROR(IF(C99="","",C99+'Paramètres'!$B$7),"")</f>
        <v/>
      </c>
      <c r="E99" s="11">
        <f>IFERROR(IF(D99="","",IF('Paramètres'!$B$9="Aucun",D99,IF(OR(WEEKDAY(D99,2)&gt;5,COUNTIFS('Paramètres'!$D$4:$D$103,D99,'Paramètres'!$F$4:$F$103,"Oui")&gt;0),D99-IF(WEEKDAY(D99,2)=1,3,1),D99))),"")</f>
        <v/>
      </c>
      <c r="F99" s="12" t="n"/>
      <c r="G99" s="13" t="n"/>
      <c r="H99" s="13" t="n"/>
      <c r="I99" s="13" t="n"/>
      <c r="J99" s="10">
        <f>IFERROR(IF(OR(F99="",E99=""),"",F99-E99),"")</f>
        <v/>
      </c>
      <c r="K99" s="10">
        <f>IFERROR(IF(E99="","",IF(F99="","À confirmer",IF(F99=E99,"Conforme","Écart à justifier"))),"")</f>
        <v/>
      </c>
      <c r="L99" s="10">
        <f>IFERROR(IF(B99="","",IF(A99=1,"OK",IF(B99&gt;C98,"OK","Chevauchement"))),"")</f>
        <v/>
      </c>
      <c r="M99" s="14" t="n"/>
    </row>
    <row r="100">
      <c r="A100" s="10" t="n">
        <v>95</v>
      </c>
      <c r="B100" s="11">
        <f>IFERROR(IF(A100&lt;='Paramètres'!$B$8,'Paramètres'!$B$6+(A100-1)*'Paramètres'!$B$5,""),"")</f>
        <v/>
      </c>
      <c r="C100" s="11">
        <f>IFERROR(IF(B100="","",B100+'Paramètres'!$B$5-1),"")</f>
        <v/>
      </c>
      <c r="D100" s="11">
        <f>IFERROR(IF(C100="","",C100+'Paramètres'!$B$7),"")</f>
        <v/>
      </c>
      <c r="E100" s="11">
        <f>IFERROR(IF(D100="","",IF('Paramètres'!$B$9="Aucun",D100,IF(OR(WEEKDAY(D100,2)&gt;5,COUNTIFS('Paramètres'!$D$4:$D$103,D100,'Paramètres'!$F$4:$F$103,"Oui")&gt;0),D100-IF(WEEKDAY(D100,2)=1,3,1),D100))),"")</f>
        <v/>
      </c>
      <c r="F100" s="12" t="n"/>
      <c r="G100" s="13" t="n"/>
      <c r="H100" s="13" t="n"/>
      <c r="I100" s="13" t="n"/>
      <c r="J100" s="10">
        <f>IFERROR(IF(OR(F100="",E100=""),"",F100-E100),"")</f>
        <v/>
      </c>
      <c r="K100" s="10">
        <f>IFERROR(IF(E100="","",IF(F100="","À confirmer",IF(F100=E100,"Conforme","Écart à justifier"))),"")</f>
        <v/>
      </c>
      <c r="L100" s="10">
        <f>IFERROR(IF(B100="","",IF(A100=1,"OK",IF(B100&gt;C99,"OK","Chevauchement"))),"")</f>
        <v/>
      </c>
      <c r="M100" s="14" t="n"/>
    </row>
    <row r="101">
      <c r="A101" s="10" t="n">
        <v>96</v>
      </c>
      <c r="B101" s="11">
        <f>IFERROR(IF(A101&lt;='Paramètres'!$B$8,'Paramètres'!$B$6+(A101-1)*'Paramètres'!$B$5,""),"")</f>
        <v/>
      </c>
      <c r="C101" s="11">
        <f>IFERROR(IF(B101="","",B101+'Paramètres'!$B$5-1),"")</f>
        <v/>
      </c>
      <c r="D101" s="11">
        <f>IFERROR(IF(C101="","",C101+'Paramètres'!$B$7),"")</f>
        <v/>
      </c>
      <c r="E101" s="11">
        <f>IFERROR(IF(D101="","",IF('Paramètres'!$B$9="Aucun",D101,IF(OR(WEEKDAY(D101,2)&gt;5,COUNTIFS('Paramètres'!$D$4:$D$103,D101,'Paramètres'!$F$4:$F$103,"Oui")&gt;0),D101-IF(WEEKDAY(D101,2)=1,3,1),D101))),"")</f>
        <v/>
      </c>
      <c r="F101" s="12" t="n"/>
      <c r="G101" s="13" t="n"/>
      <c r="H101" s="13" t="n"/>
      <c r="I101" s="13" t="n"/>
      <c r="J101" s="10">
        <f>IFERROR(IF(OR(F101="",E101=""),"",F101-E101),"")</f>
        <v/>
      </c>
      <c r="K101" s="10">
        <f>IFERROR(IF(E101="","",IF(F101="","À confirmer",IF(F101=E101,"Conforme","Écart à justifier"))),"")</f>
        <v/>
      </c>
      <c r="L101" s="10">
        <f>IFERROR(IF(B101="","",IF(A101=1,"OK",IF(B101&gt;C100,"OK","Chevauchement"))),"")</f>
        <v/>
      </c>
      <c r="M101" s="14" t="n"/>
    </row>
    <row r="102">
      <c r="A102" s="10" t="n">
        <v>97</v>
      </c>
      <c r="B102" s="11">
        <f>IFERROR(IF(A102&lt;='Paramètres'!$B$8,'Paramètres'!$B$6+(A102-1)*'Paramètres'!$B$5,""),"")</f>
        <v/>
      </c>
      <c r="C102" s="11">
        <f>IFERROR(IF(B102="","",B102+'Paramètres'!$B$5-1),"")</f>
        <v/>
      </c>
      <c r="D102" s="11">
        <f>IFERROR(IF(C102="","",C102+'Paramètres'!$B$7),"")</f>
        <v/>
      </c>
      <c r="E102" s="11">
        <f>IFERROR(IF(D102="","",IF('Paramètres'!$B$9="Aucun",D102,IF(OR(WEEKDAY(D102,2)&gt;5,COUNTIFS('Paramètres'!$D$4:$D$103,D102,'Paramètres'!$F$4:$F$103,"Oui")&gt;0),D102-IF(WEEKDAY(D102,2)=1,3,1),D102))),"")</f>
        <v/>
      </c>
      <c r="F102" s="12" t="n"/>
      <c r="G102" s="13" t="n"/>
      <c r="H102" s="13" t="n"/>
      <c r="I102" s="13" t="n"/>
      <c r="J102" s="10">
        <f>IFERROR(IF(OR(F102="",E102=""),"",F102-E102),"")</f>
        <v/>
      </c>
      <c r="K102" s="10">
        <f>IFERROR(IF(E102="","",IF(F102="","À confirmer",IF(F102=E102,"Conforme","Écart à justifier"))),"")</f>
        <v/>
      </c>
      <c r="L102" s="10">
        <f>IFERROR(IF(B102="","",IF(A102=1,"OK",IF(B102&gt;C101,"OK","Chevauchement"))),"")</f>
        <v/>
      </c>
      <c r="M102" s="14" t="n"/>
    </row>
    <row r="103">
      <c r="A103" s="10" t="n">
        <v>98</v>
      </c>
      <c r="B103" s="11">
        <f>IFERROR(IF(A103&lt;='Paramètres'!$B$8,'Paramètres'!$B$6+(A103-1)*'Paramètres'!$B$5,""),"")</f>
        <v/>
      </c>
      <c r="C103" s="11">
        <f>IFERROR(IF(B103="","",B103+'Paramètres'!$B$5-1),"")</f>
        <v/>
      </c>
      <c r="D103" s="11">
        <f>IFERROR(IF(C103="","",C103+'Paramètres'!$B$7),"")</f>
        <v/>
      </c>
      <c r="E103" s="11">
        <f>IFERROR(IF(D103="","",IF('Paramètres'!$B$9="Aucun",D103,IF(OR(WEEKDAY(D103,2)&gt;5,COUNTIFS('Paramètres'!$D$4:$D$103,D103,'Paramètres'!$F$4:$F$103,"Oui")&gt;0),D103-IF(WEEKDAY(D103,2)=1,3,1),D103))),"")</f>
        <v/>
      </c>
      <c r="F103" s="12" t="n"/>
      <c r="G103" s="13" t="n"/>
      <c r="H103" s="13" t="n"/>
      <c r="I103" s="13" t="n"/>
      <c r="J103" s="10">
        <f>IFERROR(IF(OR(F103="",E103=""),"",F103-E103),"")</f>
        <v/>
      </c>
      <c r="K103" s="10">
        <f>IFERROR(IF(E103="","",IF(F103="","À confirmer",IF(F103=E103,"Conforme","Écart à justifier"))),"")</f>
        <v/>
      </c>
      <c r="L103" s="10">
        <f>IFERROR(IF(B103="","",IF(A103=1,"OK",IF(B103&gt;C102,"OK","Chevauchement"))),"")</f>
        <v/>
      </c>
      <c r="M103" s="14" t="n"/>
    </row>
    <row r="104">
      <c r="A104" s="10" t="n">
        <v>99</v>
      </c>
      <c r="B104" s="11">
        <f>IFERROR(IF(A104&lt;='Paramètres'!$B$8,'Paramètres'!$B$6+(A104-1)*'Paramètres'!$B$5,""),"")</f>
        <v/>
      </c>
      <c r="C104" s="11">
        <f>IFERROR(IF(B104="","",B104+'Paramètres'!$B$5-1),"")</f>
        <v/>
      </c>
      <c r="D104" s="11">
        <f>IFERROR(IF(C104="","",C104+'Paramètres'!$B$7),"")</f>
        <v/>
      </c>
      <c r="E104" s="11">
        <f>IFERROR(IF(D104="","",IF('Paramètres'!$B$9="Aucun",D104,IF(OR(WEEKDAY(D104,2)&gt;5,COUNTIFS('Paramètres'!$D$4:$D$103,D104,'Paramètres'!$F$4:$F$103,"Oui")&gt;0),D104-IF(WEEKDAY(D104,2)=1,3,1),D104))),"")</f>
        <v/>
      </c>
      <c r="F104" s="12" t="n"/>
      <c r="G104" s="13" t="n"/>
      <c r="H104" s="13" t="n"/>
      <c r="I104" s="13" t="n"/>
      <c r="J104" s="10">
        <f>IFERROR(IF(OR(F104="",E104=""),"",F104-E104),"")</f>
        <v/>
      </c>
      <c r="K104" s="10">
        <f>IFERROR(IF(E104="","",IF(F104="","À confirmer",IF(F104=E104,"Conforme","Écart à justifier"))),"")</f>
        <v/>
      </c>
      <c r="L104" s="10">
        <f>IFERROR(IF(B104="","",IF(A104=1,"OK",IF(B104&gt;C103,"OK","Chevauchement"))),"")</f>
        <v/>
      </c>
      <c r="M104" s="14" t="n"/>
    </row>
    <row r="105">
      <c r="A105" s="10" t="n">
        <v>100</v>
      </c>
      <c r="B105" s="11">
        <f>IFERROR(IF(A105&lt;='Paramètres'!$B$8,'Paramètres'!$B$6+(A105-1)*'Paramètres'!$B$5,""),"")</f>
        <v/>
      </c>
      <c r="C105" s="11">
        <f>IFERROR(IF(B105="","",B105+'Paramètres'!$B$5-1),"")</f>
        <v/>
      </c>
      <c r="D105" s="11">
        <f>IFERROR(IF(C105="","",C105+'Paramètres'!$B$7),"")</f>
        <v/>
      </c>
      <c r="E105" s="11">
        <f>IFERROR(IF(D105="","",IF('Paramètres'!$B$9="Aucun",D105,IF(OR(WEEKDAY(D105,2)&gt;5,COUNTIFS('Paramètres'!$D$4:$D$103,D105,'Paramètres'!$F$4:$F$103,"Oui")&gt;0),D105-IF(WEEKDAY(D105,2)=1,3,1),D105))),"")</f>
        <v/>
      </c>
      <c r="F105" s="12" t="n"/>
      <c r="G105" s="13" t="n"/>
      <c r="H105" s="13" t="n"/>
      <c r="I105" s="13" t="n"/>
      <c r="J105" s="10">
        <f>IFERROR(IF(OR(F105="",E105=""),"",F105-E105),"")</f>
        <v/>
      </c>
      <c r="K105" s="10">
        <f>IFERROR(IF(E105="","",IF(F105="","À confirmer",IF(F105=E105,"Conforme","Écart à justifier"))),"")</f>
        <v/>
      </c>
      <c r="L105" s="10">
        <f>IFERROR(IF(B105="","",IF(A105=1,"OK",IF(B105&gt;C104,"OK","Chevauchement"))),"")</f>
        <v/>
      </c>
      <c r="M105" s="14" t="n"/>
    </row>
  </sheetData>
  <conditionalFormatting sqref="K6:K105">
    <cfRule type="expression" priority="1" dxfId="0">
      <formula>K6="À confirmer"</formula>
    </cfRule>
    <cfRule type="expression" priority="2" dxfId="1">
      <formula>K6="Écart à justifier"</formula>
    </cfRule>
  </conditionalFormatting>
  <conditionalFormatting sqref="L6:L105">
    <cfRule type="expression" priority="3" dxfId="1">
      <formula>L6="Chevauchement"</formula>
    </cfRule>
  </conditionalFormatting>
  <conditionalFormatting sqref="G6:G105">
    <cfRule type="expression" priority="4" dxfId="2">
      <formula>G6="Traitée"</formula>
    </cfRule>
  </conditionalFormatting>
  <dataValidations count="4">
    <dataValidation sqref="F6:F105" showErrorMessage="1" showInputMessage="1" allowBlank="1" type="date" operator="between">
      <formula1>='Paramètres'!$B$6-30</formula1>
      <formula2>=DATE('Paramètres'!$B$4+1,12,31)</formula2>
    </dataValidation>
    <dataValidation sqref="G6:G105" showErrorMessage="1" showInputMessage="1" allowBlank="1" type="list">
      <formula1>='Paramètres'!$H$4:$H$7</formula1>
    </dataValidation>
    <dataValidation sqref="H6:H105" showErrorMessage="1" showInputMessage="1" allowBlank="1" type="list">
      <formula1>='Paramètres'!$J$4:$J$7</formula1>
    </dataValidation>
    <dataValidation sqref="I6:I105" showErrorMessage="1" showInputMessage="1" allowBlank="1" type="textLength" operator="lessThanOrEqual">
      <formula1>30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4" customWidth="1" min="3" max="3"/>
    <col width="15" customWidth="1" min="4" max="4"/>
    <col width="48" customWidth="1" min="5" max="5"/>
    <col width="16" customWidth="1" min="6" max="6"/>
    <col width="20" customWidth="1" min="8" max="8"/>
    <col width="22" customWidth="1" min="10" max="10"/>
    <col width="14" customWidth="1" min="12" max="12"/>
  </cols>
  <sheetData>
    <row r="1" ht="26" customHeight="1">
      <c r="A1" s="1" t="inlineStr">
        <is>
          <t>Paramètres du calendrier de paie</t>
        </is>
      </c>
    </row>
    <row r="2">
      <c r="A2" s="15" t="inlineStr">
        <is>
          <t>Modifiez uniquement les cellules jaunes. Vérifiez les jours non ouvrables applicables à votre entreprise.</t>
        </is>
      </c>
    </row>
    <row r="3">
      <c r="A3" s="16" t="inlineStr">
        <is>
          <t>Nom de l’entreprise</t>
        </is>
      </c>
      <c r="B3" s="17" t="inlineStr">
        <is>
          <t>Atelier Nordik inc.</t>
        </is>
      </c>
      <c r="D3" s="9" t="inlineStr">
        <is>
          <t>Date</t>
        </is>
      </c>
      <c r="E3" s="9" t="inlineStr">
        <is>
          <t>Description</t>
        </is>
      </c>
      <c r="F3" s="9" t="inlineStr">
        <is>
          <t>À considérer</t>
        </is>
      </c>
      <c r="H3" s="18" t="inlineStr">
        <is>
          <t>Statuts de paie</t>
        </is>
      </c>
      <c r="J3" s="18" t="inlineStr">
        <is>
          <t>Responsables</t>
        </is>
      </c>
      <c r="L3" s="18" t="inlineStr">
        <is>
          <t>Oui / Non</t>
        </is>
      </c>
    </row>
    <row r="4">
      <c r="A4" s="16" t="inlineStr">
        <is>
          <t>Exercice visé</t>
        </is>
      </c>
      <c r="B4" s="19" t="n">
        <v>2026</v>
      </c>
      <c r="D4" s="20" t="n">
        <v>46023</v>
      </c>
      <c r="E4" s="14" t="inlineStr">
        <is>
          <t>Jour de l’An</t>
        </is>
      </c>
      <c r="F4" s="14" t="inlineStr">
        <is>
          <t>Oui</t>
        </is>
      </c>
      <c r="H4" s="21" t="inlineStr">
        <is>
          <t>À planifier</t>
        </is>
      </c>
      <c r="J4" s="21" t="inlineStr">
        <is>
          <t>Sonia Tremblay</t>
        </is>
      </c>
      <c r="L4" s="21" t="inlineStr">
        <is>
          <t>Oui</t>
        </is>
      </c>
    </row>
    <row r="5">
      <c r="A5" s="16" t="inlineStr">
        <is>
          <t>Nombre de jours par période</t>
        </is>
      </c>
      <c r="B5" s="19" t="n">
        <v>14</v>
      </c>
      <c r="D5" s="20" t="n">
        <v>46115</v>
      </c>
      <c r="E5" s="14" t="inlineStr">
        <is>
          <t>Vendredi saint — à confirmer selon l’entreprise</t>
        </is>
      </c>
      <c r="F5" s="14" t="inlineStr">
        <is>
          <t>Oui</t>
        </is>
      </c>
      <c r="H5" s="21" t="inlineStr">
        <is>
          <t>Confirmée</t>
        </is>
      </c>
      <c r="J5" s="21" t="inlineStr">
        <is>
          <t>Marc Gagnon</t>
        </is>
      </c>
      <c r="L5" s="21" t="inlineStr">
        <is>
          <t>Non</t>
        </is>
      </c>
    </row>
    <row r="6">
      <c r="A6" s="16" t="inlineStr">
        <is>
          <t>Première date de début de période</t>
        </is>
      </c>
      <c r="B6" s="22" t="n">
        <v>46026</v>
      </c>
      <c r="D6" s="20" t="n">
        <v>46160</v>
      </c>
      <c r="E6" s="14" t="inlineStr">
        <is>
          <t>Journée nationale des patriotes</t>
        </is>
      </c>
      <c r="F6" s="14" t="inlineStr">
        <is>
          <t>Oui</t>
        </is>
      </c>
      <c r="H6" s="21" t="inlineStr">
        <is>
          <t>Traitée</t>
        </is>
      </c>
      <c r="J6" s="21" t="inlineStr">
        <is>
          <t>Administration</t>
        </is>
      </c>
    </row>
    <row r="7">
      <c r="A7" s="16" t="inlineStr">
        <is>
          <t>Délai entre la fin de période et la paie</t>
        </is>
      </c>
      <c r="B7" s="19" t="n">
        <v>6</v>
      </c>
      <c r="D7" s="20" t="n">
        <v>46197</v>
      </c>
      <c r="E7" s="14" t="inlineStr">
        <is>
          <t>Fête nationale du Québec</t>
        </is>
      </c>
      <c r="F7" s="14" t="inlineStr">
        <is>
          <t>Oui</t>
        </is>
      </c>
      <c r="H7" s="21" t="inlineStr">
        <is>
          <t>Annulée</t>
        </is>
      </c>
      <c r="J7" s="21" t="inlineStr">
        <is>
          <t>À déterminer</t>
        </is>
      </c>
    </row>
    <row r="8">
      <c r="A8" s="16" t="inlineStr">
        <is>
          <t>Nombre de périodes planifiées</t>
        </is>
      </c>
      <c r="B8" s="19" t="n">
        <v>26</v>
      </c>
      <c r="D8" s="20" t="n">
        <v>46204</v>
      </c>
      <c r="E8" s="14" t="inlineStr">
        <is>
          <t>Fête du Canada</t>
        </is>
      </c>
      <c r="F8" s="14" t="inlineStr">
        <is>
          <t>Oui</t>
        </is>
      </c>
    </row>
    <row r="9">
      <c r="A9" s="16" t="inlineStr">
        <is>
          <t>Règle d’ajustement de la date de paie</t>
        </is>
      </c>
      <c r="B9" s="17" t="inlineStr">
        <is>
          <t>Jour ouvrable précédent</t>
        </is>
      </c>
      <c r="D9" s="20" t="n">
        <v>46272</v>
      </c>
      <c r="E9" s="14" t="inlineStr">
        <is>
          <t>Fête du Travail</t>
        </is>
      </c>
      <c r="F9" s="14" t="inlineStr">
        <is>
          <t>Oui</t>
        </is>
      </c>
    </row>
    <row r="10">
      <c r="D10" s="20" t="n">
        <v>46307</v>
      </c>
      <c r="E10" s="14" t="inlineStr">
        <is>
          <t>Action de grâce</t>
        </is>
      </c>
      <c r="F10" s="14" t="inlineStr">
        <is>
          <t>Oui</t>
        </is>
      </c>
    </row>
    <row r="11">
      <c r="A11" s="23" t="inlineStr">
        <is>
          <t>Une année peut comprendre 26 ou 27 paies aux deux semaines selon le point de départ du calendrier. Confirmez le nombre de périodes applicable à votre entreprise.</t>
        </is>
      </c>
      <c r="D11" s="20" t="n">
        <v>46381</v>
      </c>
      <c r="E11" s="14" t="inlineStr">
        <is>
          <t>Noël</t>
        </is>
      </c>
      <c r="F11" s="14" t="inlineStr">
        <is>
          <t>Oui</t>
        </is>
      </c>
    </row>
    <row r="12">
      <c r="D12" s="20" t="n">
        <v>46382</v>
      </c>
      <c r="E12" s="14" t="inlineStr">
        <is>
          <t>Lendemain de Noël — à confirmer selon l’entreprise</t>
        </is>
      </c>
      <c r="F12" s="14" t="inlineStr">
        <is>
          <t>Oui</t>
        </is>
      </c>
    </row>
    <row r="13">
      <c r="D13" s="20" t="n"/>
      <c r="E13" s="14" t="n"/>
      <c r="F13" s="14" t="n"/>
    </row>
    <row r="14">
      <c r="D14" s="20" t="n"/>
      <c r="E14" s="14" t="n"/>
      <c r="F14" s="14" t="n"/>
    </row>
    <row r="15">
      <c r="D15" s="20" t="n"/>
      <c r="E15" s="14" t="n"/>
      <c r="F15" s="14" t="n"/>
    </row>
    <row r="16">
      <c r="D16" s="20" t="n"/>
      <c r="E16" s="14" t="n"/>
      <c r="F16" s="14" t="n"/>
    </row>
    <row r="17">
      <c r="D17" s="20" t="n"/>
      <c r="E17" s="14" t="n"/>
      <c r="F17" s="14" t="n"/>
    </row>
    <row r="18">
      <c r="D18" s="20" t="n"/>
      <c r="E18" s="14" t="n"/>
      <c r="F18" s="14" t="n"/>
    </row>
    <row r="19">
      <c r="D19" s="20" t="n"/>
      <c r="E19" s="14" t="n"/>
      <c r="F19" s="14" t="n"/>
    </row>
    <row r="20">
      <c r="D20" s="20" t="n"/>
      <c r="E20" s="14" t="n"/>
      <c r="F20" s="14" t="n"/>
    </row>
    <row r="21">
      <c r="D21" s="20" t="n"/>
      <c r="E21" s="14" t="n"/>
      <c r="F21" s="14" t="n"/>
    </row>
    <row r="22">
      <c r="D22" s="20" t="n"/>
      <c r="E22" s="14" t="n"/>
      <c r="F22" s="14" t="n"/>
    </row>
    <row r="23">
      <c r="D23" s="20" t="n"/>
      <c r="E23" s="14" t="n"/>
      <c r="F23" s="14" t="n"/>
    </row>
    <row r="24">
      <c r="D24" s="20" t="n"/>
      <c r="E24" s="14" t="n"/>
      <c r="F24" s="14" t="n"/>
    </row>
    <row r="25">
      <c r="D25" s="20" t="n"/>
      <c r="E25" s="14" t="n"/>
      <c r="F25" s="14" t="n"/>
    </row>
    <row r="26">
      <c r="D26" s="20" t="n"/>
      <c r="E26" s="14" t="n"/>
      <c r="F26" s="14" t="n"/>
    </row>
    <row r="27">
      <c r="D27" s="20" t="n"/>
      <c r="E27" s="14" t="n"/>
      <c r="F27" s="14" t="n"/>
    </row>
    <row r="28">
      <c r="D28" s="20" t="n"/>
      <c r="E28" s="14" t="n"/>
      <c r="F28" s="14" t="n"/>
    </row>
    <row r="29">
      <c r="D29" s="20" t="n"/>
      <c r="E29" s="14" t="n"/>
      <c r="F29" s="14" t="n"/>
    </row>
    <row r="30">
      <c r="D30" s="20" t="n"/>
      <c r="E30" s="14" t="n"/>
      <c r="F30" s="14" t="n"/>
    </row>
    <row r="31">
      <c r="D31" s="20" t="n"/>
      <c r="E31" s="14" t="n"/>
      <c r="F31" s="14" t="n"/>
    </row>
    <row r="32">
      <c r="D32" s="20" t="n"/>
      <c r="E32" s="14" t="n"/>
      <c r="F32" s="14" t="n"/>
    </row>
    <row r="33">
      <c r="D33" s="20" t="n"/>
      <c r="E33" s="14" t="n"/>
      <c r="F33" s="14" t="n"/>
    </row>
    <row r="34">
      <c r="D34" s="20" t="n"/>
      <c r="E34" s="14" t="n"/>
      <c r="F34" s="14" t="n"/>
    </row>
    <row r="35">
      <c r="D35" s="20" t="n"/>
      <c r="E35" s="14" t="n"/>
      <c r="F35" s="14" t="n"/>
    </row>
    <row r="36">
      <c r="D36" s="20" t="n"/>
      <c r="E36" s="14" t="n"/>
      <c r="F36" s="14" t="n"/>
    </row>
    <row r="37">
      <c r="D37" s="20" t="n"/>
      <c r="E37" s="14" t="n"/>
      <c r="F37" s="14" t="n"/>
    </row>
    <row r="38">
      <c r="D38" s="20" t="n"/>
      <c r="E38" s="14" t="n"/>
      <c r="F38" s="14" t="n"/>
    </row>
    <row r="39">
      <c r="D39" s="20" t="n"/>
      <c r="E39" s="14" t="n"/>
      <c r="F39" s="14" t="n"/>
    </row>
    <row r="40">
      <c r="D40" s="20" t="n"/>
      <c r="E40" s="14" t="n"/>
      <c r="F40" s="14" t="n"/>
    </row>
    <row r="41">
      <c r="D41" s="20" t="n"/>
      <c r="E41" s="14" t="n"/>
      <c r="F41" s="14" t="n"/>
    </row>
    <row r="42">
      <c r="D42" s="20" t="n"/>
      <c r="E42" s="14" t="n"/>
      <c r="F42" s="14" t="n"/>
    </row>
    <row r="43">
      <c r="D43" s="20" t="n"/>
      <c r="E43" s="14" t="n"/>
      <c r="F43" s="14" t="n"/>
    </row>
    <row r="44">
      <c r="D44" s="20" t="n"/>
      <c r="E44" s="14" t="n"/>
      <c r="F44" s="14" t="n"/>
    </row>
    <row r="45">
      <c r="D45" s="20" t="n"/>
      <c r="E45" s="14" t="n"/>
      <c r="F45" s="14" t="n"/>
    </row>
    <row r="46">
      <c r="D46" s="20" t="n"/>
      <c r="E46" s="14" t="n"/>
      <c r="F46" s="14" t="n"/>
    </row>
    <row r="47">
      <c r="D47" s="20" t="n"/>
      <c r="E47" s="14" t="n"/>
      <c r="F47" s="14" t="n"/>
    </row>
    <row r="48">
      <c r="D48" s="20" t="n"/>
      <c r="E48" s="14" t="n"/>
      <c r="F48" s="14" t="n"/>
    </row>
    <row r="49">
      <c r="D49" s="20" t="n"/>
      <c r="E49" s="14" t="n"/>
      <c r="F49" s="14" t="n"/>
    </row>
    <row r="50">
      <c r="D50" s="20" t="n"/>
      <c r="E50" s="14" t="n"/>
      <c r="F50" s="14" t="n"/>
    </row>
    <row r="51">
      <c r="D51" s="20" t="n"/>
      <c r="E51" s="14" t="n"/>
      <c r="F51" s="14" t="n"/>
    </row>
    <row r="52">
      <c r="D52" s="20" t="n"/>
      <c r="E52" s="14" t="n"/>
      <c r="F52" s="14" t="n"/>
    </row>
    <row r="53">
      <c r="D53" s="20" t="n"/>
      <c r="E53" s="14" t="n"/>
      <c r="F53" s="14" t="n"/>
    </row>
    <row r="54">
      <c r="D54" s="20" t="n"/>
      <c r="E54" s="14" t="n"/>
      <c r="F54" s="14" t="n"/>
    </row>
    <row r="55">
      <c r="D55" s="20" t="n"/>
      <c r="E55" s="14" t="n"/>
      <c r="F55" s="14" t="n"/>
    </row>
    <row r="56">
      <c r="D56" s="20" t="n"/>
      <c r="E56" s="14" t="n"/>
      <c r="F56" s="14" t="n"/>
    </row>
    <row r="57">
      <c r="D57" s="20" t="n"/>
      <c r="E57" s="14" t="n"/>
      <c r="F57" s="14" t="n"/>
    </row>
    <row r="58">
      <c r="D58" s="20" t="n"/>
      <c r="E58" s="14" t="n"/>
      <c r="F58" s="14" t="n"/>
    </row>
    <row r="59">
      <c r="D59" s="20" t="n"/>
      <c r="E59" s="14" t="n"/>
      <c r="F59" s="14" t="n"/>
    </row>
    <row r="60">
      <c r="D60" s="20" t="n"/>
      <c r="E60" s="14" t="n"/>
      <c r="F60" s="14" t="n"/>
    </row>
    <row r="61">
      <c r="D61" s="20" t="n"/>
      <c r="E61" s="14" t="n"/>
      <c r="F61" s="14" t="n"/>
    </row>
    <row r="62">
      <c r="D62" s="20" t="n"/>
      <c r="E62" s="14" t="n"/>
      <c r="F62" s="14" t="n"/>
    </row>
    <row r="63">
      <c r="D63" s="20" t="n"/>
      <c r="E63" s="14" t="n"/>
      <c r="F63" s="14" t="n"/>
    </row>
    <row r="64">
      <c r="D64" s="20" t="n"/>
      <c r="E64" s="14" t="n"/>
      <c r="F64" s="14" t="n"/>
    </row>
    <row r="65">
      <c r="D65" s="20" t="n"/>
      <c r="E65" s="14" t="n"/>
      <c r="F65" s="14" t="n"/>
    </row>
    <row r="66">
      <c r="D66" s="20" t="n"/>
      <c r="E66" s="14" t="n"/>
      <c r="F66" s="14" t="n"/>
    </row>
    <row r="67">
      <c r="D67" s="20" t="n"/>
      <c r="E67" s="14" t="n"/>
      <c r="F67" s="14" t="n"/>
    </row>
    <row r="68">
      <c r="D68" s="20" t="n"/>
      <c r="E68" s="14" t="n"/>
      <c r="F68" s="14" t="n"/>
    </row>
    <row r="69">
      <c r="D69" s="20" t="n"/>
      <c r="E69" s="14" t="n"/>
      <c r="F69" s="14" t="n"/>
    </row>
    <row r="70">
      <c r="D70" s="20" t="n"/>
      <c r="E70" s="14" t="n"/>
      <c r="F70" s="14" t="n"/>
    </row>
    <row r="71">
      <c r="D71" s="20" t="n"/>
      <c r="E71" s="14" t="n"/>
      <c r="F71" s="14" t="n"/>
    </row>
    <row r="72">
      <c r="D72" s="20" t="n"/>
      <c r="E72" s="14" t="n"/>
      <c r="F72" s="14" t="n"/>
    </row>
    <row r="73">
      <c r="D73" s="20" t="n"/>
      <c r="E73" s="14" t="n"/>
      <c r="F73" s="14" t="n"/>
    </row>
    <row r="74">
      <c r="D74" s="20" t="n"/>
      <c r="E74" s="14" t="n"/>
      <c r="F74" s="14" t="n"/>
    </row>
    <row r="75">
      <c r="D75" s="20" t="n"/>
      <c r="E75" s="14" t="n"/>
      <c r="F75" s="14" t="n"/>
    </row>
    <row r="76">
      <c r="D76" s="20" t="n"/>
      <c r="E76" s="14" t="n"/>
      <c r="F76" s="14" t="n"/>
    </row>
    <row r="77">
      <c r="D77" s="20" t="n"/>
      <c r="E77" s="14" t="n"/>
      <c r="F77" s="14" t="n"/>
    </row>
    <row r="78">
      <c r="D78" s="20" t="n"/>
      <c r="E78" s="14" t="n"/>
      <c r="F78" s="14" t="n"/>
    </row>
    <row r="79">
      <c r="D79" s="20" t="n"/>
      <c r="E79" s="14" t="n"/>
      <c r="F79" s="14" t="n"/>
    </row>
    <row r="80">
      <c r="D80" s="20" t="n"/>
      <c r="E80" s="14" t="n"/>
      <c r="F80" s="14" t="n"/>
    </row>
    <row r="81">
      <c r="D81" s="20" t="n"/>
      <c r="E81" s="14" t="n"/>
      <c r="F81" s="14" t="n"/>
    </row>
    <row r="82">
      <c r="D82" s="20" t="n"/>
      <c r="E82" s="14" t="n"/>
      <c r="F82" s="14" t="n"/>
    </row>
    <row r="83">
      <c r="D83" s="20" t="n"/>
      <c r="E83" s="14" t="n"/>
      <c r="F83" s="14" t="n"/>
    </row>
    <row r="84">
      <c r="D84" s="20" t="n"/>
      <c r="E84" s="14" t="n"/>
      <c r="F84" s="14" t="n"/>
    </row>
    <row r="85">
      <c r="D85" s="20" t="n"/>
      <c r="E85" s="14" t="n"/>
      <c r="F85" s="14" t="n"/>
    </row>
    <row r="86">
      <c r="D86" s="20" t="n"/>
      <c r="E86" s="14" t="n"/>
      <c r="F86" s="14" t="n"/>
    </row>
    <row r="87">
      <c r="D87" s="20" t="n"/>
      <c r="E87" s="14" t="n"/>
      <c r="F87" s="14" t="n"/>
    </row>
    <row r="88">
      <c r="D88" s="20" t="n"/>
      <c r="E88" s="14" t="n"/>
      <c r="F88" s="14" t="n"/>
    </row>
    <row r="89">
      <c r="D89" s="20" t="n"/>
      <c r="E89" s="14" t="n"/>
      <c r="F89" s="14" t="n"/>
    </row>
    <row r="90">
      <c r="D90" s="20" t="n"/>
      <c r="E90" s="14" t="n"/>
      <c r="F90" s="14" t="n"/>
    </row>
    <row r="91">
      <c r="D91" s="20" t="n"/>
      <c r="E91" s="14" t="n"/>
      <c r="F91" s="14" t="n"/>
    </row>
    <row r="92">
      <c r="D92" s="20" t="n"/>
      <c r="E92" s="14" t="n"/>
      <c r="F92" s="14" t="n"/>
    </row>
    <row r="93">
      <c r="D93" s="20" t="n"/>
      <c r="E93" s="14" t="n"/>
      <c r="F93" s="14" t="n"/>
    </row>
    <row r="94">
      <c r="D94" s="20" t="n"/>
      <c r="E94" s="14" t="n"/>
      <c r="F94" s="14" t="n"/>
    </row>
    <row r="95">
      <c r="D95" s="20" t="n"/>
      <c r="E95" s="14" t="n"/>
      <c r="F95" s="14" t="n"/>
    </row>
    <row r="96">
      <c r="D96" s="20" t="n"/>
      <c r="E96" s="14" t="n"/>
      <c r="F96" s="14" t="n"/>
    </row>
    <row r="97">
      <c r="D97" s="20" t="n"/>
      <c r="E97" s="14" t="n"/>
      <c r="F97" s="14" t="n"/>
    </row>
    <row r="98">
      <c r="D98" s="20" t="n"/>
      <c r="E98" s="14" t="n"/>
      <c r="F98" s="14" t="n"/>
    </row>
    <row r="99">
      <c r="D99" s="20" t="n"/>
      <c r="E99" s="14" t="n"/>
      <c r="F99" s="14" t="n"/>
    </row>
    <row r="100">
      <c r="D100" s="20" t="n"/>
      <c r="E100" s="14" t="n"/>
      <c r="F100" s="14" t="n"/>
    </row>
    <row r="101">
      <c r="D101" s="20" t="n"/>
      <c r="E101" s="14" t="n"/>
      <c r="F101" s="14" t="n"/>
    </row>
    <row r="102">
      <c r="D102" s="20" t="n"/>
      <c r="E102" s="14" t="n"/>
      <c r="F102" s="14" t="n"/>
    </row>
    <row r="103">
      <c r="D103" s="20" t="n"/>
      <c r="E103" s="14" t="n"/>
      <c r="F103" s="14" t="n"/>
    </row>
    <row r="105">
      <c r="D105" s="7" t="inlineStr">
        <is>
          <t>Les jours non ouvrables varient selon les conventions de travail, les fermetures de l’entreprise et les pratiques de l’institution financière. Confirmez les dates applicables avant de traiter la paie.</t>
        </is>
      </c>
    </row>
  </sheetData>
  <dataValidations count="6">
    <dataValidation sqref="B4" showErrorMessage="1" showInputMessage="1" allowBlank="0" type="whole" operator="between">
      <formula1>2000</formula1>
      <formula2>2100</formula2>
    </dataValidation>
    <dataValidation sqref="B5" showErrorMessage="1" showInputMessage="1" allowBlank="0" type="whole" operator="equal">
      <formula1>14</formula1>
    </dataValidation>
    <dataValidation sqref="B7" showErrorMessage="1" showInputMessage="1" allowBlank="0" type="whole" operator="greaterThanOrEqual">
      <formula1>0</formula1>
    </dataValidation>
    <dataValidation sqref="B8" showErrorMessage="1" showInputMessage="1" allowBlank="0" type="list">
      <formula1>"26,27"</formula1>
    </dataValidation>
    <dataValidation sqref="B9" showErrorMessage="1" showInputMessage="1" allowBlank="0" type="list">
      <formula1>"Aucun,Jour ouvrable précédent"</formula1>
    </dataValidation>
    <dataValidation sqref="F4:F103" showErrorMessage="1" showInputMessage="1" allowBlank="1" type="list">
      <formula1>='Paramètres'!$L$4:$L$5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2026-09-02T13:53:52Z</dcterms:created>
  <dcterms:modified xmlns:dcterms="http://purl.org/dc/terms/" xmlns:xsi="http://www.w3.org/2001/XMLSchema-instance" xsi:type="dcterms:W3CDTF">2026-09-02T13:53:52Z</dcterms:modified>
</cp:coreProperties>
</file>