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Transactions à rapprocher" sheetId="3" state="visible" r:id="rId3"/>
    <sheet xmlns:r="http://schemas.openxmlformats.org/officeDocument/2006/relationships" name="Conciliation" sheetId="4" state="visible" r:id="rId4"/>
  </sheets>
  <definedNames>
    <definedName name="_xlnm._FilterDatabase" localSheetId="2" hidden="1">'Transactions à rapprocher'!$A$3:$S$103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[$$-fr-CA];[Red]-#,##0.00 [$$-fr-CA]"/>
    <numFmt numFmtId="165" formatCode="yyyy-mm-dd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b val="1"/>
      <sz val="10"/>
    </font>
    <font>
      <name val="Aptos"/>
      <sz val="10"/>
    </font>
    <font>
      <name val="Aptos"/>
      <b val="1"/>
      <color rgb="00FFFFFF"/>
      <sz val="11"/>
    </font>
    <font>
      <name val="Aptos"/>
      <b val="1"/>
      <sz val="13"/>
    </font>
  </fonts>
  <fills count="6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2D6A9F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pivotButton="0" quotePrefix="0" xfId="0"/>
    <xf numFmtId="0" fontId="0" fillId="3" borderId="1" pivotButton="0" quotePrefix="0" xfId="0"/>
    <xf numFmtId="0" fontId="4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0" fillId="0" borderId="1" pivotButton="0" quotePrefix="0" xfId="0"/>
    <xf numFmtId="165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0" fontId="4" fillId="5" borderId="1" pivotButton="0" quotePrefix="0" xfId="0"/>
    <xf numFmtId="0" fontId="0" fillId="5" borderId="1" pivotButton="0" quotePrefix="0" xfId="0"/>
    <xf numFmtId="0" fontId="0" fillId="3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0" fontId="3" fillId="3" borderId="1" pivotButton="0" quotePrefix="0" xfId="0"/>
    <xf numFmtId="164" fontId="3" fillId="3" borderId="1" pivotButton="0" quotePrefix="0" xfId="0"/>
    <xf numFmtId="164" fontId="2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left" vertical="center"/>
    </xf>
    <xf numFmtId="164" fontId="3" fillId="3" borderId="1" applyAlignment="1" pivotButton="0" quotePrefix="0" xfId="0">
      <alignment horizontal="left" vertical="center"/>
    </xf>
    <xf numFmtId="164" fontId="3" fillId="3" borderId="1" pivotButton="0" quotePrefix="0" xfId="0"/>
    <xf numFmtId="164" fontId="2" fillId="3" borderId="1" pivotButton="0" quotePrefix="0" xfId="0"/>
  </cellXfs>
  <cellStyles count="1">
    <cellStyle name="Normal" xfId="0" builtinId="0" hidden="0"/>
  </cellStyles>
  <dxfs count="4">
    <dxf>
      <font>
        <name val="Aptos"/>
        <b val="1"/>
        <color rgb="00147D64"/>
        <sz val="10"/>
      </font>
      <fill>
        <patternFill patternType="solid">
          <fgColor rgb="00D9EAD3"/>
        </patternFill>
      </fill>
    </dxf>
    <dxf>
      <fill>
        <patternFill patternType="solid">
          <fgColor rgb="00FFF4D6"/>
        </patternFill>
      </fill>
    </dxf>
    <dxf>
      <font>
        <name val="Aptos"/>
        <b val="1"/>
        <sz val="10"/>
      </font>
      <fill>
        <patternFill patternType="solid">
          <fgColor rgb="00FCE5CD"/>
        </patternFill>
      </fill>
    </dxf>
    <dxf>
      <font>
        <name val="Aptos"/>
        <b val="1"/>
        <color rgb="00C73939"/>
        <sz val="10"/>
      </font>
      <fill>
        <patternFill patternType="solid">
          <fgColor rgb="00F4CC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Transactions" displayName="tblTransactions" ref="A3:S103" headerRowCount="1">
  <autoFilter ref="A3:S103"/>
  <tableColumns count="19">
    <tableColumn id="1" name="No de rapprochement"/>
    <tableColumn id="2" name="Date banque"/>
    <tableColumn id="3" name="Référence banque"/>
    <tableColumn id="4" name="Description banque"/>
    <tableColumn id="5" name="Débit banque"/>
    <tableColumn id="6" name="Crédit banque"/>
    <tableColumn id="7" name="Montant banque"/>
    <tableColumn id="8" name="Date livres"/>
    <tableColumn id="9" name="No de pièce"/>
    <tableColumn id="10" name="Description livres"/>
    <tableColumn id="11" name="Débit livres"/>
    <tableColumn id="12" name="Crédit livres"/>
    <tableColumn id="13" name="Montant livres"/>
    <tableColumn id="14" name="Catégorie comptable"/>
    <tableColumn id="15" name="Type d’opération"/>
    <tableColumn id="16" name="Contrôle saisie"/>
    <tableColumn id="17" name="Écart"/>
    <tableColumn id="18" name="Statut"/>
    <tableColumn id="19" name="Notes de suiv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24" customWidth="1" min="3" max="3"/>
    <col width="24" customWidth="1" min="4" max="4"/>
    <col width="26" customWidth="1" min="5" max="5"/>
    <col width="30" customWidth="1" min="6" max="6"/>
  </cols>
  <sheetData>
    <row r="1">
      <c r="A1" s="1" t="inlineStr">
        <is>
          <t>Tableau de bord — Conciliation bancaire</t>
        </is>
      </c>
      <c r="B1" s="22" t="n"/>
      <c r="C1" s="22" t="n"/>
      <c r="D1" s="22" t="n"/>
      <c r="E1" s="22" t="n"/>
      <c r="F1" s="23" t="n"/>
    </row>
    <row r="2"/>
    <row r="3">
      <c r="A3" s="2" t="inlineStr">
        <is>
          <t>Entreprise</t>
        </is>
      </c>
      <c r="B3" s="3">
        <f>'Paramètres'!$B$3</f>
        <v/>
      </c>
    </row>
    <row r="4">
      <c r="A4" s="2" t="inlineStr">
        <is>
          <t>Compte bancaire</t>
        </is>
      </c>
      <c r="B4" s="3">
        <f>'Paramètres'!$B$5</f>
        <v/>
      </c>
    </row>
    <row r="5">
      <c r="A5" s="2" t="inlineStr">
        <is>
          <t>Période conciliée</t>
        </is>
      </c>
      <c r="B5" s="3">
        <f>CONCATENATE(TEXT('Paramètres'!$B$6,"yyyy-mm-dd")," au ",TEXT('Paramètres'!$B$7,"yyyy-mm-dd"))</f>
        <v/>
      </c>
    </row>
    <row r="6"/>
    <row r="7">
      <c r="A7" s="4" t="inlineStr">
        <is>
          <t>Opérations appariées</t>
        </is>
      </c>
      <c r="C7" s="4" t="inlineStr">
        <is>
          <t>Banque seulement</t>
        </is>
      </c>
      <c r="E7" s="4" t="inlineStr">
        <is>
          <t>Livres seulement</t>
        </is>
      </c>
    </row>
    <row r="8">
      <c r="B8" s="5">
        <f>IFERROR(COUNTIF('Transactions à rapprocher'!$R$4:$R$103,"Apparié"),0)</f>
        <v/>
      </c>
      <c r="D8" s="5">
        <f>IFERROR(COUNTIF('Transactions à rapprocher'!$R$4:$R$103,"Banque seulement"),0)</f>
        <v/>
      </c>
      <c r="F8" s="5">
        <f>IFERROR(COUNTIF('Transactions à rapprocher'!$R$4:$R$103,"Livres seulement"),0)</f>
        <v/>
      </c>
    </row>
    <row r="9"/>
    <row r="10">
      <c r="A10" s="4" t="inlineStr">
        <is>
          <t>Écarts à vérifier</t>
        </is>
      </c>
      <c r="C10" s="4" t="inlineStr">
        <is>
          <t>Écart final</t>
        </is>
      </c>
      <c r="E10" s="4" t="inlineStr">
        <is>
          <t>Statut de la conciliation</t>
        </is>
      </c>
    </row>
    <row r="11">
      <c r="B11" s="5">
        <f>IFERROR(COUNTIF('Transactions à rapprocher'!$R$4:$R$103,"Écart à vérifier")+COUNTIF('Transactions à rapprocher'!$R$4:$R$103,"Erreur de saisie"),0)</f>
        <v/>
      </c>
      <c r="D11" s="24">
        <f>IFERROR('Conciliation'!$B$26,0)</f>
        <v/>
      </c>
      <c r="F11" s="5">
        <f>'Conciliation'!$B$27</f>
        <v/>
      </c>
    </row>
    <row r="12">
      <c r="B12">
        <f>""</f>
        <v/>
      </c>
    </row>
    <row r="13">
      <c r="B13">
        <f>""</f>
        <v/>
      </c>
    </row>
    <row r="14">
      <c r="B14">
        <f>""</f>
        <v/>
      </c>
    </row>
    <row r="15">
      <c r="B15">
        <f>""</f>
        <v/>
      </c>
    </row>
    <row r="16">
      <c r="B16">
        <f>""</f>
        <v/>
      </c>
    </row>
    <row r="17">
      <c r="B17">
        <f>""</f>
        <v/>
      </c>
    </row>
    <row r="18">
      <c r="B18">
        <f>""</f>
        <v/>
      </c>
    </row>
    <row r="19">
      <c r="B19">
        <f>""</f>
        <v/>
      </c>
    </row>
    <row r="20">
      <c r="B20">
        <f>""</f>
        <v/>
      </c>
    </row>
    <row r="21">
      <c r="B21">
        <f>""</f>
        <v/>
      </c>
    </row>
    <row r="22">
      <c r="B22">
        <f>""</f>
        <v/>
      </c>
    </row>
    <row r="23">
      <c r="B23">
        <f>""</f>
        <v/>
      </c>
    </row>
    <row r="24">
      <c r="B24">
        <f>""</f>
        <v/>
      </c>
    </row>
    <row r="25">
      <c r="B25">
        <f>""</f>
        <v/>
      </c>
    </row>
    <row r="26">
      <c r="B26">
        <f>""</f>
        <v/>
      </c>
    </row>
    <row r="27">
      <c r="B27">
        <f>""</f>
        <v/>
      </c>
    </row>
    <row r="28">
      <c r="B28">
        <f>""</f>
        <v/>
      </c>
    </row>
    <row r="29">
      <c r="B29">
        <f>""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8" customWidth="1" min="5" max="5"/>
    <col width="28" customWidth="1" min="7" max="7"/>
  </cols>
  <sheetData>
    <row r="1" ht="24" customHeight="1">
      <c r="A1" s="1" t="inlineStr">
        <is>
          <t>Paramètres de la conciliation bancaire</t>
        </is>
      </c>
      <c r="B1" s="23" t="n"/>
    </row>
    <row r="2">
      <c r="E2" s="7" t="inlineStr">
        <is>
          <t>Catégories comptables</t>
        </is>
      </c>
      <c r="G2" s="7" t="inlineStr">
        <is>
          <t>Types d’opérations</t>
        </is>
      </c>
    </row>
    <row r="3">
      <c r="A3" s="8" t="inlineStr">
        <is>
          <t>Nom de l’entreprise</t>
        </is>
      </c>
      <c r="B3" s="9" t="inlineStr">
        <is>
          <t>Atelier Boréal inc.</t>
        </is>
      </c>
      <c r="E3" s="10" t="inlineStr">
        <is>
          <t>Ventes</t>
        </is>
      </c>
      <c r="G3" s="10" t="inlineStr">
        <is>
          <t>Dépôt client</t>
        </is>
      </c>
    </row>
    <row r="4">
      <c r="A4" s="8" t="inlineStr">
        <is>
          <t>Institution financière</t>
        </is>
      </c>
      <c r="B4" s="9" t="inlineStr">
        <is>
          <t>Caisse Desjardins</t>
        </is>
      </c>
      <c r="E4" s="10" t="inlineStr">
        <is>
          <t>Comptes clients</t>
        </is>
      </c>
      <c r="G4" s="10" t="inlineStr">
        <is>
          <t>Paiement fournisseur</t>
        </is>
      </c>
    </row>
    <row r="5">
      <c r="A5" s="8" t="inlineStr">
        <is>
          <t>Compte bancaire</t>
        </is>
      </c>
      <c r="B5" s="9" t="inlineStr">
        <is>
          <t>Compte d’exploitation — 4582</t>
        </is>
      </c>
      <c r="E5" s="10" t="inlineStr">
        <is>
          <t>Fournitures de bureau</t>
        </is>
      </c>
      <c r="G5" s="10" t="inlineStr">
        <is>
          <t>Chèque</t>
        </is>
      </c>
    </row>
    <row r="6">
      <c r="A6" s="8" t="inlineStr">
        <is>
          <t>Début de la période</t>
        </is>
      </c>
      <c r="B6" s="25" t="n">
        <v>46235</v>
      </c>
      <c r="E6" s="10" t="inlineStr">
        <is>
          <t>Loyer</t>
        </is>
      </c>
      <c r="G6" s="10" t="inlineStr">
        <is>
          <t>Prélèvement automatique</t>
        </is>
      </c>
    </row>
    <row r="7">
      <c r="A7" s="8" t="inlineStr">
        <is>
          <t>Fin de la période</t>
        </is>
      </c>
      <c r="B7" s="25" t="n">
        <v>46265</v>
      </c>
      <c r="E7" s="10" t="inlineStr">
        <is>
          <t>Logiciels et abonnements</t>
        </is>
      </c>
      <c r="G7" s="10" t="inlineStr">
        <is>
          <t>Virement</t>
        </is>
      </c>
    </row>
    <row r="8">
      <c r="A8" s="8" t="inlineStr">
        <is>
          <t>Tolérance d’appariement</t>
        </is>
      </c>
      <c r="B8" s="26" t="n">
        <v>0.01</v>
      </c>
      <c r="E8" s="10" t="inlineStr">
        <is>
          <t>Frais bancaires</t>
        </is>
      </c>
      <c r="G8" s="10" t="inlineStr">
        <is>
          <t>Frais bancaires</t>
        </is>
      </c>
    </row>
    <row r="9">
      <c r="A9" s="8" t="inlineStr">
        <is>
          <t>Solde du relevé bancaire au début</t>
        </is>
      </c>
      <c r="B9" s="26" t="n">
        <v>12450</v>
      </c>
      <c r="E9" s="10" t="inlineStr">
        <is>
          <t>Paie</t>
        </is>
      </c>
      <c r="G9" s="10" t="inlineStr">
        <is>
          <t>Paie</t>
        </is>
      </c>
    </row>
    <row r="10">
      <c r="A10" s="8" t="inlineStr">
        <is>
          <t>Solde du relevé bancaire à la fin</t>
        </is>
      </c>
      <c r="B10" s="26" t="n">
        <v>13776.2</v>
      </c>
      <c r="E10" s="10" t="inlineStr">
        <is>
          <t>Comptes fournisseurs</t>
        </is>
      </c>
      <c r="G10" s="10" t="inlineStr">
        <is>
          <t>Loyer</t>
        </is>
      </c>
    </row>
    <row r="11">
      <c r="A11" s="8" t="inlineStr">
        <is>
          <t>Solde comptable au début</t>
        </is>
      </c>
      <c r="B11" s="26" t="n">
        <v>12450</v>
      </c>
      <c r="E11" s="10" t="inlineStr">
        <is>
          <t>Autres revenus</t>
        </is>
      </c>
      <c r="G11" s="10" t="inlineStr">
        <is>
          <t>Achat par carte</t>
        </is>
      </c>
    </row>
    <row r="12">
      <c r="A12" s="8" t="inlineStr">
        <is>
          <t>Préparé par</t>
        </is>
      </c>
      <c r="B12" s="9" t="inlineStr">
        <is>
          <t>Marie Tremblay</t>
        </is>
      </c>
      <c r="E12" s="10" t="inlineStr">
        <is>
          <t>Autres dépenses</t>
        </is>
      </c>
      <c r="G12" s="10" t="inlineStr">
        <is>
          <t>Autre</t>
        </is>
      </c>
    </row>
    <row r="13">
      <c r="A13" s="8" t="inlineStr">
        <is>
          <t>Date de préparation</t>
        </is>
      </c>
      <c r="B13" s="25" t="n">
        <v>46267</v>
      </c>
    </row>
    <row r="15">
      <c r="A15" s="13" t="inlineStr">
        <is>
          <t>Consignes</t>
        </is>
      </c>
      <c r="B15" s="14" t="n"/>
    </row>
    <row r="16" ht="28" customHeight="1">
      <c r="A16" s="15" t="inlineStr">
        <is>
          <t>1. Saisir les opérations du relevé bancaire et des livres dans la feuille « Transactions à rapprocher ».</t>
        </is>
      </c>
      <c r="B16" s="23" t="n"/>
    </row>
    <row r="17" ht="28" customHeight="1">
      <c r="A17" s="15" t="inlineStr">
        <is>
          <t>2. Saisir les montants comme des valeurs positives dans la colonne Débit ou Crédit appropriée.</t>
        </is>
      </c>
      <c r="B17" s="23" t="n"/>
    </row>
    <row r="18" ht="28" customHeight="1">
      <c r="A18" s="15" t="inlineStr">
        <is>
          <t>3. Ne pas inscrire un montant à la fois en débit et en crédit pour une même source.</t>
        </is>
      </c>
      <c r="B18" s="23" t="n"/>
    </row>
    <row r="19" ht="28" customHeight="1">
      <c r="A19" s="15" t="inlineStr">
        <is>
          <t>4. Vérifier que l’écart final de la feuille « Conciliation » est de 0,00 $.</t>
        </is>
      </c>
      <c r="B19" s="23" t="n"/>
    </row>
  </sheetData>
  <mergeCells count="5">
    <mergeCell ref="A1:B1"/>
    <mergeCell ref="A16:B16"/>
    <mergeCell ref="A17:B17"/>
    <mergeCell ref="A18:B18"/>
    <mergeCell ref="A19:B19"/>
  </mergeCells>
  <dataValidations count="4">
    <dataValidation sqref="B6 B13" showErrorMessage="1" showInputMessage="1" allowBlank="1" type="date" operator="between">
      <formula1>DATE(1900,1,1)</formula1>
      <formula2>DATE(9999,12,31)</formula2>
    </dataValidation>
    <dataValidation sqref="B7" showErrorMessage="1" showInputMessage="1" allowBlank="1" type="date" operator="greaterThanOrEqual">
      <formula1>$B$6</formula1>
    </dataValidation>
    <dataValidation sqref="B8" showErrorMessage="1" showInputMessage="1" allowBlank="1" type="decimal" operator="greaterThanOrEqual">
      <formula1>0</formula1>
    </dataValidation>
    <dataValidation sqref="B9:B11" showErrorMessage="1" showInputMessage="1" allowBlank="1" type="decimal" operator="between">
      <formula1>-999999999</formula1>
      <formula2>999999999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6" customWidth="1" min="3" max="3"/>
    <col width="31" customWidth="1" min="4" max="4"/>
    <col width="15" customWidth="1" min="5" max="5"/>
    <col width="15" customWidth="1" min="6" max="6"/>
    <col width="15" customWidth="1" min="7" max="7"/>
    <col width="13" customWidth="1" min="8" max="8"/>
    <col width="16" customWidth="1" min="9" max="9"/>
    <col width="31" customWidth="1" min="10" max="10"/>
    <col width="15" customWidth="1" min="11" max="11"/>
    <col width="15" customWidth="1" min="12" max="12"/>
    <col width="15" customWidth="1" min="13" max="13"/>
    <col width="25" customWidth="1" min="14" max="14"/>
    <col width="24" customWidth="1" min="15" max="15"/>
    <col width="18" customWidth="1" min="16" max="16"/>
    <col width="15" customWidth="1" min="17" max="17"/>
    <col width="20" customWidth="1" min="18" max="18"/>
    <col width="34" customWidth="1" min="19" max="19"/>
  </cols>
  <sheetData>
    <row r="1" ht="24" customHeight="1">
      <c r="A1" s="1" t="inlineStr">
        <is>
          <t>Transactions à rapprocher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2" t="n"/>
      <c r="M1" s="22" t="n"/>
      <c r="N1" s="22" t="n"/>
      <c r="O1" s="22" t="n"/>
      <c r="P1" s="22" t="n"/>
      <c r="Q1" s="22" t="n"/>
      <c r="R1" s="22" t="n"/>
      <c r="S1" s="23" t="n"/>
    </row>
    <row r="3">
      <c r="A3" s="16" t="inlineStr">
        <is>
          <t>No de rapprochement</t>
        </is>
      </c>
      <c r="B3" s="16" t="inlineStr">
        <is>
          <t>Date banque</t>
        </is>
      </c>
      <c r="C3" s="16" t="inlineStr">
        <is>
          <t>Référence banque</t>
        </is>
      </c>
      <c r="D3" s="16" t="inlineStr">
        <is>
          <t>Description banque</t>
        </is>
      </c>
      <c r="E3" s="16" t="inlineStr">
        <is>
          <t>Débit banque</t>
        </is>
      </c>
      <c r="F3" s="16" t="inlineStr">
        <is>
          <t>Crédit banque</t>
        </is>
      </c>
      <c r="G3" s="16" t="inlineStr">
        <is>
          <t>Montant banque</t>
        </is>
      </c>
      <c r="H3" s="16" t="inlineStr">
        <is>
          <t>Date livres</t>
        </is>
      </c>
      <c r="I3" s="16" t="inlineStr">
        <is>
          <t>No de pièce</t>
        </is>
      </c>
      <c r="J3" s="16" t="inlineStr">
        <is>
          <t>Description livres</t>
        </is>
      </c>
      <c r="K3" s="16" t="inlineStr">
        <is>
          <t>Débit livres</t>
        </is>
      </c>
      <c r="L3" s="16" t="inlineStr">
        <is>
          <t>Crédit livres</t>
        </is>
      </c>
      <c r="M3" s="16" t="inlineStr">
        <is>
          <t>Montant livres</t>
        </is>
      </c>
      <c r="N3" s="16" t="inlineStr">
        <is>
          <t>Catégorie comptable</t>
        </is>
      </c>
      <c r="O3" s="16" t="inlineStr">
        <is>
          <t>Type d’opération</t>
        </is>
      </c>
      <c r="P3" s="16" t="inlineStr">
        <is>
          <t>Contrôle saisie</t>
        </is>
      </c>
      <c r="Q3" s="16" t="inlineStr">
        <is>
          <t>Écart</t>
        </is>
      </c>
      <c r="R3" s="16" t="inlineStr">
        <is>
          <t>Statut</t>
        </is>
      </c>
      <c r="S3" s="16" t="inlineStr">
        <is>
          <t>Notes de suivi</t>
        </is>
      </c>
    </row>
    <row r="4">
      <c r="A4" s="9" t="inlineStr">
        <is>
          <t>R-001</t>
        </is>
      </c>
      <c r="B4" s="25" t="n">
        <v>46237</v>
      </c>
      <c r="C4" s="9" t="inlineStr">
        <is>
          <t>DEP-0803</t>
        </is>
      </c>
      <c r="D4" s="9" t="inlineStr">
        <is>
          <t>Dépôt Interac — Client Tremblay</t>
        </is>
      </c>
      <c r="E4" s="26" t="n"/>
      <c r="F4" s="26" t="n">
        <v>2650</v>
      </c>
      <c r="G4" s="27">
        <f>IF(COUNTA(E4:F4)=0,"",IFERROR(IF(F4="",0,F4)-IF(E4="",0,E4),0))</f>
        <v/>
      </c>
      <c r="H4" s="25" t="n">
        <v>46237</v>
      </c>
      <c r="I4" s="9" t="inlineStr">
        <is>
          <t>DEP-260803</t>
        </is>
      </c>
      <c r="J4" s="9" t="inlineStr">
        <is>
          <t>Encaissement facture F-1042</t>
        </is>
      </c>
      <c r="K4" s="26" t="n"/>
      <c r="L4" s="26" t="n">
        <v>2650</v>
      </c>
      <c r="M4" s="27">
        <f>IF(COUNTA(K4:L4)=0,"",IFERROR(IF(L4="",0,L4)-IF(K4="",0,K4),0))</f>
        <v/>
      </c>
      <c r="N4" s="9" t="inlineStr">
        <is>
          <t>Ventes</t>
        </is>
      </c>
      <c r="O4" s="9" t="inlineStr">
        <is>
          <t>Dépôt client</t>
        </is>
      </c>
      <c r="P4" s="18">
        <f>IF(COUNTA(E4:F4,K4:L4)=0,"",IF(AND(E4&lt;&gt;"",F4&lt;&gt;""),"Corriger banque",IF(AND(K4&lt;&gt;"",L4&lt;&gt;""),"Corriger livres","OK")))</f>
        <v/>
      </c>
      <c r="Q4" s="27">
        <f>IF(COUNTA(E4:F4,K4:L4)=0,"",IFERROR((IF(F4="",0,F4)-IF(E4="",0,E4))-(IF(L4="",0,L4)-IF(K4="",0,K4)),0))</f>
        <v/>
      </c>
      <c r="R4" s="18">
        <f>IF(COUNTA(B4,H4,E4:F4,K4:L4)=0,"",IF(P4&lt;&gt;"OK","Erreur de saisie",IF(AND(OR(E4&lt;&gt;"",F4&lt;&gt;""),OR(K4&lt;&gt;"",L4&lt;&gt;"")),IF(IF(Q4&lt;0,-Q4,Q4)&lt;='Paramètres'!$B$8,"Apparié","Écart à vérifier"),IF(OR(E4&lt;&gt;"",F4&lt;&gt;""),"Banque seulement","Livres seulement"))))</f>
        <v/>
      </c>
      <c r="S4" s="9" t="inlineStr">
        <is>
          <t>Appariement confirmé</t>
        </is>
      </c>
    </row>
    <row r="5">
      <c r="A5" s="9" t="inlineStr">
        <is>
          <t>R-002</t>
        </is>
      </c>
      <c r="B5" s="25" t="n">
        <v>46239</v>
      </c>
      <c r="C5" s="9" t="inlineStr">
        <is>
          <t>PRL-0805</t>
        </is>
      </c>
      <c r="D5" s="9" t="inlineStr">
        <is>
          <t>Prélèvement loyer commercial</t>
        </is>
      </c>
      <c r="E5" s="26" t="n">
        <v>1185.4</v>
      </c>
      <c r="F5" s="26" t="n"/>
      <c r="G5" s="27">
        <f>IF(COUNTA(E5:F5)=0,"",IFERROR(IF(F5="",0,F5)-IF(E5="",0,E5),0))</f>
        <v/>
      </c>
      <c r="H5" s="25" t="n">
        <v>46239</v>
      </c>
      <c r="I5" s="9" t="inlineStr">
        <is>
          <t>EFT-260805</t>
        </is>
      </c>
      <c r="J5" s="9" t="inlineStr">
        <is>
          <t>Loyer août 2026</t>
        </is>
      </c>
      <c r="K5" s="26" t="n">
        <v>1185.4</v>
      </c>
      <c r="L5" s="26" t="n"/>
      <c r="M5" s="27">
        <f>IF(COUNTA(K5:L5)=0,"",IFERROR(IF(L5="",0,L5)-IF(K5="",0,K5),0))</f>
        <v/>
      </c>
      <c r="N5" s="9" t="inlineStr">
        <is>
          <t>Loyer</t>
        </is>
      </c>
      <c r="O5" s="9" t="inlineStr">
        <is>
          <t>Loyer</t>
        </is>
      </c>
      <c r="P5" s="18">
        <f>IF(COUNTA(E5:F5,K5:L5)=0,"",IF(AND(E5&lt;&gt;"",F5&lt;&gt;""),"Corriger banque",IF(AND(K5&lt;&gt;"",L5&lt;&gt;""),"Corriger livres","OK")))</f>
        <v/>
      </c>
      <c r="Q5" s="27">
        <f>IF(COUNTA(E5:F5,K5:L5)=0,"",IFERROR((IF(F5="",0,F5)-IF(E5="",0,E5))-(IF(L5="",0,L5)-IF(K5="",0,K5)),0))</f>
        <v/>
      </c>
      <c r="R5" s="18">
        <f>IF(COUNTA(B5,H5,E5:F5,K5:L5)=0,"",IF(P5&lt;&gt;"OK","Erreur de saisie",IF(AND(OR(E5&lt;&gt;"",F5&lt;&gt;""),OR(K5&lt;&gt;"",L5&lt;&gt;"")),IF(IF(Q5&lt;0,-Q5,Q5)&lt;='Paramètres'!$B$8,"Apparié","Écart à vérifier"),IF(OR(E5&lt;&gt;"",F5&lt;&gt;""),"Banque seulement","Livres seulement"))))</f>
        <v/>
      </c>
      <c r="S5" s="9" t="inlineStr">
        <is>
          <t>Appariement confirmé</t>
        </is>
      </c>
    </row>
    <row r="6">
      <c r="A6" s="9" t="inlineStr">
        <is>
          <t>R-003</t>
        </is>
      </c>
      <c r="B6" s="25" t="n">
        <v>46242</v>
      </c>
      <c r="C6" s="9" t="inlineStr">
        <is>
          <t>ACH-8821</t>
        </is>
      </c>
      <c r="D6" s="9" t="inlineStr">
        <is>
          <t>Papeterie du Vieux-Port</t>
        </is>
      </c>
      <c r="E6" s="26" t="n">
        <v>347.26</v>
      </c>
      <c r="F6" s="26" t="n"/>
      <c r="G6" s="27">
        <f>IF(COUNTA(E6:F6)=0,"",IFERROR(IF(F6="",0,F6)-IF(E6="",0,E6),0))</f>
        <v/>
      </c>
      <c r="H6" s="25" t="n">
        <v>46242</v>
      </c>
      <c r="I6" s="9" t="inlineStr">
        <is>
          <t>FAC-8821</t>
        </is>
      </c>
      <c r="J6" s="9" t="inlineStr">
        <is>
          <t>Achat de fournitures de bureau</t>
        </is>
      </c>
      <c r="K6" s="26" t="n">
        <v>347.26</v>
      </c>
      <c r="L6" s="26" t="n"/>
      <c r="M6" s="27">
        <f>IF(COUNTA(K6:L6)=0,"",IFERROR(IF(L6="",0,L6)-IF(K6="",0,K6),0))</f>
        <v/>
      </c>
      <c r="N6" s="9" t="inlineStr">
        <is>
          <t>Fournitures de bureau</t>
        </is>
      </c>
      <c r="O6" s="9" t="inlineStr">
        <is>
          <t>Achat par carte</t>
        </is>
      </c>
      <c r="P6" s="18">
        <f>IF(COUNTA(E6:F6,K6:L6)=0,"",IF(AND(E6&lt;&gt;"",F6&lt;&gt;""),"Corriger banque",IF(AND(K6&lt;&gt;"",L6&lt;&gt;""),"Corriger livres","OK")))</f>
        <v/>
      </c>
      <c r="Q6" s="27">
        <f>IF(COUNTA(E6:F6,K6:L6)=0,"",IFERROR((IF(F6="",0,F6)-IF(E6="",0,E6))-(IF(L6="",0,L6)-IF(K6="",0,K6)),0))</f>
        <v/>
      </c>
      <c r="R6" s="18">
        <f>IF(COUNTA(B6,H6,E6:F6,K6:L6)=0,"",IF(P6&lt;&gt;"OK","Erreur de saisie",IF(AND(OR(E6&lt;&gt;"",F6&lt;&gt;""),OR(K6&lt;&gt;"",L6&lt;&gt;"")),IF(IF(Q6&lt;0,-Q6,Q6)&lt;='Paramètres'!$B$8,"Apparié","Écart à vérifier"),IF(OR(E6&lt;&gt;"",F6&lt;&gt;""),"Banque seulement","Livres seulement"))))</f>
        <v/>
      </c>
      <c r="S6" s="9" t="inlineStr">
        <is>
          <t>Appariement confirmé</t>
        </is>
      </c>
    </row>
    <row r="7">
      <c r="A7" s="9" t="inlineStr">
        <is>
          <t>R-004</t>
        </is>
      </c>
      <c r="B7" s="25" t="n">
        <v>46244</v>
      </c>
      <c r="C7" s="9" t="inlineStr">
        <is>
          <t>PAD-ADOBE</t>
        </is>
      </c>
      <c r="D7" s="9" t="inlineStr">
        <is>
          <t>Adobe Creative Cloud</t>
        </is>
      </c>
      <c r="E7" s="26" t="n">
        <v>68.98999999999999</v>
      </c>
      <c r="F7" s="26" t="n"/>
      <c r="G7" s="27">
        <f>IF(COUNTA(E7:F7)=0,"",IFERROR(IF(F7="",0,F7)-IF(E7="",0,E7),0))</f>
        <v/>
      </c>
      <c r="H7" s="25" t="n">
        <v>46244</v>
      </c>
      <c r="I7" s="9" t="inlineStr">
        <is>
          <t>PAD-260810</t>
        </is>
      </c>
      <c r="J7" s="9" t="inlineStr">
        <is>
          <t>Abonnement logiciel Adobe</t>
        </is>
      </c>
      <c r="K7" s="26" t="n">
        <v>68.98999999999999</v>
      </c>
      <c r="L7" s="26" t="n"/>
      <c r="M7" s="27">
        <f>IF(COUNTA(K7:L7)=0,"",IFERROR(IF(L7="",0,L7)-IF(K7="",0,K7),0))</f>
        <v/>
      </c>
      <c r="N7" s="9" t="inlineStr">
        <is>
          <t>Logiciels et abonnements</t>
        </is>
      </c>
      <c r="O7" s="9" t="inlineStr">
        <is>
          <t>Prélèvement automatique</t>
        </is>
      </c>
      <c r="P7" s="18">
        <f>IF(COUNTA(E7:F7,K7:L7)=0,"",IF(AND(E7&lt;&gt;"",F7&lt;&gt;""),"Corriger banque",IF(AND(K7&lt;&gt;"",L7&lt;&gt;""),"Corriger livres","OK")))</f>
        <v/>
      </c>
      <c r="Q7" s="27">
        <f>IF(COUNTA(E7:F7,K7:L7)=0,"",IFERROR((IF(F7="",0,F7)-IF(E7="",0,E7))-(IF(L7="",0,L7)-IF(K7="",0,K7)),0))</f>
        <v/>
      </c>
      <c r="R7" s="18">
        <f>IF(COUNTA(B7,H7,E7:F7,K7:L7)=0,"",IF(P7&lt;&gt;"OK","Erreur de saisie",IF(AND(OR(E7&lt;&gt;"",F7&lt;&gt;""),OR(K7&lt;&gt;"",L7&lt;&gt;"")),IF(IF(Q7&lt;0,-Q7,Q7)&lt;='Paramètres'!$B$8,"Apparié","Écart à vérifier"),IF(OR(E7&lt;&gt;"",F7&lt;&gt;""),"Banque seulement","Livres seulement"))))</f>
        <v/>
      </c>
      <c r="S7" s="9" t="inlineStr">
        <is>
          <t>Appariement confirmé</t>
        </is>
      </c>
    </row>
    <row r="8">
      <c r="A8" s="9" t="inlineStr">
        <is>
          <t>R-005</t>
        </is>
      </c>
      <c r="B8" s="25" t="n">
        <v>46249</v>
      </c>
      <c r="C8" s="9" t="inlineStr">
        <is>
          <t>PAY-0815</t>
        </is>
      </c>
      <c r="D8" s="9" t="inlineStr">
        <is>
          <t>Paie nette — période 01</t>
        </is>
      </c>
      <c r="E8" s="26" t="n">
        <v>240</v>
      </c>
      <c r="F8" s="26" t="n"/>
      <c r="G8" s="27">
        <f>IF(COUNTA(E8:F8)=0,"",IFERROR(IF(F8="",0,F8)-IF(E8="",0,E8),0))</f>
        <v/>
      </c>
      <c r="H8" s="25" t="n">
        <v>46249</v>
      </c>
      <c r="I8" s="9" t="inlineStr">
        <is>
          <t>PAY-260815</t>
        </is>
      </c>
      <c r="J8" s="9" t="inlineStr">
        <is>
          <t>Paie nette versée</t>
        </is>
      </c>
      <c r="K8" s="26" t="n">
        <v>240</v>
      </c>
      <c r="L8" s="26" t="n"/>
      <c r="M8" s="27">
        <f>IF(COUNTA(K8:L8)=0,"",IFERROR(IF(L8="",0,L8)-IF(K8="",0,K8),0))</f>
        <v/>
      </c>
      <c r="N8" s="9" t="inlineStr">
        <is>
          <t>Paie</t>
        </is>
      </c>
      <c r="O8" s="9" t="inlineStr">
        <is>
          <t>Paie</t>
        </is>
      </c>
      <c r="P8" s="18">
        <f>IF(COUNTA(E8:F8,K8:L8)=0,"",IF(AND(E8&lt;&gt;"",F8&lt;&gt;""),"Corriger banque",IF(AND(K8&lt;&gt;"",L8&lt;&gt;""),"Corriger livres","OK")))</f>
        <v/>
      </c>
      <c r="Q8" s="27">
        <f>IF(COUNTA(E8:F8,K8:L8)=0,"",IFERROR((IF(F8="",0,F8)-IF(E8="",0,E8))-(IF(L8="",0,L8)-IF(K8="",0,K8)),0))</f>
        <v/>
      </c>
      <c r="R8" s="18">
        <f>IF(COUNTA(B8,H8,E8:F8,K8:L8)=0,"",IF(P8&lt;&gt;"OK","Erreur de saisie",IF(AND(OR(E8&lt;&gt;"",F8&lt;&gt;""),OR(K8&lt;&gt;"",L8&lt;&gt;"")),IF(IF(Q8&lt;0,-Q8,Q8)&lt;='Paramètres'!$B$8,"Apparié","Écart à vérifier"),IF(OR(E8&lt;&gt;"",F8&lt;&gt;""),"Banque seulement","Livres seulement"))))</f>
        <v/>
      </c>
      <c r="S8" s="9" t="inlineStr">
        <is>
          <t>Appariement confirmé</t>
        </is>
      </c>
    </row>
    <row r="9">
      <c r="A9" s="9" t="inlineStr">
        <is>
          <t>R-006</t>
        </is>
      </c>
      <c r="B9" s="25" t="n">
        <v>46251</v>
      </c>
      <c r="C9" s="9" t="inlineStr">
        <is>
          <t>DEP-0817</t>
        </is>
      </c>
      <c r="D9" s="9" t="inlineStr">
        <is>
          <t>Dépôt client — Gestion Nord</t>
        </is>
      </c>
      <c r="E9" s="26" t="n"/>
      <c r="F9" s="26" t="n">
        <v>1125</v>
      </c>
      <c r="G9" s="27">
        <f>IF(COUNTA(E9:F9)=0,"",IFERROR(IF(F9="",0,F9)-IF(E9="",0,E9),0))</f>
        <v/>
      </c>
      <c r="H9" s="25" t="n">
        <v>46251</v>
      </c>
      <c r="I9" s="9" t="inlineStr">
        <is>
          <t>DEP-260817</t>
        </is>
      </c>
      <c r="J9" s="9" t="inlineStr">
        <is>
          <t>Encaissement facture F-1048</t>
        </is>
      </c>
      <c r="K9" s="26" t="n"/>
      <c r="L9" s="26" t="n">
        <v>1125</v>
      </c>
      <c r="M9" s="27">
        <f>IF(COUNTA(K9:L9)=0,"",IFERROR(IF(L9="",0,L9)-IF(K9="",0,K9),0))</f>
        <v/>
      </c>
      <c r="N9" s="9" t="inlineStr">
        <is>
          <t>Ventes</t>
        </is>
      </c>
      <c r="O9" s="9" t="inlineStr">
        <is>
          <t>Dépôt client</t>
        </is>
      </c>
      <c r="P9" s="18">
        <f>IF(COUNTA(E9:F9,K9:L9)=0,"",IF(AND(E9&lt;&gt;"",F9&lt;&gt;""),"Corriger banque",IF(AND(K9&lt;&gt;"",L9&lt;&gt;""),"Corriger livres","OK")))</f>
        <v/>
      </c>
      <c r="Q9" s="27">
        <f>IF(COUNTA(E9:F9,K9:L9)=0,"",IFERROR((IF(F9="",0,F9)-IF(E9="",0,E9))-(IF(L9="",0,L9)-IF(K9="",0,K9)),0))</f>
        <v/>
      </c>
      <c r="R9" s="18">
        <f>IF(COUNTA(B9,H9,E9:F9,K9:L9)=0,"",IF(P9&lt;&gt;"OK","Erreur de saisie",IF(AND(OR(E9&lt;&gt;"",F9&lt;&gt;""),OR(K9&lt;&gt;"",L9&lt;&gt;"")),IF(IF(Q9&lt;0,-Q9,Q9)&lt;='Paramètres'!$B$8,"Apparié","Écart à vérifier"),IF(OR(E9&lt;&gt;"",F9&lt;&gt;""),"Banque seulement","Livres seulement"))))</f>
        <v/>
      </c>
      <c r="S9" s="9" t="inlineStr">
        <is>
          <t>Appariement confirmé</t>
        </is>
      </c>
    </row>
    <row r="10">
      <c r="A10" s="9" t="inlineStr">
        <is>
          <t>R-007</t>
        </is>
      </c>
      <c r="B10" s="25" t="n">
        <v>46256</v>
      </c>
      <c r="C10" s="9" t="inlineStr">
        <is>
          <t>CHQ-1048</t>
        </is>
      </c>
      <c r="D10" s="9" t="inlineStr">
        <is>
          <t>Chèque Fournitures Gagnon</t>
        </is>
      </c>
      <c r="E10" s="26" t="n">
        <v>892.15</v>
      </c>
      <c r="F10" s="26" t="n"/>
      <c r="G10" s="27">
        <f>IF(COUNTA(E10:F10)=0,"",IFERROR(IF(F10="",0,F10)-IF(E10="",0,E10),0))</f>
        <v/>
      </c>
      <c r="H10" s="25" t="n">
        <v>46256</v>
      </c>
      <c r="I10" s="9" t="inlineStr">
        <is>
          <t>CHQ-1048</t>
        </is>
      </c>
      <c r="J10" s="9" t="inlineStr">
        <is>
          <t>Paiement fournisseur Fournitures Gagnon</t>
        </is>
      </c>
      <c r="K10" s="26" t="n">
        <v>892.15</v>
      </c>
      <c r="L10" s="26" t="n"/>
      <c r="M10" s="27">
        <f>IF(COUNTA(K10:L10)=0,"",IFERROR(IF(L10="",0,L10)-IF(K10="",0,K10),0))</f>
        <v/>
      </c>
      <c r="N10" s="9" t="inlineStr">
        <is>
          <t>Comptes fournisseurs</t>
        </is>
      </c>
      <c r="O10" s="9" t="inlineStr">
        <is>
          <t>Chèque</t>
        </is>
      </c>
      <c r="P10" s="18">
        <f>IF(COUNTA(E10:F10,K10:L10)=0,"",IF(AND(E10&lt;&gt;"",F10&lt;&gt;""),"Corriger banque",IF(AND(K10&lt;&gt;"",L10&lt;&gt;""),"Corriger livres","OK")))</f>
        <v/>
      </c>
      <c r="Q10" s="27">
        <f>IF(COUNTA(E10:F10,K10:L10)=0,"",IFERROR((IF(F10="",0,F10)-IF(E10="",0,E10))-(IF(L10="",0,L10)-IF(K10="",0,K10)),0))</f>
        <v/>
      </c>
      <c r="R10" s="18">
        <f>IF(COUNTA(B10,H10,E10:F10,K10:L10)=0,"",IF(P10&lt;&gt;"OK","Erreur de saisie",IF(AND(OR(E10&lt;&gt;"",F10&lt;&gt;""),OR(K10&lt;&gt;"",L10&lt;&gt;"")),IF(IF(Q10&lt;0,-Q10,Q10)&lt;='Paramètres'!$B$8,"Apparié","Écart à vérifier"),IF(OR(E10&lt;&gt;"",F10&lt;&gt;""),"Banque seulement","Livres seulement"))))</f>
        <v/>
      </c>
      <c r="S10" s="9" t="inlineStr">
        <is>
          <t>Appariement confirmé</t>
        </is>
      </c>
    </row>
    <row r="11">
      <c r="A11" s="9" t="inlineStr">
        <is>
          <t>R-008</t>
        </is>
      </c>
      <c r="B11" s="25" t="n">
        <v>46261</v>
      </c>
      <c r="C11" s="9" t="inlineStr">
        <is>
          <t>FRAIS-0827</t>
        </is>
      </c>
      <c r="D11" s="9" t="inlineStr">
        <is>
          <t>Frais mensuels de compte</t>
        </is>
      </c>
      <c r="E11" s="26" t="n">
        <v>15</v>
      </c>
      <c r="F11" s="26" t="n"/>
      <c r="G11" s="27">
        <f>IF(COUNTA(E11:F11)=0,"",IFERROR(IF(F11="",0,F11)-IF(E11="",0,E11),0))</f>
        <v/>
      </c>
      <c r="H11" s="25" t="n"/>
      <c r="I11" s="9" t="n"/>
      <c r="J11" s="9" t="n"/>
      <c r="K11" s="26" t="n"/>
      <c r="L11" s="26" t="n"/>
      <c r="M11" s="27">
        <f>IF(COUNTA(K11:L11)=0,"",IFERROR(IF(L11="",0,L11)-IF(K11="",0,K11),0))</f>
        <v/>
      </c>
      <c r="N11" s="9" t="inlineStr">
        <is>
          <t>Frais bancaires</t>
        </is>
      </c>
      <c r="O11" s="9" t="inlineStr">
        <is>
          <t>Frais bancaires</t>
        </is>
      </c>
      <c r="P11" s="18">
        <f>IF(COUNTA(E11:F11,K11:L11)=0,"",IF(AND(E11&lt;&gt;"",F11&lt;&gt;""),"Corriger banque",IF(AND(K11&lt;&gt;"",L11&lt;&gt;""),"Corriger livres","OK")))</f>
        <v/>
      </c>
      <c r="Q11" s="27">
        <f>IF(COUNTA(E11:F11,K11:L11)=0,"",IFERROR((IF(F11="",0,F11)-IF(E11="",0,E11))-(IF(L11="",0,L11)-IF(K11="",0,K11)),0))</f>
        <v/>
      </c>
      <c r="R11" s="18">
        <f>IF(COUNTA(B11,H11,E11:F11,K11:L11)=0,"",IF(P11&lt;&gt;"OK","Erreur de saisie",IF(AND(OR(E11&lt;&gt;"",F11&lt;&gt;""),OR(K11&lt;&gt;"",L11&lt;&gt;"")),IF(IF(Q11&lt;0,-Q11,Q11)&lt;='Paramètres'!$B$8,"Apparié","Écart à vérifier"),IF(OR(E11&lt;&gt;"",F11&lt;&gt;""),"Banque seulement","Livres seulement"))))</f>
        <v/>
      </c>
      <c r="S11" s="9" t="inlineStr">
        <is>
          <t>À comptabiliser dans les livres</t>
        </is>
      </c>
    </row>
    <row r="12">
      <c r="A12" s="9" t="inlineStr">
        <is>
          <t>R-009</t>
        </is>
      </c>
      <c r="B12" s="25" t="n">
        <v>46263</v>
      </c>
      <c r="C12" s="9" t="inlineStr">
        <is>
          <t>DEP-0829</t>
        </is>
      </c>
      <c r="D12" s="9" t="inlineStr">
        <is>
          <t>Dépôt client — Services MTL</t>
        </is>
      </c>
      <c r="E12" s="26" t="n"/>
      <c r="F12" s="26" t="n">
        <v>300</v>
      </c>
      <c r="G12" s="27">
        <f>IF(COUNTA(E12:F12)=0,"",IFERROR(IF(F12="",0,F12)-IF(E12="",0,E12),0))</f>
        <v/>
      </c>
      <c r="H12" s="25" t="n"/>
      <c r="I12" s="9" t="n"/>
      <c r="J12" s="9" t="n"/>
      <c r="K12" s="26" t="n"/>
      <c r="L12" s="26" t="n"/>
      <c r="M12" s="27">
        <f>IF(COUNTA(K12:L12)=0,"",IFERROR(IF(L12="",0,L12)-IF(K12="",0,K12),0))</f>
        <v/>
      </c>
      <c r="N12" s="9" t="inlineStr">
        <is>
          <t>Ventes</t>
        </is>
      </c>
      <c r="O12" s="9" t="inlineStr">
        <is>
          <t>Dépôt client</t>
        </is>
      </c>
      <c r="P12" s="18">
        <f>IF(COUNTA(E12:F12,K12:L12)=0,"",IF(AND(E12&lt;&gt;"",F12&lt;&gt;""),"Corriger banque",IF(AND(K12&lt;&gt;"",L12&lt;&gt;""),"Corriger livres","OK")))</f>
        <v/>
      </c>
      <c r="Q12" s="27">
        <f>IF(COUNTA(E12:F12,K12:L12)=0,"",IFERROR((IF(F12="",0,F12)-IF(E12="",0,E12))-(IF(L12="",0,L12)-IF(K12="",0,K12)),0))</f>
        <v/>
      </c>
      <c r="R12" s="18">
        <f>IF(COUNTA(B12,H12,E12:F12,K12:L12)=0,"",IF(P12&lt;&gt;"OK","Erreur de saisie",IF(AND(OR(E12&lt;&gt;"",F12&lt;&gt;""),OR(K12&lt;&gt;"",L12&lt;&gt;"")),IF(IF(Q12&lt;0,-Q12,Q12)&lt;='Paramètres'!$B$8,"Apparié","Écart à vérifier"),IF(OR(E12&lt;&gt;"",F12&lt;&gt;""),"Banque seulement","Livres seulement"))))</f>
        <v/>
      </c>
      <c r="S12" s="9" t="inlineStr">
        <is>
          <t>Dépôt bancaire à comptabiliser</t>
        </is>
      </c>
    </row>
    <row r="13">
      <c r="A13" s="9" t="inlineStr">
        <is>
          <t>R-010</t>
        </is>
      </c>
      <c r="B13" s="25" t="n"/>
      <c r="C13" s="9" t="n"/>
      <c r="D13" s="9" t="n"/>
      <c r="E13" s="26" t="n"/>
      <c r="F13" s="26" t="n"/>
      <c r="G13" s="27">
        <f>IF(COUNTA(E13:F13)=0,"",IFERROR(IF(F13="",0,F13)-IF(E13="",0,E13),0))</f>
        <v/>
      </c>
      <c r="H13" s="25" t="n">
        <v>46265</v>
      </c>
      <c r="I13" s="9" t="inlineStr">
        <is>
          <t>CHQ-1052</t>
        </is>
      </c>
      <c r="J13" s="9" t="inlineStr">
        <is>
          <t>Chèque émis à Imprimerie Québec</t>
        </is>
      </c>
      <c r="K13" s="26" t="n">
        <v>412.5</v>
      </c>
      <c r="L13" s="26" t="n"/>
      <c r="M13" s="27">
        <f>IF(COUNTA(K13:L13)=0,"",IFERROR(IF(L13="",0,L13)-IF(K13="",0,K13),0))</f>
        <v/>
      </c>
      <c r="N13" s="9" t="inlineStr">
        <is>
          <t>Comptes fournisseurs</t>
        </is>
      </c>
      <c r="O13" s="9" t="inlineStr">
        <is>
          <t>Chèque</t>
        </is>
      </c>
      <c r="P13" s="18">
        <f>IF(COUNTA(E13:F13,K13:L13)=0,"",IF(AND(E13&lt;&gt;"",F13&lt;&gt;""),"Corriger banque",IF(AND(K13&lt;&gt;"",L13&lt;&gt;""),"Corriger livres","OK")))</f>
        <v/>
      </c>
      <c r="Q13" s="27">
        <f>IF(COUNTA(E13:F13,K13:L13)=0,"",IFERROR((IF(F13="",0,F13)-IF(E13="",0,E13))-(IF(L13="",0,L13)-IF(K13="",0,K13)),0))</f>
        <v/>
      </c>
      <c r="R13" s="18">
        <f>IF(COUNTA(B13,H13,E13:F13,K13:L13)=0,"",IF(P13&lt;&gt;"OK","Erreur de saisie",IF(AND(OR(E13&lt;&gt;"",F13&lt;&gt;""),OR(K13&lt;&gt;"",L13&lt;&gt;"")),IF(IF(Q13&lt;0,-Q13,Q13)&lt;='Paramètres'!$B$8,"Apparié","Écart à vérifier"),IF(OR(E13&lt;&gt;"",F13&lt;&gt;""),"Banque seulement","Livres seulement"))))</f>
        <v/>
      </c>
      <c r="S13" s="9" t="inlineStr">
        <is>
          <t>Chèque en circulation au 31 août</t>
        </is>
      </c>
    </row>
    <row r="14">
      <c r="A14" s="9" t="n"/>
      <c r="B14" s="25" t="n"/>
      <c r="C14" s="9" t="n"/>
      <c r="D14" s="9" t="n"/>
      <c r="E14" s="26" t="n"/>
      <c r="F14" s="26" t="n"/>
      <c r="G14" s="27">
        <f>IF(COUNTA(E14:F14)=0,"",IFERROR(IF(F14="",0,F14)-IF(E14="",0,E14),0))</f>
        <v/>
      </c>
      <c r="H14" s="25" t="n"/>
      <c r="I14" s="9" t="n"/>
      <c r="J14" s="9" t="n"/>
      <c r="K14" s="26" t="n"/>
      <c r="L14" s="26" t="n"/>
      <c r="M14" s="27">
        <f>IF(COUNTA(K14:L14)=0,"",IFERROR(IF(L14="",0,L14)-IF(K14="",0,K14),0))</f>
        <v/>
      </c>
      <c r="N14" s="9" t="n"/>
      <c r="O14" s="9" t="n"/>
      <c r="P14" s="18">
        <f>IF(COUNTA(E14:F14,K14:L14)=0,"",IF(AND(E14&lt;&gt;"",F14&lt;&gt;""),"Corriger banque",IF(AND(K14&lt;&gt;"",L14&lt;&gt;""),"Corriger livres","OK")))</f>
        <v/>
      </c>
      <c r="Q14" s="27">
        <f>IF(COUNTA(E14:F14,K14:L14)=0,"",IFERROR((IF(F14="",0,F14)-IF(E14="",0,E14))-(IF(L14="",0,L14)-IF(K14="",0,K14)),0))</f>
        <v/>
      </c>
      <c r="R14" s="18">
        <f>IF(COUNTA(B14,H14,E14:F14,K14:L14)=0,"",IF(P14&lt;&gt;"OK","Erreur de saisie",IF(AND(OR(E14&lt;&gt;"",F14&lt;&gt;""),OR(K14&lt;&gt;"",L14&lt;&gt;"")),IF(IF(Q14&lt;0,-Q14,Q14)&lt;='Paramètres'!$B$8,"Apparié","Écart à vérifier"),IF(OR(E14&lt;&gt;"",F14&lt;&gt;""),"Banque seulement","Livres seulement"))))</f>
        <v/>
      </c>
      <c r="S14" s="9" t="n"/>
    </row>
    <row r="15">
      <c r="A15" s="9" t="n"/>
      <c r="B15" s="25" t="n"/>
      <c r="C15" s="9" t="n"/>
      <c r="D15" s="9" t="n"/>
      <c r="E15" s="26" t="n"/>
      <c r="F15" s="26" t="n"/>
      <c r="G15" s="27">
        <f>IF(COUNTA(E15:F15)=0,"",IFERROR(IF(F15="",0,F15)-IF(E15="",0,E15),0))</f>
        <v/>
      </c>
      <c r="H15" s="25" t="n"/>
      <c r="I15" s="9" t="n"/>
      <c r="J15" s="9" t="n"/>
      <c r="K15" s="26" t="n"/>
      <c r="L15" s="26" t="n"/>
      <c r="M15" s="27">
        <f>IF(COUNTA(K15:L15)=0,"",IFERROR(IF(L15="",0,L15)-IF(K15="",0,K15),0))</f>
        <v/>
      </c>
      <c r="N15" s="9" t="n"/>
      <c r="O15" s="9" t="n"/>
      <c r="P15" s="18">
        <f>IF(COUNTA(E15:F15,K15:L15)=0,"",IF(AND(E15&lt;&gt;"",F15&lt;&gt;""),"Corriger banque",IF(AND(K15&lt;&gt;"",L15&lt;&gt;""),"Corriger livres","OK")))</f>
        <v/>
      </c>
      <c r="Q15" s="27">
        <f>IF(COUNTA(E15:F15,K15:L15)=0,"",IFERROR((IF(F15="",0,F15)-IF(E15="",0,E15))-(IF(L15="",0,L15)-IF(K15="",0,K15)),0))</f>
        <v/>
      </c>
      <c r="R15" s="18">
        <f>IF(COUNTA(B15,H15,E15:F15,K15:L15)=0,"",IF(P15&lt;&gt;"OK","Erreur de saisie",IF(AND(OR(E15&lt;&gt;"",F15&lt;&gt;""),OR(K15&lt;&gt;"",L15&lt;&gt;"")),IF(IF(Q15&lt;0,-Q15,Q15)&lt;='Paramètres'!$B$8,"Apparié","Écart à vérifier"),IF(OR(E15&lt;&gt;"",F15&lt;&gt;""),"Banque seulement","Livres seulement"))))</f>
        <v/>
      </c>
      <c r="S15" s="9" t="n"/>
    </row>
    <row r="16">
      <c r="A16" s="9" t="n"/>
      <c r="B16" s="25" t="n"/>
      <c r="C16" s="9" t="n"/>
      <c r="D16" s="9" t="n"/>
      <c r="E16" s="26" t="n"/>
      <c r="F16" s="26" t="n"/>
      <c r="G16" s="27">
        <f>IF(COUNTA(E16:F16)=0,"",IFERROR(IF(F16="",0,F16)-IF(E16="",0,E16),0))</f>
        <v/>
      </c>
      <c r="H16" s="25" t="n"/>
      <c r="I16" s="9" t="n"/>
      <c r="J16" s="9" t="n"/>
      <c r="K16" s="26" t="n"/>
      <c r="L16" s="26" t="n"/>
      <c r="M16" s="27">
        <f>IF(COUNTA(K16:L16)=0,"",IFERROR(IF(L16="",0,L16)-IF(K16="",0,K16),0))</f>
        <v/>
      </c>
      <c r="N16" s="9" t="n"/>
      <c r="O16" s="9" t="n"/>
      <c r="P16" s="18">
        <f>IF(COUNTA(E16:F16,K16:L16)=0,"",IF(AND(E16&lt;&gt;"",F16&lt;&gt;""),"Corriger banque",IF(AND(K16&lt;&gt;"",L16&lt;&gt;""),"Corriger livres","OK")))</f>
        <v/>
      </c>
      <c r="Q16" s="27">
        <f>IF(COUNTA(E16:F16,K16:L16)=0,"",IFERROR((IF(F16="",0,F16)-IF(E16="",0,E16))-(IF(L16="",0,L16)-IF(K16="",0,K16)),0))</f>
        <v/>
      </c>
      <c r="R16" s="18">
        <f>IF(COUNTA(B16,H16,E16:F16,K16:L16)=0,"",IF(P16&lt;&gt;"OK","Erreur de saisie",IF(AND(OR(E16&lt;&gt;"",F16&lt;&gt;""),OR(K16&lt;&gt;"",L16&lt;&gt;"")),IF(IF(Q16&lt;0,-Q16,Q16)&lt;='Paramètres'!$B$8,"Apparié","Écart à vérifier"),IF(OR(E16&lt;&gt;"",F16&lt;&gt;""),"Banque seulement","Livres seulement"))))</f>
        <v/>
      </c>
      <c r="S16" s="9" t="n"/>
    </row>
    <row r="17">
      <c r="A17" s="9" t="n"/>
      <c r="B17" s="25" t="n"/>
      <c r="C17" s="9" t="n"/>
      <c r="D17" s="9" t="n"/>
      <c r="E17" s="26" t="n"/>
      <c r="F17" s="26" t="n"/>
      <c r="G17" s="27">
        <f>IF(COUNTA(E17:F17)=0,"",IFERROR(IF(F17="",0,F17)-IF(E17="",0,E17),0))</f>
        <v/>
      </c>
      <c r="H17" s="25" t="n"/>
      <c r="I17" s="9" t="n"/>
      <c r="J17" s="9" t="n"/>
      <c r="K17" s="26" t="n"/>
      <c r="L17" s="26" t="n"/>
      <c r="M17" s="27">
        <f>IF(COUNTA(K17:L17)=0,"",IFERROR(IF(L17="",0,L17)-IF(K17="",0,K17),0))</f>
        <v/>
      </c>
      <c r="N17" s="9" t="n"/>
      <c r="O17" s="9" t="n"/>
      <c r="P17" s="18">
        <f>IF(COUNTA(E17:F17,K17:L17)=0,"",IF(AND(E17&lt;&gt;"",F17&lt;&gt;""),"Corriger banque",IF(AND(K17&lt;&gt;"",L17&lt;&gt;""),"Corriger livres","OK")))</f>
        <v/>
      </c>
      <c r="Q17" s="27">
        <f>IF(COUNTA(E17:F17,K17:L17)=0,"",IFERROR((IF(F17="",0,F17)-IF(E17="",0,E17))-(IF(L17="",0,L17)-IF(K17="",0,K17)),0))</f>
        <v/>
      </c>
      <c r="R17" s="18">
        <f>IF(COUNTA(B17,H17,E17:F17,K17:L17)=0,"",IF(P17&lt;&gt;"OK","Erreur de saisie",IF(AND(OR(E17&lt;&gt;"",F17&lt;&gt;""),OR(K17&lt;&gt;"",L17&lt;&gt;"")),IF(IF(Q17&lt;0,-Q17,Q17)&lt;='Paramètres'!$B$8,"Apparié","Écart à vérifier"),IF(OR(E17&lt;&gt;"",F17&lt;&gt;""),"Banque seulement","Livres seulement"))))</f>
        <v/>
      </c>
      <c r="S17" s="9" t="n"/>
    </row>
    <row r="18">
      <c r="A18" s="9" t="n"/>
      <c r="B18" s="25" t="n"/>
      <c r="C18" s="9" t="n"/>
      <c r="D18" s="9" t="n"/>
      <c r="E18" s="26" t="n"/>
      <c r="F18" s="26" t="n"/>
      <c r="G18" s="27">
        <f>IF(COUNTA(E18:F18)=0,"",IFERROR(IF(F18="",0,F18)-IF(E18="",0,E18),0))</f>
        <v/>
      </c>
      <c r="H18" s="25" t="n"/>
      <c r="I18" s="9" t="n"/>
      <c r="J18" s="9" t="n"/>
      <c r="K18" s="26" t="n"/>
      <c r="L18" s="26" t="n"/>
      <c r="M18" s="27">
        <f>IF(COUNTA(K18:L18)=0,"",IFERROR(IF(L18="",0,L18)-IF(K18="",0,K18),0))</f>
        <v/>
      </c>
      <c r="N18" s="9" t="n"/>
      <c r="O18" s="9" t="n"/>
      <c r="P18" s="18">
        <f>IF(COUNTA(E18:F18,K18:L18)=0,"",IF(AND(E18&lt;&gt;"",F18&lt;&gt;""),"Corriger banque",IF(AND(K18&lt;&gt;"",L18&lt;&gt;""),"Corriger livres","OK")))</f>
        <v/>
      </c>
      <c r="Q18" s="27">
        <f>IF(COUNTA(E18:F18,K18:L18)=0,"",IFERROR((IF(F18="",0,F18)-IF(E18="",0,E18))-(IF(L18="",0,L18)-IF(K18="",0,K18)),0))</f>
        <v/>
      </c>
      <c r="R18" s="18">
        <f>IF(COUNTA(B18,H18,E18:F18,K18:L18)=0,"",IF(P18&lt;&gt;"OK","Erreur de saisie",IF(AND(OR(E18&lt;&gt;"",F18&lt;&gt;""),OR(K18&lt;&gt;"",L18&lt;&gt;"")),IF(IF(Q18&lt;0,-Q18,Q18)&lt;='Paramètres'!$B$8,"Apparié","Écart à vérifier"),IF(OR(E18&lt;&gt;"",F18&lt;&gt;""),"Banque seulement","Livres seulement"))))</f>
        <v/>
      </c>
      <c r="S18" s="9" t="n"/>
    </row>
    <row r="19">
      <c r="A19" s="9" t="n"/>
      <c r="B19" s="25" t="n"/>
      <c r="C19" s="9" t="n"/>
      <c r="D19" s="9" t="n"/>
      <c r="E19" s="26" t="n"/>
      <c r="F19" s="26" t="n"/>
      <c r="G19" s="27">
        <f>IF(COUNTA(E19:F19)=0,"",IFERROR(IF(F19="",0,F19)-IF(E19="",0,E19),0))</f>
        <v/>
      </c>
      <c r="H19" s="25" t="n"/>
      <c r="I19" s="9" t="n"/>
      <c r="J19" s="9" t="n"/>
      <c r="K19" s="26" t="n"/>
      <c r="L19" s="26" t="n"/>
      <c r="M19" s="27">
        <f>IF(COUNTA(K19:L19)=0,"",IFERROR(IF(L19="",0,L19)-IF(K19="",0,K19),0))</f>
        <v/>
      </c>
      <c r="N19" s="9" t="n"/>
      <c r="O19" s="9" t="n"/>
      <c r="P19" s="18">
        <f>IF(COUNTA(E19:F19,K19:L19)=0,"",IF(AND(E19&lt;&gt;"",F19&lt;&gt;""),"Corriger banque",IF(AND(K19&lt;&gt;"",L19&lt;&gt;""),"Corriger livres","OK")))</f>
        <v/>
      </c>
      <c r="Q19" s="27">
        <f>IF(COUNTA(E19:F19,K19:L19)=0,"",IFERROR((IF(F19="",0,F19)-IF(E19="",0,E19))-(IF(L19="",0,L19)-IF(K19="",0,K19)),0))</f>
        <v/>
      </c>
      <c r="R19" s="18">
        <f>IF(COUNTA(B19,H19,E19:F19,K19:L19)=0,"",IF(P19&lt;&gt;"OK","Erreur de saisie",IF(AND(OR(E19&lt;&gt;"",F19&lt;&gt;""),OR(K19&lt;&gt;"",L19&lt;&gt;"")),IF(IF(Q19&lt;0,-Q19,Q19)&lt;='Paramètres'!$B$8,"Apparié","Écart à vérifier"),IF(OR(E19&lt;&gt;"",F19&lt;&gt;""),"Banque seulement","Livres seulement"))))</f>
        <v/>
      </c>
      <c r="S19" s="9" t="n"/>
    </row>
    <row r="20">
      <c r="A20" s="9" t="n"/>
      <c r="B20" s="25" t="n"/>
      <c r="C20" s="9" t="n"/>
      <c r="D20" s="9" t="n"/>
      <c r="E20" s="26" t="n"/>
      <c r="F20" s="26" t="n"/>
      <c r="G20" s="27">
        <f>IF(COUNTA(E20:F20)=0,"",IFERROR(IF(F20="",0,F20)-IF(E20="",0,E20),0))</f>
        <v/>
      </c>
      <c r="H20" s="25" t="n"/>
      <c r="I20" s="9" t="n"/>
      <c r="J20" s="9" t="n"/>
      <c r="K20" s="26" t="n"/>
      <c r="L20" s="26" t="n"/>
      <c r="M20" s="27">
        <f>IF(COUNTA(K20:L20)=0,"",IFERROR(IF(L20="",0,L20)-IF(K20="",0,K20),0))</f>
        <v/>
      </c>
      <c r="N20" s="9" t="n"/>
      <c r="O20" s="9" t="n"/>
      <c r="P20" s="18">
        <f>IF(COUNTA(E20:F20,K20:L20)=0,"",IF(AND(E20&lt;&gt;"",F20&lt;&gt;""),"Corriger banque",IF(AND(K20&lt;&gt;"",L20&lt;&gt;""),"Corriger livres","OK")))</f>
        <v/>
      </c>
      <c r="Q20" s="27">
        <f>IF(COUNTA(E20:F20,K20:L20)=0,"",IFERROR((IF(F20="",0,F20)-IF(E20="",0,E20))-(IF(L20="",0,L20)-IF(K20="",0,K20)),0))</f>
        <v/>
      </c>
      <c r="R20" s="18">
        <f>IF(COUNTA(B20,H20,E20:F20,K20:L20)=0,"",IF(P20&lt;&gt;"OK","Erreur de saisie",IF(AND(OR(E20&lt;&gt;"",F20&lt;&gt;""),OR(K20&lt;&gt;"",L20&lt;&gt;"")),IF(IF(Q20&lt;0,-Q20,Q20)&lt;='Paramètres'!$B$8,"Apparié","Écart à vérifier"),IF(OR(E20&lt;&gt;"",F20&lt;&gt;""),"Banque seulement","Livres seulement"))))</f>
        <v/>
      </c>
      <c r="S20" s="9" t="n"/>
    </row>
    <row r="21">
      <c r="A21" s="9" t="n"/>
      <c r="B21" s="25" t="n"/>
      <c r="C21" s="9" t="n"/>
      <c r="D21" s="9" t="n"/>
      <c r="E21" s="26" t="n"/>
      <c r="F21" s="26" t="n"/>
      <c r="G21" s="27">
        <f>IF(COUNTA(E21:F21)=0,"",IFERROR(IF(F21="",0,F21)-IF(E21="",0,E21),0))</f>
        <v/>
      </c>
      <c r="H21" s="25" t="n"/>
      <c r="I21" s="9" t="n"/>
      <c r="J21" s="9" t="n"/>
      <c r="K21" s="26" t="n"/>
      <c r="L21" s="26" t="n"/>
      <c r="M21" s="27">
        <f>IF(COUNTA(K21:L21)=0,"",IFERROR(IF(L21="",0,L21)-IF(K21="",0,K21),0))</f>
        <v/>
      </c>
      <c r="N21" s="9" t="n"/>
      <c r="O21" s="9" t="n"/>
      <c r="P21" s="18">
        <f>IF(COUNTA(E21:F21,K21:L21)=0,"",IF(AND(E21&lt;&gt;"",F21&lt;&gt;""),"Corriger banque",IF(AND(K21&lt;&gt;"",L21&lt;&gt;""),"Corriger livres","OK")))</f>
        <v/>
      </c>
      <c r="Q21" s="27">
        <f>IF(COUNTA(E21:F21,K21:L21)=0,"",IFERROR((IF(F21="",0,F21)-IF(E21="",0,E21))-(IF(L21="",0,L21)-IF(K21="",0,K21)),0))</f>
        <v/>
      </c>
      <c r="R21" s="18">
        <f>IF(COUNTA(B21,H21,E21:F21,K21:L21)=0,"",IF(P21&lt;&gt;"OK","Erreur de saisie",IF(AND(OR(E21&lt;&gt;"",F21&lt;&gt;""),OR(K21&lt;&gt;"",L21&lt;&gt;"")),IF(IF(Q21&lt;0,-Q21,Q21)&lt;='Paramètres'!$B$8,"Apparié","Écart à vérifier"),IF(OR(E21&lt;&gt;"",F21&lt;&gt;""),"Banque seulement","Livres seulement"))))</f>
        <v/>
      </c>
      <c r="S21" s="9" t="n"/>
    </row>
    <row r="22">
      <c r="A22" s="9" t="n"/>
      <c r="B22" s="25" t="n"/>
      <c r="C22" s="9" t="n"/>
      <c r="D22" s="9" t="n"/>
      <c r="E22" s="26" t="n"/>
      <c r="F22" s="26" t="n"/>
      <c r="G22" s="27">
        <f>IF(COUNTA(E22:F22)=0,"",IFERROR(IF(F22="",0,F22)-IF(E22="",0,E22),0))</f>
        <v/>
      </c>
      <c r="H22" s="25" t="n"/>
      <c r="I22" s="9" t="n"/>
      <c r="J22" s="9" t="n"/>
      <c r="K22" s="26" t="n"/>
      <c r="L22" s="26" t="n"/>
      <c r="M22" s="27">
        <f>IF(COUNTA(K22:L22)=0,"",IFERROR(IF(L22="",0,L22)-IF(K22="",0,K22),0))</f>
        <v/>
      </c>
      <c r="N22" s="9" t="n"/>
      <c r="O22" s="9" t="n"/>
      <c r="P22" s="18">
        <f>IF(COUNTA(E22:F22,K22:L22)=0,"",IF(AND(E22&lt;&gt;"",F22&lt;&gt;""),"Corriger banque",IF(AND(K22&lt;&gt;"",L22&lt;&gt;""),"Corriger livres","OK")))</f>
        <v/>
      </c>
      <c r="Q22" s="27">
        <f>IF(COUNTA(E22:F22,K22:L22)=0,"",IFERROR((IF(F22="",0,F22)-IF(E22="",0,E22))-(IF(L22="",0,L22)-IF(K22="",0,K22)),0))</f>
        <v/>
      </c>
      <c r="R22" s="18">
        <f>IF(COUNTA(B22,H22,E22:F22,K22:L22)=0,"",IF(P22&lt;&gt;"OK","Erreur de saisie",IF(AND(OR(E22&lt;&gt;"",F22&lt;&gt;""),OR(K22&lt;&gt;"",L22&lt;&gt;"")),IF(IF(Q22&lt;0,-Q22,Q22)&lt;='Paramètres'!$B$8,"Apparié","Écart à vérifier"),IF(OR(E22&lt;&gt;"",F22&lt;&gt;""),"Banque seulement","Livres seulement"))))</f>
        <v/>
      </c>
      <c r="S22" s="9" t="n"/>
    </row>
    <row r="23">
      <c r="A23" s="9" t="n"/>
      <c r="B23" s="25" t="n"/>
      <c r="C23" s="9" t="n"/>
      <c r="D23" s="9" t="n"/>
      <c r="E23" s="26" t="n"/>
      <c r="F23" s="26" t="n"/>
      <c r="G23" s="27">
        <f>IF(COUNTA(E23:F23)=0,"",IFERROR(IF(F23="",0,F23)-IF(E23="",0,E23),0))</f>
        <v/>
      </c>
      <c r="H23" s="25" t="n"/>
      <c r="I23" s="9" t="n"/>
      <c r="J23" s="9" t="n"/>
      <c r="K23" s="26" t="n"/>
      <c r="L23" s="26" t="n"/>
      <c r="M23" s="27">
        <f>IF(COUNTA(K23:L23)=0,"",IFERROR(IF(L23="",0,L23)-IF(K23="",0,K23),0))</f>
        <v/>
      </c>
      <c r="N23" s="9" t="n"/>
      <c r="O23" s="9" t="n"/>
      <c r="P23" s="18">
        <f>IF(COUNTA(E23:F23,K23:L23)=0,"",IF(AND(E23&lt;&gt;"",F23&lt;&gt;""),"Corriger banque",IF(AND(K23&lt;&gt;"",L23&lt;&gt;""),"Corriger livres","OK")))</f>
        <v/>
      </c>
      <c r="Q23" s="27">
        <f>IF(COUNTA(E23:F23,K23:L23)=0,"",IFERROR((IF(F23="",0,F23)-IF(E23="",0,E23))-(IF(L23="",0,L23)-IF(K23="",0,K23)),0))</f>
        <v/>
      </c>
      <c r="R23" s="18">
        <f>IF(COUNTA(B23,H23,E23:F23,K23:L23)=0,"",IF(P23&lt;&gt;"OK","Erreur de saisie",IF(AND(OR(E23&lt;&gt;"",F23&lt;&gt;""),OR(K23&lt;&gt;"",L23&lt;&gt;"")),IF(IF(Q23&lt;0,-Q23,Q23)&lt;='Paramètres'!$B$8,"Apparié","Écart à vérifier"),IF(OR(E23&lt;&gt;"",F23&lt;&gt;""),"Banque seulement","Livres seulement"))))</f>
        <v/>
      </c>
      <c r="S23" s="9" t="n"/>
    </row>
    <row r="24">
      <c r="A24" s="9" t="n"/>
      <c r="B24" s="25" t="n"/>
      <c r="C24" s="9" t="n"/>
      <c r="D24" s="9" t="n"/>
      <c r="E24" s="26" t="n"/>
      <c r="F24" s="26" t="n"/>
      <c r="G24" s="27">
        <f>IF(COUNTA(E24:F24)=0,"",IFERROR(IF(F24="",0,F24)-IF(E24="",0,E24),0))</f>
        <v/>
      </c>
      <c r="H24" s="25" t="n"/>
      <c r="I24" s="9" t="n"/>
      <c r="J24" s="9" t="n"/>
      <c r="K24" s="26" t="n"/>
      <c r="L24" s="26" t="n"/>
      <c r="M24" s="27">
        <f>IF(COUNTA(K24:L24)=0,"",IFERROR(IF(L24="",0,L24)-IF(K24="",0,K24),0))</f>
        <v/>
      </c>
      <c r="N24" s="9" t="n"/>
      <c r="O24" s="9" t="n"/>
      <c r="P24" s="18">
        <f>IF(COUNTA(E24:F24,K24:L24)=0,"",IF(AND(E24&lt;&gt;"",F24&lt;&gt;""),"Corriger banque",IF(AND(K24&lt;&gt;"",L24&lt;&gt;""),"Corriger livres","OK")))</f>
        <v/>
      </c>
      <c r="Q24" s="27">
        <f>IF(COUNTA(E24:F24,K24:L24)=0,"",IFERROR((IF(F24="",0,F24)-IF(E24="",0,E24))-(IF(L24="",0,L24)-IF(K24="",0,K24)),0))</f>
        <v/>
      </c>
      <c r="R24" s="18">
        <f>IF(COUNTA(B24,H24,E24:F24,K24:L24)=0,"",IF(P24&lt;&gt;"OK","Erreur de saisie",IF(AND(OR(E24&lt;&gt;"",F24&lt;&gt;""),OR(K24&lt;&gt;"",L24&lt;&gt;"")),IF(IF(Q24&lt;0,-Q24,Q24)&lt;='Paramètres'!$B$8,"Apparié","Écart à vérifier"),IF(OR(E24&lt;&gt;"",F24&lt;&gt;""),"Banque seulement","Livres seulement"))))</f>
        <v/>
      </c>
      <c r="S24" s="9" t="n"/>
    </row>
    <row r="25">
      <c r="A25" s="9" t="n"/>
      <c r="B25" s="25" t="n"/>
      <c r="C25" s="9" t="n"/>
      <c r="D25" s="9" t="n"/>
      <c r="E25" s="26" t="n"/>
      <c r="F25" s="26" t="n"/>
      <c r="G25" s="27">
        <f>IF(COUNTA(E25:F25)=0,"",IFERROR(IF(F25="",0,F25)-IF(E25="",0,E25),0))</f>
        <v/>
      </c>
      <c r="H25" s="25" t="n"/>
      <c r="I25" s="9" t="n"/>
      <c r="J25" s="9" t="n"/>
      <c r="K25" s="26" t="n"/>
      <c r="L25" s="26" t="n"/>
      <c r="M25" s="27">
        <f>IF(COUNTA(K25:L25)=0,"",IFERROR(IF(L25="",0,L25)-IF(K25="",0,K25),0))</f>
        <v/>
      </c>
      <c r="N25" s="9" t="n"/>
      <c r="O25" s="9" t="n"/>
      <c r="P25" s="18">
        <f>IF(COUNTA(E25:F25,K25:L25)=0,"",IF(AND(E25&lt;&gt;"",F25&lt;&gt;""),"Corriger banque",IF(AND(K25&lt;&gt;"",L25&lt;&gt;""),"Corriger livres","OK")))</f>
        <v/>
      </c>
      <c r="Q25" s="27">
        <f>IF(COUNTA(E25:F25,K25:L25)=0,"",IFERROR((IF(F25="",0,F25)-IF(E25="",0,E25))-(IF(L25="",0,L25)-IF(K25="",0,K25)),0))</f>
        <v/>
      </c>
      <c r="R25" s="18">
        <f>IF(COUNTA(B25,H25,E25:F25,K25:L25)=0,"",IF(P25&lt;&gt;"OK","Erreur de saisie",IF(AND(OR(E25&lt;&gt;"",F25&lt;&gt;""),OR(K25&lt;&gt;"",L25&lt;&gt;"")),IF(IF(Q25&lt;0,-Q25,Q25)&lt;='Paramètres'!$B$8,"Apparié","Écart à vérifier"),IF(OR(E25&lt;&gt;"",F25&lt;&gt;""),"Banque seulement","Livres seulement"))))</f>
        <v/>
      </c>
      <c r="S25" s="9" t="n"/>
    </row>
    <row r="26">
      <c r="A26" s="9" t="n"/>
      <c r="B26" s="25" t="n"/>
      <c r="C26" s="9" t="n"/>
      <c r="D26" s="9" t="n"/>
      <c r="E26" s="26" t="n"/>
      <c r="F26" s="26" t="n"/>
      <c r="G26" s="27">
        <f>IF(COUNTA(E26:F26)=0,"",IFERROR(IF(F26="",0,F26)-IF(E26="",0,E26),0))</f>
        <v/>
      </c>
      <c r="H26" s="25" t="n"/>
      <c r="I26" s="9" t="n"/>
      <c r="J26" s="9" t="n"/>
      <c r="K26" s="26" t="n"/>
      <c r="L26" s="26" t="n"/>
      <c r="M26" s="27">
        <f>IF(COUNTA(K26:L26)=0,"",IFERROR(IF(L26="",0,L26)-IF(K26="",0,K26),0))</f>
        <v/>
      </c>
      <c r="N26" s="9" t="n"/>
      <c r="O26" s="9" t="n"/>
      <c r="P26" s="18">
        <f>IF(COUNTA(E26:F26,K26:L26)=0,"",IF(AND(E26&lt;&gt;"",F26&lt;&gt;""),"Corriger banque",IF(AND(K26&lt;&gt;"",L26&lt;&gt;""),"Corriger livres","OK")))</f>
        <v/>
      </c>
      <c r="Q26" s="27">
        <f>IF(COUNTA(E26:F26,K26:L26)=0,"",IFERROR((IF(F26="",0,F26)-IF(E26="",0,E26))-(IF(L26="",0,L26)-IF(K26="",0,K26)),0))</f>
        <v/>
      </c>
      <c r="R26" s="18">
        <f>IF(COUNTA(B26,H26,E26:F26,K26:L26)=0,"",IF(P26&lt;&gt;"OK","Erreur de saisie",IF(AND(OR(E26&lt;&gt;"",F26&lt;&gt;""),OR(K26&lt;&gt;"",L26&lt;&gt;"")),IF(IF(Q26&lt;0,-Q26,Q26)&lt;='Paramètres'!$B$8,"Apparié","Écart à vérifier"),IF(OR(E26&lt;&gt;"",F26&lt;&gt;""),"Banque seulement","Livres seulement"))))</f>
        <v/>
      </c>
      <c r="S26" s="9" t="n"/>
    </row>
    <row r="27">
      <c r="A27" s="9" t="n"/>
      <c r="B27" s="25" t="n"/>
      <c r="C27" s="9" t="n"/>
      <c r="D27" s="9" t="n"/>
      <c r="E27" s="26" t="n"/>
      <c r="F27" s="26" t="n"/>
      <c r="G27" s="27">
        <f>IF(COUNTA(E27:F27)=0,"",IFERROR(IF(F27="",0,F27)-IF(E27="",0,E27),0))</f>
        <v/>
      </c>
      <c r="H27" s="25" t="n"/>
      <c r="I27" s="9" t="n"/>
      <c r="J27" s="9" t="n"/>
      <c r="K27" s="26" t="n"/>
      <c r="L27" s="26" t="n"/>
      <c r="M27" s="27">
        <f>IF(COUNTA(K27:L27)=0,"",IFERROR(IF(L27="",0,L27)-IF(K27="",0,K27),0))</f>
        <v/>
      </c>
      <c r="N27" s="9" t="n"/>
      <c r="O27" s="9" t="n"/>
      <c r="P27" s="18">
        <f>IF(COUNTA(E27:F27,K27:L27)=0,"",IF(AND(E27&lt;&gt;"",F27&lt;&gt;""),"Corriger banque",IF(AND(K27&lt;&gt;"",L27&lt;&gt;""),"Corriger livres","OK")))</f>
        <v/>
      </c>
      <c r="Q27" s="27">
        <f>IF(COUNTA(E27:F27,K27:L27)=0,"",IFERROR((IF(F27="",0,F27)-IF(E27="",0,E27))-(IF(L27="",0,L27)-IF(K27="",0,K27)),0))</f>
        <v/>
      </c>
      <c r="R27" s="18">
        <f>IF(COUNTA(B27,H27,E27:F27,K27:L27)=0,"",IF(P27&lt;&gt;"OK","Erreur de saisie",IF(AND(OR(E27&lt;&gt;"",F27&lt;&gt;""),OR(K27&lt;&gt;"",L27&lt;&gt;"")),IF(IF(Q27&lt;0,-Q27,Q27)&lt;='Paramètres'!$B$8,"Apparié","Écart à vérifier"),IF(OR(E27&lt;&gt;"",F27&lt;&gt;""),"Banque seulement","Livres seulement"))))</f>
        <v/>
      </c>
      <c r="S27" s="9" t="n"/>
    </row>
    <row r="28">
      <c r="A28" s="9" t="n"/>
      <c r="B28" s="25" t="n"/>
      <c r="C28" s="9" t="n"/>
      <c r="D28" s="9" t="n"/>
      <c r="E28" s="26" t="n"/>
      <c r="F28" s="26" t="n"/>
      <c r="G28" s="27">
        <f>IF(COUNTA(E28:F28)=0,"",IFERROR(IF(F28="",0,F28)-IF(E28="",0,E28),0))</f>
        <v/>
      </c>
      <c r="H28" s="25" t="n"/>
      <c r="I28" s="9" t="n"/>
      <c r="J28" s="9" t="n"/>
      <c r="K28" s="26" t="n"/>
      <c r="L28" s="26" t="n"/>
      <c r="M28" s="27">
        <f>IF(COUNTA(K28:L28)=0,"",IFERROR(IF(L28="",0,L28)-IF(K28="",0,K28),0))</f>
        <v/>
      </c>
      <c r="N28" s="9" t="n"/>
      <c r="O28" s="9" t="n"/>
      <c r="P28" s="18">
        <f>IF(COUNTA(E28:F28,K28:L28)=0,"",IF(AND(E28&lt;&gt;"",F28&lt;&gt;""),"Corriger banque",IF(AND(K28&lt;&gt;"",L28&lt;&gt;""),"Corriger livres","OK")))</f>
        <v/>
      </c>
      <c r="Q28" s="27">
        <f>IF(COUNTA(E28:F28,K28:L28)=0,"",IFERROR((IF(F28="",0,F28)-IF(E28="",0,E28))-(IF(L28="",0,L28)-IF(K28="",0,K28)),0))</f>
        <v/>
      </c>
      <c r="R28" s="18">
        <f>IF(COUNTA(B28,H28,E28:F28,K28:L28)=0,"",IF(P28&lt;&gt;"OK","Erreur de saisie",IF(AND(OR(E28&lt;&gt;"",F28&lt;&gt;""),OR(K28&lt;&gt;"",L28&lt;&gt;"")),IF(IF(Q28&lt;0,-Q28,Q28)&lt;='Paramètres'!$B$8,"Apparié","Écart à vérifier"),IF(OR(E28&lt;&gt;"",F28&lt;&gt;""),"Banque seulement","Livres seulement"))))</f>
        <v/>
      </c>
      <c r="S28" s="9" t="n"/>
    </row>
    <row r="29">
      <c r="A29" s="9" t="n"/>
      <c r="B29" s="25" t="n"/>
      <c r="C29" s="9" t="n"/>
      <c r="D29" s="9" t="n"/>
      <c r="E29" s="26" t="n"/>
      <c r="F29" s="26" t="n"/>
      <c r="G29" s="27">
        <f>IF(COUNTA(E29:F29)=0,"",IFERROR(IF(F29="",0,F29)-IF(E29="",0,E29),0))</f>
        <v/>
      </c>
      <c r="H29" s="25" t="n"/>
      <c r="I29" s="9" t="n"/>
      <c r="J29" s="9" t="n"/>
      <c r="K29" s="26" t="n"/>
      <c r="L29" s="26" t="n"/>
      <c r="M29" s="27">
        <f>IF(COUNTA(K29:L29)=0,"",IFERROR(IF(L29="",0,L29)-IF(K29="",0,K29),0))</f>
        <v/>
      </c>
      <c r="N29" s="9" t="n"/>
      <c r="O29" s="9" t="n"/>
      <c r="P29" s="18">
        <f>IF(COUNTA(E29:F29,K29:L29)=0,"",IF(AND(E29&lt;&gt;"",F29&lt;&gt;""),"Corriger banque",IF(AND(K29&lt;&gt;"",L29&lt;&gt;""),"Corriger livres","OK")))</f>
        <v/>
      </c>
      <c r="Q29" s="27">
        <f>IF(COUNTA(E29:F29,K29:L29)=0,"",IFERROR((IF(F29="",0,F29)-IF(E29="",0,E29))-(IF(L29="",0,L29)-IF(K29="",0,K29)),0))</f>
        <v/>
      </c>
      <c r="R29" s="18">
        <f>IF(COUNTA(B29,H29,E29:F29,K29:L29)=0,"",IF(P29&lt;&gt;"OK","Erreur de saisie",IF(AND(OR(E29&lt;&gt;"",F29&lt;&gt;""),OR(K29&lt;&gt;"",L29&lt;&gt;"")),IF(IF(Q29&lt;0,-Q29,Q29)&lt;='Paramètres'!$B$8,"Apparié","Écart à vérifier"),IF(OR(E29&lt;&gt;"",F29&lt;&gt;""),"Banque seulement","Livres seulement"))))</f>
        <v/>
      </c>
      <c r="S29" s="9" t="n"/>
    </row>
    <row r="30">
      <c r="A30" s="9" t="n"/>
      <c r="B30" s="25" t="n"/>
      <c r="C30" s="9" t="n"/>
      <c r="D30" s="9" t="n"/>
      <c r="E30" s="26" t="n"/>
      <c r="F30" s="26" t="n"/>
      <c r="G30" s="27">
        <f>IF(COUNTA(E30:F30)=0,"",IFERROR(IF(F30="",0,F30)-IF(E30="",0,E30),0))</f>
        <v/>
      </c>
      <c r="H30" s="25" t="n"/>
      <c r="I30" s="9" t="n"/>
      <c r="J30" s="9" t="n"/>
      <c r="K30" s="26" t="n"/>
      <c r="L30" s="26" t="n"/>
      <c r="M30" s="27">
        <f>IF(COUNTA(K30:L30)=0,"",IFERROR(IF(L30="",0,L30)-IF(K30="",0,K30),0))</f>
        <v/>
      </c>
      <c r="N30" s="9" t="n"/>
      <c r="O30" s="9" t="n"/>
      <c r="P30" s="18">
        <f>IF(COUNTA(E30:F30,K30:L30)=0,"",IF(AND(E30&lt;&gt;"",F30&lt;&gt;""),"Corriger banque",IF(AND(K30&lt;&gt;"",L30&lt;&gt;""),"Corriger livres","OK")))</f>
        <v/>
      </c>
      <c r="Q30" s="27">
        <f>IF(COUNTA(E30:F30,K30:L30)=0,"",IFERROR((IF(F30="",0,F30)-IF(E30="",0,E30))-(IF(L30="",0,L30)-IF(K30="",0,K30)),0))</f>
        <v/>
      </c>
      <c r="R30" s="18">
        <f>IF(COUNTA(B30,H30,E30:F30,K30:L30)=0,"",IF(P30&lt;&gt;"OK","Erreur de saisie",IF(AND(OR(E30&lt;&gt;"",F30&lt;&gt;""),OR(K30&lt;&gt;"",L30&lt;&gt;"")),IF(IF(Q30&lt;0,-Q30,Q30)&lt;='Paramètres'!$B$8,"Apparié","Écart à vérifier"),IF(OR(E30&lt;&gt;"",F30&lt;&gt;""),"Banque seulement","Livres seulement"))))</f>
        <v/>
      </c>
      <c r="S30" s="9" t="n"/>
    </row>
    <row r="31">
      <c r="A31" s="9" t="n"/>
      <c r="B31" s="25" t="n"/>
      <c r="C31" s="9" t="n"/>
      <c r="D31" s="9" t="n"/>
      <c r="E31" s="26" t="n"/>
      <c r="F31" s="26" t="n"/>
      <c r="G31" s="27">
        <f>IF(COUNTA(E31:F31)=0,"",IFERROR(IF(F31="",0,F31)-IF(E31="",0,E31),0))</f>
        <v/>
      </c>
      <c r="H31" s="25" t="n"/>
      <c r="I31" s="9" t="n"/>
      <c r="J31" s="9" t="n"/>
      <c r="K31" s="26" t="n"/>
      <c r="L31" s="26" t="n"/>
      <c r="M31" s="27">
        <f>IF(COUNTA(K31:L31)=0,"",IFERROR(IF(L31="",0,L31)-IF(K31="",0,K31),0))</f>
        <v/>
      </c>
      <c r="N31" s="9" t="n"/>
      <c r="O31" s="9" t="n"/>
      <c r="P31" s="18">
        <f>IF(COUNTA(E31:F31,K31:L31)=0,"",IF(AND(E31&lt;&gt;"",F31&lt;&gt;""),"Corriger banque",IF(AND(K31&lt;&gt;"",L31&lt;&gt;""),"Corriger livres","OK")))</f>
        <v/>
      </c>
      <c r="Q31" s="27">
        <f>IF(COUNTA(E31:F31,K31:L31)=0,"",IFERROR((IF(F31="",0,F31)-IF(E31="",0,E31))-(IF(L31="",0,L31)-IF(K31="",0,K31)),0))</f>
        <v/>
      </c>
      <c r="R31" s="18">
        <f>IF(COUNTA(B31,H31,E31:F31,K31:L31)=0,"",IF(P31&lt;&gt;"OK","Erreur de saisie",IF(AND(OR(E31&lt;&gt;"",F31&lt;&gt;""),OR(K31&lt;&gt;"",L31&lt;&gt;"")),IF(IF(Q31&lt;0,-Q31,Q31)&lt;='Paramètres'!$B$8,"Apparié","Écart à vérifier"),IF(OR(E31&lt;&gt;"",F31&lt;&gt;""),"Banque seulement","Livres seulement"))))</f>
        <v/>
      </c>
      <c r="S31" s="9" t="n"/>
    </row>
    <row r="32">
      <c r="A32" s="9" t="n"/>
      <c r="B32" s="25" t="n"/>
      <c r="C32" s="9" t="n"/>
      <c r="D32" s="9" t="n"/>
      <c r="E32" s="26" t="n"/>
      <c r="F32" s="26" t="n"/>
      <c r="G32" s="27">
        <f>IF(COUNTA(E32:F32)=0,"",IFERROR(IF(F32="",0,F32)-IF(E32="",0,E32),0))</f>
        <v/>
      </c>
      <c r="H32" s="25" t="n"/>
      <c r="I32" s="9" t="n"/>
      <c r="J32" s="9" t="n"/>
      <c r="K32" s="26" t="n"/>
      <c r="L32" s="26" t="n"/>
      <c r="M32" s="27">
        <f>IF(COUNTA(K32:L32)=0,"",IFERROR(IF(L32="",0,L32)-IF(K32="",0,K32),0))</f>
        <v/>
      </c>
      <c r="N32" s="9" t="n"/>
      <c r="O32" s="9" t="n"/>
      <c r="P32" s="18">
        <f>IF(COUNTA(E32:F32,K32:L32)=0,"",IF(AND(E32&lt;&gt;"",F32&lt;&gt;""),"Corriger banque",IF(AND(K32&lt;&gt;"",L32&lt;&gt;""),"Corriger livres","OK")))</f>
        <v/>
      </c>
      <c r="Q32" s="27">
        <f>IF(COUNTA(E32:F32,K32:L32)=0,"",IFERROR((IF(F32="",0,F32)-IF(E32="",0,E32))-(IF(L32="",0,L32)-IF(K32="",0,K32)),0))</f>
        <v/>
      </c>
      <c r="R32" s="18">
        <f>IF(COUNTA(B32,H32,E32:F32,K32:L32)=0,"",IF(P32&lt;&gt;"OK","Erreur de saisie",IF(AND(OR(E32&lt;&gt;"",F32&lt;&gt;""),OR(K32&lt;&gt;"",L32&lt;&gt;"")),IF(IF(Q32&lt;0,-Q32,Q32)&lt;='Paramètres'!$B$8,"Apparié","Écart à vérifier"),IF(OR(E32&lt;&gt;"",F32&lt;&gt;""),"Banque seulement","Livres seulement"))))</f>
        <v/>
      </c>
      <c r="S32" s="9" t="n"/>
    </row>
    <row r="33">
      <c r="A33" s="9" t="n"/>
      <c r="B33" s="25" t="n"/>
      <c r="C33" s="9" t="n"/>
      <c r="D33" s="9" t="n"/>
      <c r="E33" s="26" t="n"/>
      <c r="F33" s="26" t="n"/>
      <c r="G33" s="27">
        <f>IF(COUNTA(E33:F33)=0,"",IFERROR(IF(F33="",0,F33)-IF(E33="",0,E33),0))</f>
        <v/>
      </c>
      <c r="H33" s="25" t="n"/>
      <c r="I33" s="9" t="n"/>
      <c r="J33" s="9" t="n"/>
      <c r="K33" s="26" t="n"/>
      <c r="L33" s="26" t="n"/>
      <c r="M33" s="27">
        <f>IF(COUNTA(K33:L33)=0,"",IFERROR(IF(L33="",0,L33)-IF(K33="",0,K33),0))</f>
        <v/>
      </c>
      <c r="N33" s="9" t="n"/>
      <c r="O33" s="9" t="n"/>
      <c r="P33" s="18">
        <f>IF(COUNTA(E33:F33,K33:L33)=0,"",IF(AND(E33&lt;&gt;"",F33&lt;&gt;""),"Corriger banque",IF(AND(K33&lt;&gt;"",L33&lt;&gt;""),"Corriger livres","OK")))</f>
        <v/>
      </c>
      <c r="Q33" s="27">
        <f>IF(COUNTA(E33:F33,K33:L33)=0,"",IFERROR((IF(F33="",0,F33)-IF(E33="",0,E33))-(IF(L33="",0,L33)-IF(K33="",0,K33)),0))</f>
        <v/>
      </c>
      <c r="R33" s="18">
        <f>IF(COUNTA(B33,H33,E33:F33,K33:L33)=0,"",IF(P33&lt;&gt;"OK","Erreur de saisie",IF(AND(OR(E33&lt;&gt;"",F33&lt;&gt;""),OR(K33&lt;&gt;"",L33&lt;&gt;"")),IF(IF(Q33&lt;0,-Q33,Q33)&lt;='Paramètres'!$B$8,"Apparié","Écart à vérifier"),IF(OR(E33&lt;&gt;"",F33&lt;&gt;""),"Banque seulement","Livres seulement"))))</f>
        <v/>
      </c>
      <c r="S33" s="9" t="n"/>
    </row>
    <row r="34">
      <c r="A34" s="9" t="n"/>
      <c r="B34" s="25" t="n"/>
      <c r="C34" s="9" t="n"/>
      <c r="D34" s="9" t="n"/>
      <c r="E34" s="26" t="n"/>
      <c r="F34" s="26" t="n"/>
      <c r="G34" s="27">
        <f>IF(COUNTA(E34:F34)=0,"",IFERROR(IF(F34="",0,F34)-IF(E34="",0,E34),0))</f>
        <v/>
      </c>
      <c r="H34" s="25" t="n"/>
      <c r="I34" s="9" t="n"/>
      <c r="J34" s="9" t="n"/>
      <c r="K34" s="26" t="n"/>
      <c r="L34" s="26" t="n"/>
      <c r="M34" s="27">
        <f>IF(COUNTA(K34:L34)=0,"",IFERROR(IF(L34="",0,L34)-IF(K34="",0,K34),0))</f>
        <v/>
      </c>
      <c r="N34" s="9" t="n"/>
      <c r="O34" s="9" t="n"/>
      <c r="P34" s="18">
        <f>IF(COUNTA(E34:F34,K34:L34)=0,"",IF(AND(E34&lt;&gt;"",F34&lt;&gt;""),"Corriger banque",IF(AND(K34&lt;&gt;"",L34&lt;&gt;""),"Corriger livres","OK")))</f>
        <v/>
      </c>
      <c r="Q34" s="27">
        <f>IF(COUNTA(E34:F34,K34:L34)=0,"",IFERROR((IF(F34="",0,F34)-IF(E34="",0,E34))-(IF(L34="",0,L34)-IF(K34="",0,K34)),0))</f>
        <v/>
      </c>
      <c r="R34" s="18">
        <f>IF(COUNTA(B34,H34,E34:F34,K34:L34)=0,"",IF(P34&lt;&gt;"OK","Erreur de saisie",IF(AND(OR(E34&lt;&gt;"",F34&lt;&gt;""),OR(K34&lt;&gt;"",L34&lt;&gt;"")),IF(IF(Q34&lt;0,-Q34,Q34)&lt;='Paramètres'!$B$8,"Apparié","Écart à vérifier"),IF(OR(E34&lt;&gt;"",F34&lt;&gt;""),"Banque seulement","Livres seulement"))))</f>
        <v/>
      </c>
      <c r="S34" s="9" t="n"/>
    </row>
    <row r="35">
      <c r="A35" s="9" t="n"/>
      <c r="B35" s="25" t="n"/>
      <c r="C35" s="9" t="n"/>
      <c r="D35" s="9" t="n"/>
      <c r="E35" s="26" t="n"/>
      <c r="F35" s="26" t="n"/>
      <c r="G35" s="27">
        <f>IF(COUNTA(E35:F35)=0,"",IFERROR(IF(F35="",0,F35)-IF(E35="",0,E35),0))</f>
        <v/>
      </c>
      <c r="H35" s="25" t="n"/>
      <c r="I35" s="9" t="n"/>
      <c r="J35" s="9" t="n"/>
      <c r="K35" s="26" t="n"/>
      <c r="L35" s="26" t="n"/>
      <c r="M35" s="27">
        <f>IF(COUNTA(K35:L35)=0,"",IFERROR(IF(L35="",0,L35)-IF(K35="",0,K35),0))</f>
        <v/>
      </c>
      <c r="N35" s="9" t="n"/>
      <c r="O35" s="9" t="n"/>
      <c r="P35" s="18">
        <f>IF(COUNTA(E35:F35,K35:L35)=0,"",IF(AND(E35&lt;&gt;"",F35&lt;&gt;""),"Corriger banque",IF(AND(K35&lt;&gt;"",L35&lt;&gt;""),"Corriger livres","OK")))</f>
        <v/>
      </c>
      <c r="Q35" s="27">
        <f>IF(COUNTA(E35:F35,K35:L35)=0,"",IFERROR((IF(F35="",0,F35)-IF(E35="",0,E35))-(IF(L35="",0,L35)-IF(K35="",0,K35)),0))</f>
        <v/>
      </c>
      <c r="R35" s="18">
        <f>IF(COUNTA(B35,H35,E35:F35,K35:L35)=0,"",IF(P35&lt;&gt;"OK","Erreur de saisie",IF(AND(OR(E35&lt;&gt;"",F35&lt;&gt;""),OR(K35&lt;&gt;"",L35&lt;&gt;"")),IF(IF(Q35&lt;0,-Q35,Q35)&lt;='Paramètres'!$B$8,"Apparié","Écart à vérifier"),IF(OR(E35&lt;&gt;"",F35&lt;&gt;""),"Banque seulement","Livres seulement"))))</f>
        <v/>
      </c>
      <c r="S35" s="9" t="n"/>
    </row>
    <row r="36">
      <c r="A36" s="9" t="n"/>
      <c r="B36" s="25" t="n"/>
      <c r="C36" s="9" t="n"/>
      <c r="D36" s="9" t="n"/>
      <c r="E36" s="26" t="n"/>
      <c r="F36" s="26" t="n"/>
      <c r="G36" s="27">
        <f>IF(COUNTA(E36:F36)=0,"",IFERROR(IF(F36="",0,F36)-IF(E36="",0,E36),0))</f>
        <v/>
      </c>
      <c r="H36" s="25" t="n"/>
      <c r="I36" s="9" t="n"/>
      <c r="J36" s="9" t="n"/>
      <c r="K36" s="26" t="n"/>
      <c r="L36" s="26" t="n"/>
      <c r="M36" s="27">
        <f>IF(COUNTA(K36:L36)=0,"",IFERROR(IF(L36="",0,L36)-IF(K36="",0,K36),0))</f>
        <v/>
      </c>
      <c r="N36" s="9" t="n"/>
      <c r="O36" s="9" t="n"/>
      <c r="P36" s="18">
        <f>IF(COUNTA(E36:F36,K36:L36)=0,"",IF(AND(E36&lt;&gt;"",F36&lt;&gt;""),"Corriger banque",IF(AND(K36&lt;&gt;"",L36&lt;&gt;""),"Corriger livres","OK")))</f>
        <v/>
      </c>
      <c r="Q36" s="27">
        <f>IF(COUNTA(E36:F36,K36:L36)=0,"",IFERROR((IF(F36="",0,F36)-IF(E36="",0,E36))-(IF(L36="",0,L36)-IF(K36="",0,K36)),0))</f>
        <v/>
      </c>
      <c r="R36" s="18">
        <f>IF(COUNTA(B36,H36,E36:F36,K36:L36)=0,"",IF(P36&lt;&gt;"OK","Erreur de saisie",IF(AND(OR(E36&lt;&gt;"",F36&lt;&gt;""),OR(K36&lt;&gt;"",L36&lt;&gt;"")),IF(IF(Q36&lt;0,-Q36,Q36)&lt;='Paramètres'!$B$8,"Apparié","Écart à vérifier"),IF(OR(E36&lt;&gt;"",F36&lt;&gt;""),"Banque seulement","Livres seulement"))))</f>
        <v/>
      </c>
      <c r="S36" s="9" t="n"/>
    </row>
    <row r="37">
      <c r="A37" s="9" t="n"/>
      <c r="B37" s="25" t="n"/>
      <c r="C37" s="9" t="n"/>
      <c r="D37" s="9" t="n"/>
      <c r="E37" s="26" t="n"/>
      <c r="F37" s="26" t="n"/>
      <c r="G37" s="27">
        <f>IF(COUNTA(E37:F37)=0,"",IFERROR(IF(F37="",0,F37)-IF(E37="",0,E37),0))</f>
        <v/>
      </c>
      <c r="H37" s="25" t="n"/>
      <c r="I37" s="9" t="n"/>
      <c r="J37" s="9" t="n"/>
      <c r="K37" s="26" t="n"/>
      <c r="L37" s="26" t="n"/>
      <c r="M37" s="27">
        <f>IF(COUNTA(K37:L37)=0,"",IFERROR(IF(L37="",0,L37)-IF(K37="",0,K37),0))</f>
        <v/>
      </c>
      <c r="N37" s="9" t="n"/>
      <c r="O37" s="9" t="n"/>
      <c r="P37" s="18">
        <f>IF(COUNTA(E37:F37,K37:L37)=0,"",IF(AND(E37&lt;&gt;"",F37&lt;&gt;""),"Corriger banque",IF(AND(K37&lt;&gt;"",L37&lt;&gt;""),"Corriger livres","OK")))</f>
        <v/>
      </c>
      <c r="Q37" s="27">
        <f>IF(COUNTA(E37:F37,K37:L37)=0,"",IFERROR((IF(F37="",0,F37)-IF(E37="",0,E37))-(IF(L37="",0,L37)-IF(K37="",0,K37)),0))</f>
        <v/>
      </c>
      <c r="R37" s="18">
        <f>IF(COUNTA(B37,H37,E37:F37,K37:L37)=0,"",IF(P37&lt;&gt;"OK","Erreur de saisie",IF(AND(OR(E37&lt;&gt;"",F37&lt;&gt;""),OR(K37&lt;&gt;"",L37&lt;&gt;"")),IF(IF(Q37&lt;0,-Q37,Q37)&lt;='Paramètres'!$B$8,"Apparié","Écart à vérifier"),IF(OR(E37&lt;&gt;"",F37&lt;&gt;""),"Banque seulement","Livres seulement"))))</f>
        <v/>
      </c>
      <c r="S37" s="9" t="n"/>
    </row>
    <row r="38">
      <c r="A38" s="9" t="n"/>
      <c r="B38" s="25" t="n"/>
      <c r="C38" s="9" t="n"/>
      <c r="D38" s="9" t="n"/>
      <c r="E38" s="26" t="n"/>
      <c r="F38" s="26" t="n"/>
      <c r="G38" s="27">
        <f>IF(COUNTA(E38:F38)=0,"",IFERROR(IF(F38="",0,F38)-IF(E38="",0,E38),0))</f>
        <v/>
      </c>
      <c r="H38" s="25" t="n"/>
      <c r="I38" s="9" t="n"/>
      <c r="J38" s="9" t="n"/>
      <c r="K38" s="26" t="n"/>
      <c r="L38" s="26" t="n"/>
      <c r="M38" s="27">
        <f>IF(COUNTA(K38:L38)=0,"",IFERROR(IF(L38="",0,L38)-IF(K38="",0,K38),0))</f>
        <v/>
      </c>
      <c r="N38" s="9" t="n"/>
      <c r="O38" s="9" t="n"/>
      <c r="P38" s="18">
        <f>IF(COUNTA(E38:F38,K38:L38)=0,"",IF(AND(E38&lt;&gt;"",F38&lt;&gt;""),"Corriger banque",IF(AND(K38&lt;&gt;"",L38&lt;&gt;""),"Corriger livres","OK")))</f>
        <v/>
      </c>
      <c r="Q38" s="27">
        <f>IF(COUNTA(E38:F38,K38:L38)=0,"",IFERROR((IF(F38="",0,F38)-IF(E38="",0,E38))-(IF(L38="",0,L38)-IF(K38="",0,K38)),0))</f>
        <v/>
      </c>
      <c r="R38" s="18">
        <f>IF(COUNTA(B38,H38,E38:F38,K38:L38)=0,"",IF(P38&lt;&gt;"OK","Erreur de saisie",IF(AND(OR(E38&lt;&gt;"",F38&lt;&gt;""),OR(K38&lt;&gt;"",L38&lt;&gt;"")),IF(IF(Q38&lt;0,-Q38,Q38)&lt;='Paramètres'!$B$8,"Apparié","Écart à vérifier"),IF(OR(E38&lt;&gt;"",F38&lt;&gt;""),"Banque seulement","Livres seulement"))))</f>
        <v/>
      </c>
      <c r="S38" s="9" t="n"/>
    </row>
    <row r="39">
      <c r="A39" s="9" t="n"/>
      <c r="B39" s="25" t="n"/>
      <c r="C39" s="9" t="n"/>
      <c r="D39" s="9" t="n"/>
      <c r="E39" s="26" t="n"/>
      <c r="F39" s="26" t="n"/>
      <c r="G39" s="27">
        <f>IF(COUNTA(E39:F39)=0,"",IFERROR(IF(F39="",0,F39)-IF(E39="",0,E39),0))</f>
        <v/>
      </c>
      <c r="H39" s="25" t="n"/>
      <c r="I39" s="9" t="n"/>
      <c r="J39" s="9" t="n"/>
      <c r="K39" s="26" t="n"/>
      <c r="L39" s="26" t="n"/>
      <c r="M39" s="27">
        <f>IF(COUNTA(K39:L39)=0,"",IFERROR(IF(L39="",0,L39)-IF(K39="",0,K39),0))</f>
        <v/>
      </c>
      <c r="N39" s="9" t="n"/>
      <c r="O39" s="9" t="n"/>
      <c r="P39" s="18">
        <f>IF(COUNTA(E39:F39,K39:L39)=0,"",IF(AND(E39&lt;&gt;"",F39&lt;&gt;""),"Corriger banque",IF(AND(K39&lt;&gt;"",L39&lt;&gt;""),"Corriger livres","OK")))</f>
        <v/>
      </c>
      <c r="Q39" s="27">
        <f>IF(COUNTA(E39:F39,K39:L39)=0,"",IFERROR((IF(F39="",0,F39)-IF(E39="",0,E39))-(IF(L39="",0,L39)-IF(K39="",0,K39)),0))</f>
        <v/>
      </c>
      <c r="R39" s="18">
        <f>IF(COUNTA(B39,H39,E39:F39,K39:L39)=0,"",IF(P39&lt;&gt;"OK","Erreur de saisie",IF(AND(OR(E39&lt;&gt;"",F39&lt;&gt;""),OR(K39&lt;&gt;"",L39&lt;&gt;"")),IF(IF(Q39&lt;0,-Q39,Q39)&lt;='Paramètres'!$B$8,"Apparié","Écart à vérifier"),IF(OR(E39&lt;&gt;"",F39&lt;&gt;""),"Banque seulement","Livres seulement"))))</f>
        <v/>
      </c>
      <c r="S39" s="9" t="n"/>
    </row>
    <row r="40">
      <c r="A40" s="9" t="n"/>
      <c r="B40" s="25" t="n"/>
      <c r="C40" s="9" t="n"/>
      <c r="D40" s="9" t="n"/>
      <c r="E40" s="26" t="n"/>
      <c r="F40" s="26" t="n"/>
      <c r="G40" s="27">
        <f>IF(COUNTA(E40:F40)=0,"",IFERROR(IF(F40="",0,F40)-IF(E40="",0,E40),0))</f>
        <v/>
      </c>
      <c r="H40" s="25" t="n"/>
      <c r="I40" s="9" t="n"/>
      <c r="J40" s="9" t="n"/>
      <c r="K40" s="26" t="n"/>
      <c r="L40" s="26" t="n"/>
      <c r="M40" s="27">
        <f>IF(COUNTA(K40:L40)=0,"",IFERROR(IF(L40="",0,L40)-IF(K40="",0,K40),0))</f>
        <v/>
      </c>
      <c r="N40" s="9" t="n"/>
      <c r="O40" s="9" t="n"/>
      <c r="P40" s="18">
        <f>IF(COUNTA(E40:F40,K40:L40)=0,"",IF(AND(E40&lt;&gt;"",F40&lt;&gt;""),"Corriger banque",IF(AND(K40&lt;&gt;"",L40&lt;&gt;""),"Corriger livres","OK")))</f>
        <v/>
      </c>
      <c r="Q40" s="27">
        <f>IF(COUNTA(E40:F40,K40:L40)=0,"",IFERROR((IF(F40="",0,F40)-IF(E40="",0,E40))-(IF(L40="",0,L40)-IF(K40="",0,K40)),0))</f>
        <v/>
      </c>
      <c r="R40" s="18">
        <f>IF(COUNTA(B40,H40,E40:F40,K40:L40)=0,"",IF(P40&lt;&gt;"OK","Erreur de saisie",IF(AND(OR(E40&lt;&gt;"",F40&lt;&gt;""),OR(K40&lt;&gt;"",L40&lt;&gt;"")),IF(IF(Q40&lt;0,-Q40,Q40)&lt;='Paramètres'!$B$8,"Apparié","Écart à vérifier"),IF(OR(E40&lt;&gt;"",F40&lt;&gt;""),"Banque seulement","Livres seulement"))))</f>
        <v/>
      </c>
      <c r="S40" s="9" t="n"/>
    </row>
    <row r="41">
      <c r="A41" s="9" t="n"/>
      <c r="B41" s="25" t="n"/>
      <c r="C41" s="9" t="n"/>
      <c r="D41" s="9" t="n"/>
      <c r="E41" s="26" t="n"/>
      <c r="F41" s="26" t="n"/>
      <c r="G41" s="27">
        <f>IF(COUNTA(E41:F41)=0,"",IFERROR(IF(F41="",0,F41)-IF(E41="",0,E41),0))</f>
        <v/>
      </c>
      <c r="H41" s="25" t="n"/>
      <c r="I41" s="9" t="n"/>
      <c r="J41" s="9" t="n"/>
      <c r="K41" s="26" t="n"/>
      <c r="L41" s="26" t="n"/>
      <c r="M41" s="27">
        <f>IF(COUNTA(K41:L41)=0,"",IFERROR(IF(L41="",0,L41)-IF(K41="",0,K41),0))</f>
        <v/>
      </c>
      <c r="N41" s="9" t="n"/>
      <c r="O41" s="9" t="n"/>
      <c r="P41" s="18">
        <f>IF(COUNTA(E41:F41,K41:L41)=0,"",IF(AND(E41&lt;&gt;"",F41&lt;&gt;""),"Corriger banque",IF(AND(K41&lt;&gt;"",L41&lt;&gt;""),"Corriger livres","OK")))</f>
        <v/>
      </c>
      <c r="Q41" s="27">
        <f>IF(COUNTA(E41:F41,K41:L41)=0,"",IFERROR((IF(F41="",0,F41)-IF(E41="",0,E41))-(IF(L41="",0,L41)-IF(K41="",0,K41)),0))</f>
        <v/>
      </c>
      <c r="R41" s="18">
        <f>IF(COUNTA(B41,H41,E41:F41,K41:L41)=0,"",IF(P41&lt;&gt;"OK","Erreur de saisie",IF(AND(OR(E41&lt;&gt;"",F41&lt;&gt;""),OR(K41&lt;&gt;"",L41&lt;&gt;"")),IF(IF(Q41&lt;0,-Q41,Q41)&lt;='Paramètres'!$B$8,"Apparié","Écart à vérifier"),IF(OR(E41&lt;&gt;"",F41&lt;&gt;""),"Banque seulement","Livres seulement"))))</f>
        <v/>
      </c>
      <c r="S41" s="9" t="n"/>
    </row>
    <row r="42">
      <c r="A42" s="9" t="n"/>
      <c r="B42" s="25" t="n"/>
      <c r="C42" s="9" t="n"/>
      <c r="D42" s="9" t="n"/>
      <c r="E42" s="26" t="n"/>
      <c r="F42" s="26" t="n"/>
      <c r="G42" s="27">
        <f>IF(COUNTA(E42:F42)=0,"",IFERROR(IF(F42="",0,F42)-IF(E42="",0,E42),0))</f>
        <v/>
      </c>
      <c r="H42" s="25" t="n"/>
      <c r="I42" s="9" t="n"/>
      <c r="J42" s="9" t="n"/>
      <c r="K42" s="26" t="n"/>
      <c r="L42" s="26" t="n"/>
      <c r="M42" s="27">
        <f>IF(COUNTA(K42:L42)=0,"",IFERROR(IF(L42="",0,L42)-IF(K42="",0,K42),0))</f>
        <v/>
      </c>
      <c r="N42" s="9" t="n"/>
      <c r="O42" s="9" t="n"/>
      <c r="P42" s="18">
        <f>IF(COUNTA(E42:F42,K42:L42)=0,"",IF(AND(E42&lt;&gt;"",F42&lt;&gt;""),"Corriger banque",IF(AND(K42&lt;&gt;"",L42&lt;&gt;""),"Corriger livres","OK")))</f>
        <v/>
      </c>
      <c r="Q42" s="27">
        <f>IF(COUNTA(E42:F42,K42:L42)=0,"",IFERROR((IF(F42="",0,F42)-IF(E42="",0,E42))-(IF(L42="",0,L42)-IF(K42="",0,K42)),0))</f>
        <v/>
      </c>
      <c r="R42" s="18">
        <f>IF(COUNTA(B42,H42,E42:F42,K42:L42)=0,"",IF(P42&lt;&gt;"OK","Erreur de saisie",IF(AND(OR(E42&lt;&gt;"",F42&lt;&gt;""),OR(K42&lt;&gt;"",L42&lt;&gt;"")),IF(IF(Q42&lt;0,-Q42,Q42)&lt;='Paramètres'!$B$8,"Apparié","Écart à vérifier"),IF(OR(E42&lt;&gt;"",F42&lt;&gt;""),"Banque seulement","Livres seulement"))))</f>
        <v/>
      </c>
      <c r="S42" s="9" t="n"/>
    </row>
    <row r="43">
      <c r="A43" s="9" t="n"/>
      <c r="B43" s="25" t="n"/>
      <c r="C43" s="9" t="n"/>
      <c r="D43" s="9" t="n"/>
      <c r="E43" s="26" t="n"/>
      <c r="F43" s="26" t="n"/>
      <c r="G43" s="27">
        <f>IF(COUNTA(E43:F43)=0,"",IFERROR(IF(F43="",0,F43)-IF(E43="",0,E43),0))</f>
        <v/>
      </c>
      <c r="H43" s="25" t="n"/>
      <c r="I43" s="9" t="n"/>
      <c r="J43" s="9" t="n"/>
      <c r="K43" s="26" t="n"/>
      <c r="L43" s="26" t="n"/>
      <c r="M43" s="27">
        <f>IF(COUNTA(K43:L43)=0,"",IFERROR(IF(L43="",0,L43)-IF(K43="",0,K43),0))</f>
        <v/>
      </c>
      <c r="N43" s="9" t="n"/>
      <c r="O43" s="9" t="n"/>
      <c r="P43" s="18">
        <f>IF(COUNTA(E43:F43,K43:L43)=0,"",IF(AND(E43&lt;&gt;"",F43&lt;&gt;""),"Corriger banque",IF(AND(K43&lt;&gt;"",L43&lt;&gt;""),"Corriger livres","OK")))</f>
        <v/>
      </c>
      <c r="Q43" s="27">
        <f>IF(COUNTA(E43:F43,K43:L43)=0,"",IFERROR((IF(F43="",0,F43)-IF(E43="",0,E43))-(IF(L43="",0,L43)-IF(K43="",0,K43)),0))</f>
        <v/>
      </c>
      <c r="R43" s="18">
        <f>IF(COUNTA(B43,H43,E43:F43,K43:L43)=0,"",IF(P43&lt;&gt;"OK","Erreur de saisie",IF(AND(OR(E43&lt;&gt;"",F43&lt;&gt;""),OR(K43&lt;&gt;"",L43&lt;&gt;"")),IF(IF(Q43&lt;0,-Q43,Q43)&lt;='Paramètres'!$B$8,"Apparié","Écart à vérifier"),IF(OR(E43&lt;&gt;"",F43&lt;&gt;""),"Banque seulement","Livres seulement"))))</f>
        <v/>
      </c>
      <c r="S43" s="9" t="n"/>
    </row>
    <row r="44">
      <c r="A44" s="9" t="n"/>
      <c r="B44" s="25" t="n"/>
      <c r="C44" s="9" t="n"/>
      <c r="D44" s="9" t="n"/>
      <c r="E44" s="26" t="n"/>
      <c r="F44" s="26" t="n"/>
      <c r="G44" s="27">
        <f>IF(COUNTA(E44:F44)=0,"",IFERROR(IF(F44="",0,F44)-IF(E44="",0,E44),0))</f>
        <v/>
      </c>
      <c r="H44" s="25" t="n"/>
      <c r="I44" s="9" t="n"/>
      <c r="J44" s="9" t="n"/>
      <c r="K44" s="26" t="n"/>
      <c r="L44" s="26" t="n"/>
      <c r="M44" s="27">
        <f>IF(COUNTA(K44:L44)=0,"",IFERROR(IF(L44="",0,L44)-IF(K44="",0,K44),0))</f>
        <v/>
      </c>
      <c r="N44" s="9" t="n"/>
      <c r="O44" s="9" t="n"/>
      <c r="P44" s="18">
        <f>IF(COUNTA(E44:F44,K44:L44)=0,"",IF(AND(E44&lt;&gt;"",F44&lt;&gt;""),"Corriger banque",IF(AND(K44&lt;&gt;"",L44&lt;&gt;""),"Corriger livres","OK")))</f>
        <v/>
      </c>
      <c r="Q44" s="27">
        <f>IF(COUNTA(E44:F44,K44:L44)=0,"",IFERROR((IF(F44="",0,F44)-IF(E44="",0,E44))-(IF(L44="",0,L44)-IF(K44="",0,K44)),0))</f>
        <v/>
      </c>
      <c r="R44" s="18">
        <f>IF(COUNTA(B44,H44,E44:F44,K44:L44)=0,"",IF(P44&lt;&gt;"OK","Erreur de saisie",IF(AND(OR(E44&lt;&gt;"",F44&lt;&gt;""),OR(K44&lt;&gt;"",L44&lt;&gt;"")),IF(IF(Q44&lt;0,-Q44,Q44)&lt;='Paramètres'!$B$8,"Apparié","Écart à vérifier"),IF(OR(E44&lt;&gt;"",F44&lt;&gt;""),"Banque seulement","Livres seulement"))))</f>
        <v/>
      </c>
      <c r="S44" s="9" t="n"/>
    </row>
    <row r="45">
      <c r="A45" s="9" t="n"/>
      <c r="B45" s="25" t="n"/>
      <c r="C45" s="9" t="n"/>
      <c r="D45" s="9" t="n"/>
      <c r="E45" s="26" t="n"/>
      <c r="F45" s="26" t="n"/>
      <c r="G45" s="27">
        <f>IF(COUNTA(E45:F45)=0,"",IFERROR(IF(F45="",0,F45)-IF(E45="",0,E45),0))</f>
        <v/>
      </c>
      <c r="H45" s="25" t="n"/>
      <c r="I45" s="9" t="n"/>
      <c r="J45" s="9" t="n"/>
      <c r="K45" s="26" t="n"/>
      <c r="L45" s="26" t="n"/>
      <c r="M45" s="27">
        <f>IF(COUNTA(K45:L45)=0,"",IFERROR(IF(L45="",0,L45)-IF(K45="",0,K45),0))</f>
        <v/>
      </c>
      <c r="N45" s="9" t="n"/>
      <c r="O45" s="9" t="n"/>
      <c r="P45" s="18">
        <f>IF(COUNTA(E45:F45,K45:L45)=0,"",IF(AND(E45&lt;&gt;"",F45&lt;&gt;""),"Corriger banque",IF(AND(K45&lt;&gt;"",L45&lt;&gt;""),"Corriger livres","OK")))</f>
        <v/>
      </c>
      <c r="Q45" s="27">
        <f>IF(COUNTA(E45:F45,K45:L45)=0,"",IFERROR((IF(F45="",0,F45)-IF(E45="",0,E45))-(IF(L45="",0,L45)-IF(K45="",0,K45)),0))</f>
        <v/>
      </c>
      <c r="R45" s="18">
        <f>IF(COUNTA(B45,H45,E45:F45,K45:L45)=0,"",IF(P45&lt;&gt;"OK","Erreur de saisie",IF(AND(OR(E45&lt;&gt;"",F45&lt;&gt;""),OR(K45&lt;&gt;"",L45&lt;&gt;"")),IF(IF(Q45&lt;0,-Q45,Q45)&lt;='Paramètres'!$B$8,"Apparié","Écart à vérifier"),IF(OR(E45&lt;&gt;"",F45&lt;&gt;""),"Banque seulement","Livres seulement"))))</f>
        <v/>
      </c>
      <c r="S45" s="9" t="n"/>
    </row>
    <row r="46">
      <c r="A46" s="9" t="n"/>
      <c r="B46" s="25" t="n"/>
      <c r="C46" s="9" t="n"/>
      <c r="D46" s="9" t="n"/>
      <c r="E46" s="26" t="n"/>
      <c r="F46" s="26" t="n"/>
      <c r="G46" s="27">
        <f>IF(COUNTA(E46:F46)=0,"",IFERROR(IF(F46="",0,F46)-IF(E46="",0,E46),0))</f>
        <v/>
      </c>
      <c r="H46" s="25" t="n"/>
      <c r="I46" s="9" t="n"/>
      <c r="J46" s="9" t="n"/>
      <c r="K46" s="26" t="n"/>
      <c r="L46" s="26" t="n"/>
      <c r="M46" s="27">
        <f>IF(COUNTA(K46:L46)=0,"",IFERROR(IF(L46="",0,L46)-IF(K46="",0,K46),0))</f>
        <v/>
      </c>
      <c r="N46" s="9" t="n"/>
      <c r="O46" s="9" t="n"/>
      <c r="P46" s="18">
        <f>IF(COUNTA(E46:F46,K46:L46)=0,"",IF(AND(E46&lt;&gt;"",F46&lt;&gt;""),"Corriger banque",IF(AND(K46&lt;&gt;"",L46&lt;&gt;""),"Corriger livres","OK")))</f>
        <v/>
      </c>
      <c r="Q46" s="27">
        <f>IF(COUNTA(E46:F46,K46:L46)=0,"",IFERROR((IF(F46="",0,F46)-IF(E46="",0,E46))-(IF(L46="",0,L46)-IF(K46="",0,K46)),0))</f>
        <v/>
      </c>
      <c r="R46" s="18">
        <f>IF(COUNTA(B46,H46,E46:F46,K46:L46)=0,"",IF(P46&lt;&gt;"OK","Erreur de saisie",IF(AND(OR(E46&lt;&gt;"",F46&lt;&gt;""),OR(K46&lt;&gt;"",L46&lt;&gt;"")),IF(IF(Q46&lt;0,-Q46,Q46)&lt;='Paramètres'!$B$8,"Apparié","Écart à vérifier"),IF(OR(E46&lt;&gt;"",F46&lt;&gt;""),"Banque seulement","Livres seulement"))))</f>
        <v/>
      </c>
      <c r="S46" s="9" t="n"/>
    </row>
    <row r="47">
      <c r="A47" s="9" t="n"/>
      <c r="B47" s="25" t="n"/>
      <c r="C47" s="9" t="n"/>
      <c r="D47" s="9" t="n"/>
      <c r="E47" s="26" t="n"/>
      <c r="F47" s="26" t="n"/>
      <c r="G47" s="27">
        <f>IF(COUNTA(E47:F47)=0,"",IFERROR(IF(F47="",0,F47)-IF(E47="",0,E47),0))</f>
        <v/>
      </c>
      <c r="H47" s="25" t="n"/>
      <c r="I47" s="9" t="n"/>
      <c r="J47" s="9" t="n"/>
      <c r="K47" s="26" t="n"/>
      <c r="L47" s="26" t="n"/>
      <c r="M47" s="27">
        <f>IF(COUNTA(K47:L47)=0,"",IFERROR(IF(L47="",0,L47)-IF(K47="",0,K47),0))</f>
        <v/>
      </c>
      <c r="N47" s="9" t="n"/>
      <c r="O47" s="9" t="n"/>
      <c r="P47" s="18">
        <f>IF(COUNTA(E47:F47,K47:L47)=0,"",IF(AND(E47&lt;&gt;"",F47&lt;&gt;""),"Corriger banque",IF(AND(K47&lt;&gt;"",L47&lt;&gt;""),"Corriger livres","OK")))</f>
        <v/>
      </c>
      <c r="Q47" s="27">
        <f>IF(COUNTA(E47:F47,K47:L47)=0,"",IFERROR((IF(F47="",0,F47)-IF(E47="",0,E47))-(IF(L47="",0,L47)-IF(K47="",0,K47)),0))</f>
        <v/>
      </c>
      <c r="R47" s="18">
        <f>IF(COUNTA(B47,H47,E47:F47,K47:L47)=0,"",IF(P47&lt;&gt;"OK","Erreur de saisie",IF(AND(OR(E47&lt;&gt;"",F47&lt;&gt;""),OR(K47&lt;&gt;"",L47&lt;&gt;"")),IF(IF(Q47&lt;0,-Q47,Q47)&lt;='Paramètres'!$B$8,"Apparié","Écart à vérifier"),IF(OR(E47&lt;&gt;"",F47&lt;&gt;""),"Banque seulement","Livres seulement"))))</f>
        <v/>
      </c>
      <c r="S47" s="9" t="n"/>
    </row>
    <row r="48">
      <c r="A48" s="9" t="n"/>
      <c r="B48" s="25" t="n"/>
      <c r="C48" s="9" t="n"/>
      <c r="D48" s="9" t="n"/>
      <c r="E48" s="26" t="n"/>
      <c r="F48" s="26" t="n"/>
      <c r="G48" s="27">
        <f>IF(COUNTA(E48:F48)=0,"",IFERROR(IF(F48="",0,F48)-IF(E48="",0,E48),0))</f>
        <v/>
      </c>
      <c r="H48" s="25" t="n"/>
      <c r="I48" s="9" t="n"/>
      <c r="J48" s="9" t="n"/>
      <c r="K48" s="26" t="n"/>
      <c r="L48" s="26" t="n"/>
      <c r="M48" s="27">
        <f>IF(COUNTA(K48:L48)=0,"",IFERROR(IF(L48="",0,L48)-IF(K48="",0,K48),0))</f>
        <v/>
      </c>
      <c r="N48" s="9" t="n"/>
      <c r="O48" s="9" t="n"/>
      <c r="P48" s="18">
        <f>IF(COUNTA(E48:F48,K48:L48)=0,"",IF(AND(E48&lt;&gt;"",F48&lt;&gt;""),"Corriger banque",IF(AND(K48&lt;&gt;"",L48&lt;&gt;""),"Corriger livres","OK")))</f>
        <v/>
      </c>
      <c r="Q48" s="27">
        <f>IF(COUNTA(E48:F48,K48:L48)=0,"",IFERROR((IF(F48="",0,F48)-IF(E48="",0,E48))-(IF(L48="",0,L48)-IF(K48="",0,K48)),0))</f>
        <v/>
      </c>
      <c r="R48" s="18">
        <f>IF(COUNTA(B48,H48,E48:F48,K48:L48)=0,"",IF(P48&lt;&gt;"OK","Erreur de saisie",IF(AND(OR(E48&lt;&gt;"",F48&lt;&gt;""),OR(K48&lt;&gt;"",L48&lt;&gt;"")),IF(IF(Q48&lt;0,-Q48,Q48)&lt;='Paramètres'!$B$8,"Apparié","Écart à vérifier"),IF(OR(E48&lt;&gt;"",F48&lt;&gt;""),"Banque seulement","Livres seulement"))))</f>
        <v/>
      </c>
      <c r="S48" s="9" t="n"/>
    </row>
    <row r="49">
      <c r="A49" s="9" t="n"/>
      <c r="B49" s="25" t="n"/>
      <c r="C49" s="9" t="n"/>
      <c r="D49" s="9" t="n"/>
      <c r="E49" s="26" t="n"/>
      <c r="F49" s="26" t="n"/>
      <c r="G49" s="27">
        <f>IF(COUNTA(E49:F49)=0,"",IFERROR(IF(F49="",0,F49)-IF(E49="",0,E49),0))</f>
        <v/>
      </c>
      <c r="H49" s="25" t="n"/>
      <c r="I49" s="9" t="n"/>
      <c r="J49" s="9" t="n"/>
      <c r="K49" s="26" t="n"/>
      <c r="L49" s="26" t="n"/>
      <c r="M49" s="27">
        <f>IF(COUNTA(K49:L49)=0,"",IFERROR(IF(L49="",0,L49)-IF(K49="",0,K49),0))</f>
        <v/>
      </c>
      <c r="N49" s="9" t="n"/>
      <c r="O49" s="9" t="n"/>
      <c r="P49" s="18">
        <f>IF(COUNTA(E49:F49,K49:L49)=0,"",IF(AND(E49&lt;&gt;"",F49&lt;&gt;""),"Corriger banque",IF(AND(K49&lt;&gt;"",L49&lt;&gt;""),"Corriger livres","OK")))</f>
        <v/>
      </c>
      <c r="Q49" s="27">
        <f>IF(COUNTA(E49:F49,K49:L49)=0,"",IFERROR((IF(F49="",0,F49)-IF(E49="",0,E49))-(IF(L49="",0,L49)-IF(K49="",0,K49)),0))</f>
        <v/>
      </c>
      <c r="R49" s="18">
        <f>IF(COUNTA(B49,H49,E49:F49,K49:L49)=0,"",IF(P49&lt;&gt;"OK","Erreur de saisie",IF(AND(OR(E49&lt;&gt;"",F49&lt;&gt;""),OR(K49&lt;&gt;"",L49&lt;&gt;"")),IF(IF(Q49&lt;0,-Q49,Q49)&lt;='Paramètres'!$B$8,"Apparié","Écart à vérifier"),IF(OR(E49&lt;&gt;"",F49&lt;&gt;""),"Banque seulement","Livres seulement"))))</f>
        <v/>
      </c>
      <c r="S49" s="9" t="n"/>
    </row>
    <row r="50">
      <c r="A50" s="9" t="n"/>
      <c r="B50" s="25" t="n"/>
      <c r="C50" s="9" t="n"/>
      <c r="D50" s="9" t="n"/>
      <c r="E50" s="26" t="n"/>
      <c r="F50" s="26" t="n"/>
      <c r="G50" s="27">
        <f>IF(COUNTA(E50:F50)=0,"",IFERROR(IF(F50="",0,F50)-IF(E50="",0,E50),0))</f>
        <v/>
      </c>
      <c r="H50" s="25" t="n"/>
      <c r="I50" s="9" t="n"/>
      <c r="J50" s="9" t="n"/>
      <c r="K50" s="26" t="n"/>
      <c r="L50" s="26" t="n"/>
      <c r="M50" s="27">
        <f>IF(COUNTA(K50:L50)=0,"",IFERROR(IF(L50="",0,L50)-IF(K50="",0,K50),0))</f>
        <v/>
      </c>
      <c r="N50" s="9" t="n"/>
      <c r="O50" s="9" t="n"/>
      <c r="P50" s="18">
        <f>IF(COUNTA(E50:F50,K50:L50)=0,"",IF(AND(E50&lt;&gt;"",F50&lt;&gt;""),"Corriger banque",IF(AND(K50&lt;&gt;"",L50&lt;&gt;""),"Corriger livres","OK")))</f>
        <v/>
      </c>
      <c r="Q50" s="27">
        <f>IF(COUNTA(E50:F50,K50:L50)=0,"",IFERROR((IF(F50="",0,F50)-IF(E50="",0,E50))-(IF(L50="",0,L50)-IF(K50="",0,K50)),0))</f>
        <v/>
      </c>
      <c r="R50" s="18">
        <f>IF(COUNTA(B50,H50,E50:F50,K50:L50)=0,"",IF(P50&lt;&gt;"OK","Erreur de saisie",IF(AND(OR(E50&lt;&gt;"",F50&lt;&gt;""),OR(K50&lt;&gt;"",L50&lt;&gt;"")),IF(IF(Q50&lt;0,-Q50,Q50)&lt;='Paramètres'!$B$8,"Apparié","Écart à vérifier"),IF(OR(E50&lt;&gt;"",F50&lt;&gt;""),"Banque seulement","Livres seulement"))))</f>
        <v/>
      </c>
      <c r="S50" s="9" t="n"/>
    </row>
    <row r="51">
      <c r="A51" s="9" t="n"/>
      <c r="B51" s="25" t="n"/>
      <c r="C51" s="9" t="n"/>
      <c r="D51" s="9" t="n"/>
      <c r="E51" s="26" t="n"/>
      <c r="F51" s="26" t="n"/>
      <c r="G51" s="27">
        <f>IF(COUNTA(E51:F51)=0,"",IFERROR(IF(F51="",0,F51)-IF(E51="",0,E51),0))</f>
        <v/>
      </c>
      <c r="H51" s="25" t="n"/>
      <c r="I51" s="9" t="n"/>
      <c r="J51" s="9" t="n"/>
      <c r="K51" s="26" t="n"/>
      <c r="L51" s="26" t="n"/>
      <c r="M51" s="27">
        <f>IF(COUNTA(K51:L51)=0,"",IFERROR(IF(L51="",0,L51)-IF(K51="",0,K51),0))</f>
        <v/>
      </c>
      <c r="N51" s="9" t="n"/>
      <c r="O51" s="9" t="n"/>
      <c r="P51" s="18">
        <f>IF(COUNTA(E51:F51,K51:L51)=0,"",IF(AND(E51&lt;&gt;"",F51&lt;&gt;""),"Corriger banque",IF(AND(K51&lt;&gt;"",L51&lt;&gt;""),"Corriger livres","OK")))</f>
        <v/>
      </c>
      <c r="Q51" s="27">
        <f>IF(COUNTA(E51:F51,K51:L51)=0,"",IFERROR((IF(F51="",0,F51)-IF(E51="",0,E51))-(IF(L51="",0,L51)-IF(K51="",0,K51)),0))</f>
        <v/>
      </c>
      <c r="R51" s="18">
        <f>IF(COUNTA(B51,H51,E51:F51,K51:L51)=0,"",IF(P51&lt;&gt;"OK","Erreur de saisie",IF(AND(OR(E51&lt;&gt;"",F51&lt;&gt;""),OR(K51&lt;&gt;"",L51&lt;&gt;"")),IF(IF(Q51&lt;0,-Q51,Q51)&lt;='Paramètres'!$B$8,"Apparié","Écart à vérifier"),IF(OR(E51&lt;&gt;"",F51&lt;&gt;""),"Banque seulement","Livres seulement"))))</f>
        <v/>
      </c>
      <c r="S51" s="9" t="n"/>
    </row>
    <row r="52">
      <c r="A52" s="9" t="n"/>
      <c r="B52" s="25" t="n"/>
      <c r="C52" s="9" t="n"/>
      <c r="D52" s="9" t="n"/>
      <c r="E52" s="26" t="n"/>
      <c r="F52" s="26" t="n"/>
      <c r="G52" s="27">
        <f>IF(COUNTA(E52:F52)=0,"",IFERROR(IF(F52="",0,F52)-IF(E52="",0,E52),0))</f>
        <v/>
      </c>
      <c r="H52" s="25" t="n"/>
      <c r="I52" s="9" t="n"/>
      <c r="J52" s="9" t="n"/>
      <c r="K52" s="26" t="n"/>
      <c r="L52" s="26" t="n"/>
      <c r="M52" s="27">
        <f>IF(COUNTA(K52:L52)=0,"",IFERROR(IF(L52="",0,L52)-IF(K52="",0,K52),0))</f>
        <v/>
      </c>
      <c r="N52" s="9" t="n"/>
      <c r="O52" s="9" t="n"/>
      <c r="P52" s="18">
        <f>IF(COUNTA(E52:F52,K52:L52)=0,"",IF(AND(E52&lt;&gt;"",F52&lt;&gt;""),"Corriger banque",IF(AND(K52&lt;&gt;"",L52&lt;&gt;""),"Corriger livres","OK")))</f>
        <v/>
      </c>
      <c r="Q52" s="27">
        <f>IF(COUNTA(E52:F52,K52:L52)=0,"",IFERROR((IF(F52="",0,F52)-IF(E52="",0,E52))-(IF(L52="",0,L52)-IF(K52="",0,K52)),0))</f>
        <v/>
      </c>
      <c r="R52" s="18">
        <f>IF(COUNTA(B52,H52,E52:F52,K52:L52)=0,"",IF(P52&lt;&gt;"OK","Erreur de saisie",IF(AND(OR(E52&lt;&gt;"",F52&lt;&gt;""),OR(K52&lt;&gt;"",L52&lt;&gt;"")),IF(IF(Q52&lt;0,-Q52,Q52)&lt;='Paramètres'!$B$8,"Apparié","Écart à vérifier"),IF(OR(E52&lt;&gt;"",F52&lt;&gt;""),"Banque seulement","Livres seulement"))))</f>
        <v/>
      </c>
      <c r="S52" s="9" t="n"/>
    </row>
    <row r="53">
      <c r="A53" s="9" t="n"/>
      <c r="B53" s="25" t="n"/>
      <c r="C53" s="9" t="n"/>
      <c r="D53" s="9" t="n"/>
      <c r="E53" s="26" t="n"/>
      <c r="F53" s="26" t="n"/>
      <c r="G53" s="27">
        <f>IF(COUNTA(E53:F53)=0,"",IFERROR(IF(F53="",0,F53)-IF(E53="",0,E53),0))</f>
        <v/>
      </c>
      <c r="H53" s="25" t="n"/>
      <c r="I53" s="9" t="n"/>
      <c r="J53" s="9" t="n"/>
      <c r="K53" s="26" t="n"/>
      <c r="L53" s="26" t="n"/>
      <c r="M53" s="27">
        <f>IF(COUNTA(K53:L53)=0,"",IFERROR(IF(L53="",0,L53)-IF(K53="",0,K53),0))</f>
        <v/>
      </c>
      <c r="N53" s="9" t="n"/>
      <c r="O53" s="9" t="n"/>
      <c r="P53" s="18">
        <f>IF(COUNTA(E53:F53,K53:L53)=0,"",IF(AND(E53&lt;&gt;"",F53&lt;&gt;""),"Corriger banque",IF(AND(K53&lt;&gt;"",L53&lt;&gt;""),"Corriger livres","OK")))</f>
        <v/>
      </c>
      <c r="Q53" s="27">
        <f>IF(COUNTA(E53:F53,K53:L53)=0,"",IFERROR((IF(F53="",0,F53)-IF(E53="",0,E53))-(IF(L53="",0,L53)-IF(K53="",0,K53)),0))</f>
        <v/>
      </c>
      <c r="R53" s="18">
        <f>IF(COUNTA(B53,H53,E53:F53,K53:L53)=0,"",IF(P53&lt;&gt;"OK","Erreur de saisie",IF(AND(OR(E53&lt;&gt;"",F53&lt;&gt;""),OR(K53&lt;&gt;"",L53&lt;&gt;"")),IF(IF(Q53&lt;0,-Q53,Q53)&lt;='Paramètres'!$B$8,"Apparié","Écart à vérifier"),IF(OR(E53&lt;&gt;"",F53&lt;&gt;""),"Banque seulement","Livres seulement"))))</f>
        <v/>
      </c>
      <c r="S53" s="9" t="n"/>
    </row>
    <row r="54">
      <c r="A54" s="9" t="n"/>
      <c r="B54" s="25" t="n"/>
      <c r="C54" s="9" t="n"/>
      <c r="D54" s="9" t="n"/>
      <c r="E54" s="26" t="n"/>
      <c r="F54" s="26" t="n"/>
      <c r="G54" s="27">
        <f>IF(COUNTA(E54:F54)=0,"",IFERROR(IF(F54="",0,F54)-IF(E54="",0,E54),0))</f>
        <v/>
      </c>
      <c r="H54" s="25" t="n"/>
      <c r="I54" s="9" t="n"/>
      <c r="J54" s="9" t="n"/>
      <c r="K54" s="26" t="n"/>
      <c r="L54" s="26" t="n"/>
      <c r="M54" s="27">
        <f>IF(COUNTA(K54:L54)=0,"",IFERROR(IF(L54="",0,L54)-IF(K54="",0,K54),0))</f>
        <v/>
      </c>
      <c r="N54" s="9" t="n"/>
      <c r="O54" s="9" t="n"/>
      <c r="P54" s="18">
        <f>IF(COUNTA(E54:F54,K54:L54)=0,"",IF(AND(E54&lt;&gt;"",F54&lt;&gt;""),"Corriger banque",IF(AND(K54&lt;&gt;"",L54&lt;&gt;""),"Corriger livres","OK")))</f>
        <v/>
      </c>
      <c r="Q54" s="27">
        <f>IF(COUNTA(E54:F54,K54:L54)=0,"",IFERROR((IF(F54="",0,F54)-IF(E54="",0,E54))-(IF(L54="",0,L54)-IF(K54="",0,K54)),0))</f>
        <v/>
      </c>
      <c r="R54" s="18">
        <f>IF(COUNTA(B54,H54,E54:F54,K54:L54)=0,"",IF(P54&lt;&gt;"OK","Erreur de saisie",IF(AND(OR(E54&lt;&gt;"",F54&lt;&gt;""),OR(K54&lt;&gt;"",L54&lt;&gt;"")),IF(IF(Q54&lt;0,-Q54,Q54)&lt;='Paramètres'!$B$8,"Apparié","Écart à vérifier"),IF(OR(E54&lt;&gt;"",F54&lt;&gt;""),"Banque seulement","Livres seulement"))))</f>
        <v/>
      </c>
      <c r="S54" s="9" t="n"/>
    </row>
    <row r="55">
      <c r="A55" s="9" t="n"/>
      <c r="B55" s="25" t="n"/>
      <c r="C55" s="9" t="n"/>
      <c r="D55" s="9" t="n"/>
      <c r="E55" s="26" t="n"/>
      <c r="F55" s="26" t="n"/>
      <c r="G55" s="27">
        <f>IF(COUNTA(E55:F55)=0,"",IFERROR(IF(F55="",0,F55)-IF(E55="",0,E55),0))</f>
        <v/>
      </c>
      <c r="H55" s="25" t="n"/>
      <c r="I55" s="9" t="n"/>
      <c r="J55" s="9" t="n"/>
      <c r="K55" s="26" t="n"/>
      <c r="L55" s="26" t="n"/>
      <c r="M55" s="27">
        <f>IF(COUNTA(K55:L55)=0,"",IFERROR(IF(L55="",0,L55)-IF(K55="",0,K55),0))</f>
        <v/>
      </c>
      <c r="N55" s="9" t="n"/>
      <c r="O55" s="9" t="n"/>
      <c r="P55" s="18">
        <f>IF(COUNTA(E55:F55,K55:L55)=0,"",IF(AND(E55&lt;&gt;"",F55&lt;&gt;""),"Corriger banque",IF(AND(K55&lt;&gt;"",L55&lt;&gt;""),"Corriger livres","OK")))</f>
        <v/>
      </c>
      <c r="Q55" s="27">
        <f>IF(COUNTA(E55:F55,K55:L55)=0,"",IFERROR((IF(F55="",0,F55)-IF(E55="",0,E55))-(IF(L55="",0,L55)-IF(K55="",0,K55)),0))</f>
        <v/>
      </c>
      <c r="R55" s="18">
        <f>IF(COUNTA(B55,H55,E55:F55,K55:L55)=0,"",IF(P55&lt;&gt;"OK","Erreur de saisie",IF(AND(OR(E55&lt;&gt;"",F55&lt;&gt;""),OR(K55&lt;&gt;"",L55&lt;&gt;"")),IF(IF(Q55&lt;0,-Q55,Q55)&lt;='Paramètres'!$B$8,"Apparié","Écart à vérifier"),IF(OR(E55&lt;&gt;"",F55&lt;&gt;""),"Banque seulement","Livres seulement"))))</f>
        <v/>
      </c>
      <c r="S55" s="9" t="n"/>
    </row>
    <row r="56">
      <c r="A56" s="9" t="n"/>
      <c r="B56" s="25" t="n"/>
      <c r="C56" s="9" t="n"/>
      <c r="D56" s="9" t="n"/>
      <c r="E56" s="26" t="n"/>
      <c r="F56" s="26" t="n"/>
      <c r="G56" s="27">
        <f>IF(COUNTA(E56:F56)=0,"",IFERROR(IF(F56="",0,F56)-IF(E56="",0,E56),0))</f>
        <v/>
      </c>
      <c r="H56" s="25" t="n"/>
      <c r="I56" s="9" t="n"/>
      <c r="J56" s="9" t="n"/>
      <c r="K56" s="26" t="n"/>
      <c r="L56" s="26" t="n"/>
      <c r="M56" s="27">
        <f>IF(COUNTA(K56:L56)=0,"",IFERROR(IF(L56="",0,L56)-IF(K56="",0,K56),0))</f>
        <v/>
      </c>
      <c r="N56" s="9" t="n"/>
      <c r="O56" s="9" t="n"/>
      <c r="P56" s="18">
        <f>IF(COUNTA(E56:F56,K56:L56)=0,"",IF(AND(E56&lt;&gt;"",F56&lt;&gt;""),"Corriger banque",IF(AND(K56&lt;&gt;"",L56&lt;&gt;""),"Corriger livres","OK")))</f>
        <v/>
      </c>
      <c r="Q56" s="27">
        <f>IF(COUNTA(E56:F56,K56:L56)=0,"",IFERROR((IF(F56="",0,F56)-IF(E56="",0,E56))-(IF(L56="",0,L56)-IF(K56="",0,K56)),0))</f>
        <v/>
      </c>
      <c r="R56" s="18">
        <f>IF(COUNTA(B56,H56,E56:F56,K56:L56)=0,"",IF(P56&lt;&gt;"OK","Erreur de saisie",IF(AND(OR(E56&lt;&gt;"",F56&lt;&gt;""),OR(K56&lt;&gt;"",L56&lt;&gt;"")),IF(IF(Q56&lt;0,-Q56,Q56)&lt;='Paramètres'!$B$8,"Apparié","Écart à vérifier"),IF(OR(E56&lt;&gt;"",F56&lt;&gt;""),"Banque seulement","Livres seulement"))))</f>
        <v/>
      </c>
      <c r="S56" s="9" t="n"/>
    </row>
    <row r="57">
      <c r="A57" s="9" t="n"/>
      <c r="B57" s="25" t="n"/>
      <c r="C57" s="9" t="n"/>
      <c r="D57" s="9" t="n"/>
      <c r="E57" s="26" t="n"/>
      <c r="F57" s="26" t="n"/>
      <c r="G57" s="27">
        <f>IF(COUNTA(E57:F57)=0,"",IFERROR(IF(F57="",0,F57)-IF(E57="",0,E57),0))</f>
        <v/>
      </c>
      <c r="H57" s="25" t="n"/>
      <c r="I57" s="9" t="n"/>
      <c r="J57" s="9" t="n"/>
      <c r="K57" s="26" t="n"/>
      <c r="L57" s="26" t="n"/>
      <c r="M57" s="27">
        <f>IF(COUNTA(K57:L57)=0,"",IFERROR(IF(L57="",0,L57)-IF(K57="",0,K57),0))</f>
        <v/>
      </c>
      <c r="N57" s="9" t="n"/>
      <c r="O57" s="9" t="n"/>
      <c r="P57" s="18">
        <f>IF(COUNTA(E57:F57,K57:L57)=0,"",IF(AND(E57&lt;&gt;"",F57&lt;&gt;""),"Corriger banque",IF(AND(K57&lt;&gt;"",L57&lt;&gt;""),"Corriger livres","OK")))</f>
        <v/>
      </c>
      <c r="Q57" s="27">
        <f>IF(COUNTA(E57:F57,K57:L57)=0,"",IFERROR((IF(F57="",0,F57)-IF(E57="",0,E57))-(IF(L57="",0,L57)-IF(K57="",0,K57)),0))</f>
        <v/>
      </c>
      <c r="R57" s="18">
        <f>IF(COUNTA(B57,H57,E57:F57,K57:L57)=0,"",IF(P57&lt;&gt;"OK","Erreur de saisie",IF(AND(OR(E57&lt;&gt;"",F57&lt;&gt;""),OR(K57&lt;&gt;"",L57&lt;&gt;"")),IF(IF(Q57&lt;0,-Q57,Q57)&lt;='Paramètres'!$B$8,"Apparié","Écart à vérifier"),IF(OR(E57&lt;&gt;"",F57&lt;&gt;""),"Banque seulement","Livres seulement"))))</f>
        <v/>
      </c>
      <c r="S57" s="9" t="n"/>
    </row>
    <row r="58">
      <c r="A58" s="9" t="n"/>
      <c r="B58" s="25" t="n"/>
      <c r="C58" s="9" t="n"/>
      <c r="D58" s="9" t="n"/>
      <c r="E58" s="26" t="n"/>
      <c r="F58" s="26" t="n"/>
      <c r="G58" s="27">
        <f>IF(COUNTA(E58:F58)=0,"",IFERROR(IF(F58="",0,F58)-IF(E58="",0,E58),0))</f>
        <v/>
      </c>
      <c r="H58" s="25" t="n"/>
      <c r="I58" s="9" t="n"/>
      <c r="J58" s="9" t="n"/>
      <c r="K58" s="26" t="n"/>
      <c r="L58" s="26" t="n"/>
      <c r="M58" s="27">
        <f>IF(COUNTA(K58:L58)=0,"",IFERROR(IF(L58="",0,L58)-IF(K58="",0,K58),0))</f>
        <v/>
      </c>
      <c r="N58" s="9" t="n"/>
      <c r="O58" s="9" t="n"/>
      <c r="P58" s="18">
        <f>IF(COUNTA(E58:F58,K58:L58)=0,"",IF(AND(E58&lt;&gt;"",F58&lt;&gt;""),"Corriger banque",IF(AND(K58&lt;&gt;"",L58&lt;&gt;""),"Corriger livres","OK")))</f>
        <v/>
      </c>
      <c r="Q58" s="27">
        <f>IF(COUNTA(E58:F58,K58:L58)=0,"",IFERROR((IF(F58="",0,F58)-IF(E58="",0,E58))-(IF(L58="",0,L58)-IF(K58="",0,K58)),0))</f>
        <v/>
      </c>
      <c r="R58" s="18">
        <f>IF(COUNTA(B58,H58,E58:F58,K58:L58)=0,"",IF(P58&lt;&gt;"OK","Erreur de saisie",IF(AND(OR(E58&lt;&gt;"",F58&lt;&gt;""),OR(K58&lt;&gt;"",L58&lt;&gt;"")),IF(IF(Q58&lt;0,-Q58,Q58)&lt;='Paramètres'!$B$8,"Apparié","Écart à vérifier"),IF(OR(E58&lt;&gt;"",F58&lt;&gt;""),"Banque seulement","Livres seulement"))))</f>
        <v/>
      </c>
      <c r="S58" s="9" t="n"/>
    </row>
    <row r="59">
      <c r="A59" s="9" t="n"/>
      <c r="B59" s="25" t="n"/>
      <c r="C59" s="9" t="n"/>
      <c r="D59" s="9" t="n"/>
      <c r="E59" s="26" t="n"/>
      <c r="F59" s="26" t="n"/>
      <c r="G59" s="27">
        <f>IF(COUNTA(E59:F59)=0,"",IFERROR(IF(F59="",0,F59)-IF(E59="",0,E59),0))</f>
        <v/>
      </c>
      <c r="H59" s="25" t="n"/>
      <c r="I59" s="9" t="n"/>
      <c r="J59" s="9" t="n"/>
      <c r="K59" s="26" t="n"/>
      <c r="L59" s="26" t="n"/>
      <c r="M59" s="27">
        <f>IF(COUNTA(K59:L59)=0,"",IFERROR(IF(L59="",0,L59)-IF(K59="",0,K59),0))</f>
        <v/>
      </c>
      <c r="N59" s="9" t="n"/>
      <c r="O59" s="9" t="n"/>
      <c r="P59" s="18">
        <f>IF(COUNTA(E59:F59,K59:L59)=0,"",IF(AND(E59&lt;&gt;"",F59&lt;&gt;""),"Corriger banque",IF(AND(K59&lt;&gt;"",L59&lt;&gt;""),"Corriger livres","OK")))</f>
        <v/>
      </c>
      <c r="Q59" s="27">
        <f>IF(COUNTA(E59:F59,K59:L59)=0,"",IFERROR((IF(F59="",0,F59)-IF(E59="",0,E59))-(IF(L59="",0,L59)-IF(K59="",0,K59)),0))</f>
        <v/>
      </c>
      <c r="R59" s="18">
        <f>IF(COUNTA(B59,H59,E59:F59,K59:L59)=0,"",IF(P59&lt;&gt;"OK","Erreur de saisie",IF(AND(OR(E59&lt;&gt;"",F59&lt;&gt;""),OR(K59&lt;&gt;"",L59&lt;&gt;"")),IF(IF(Q59&lt;0,-Q59,Q59)&lt;='Paramètres'!$B$8,"Apparié","Écart à vérifier"),IF(OR(E59&lt;&gt;"",F59&lt;&gt;""),"Banque seulement","Livres seulement"))))</f>
        <v/>
      </c>
      <c r="S59" s="9" t="n"/>
    </row>
    <row r="60">
      <c r="A60" s="9" t="n"/>
      <c r="B60" s="25" t="n"/>
      <c r="C60" s="9" t="n"/>
      <c r="D60" s="9" t="n"/>
      <c r="E60" s="26" t="n"/>
      <c r="F60" s="26" t="n"/>
      <c r="G60" s="27">
        <f>IF(COUNTA(E60:F60)=0,"",IFERROR(IF(F60="",0,F60)-IF(E60="",0,E60),0))</f>
        <v/>
      </c>
      <c r="H60" s="25" t="n"/>
      <c r="I60" s="9" t="n"/>
      <c r="J60" s="9" t="n"/>
      <c r="K60" s="26" t="n"/>
      <c r="L60" s="26" t="n"/>
      <c r="M60" s="27">
        <f>IF(COUNTA(K60:L60)=0,"",IFERROR(IF(L60="",0,L60)-IF(K60="",0,K60),0))</f>
        <v/>
      </c>
      <c r="N60" s="9" t="n"/>
      <c r="O60" s="9" t="n"/>
      <c r="P60" s="18">
        <f>IF(COUNTA(E60:F60,K60:L60)=0,"",IF(AND(E60&lt;&gt;"",F60&lt;&gt;""),"Corriger banque",IF(AND(K60&lt;&gt;"",L60&lt;&gt;""),"Corriger livres","OK")))</f>
        <v/>
      </c>
      <c r="Q60" s="27">
        <f>IF(COUNTA(E60:F60,K60:L60)=0,"",IFERROR((IF(F60="",0,F60)-IF(E60="",0,E60))-(IF(L60="",0,L60)-IF(K60="",0,K60)),0))</f>
        <v/>
      </c>
      <c r="R60" s="18">
        <f>IF(COUNTA(B60,H60,E60:F60,K60:L60)=0,"",IF(P60&lt;&gt;"OK","Erreur de saisie",IF(AND(OR(E60&lt;&gt;"",F60&lt;&gt;""),OR(K60&lt;&gt;"",L60&lt;&gt;"")),IF(IF(Q60&lt;0,-Q60,Q60)&lt;='Paramètres'!$B$8,"Apparié","Écart à vérifier"),IF(OR(E60&lt;&gt;"",F60&lt;&gt;""),"Banque seulement","Livres seulement"))))</f>
        <v/>
      </c>
      <c r="S60" s="9" t="n"/>
    </row>
    <row r="61">
      <c r="A61" s="9" t="n"/>
      <c r="B61" s="25" t="n"/>
      <c r="C61" s="9" t="n"/>
      <c r="D61" s="9" t="n"/>
      <c r="E61" s="26" t="n"/>
      <c r="F61" s="26" t="n"/>
      <c r="G61" s="27">
        <f>IF(COUNTA(E61:F61)=0,"",IFERROR(IF(F61="",0,F61)-IF(E61="",0,E61),0))</f>
        <v/>
      </c>
      <c r="H61" s="25" t="n"/>
      <c r="I61" s="9" t="n"/>
      <c r="J61" s="9" t="n"/>
      <c r="K61" s="26" t="n"/>
      <c r="L61" s="26" t="n"/>
      <c r="M61" s="27">
        <f>IF(COUNTA(K61:L61)=0,"",IFERROR(IF(L61="",0,L61)-IF(K61="",0,K61),0))</f>
        <v/>
      </c>
      <c r="N61" s="9" t="n"/>
      <c r="O61" s="9" t="n"/>
      <c r="P61" s="18">
        <f>IF(COUNTA(E61:F61,K61:L61)=0,"",IF(AND(E61&lt;&gt;"",F61&lt;&gt;""),"Corriger banque",IF(AND(K61&lt;&gt;"",L61&lt;&gt;""),"Corriger livres","OK")))</f>
        <v/>
      </c>
      <c r="Q61" s="27">
        <f>IF(COUNTA(E61:F61,K61:L61)=0,"",IFERROR((IF(F61="",0,F61)-IF(E61="",0,E61))-(IF(L61="",0,L61)-IF(K61="",0,K61)),0))</f>
        <v/>
      </c>
      <c r="R61" s="18">
        <f>IF(COUNTA(B61,H61,E61:F61,K61:L61)=0,"",IF(P61&lt;&gt;"OK","Erreur de saisie",IF(AND(OR(E61&lt;&gt;"",F61&lt;&gt;""),OR(K61&lt;&gt;"",L61&lt;&gt;"")),IF(IF(Q61&lt;0,-Q61,Q61)&lt;='Paramètres'!$B$8,"Apparié","Écart à vérifier"),IF(OR(E61&lt;&gt;"",F61&lt;&gt;""),"Banque seulement","Livres seulement"))))</f>
        <v/>
      </c>
      <c r="S61" s="9" t="n"/>
    </row>
    <row r="62">
      <c r="A62" s="9" t="n"/>
      <c r="B62" s="25" t="n"/>
      <c r="C62" s="9" t="n"/>
      <c r="D62" s="9" t="n"/>
      <c r="E62" s="26" t="n"/>
      <c r="F62" s="26" t="n"/>
      <c r="G62" s="27">
        <f>IF(COUNTA(E62:F62)=0,"",IFERROR(IF(F62="",0,F62)-IF(E62="",0,E62),0))</f>
        <v/>
      </c>
      <c r="H62" s="25" t="n"/>
      <c r="I62" s="9" t="n"/>
      <c r="J62" s="9" t="n"/>
      <c r="K62" s="26" t="n"/>
      <c r="L62" s="26" t="n"/>
      <c r="M62" s="27">
        <f>IF(COUNTA(K62:L62)=0,"",IFERROR(IF(L62="",0,L62)-IF(K62="",0,K62),0))</f>
        <v/>
      </c>
      <c r="N62" s="9" t="n"/>
      <c r="O62" s="9" t="n"/>
      <c r="P62" s="18">
        <f>IF(COUNTA(E62:F62,K62:L62)=0,"",IF(AND(E62&lt;&gt;"",F62&lt;&gt;""),"Corriger banque",IF(AND(K62&lt;&gt;"",L62&lt;&gt;""),"Corriger livres","OK")))</f>
        <v/>
      </c>
      <c r="Q62" s="27">
        <f>IF(COUNTA(E62:F62,K62:L62)=0,"",IFERROR((IF(F62="",0,F62)-IF(E62="",0,E62))-(IF(L62="",0,L62)-IF(K62="",0,K62)),0))</f>
        <v/>
      </c>
      <c r="R62" s="18">
        <f>IF(COUNTA(B62,H62,E62:F62,K62:L62)=0,"",IF(P62&lt;&gt;"OK","Erreur de saisie",IF(AND(OR(E62&lt;&gt;"",F62&lt;&gt;""),OR(K62&lt;&gt;"",L62&lt;&gt;"")),IF(IF(Q62&lt;0,-Q62,Q62)&lt;='Paramètres'!$B$8,"Apparié","Écart à vérifier"),IF(OR(E62&lt;&gt;"",F62&lt;&gt;""),"Banque seulement","Livres seulement"))))</f>
        <v/>
      </c>
      <c r="S62" s="9" t="n"/>
    </row>
    <row r="63">
      <c r="A63" s="9" t="n"/>
      <c r="B63" s="25" t="n"/>
      <c r="C63" s="9" t="n"/>
      <c r="D63" s="9" t="n"/>
      <c r="E63" s="26" t="n"/>
      <c r="F63" s="26" t="n"/>
      <c r="G63" s="27">
        <f>IF(COUNTA(E63:F63)=0,"",IFERROR(IF(F63="",0,F63)-IF(E63="",0,E63),0))</f>
        <v/>
      </c>
      <c r="H63" s="25" t="n"/>
      <c r="I63" s="9" t="n"/>
      <c r="J63" s="9" t="n"/>
      <c r="K63" s="26" t="n"/>
      <c r="L63" s="26" t="n"/>
      <c r="M63" s="27">
        <f>IF(COUNTA(K63:L63)=0,"",IFERROR(IF(L63="",0,L63)-IF(K63="",0,K63),0))</f>
        <v/>
      </c>
      <c r="N63" s="9" t="n"/>
      <c r="O63" s="9" t="n"/>
      <c r="P63" s="18">
        <f>IF(COUNTA(E63:F63,K63:L63)=0,"",IF(AND(E63&lt;&gt;"",F63&lt;&gt;""),"Corriger banque",IF(AND(K63&lt;&gt;"",L63&lt;&gt;""),"Corriger livres","OK")))</f>
        <v/>
      </c>
      <c r="Q63" s="27">
        <f>IF(COUNTA(E63:F63,K63:L63)=0,"",IFERROR((IF(F63="",0,F63)-IF(E63="",0,E63))-(IF(L63="",0,L63)-IF(K63="",0,K63)),0))</f>
        <v/>
      </c>
      <c r="R63" s="18">
        <f>IF(COUNTA(B63,H63,E63:F63,K63:L63)=0,"",IF(P63&lt;&gt;"OK","Erreur de saisie",IF(AND(OR(E63&lt;&gt;"",F63&lt;&gt;""),OR(K63&lt;&gt;"",L63&lt;&gt;"")),IF(IF(Q63&lt;0,-Q63,Q63)&lt;='Paramètres'!$B$8,"Apparié","Écart à vérifier"),IF(OR(E63&lt;&gt;"",F63&lt;&gt;""),"Banque seulement","Livres seulement"))))</f>
        <v/>
      </c>
      <c r="S63" s="9" t="n"/>
    </row>
    <row r="64">
      <c r="A64" s="9" t="n"/>
      <c r="B64" s="25" t="n"/>
      <c r="C64" s="9" t="n"/>
      <c r="D64" s="9" t="n"/>
      <c r="E64" s="26" t="n"/>
      <c r="F64" s="26" t="n"/>
      <c r="G64" s="27">
        <f>IF(COUNTA(E64:F64)=0,"",IFERROR(IF(F64="",0,F64)-IF(E64="",0,E64),0))</f>
        <v/>
      </c>
      <c r="H64" s="25" t="n"/>
      <c r="I64" s="9" t="n"/>
      <c r="J64" s="9" t="n"/>
      <c r="K64" s="26" t="n"/>
      <c r="L64" s="26" t="n"/>
      <c r="M64" s="27">
        <f>IF(COUNTA(K64:L64)=0,"",IFERROR(IF(L64="",0,L64)-IF(K64="",0,K64),0))</f>
        <v/>
      </c>
      <c r="N64" s="9" t="n"/>
      <c r="O64" s="9" t="n"/>
      <c r="P64" s="18">
        <f>IF(COUNTA(E64:F64,K64:L64)=0,"",IF(AND(E64&lt;&gt;"",F64&lt;&gt;""),"Corriger banque",IF(AND(K64&lt;&gt;"",L64&lt;&gt;""),"Corriger livres","OK")))</f>
        <v/>
      </c>
      <c r="Q64" s="27">
        <f>IF(COUNTA(E64:F64,K64:L64)=0,"",IFERROR((IF(F64="",0,F64)-IF(E64="",0,E64))-(IF(L64="",0,L64)-IF(K64="",0,K64)),0))</f>
        <v/>
      </c>
      <c r="R64" s="18">
        <f>IF(COUNTA(B64,H64,E64:F64,K64:L64)=0,"",IF(P64&lt;&gt;"OK","Erreur de saisie",IF(AND(OR(E64&lt;&gt;"",F64&lt;&gt;""),OR(K64&lt;&gt;"",L64&lt;&gt;"")),IF(IF(Q64&lt;0,-Q64,Q64)&lt;='Paramètres'!$B$8,"Apparié","Écart à vérifier"),IF(OR(E64&lt;&gt;"",F64&lt;&gt;""),"Banque seulement","Livres seulement"))))</f>
        <v/>
      </c>
      <c r="S64" s="9" t="n"/>
    </row>
    <row r="65">
      <c r="A65" s="9" t="n"/>
      <c r="B65" s="25" t="n"/>
      <c r="C65" s="9" t="n"/>
      <c r="D65" s="9" t="n"/>
      <c r="E65" s="26" t="n"/>
      <c r="F65" s="26" t="n"/>
      <c r="G65" s="27">
        <f>IF(COUNTA(E65:F65)=0,"",IFERROR(IF(F65="",0,F65)-IF(E65="",0,E65),0))</f>
        <v/>
      </c>
      <c r="H65" s="25" t="n"/>
      <c r="I65" s="9" t="n"/>
      <c r="J65" s="9" t="n"/>
      <c r="K65" s="26" t="n"/>
      <c r="L65" s="26" t="n"/>
      <c r="M65" s="27">
        <f>IF(COUNTA(K65:L65)=0,"",IFERROR(IF(L65="",0,L65)-IF(K65="",0,K65),0))</f>
        <v/>
      </c>
      <c r="N65" s="9" t="n"/>
      <c r="O65" s="9" t="n"/>
      <c r="P65" s="18">
        <f>IF(COUNTA(E65:F65,K65:L65)=0,"",IF(AND(E65&lt;&gt;"",F65&lt;&gt;""),"Corriger banque",IF(AND(K65&lt;&gt;"",L65&lt;&gt;""),"Corriger livres","OK")))</f>
        <v/>
      </c>
      <c r="Q65" s="27">
        <f>IF(COUNTA(E65:F65,K65:L65)=0,"",IFERROR((IF(F65="",0,F65)-IF(E65="",0,E65))-(IF(L65="",0,L65)-IF(K65="",0,K65)),0))</f>
        <v/>
      </c>
      <c r="R65" s="18">
        <f>IF(COUNTA(B65,H65,E65:F65,K65:L65)=0,"",IF(P65&lt;&gt;"OK","Erreur de saisie",IF(AND(OR(E65&lt;&gt;"",F65&lt;&gt;""),OR(K65&lt;&gt;"",L65&lt;&gt;"")),IF(IF(Q65&lt;0,-Q65,Q65)&lt;='Paramètres'!$B$8,"Apparié","Écart à vérifier"),IF(OR(E65&lt;&gt;"",F65&lt;&gt;""),"Banque seulement","Livres seulement"))))</f>
        <v/>
      </c>
      <c r="S65" s="9" t="n"/>
    </row>
    <row r="66">
      <c r="A66" s="9" t="n"/>
      <c r="B66" s="25" t="n"/>
      <c r="C66" s="9" t="n"/>
      <c r="D66" s="9" t="n"/>
      <c r="E66" s="26" t="n"/>
      <c r="F66" s="26" t="n"/>
      <c r="G66" s="27">
        <f>IF(COUNTA(E66:F66)=0,"",IFERROR(IF(F66="",0,F66)-IF(E66="",0,E66),0))</f>
        <v/>
      </c>
      <c r="H66" s="25" t="n"/>
      <c r="I66" s="9" t="n"/>
      <c r="J66" s="9" t="n"/>
      <c r="K66" s="26" t="n"/>
      <c r="L66" s="26" t="n"/>
      <c r="M66" s="27">
        <f>IF(COUNTA(K66:L66)=0,"",IFERROR(IF(L66="",0,L66)-IF(K66="",0,K66),0))</f>
        <v/>
      </c>
      <c r="N66" s="9" t="n"/>
      <c r="O66" s="9" t="n"/>
      <c r="P66" s="18">
        <f>IF(COUNTA(E66:F66,K66:L66)=0,"",IF(AND(E66&lt;&gt;"",F66&lt;&gt;""),"Corriger banque",IF(AND(K66&lt;&gt;"",L66&lt;&gt;""),"Corriger livres","OK")))</f>
        <v/>
      </c>
      <c r="Q66" s="27">
        <f>IF(COUNTA(E66:F66,K66:L66)=0,"",IFERROR((IF(F66="",0,F66)-IF(E66="",0,E66))-(IF(L66="",0,L66)-IF(K66="",0,K66)),0))</f>
        <v/>
      </c>
      <c r="R66" s="18">
        <f>IF(COUNTA(B66,H66,E66:F66,K66:L66)=0,"",IF(P66&lt;&gt;"OK","Erreur de saisie",IF(AND(OR(E66&lt;&gt;"",F66&lt;&gt;""),OR(K66&lt;&gt;"",L66&lt;&gt;"")),IF(IF(Q66&lt;0,-Q66,Q66)&lt;='Paramètres'!$B$8,"Apparié","Écart à vérifier"),IF(OR(E66&lt;&gt;"",F66&lt;&gt;""),"Banque seulement","Livres seulement"))))</f>
        <v/>
      </c>
      <c r="S66" s="9" t="n"/>
    </row>
    <row r="67">
      <c r="A67" s="9" t="n"/>
      <c r="B67" s="25" t="n"/>
      <c r="C67" s="9" t="n"/>
      <c r="D67" s="9" t="n"/>
      <c r="E67" s="26" t="n"/>
      <c r="F67" s="26" t="n"/>
      <c r="G67" s="27">
        <f>IF(COUNTA(E67:F67)=0,"",IFERROR(IF(F67="",0,F67)-IF(E67="",0,E67),0))</f>
        <v/>
      </c>
      <c r="H67" s="25" t="n"/>
      <c r="I67" s="9" t="n"/>
      <c r="J67" s="9" t="n"/>
      <c r="K67" s="26" t="n"/>
      <c r="L67" s="26" t="n"/>
      <c r="M67" s="27">
        <f>IF(COUNTA(K67:L67)=0,"",IFERROR(IF(L67="",0,L67)-IF(K67="",0,K67),0))</f>
        <v/>
      </c>
      <c r="N67" s="9" t="n"/>
      <c r="O67" s="9" t="n"/>
      <c r="P67" s="18">
        <f>IF(COUNTA(E67:F67,K67:L67)=0,"",IF(AND(E67&lt;&gt;"",F67&lt;&gt;""),"Corriger banque",IF(AND(K67&lt;&gt;"",L67&lt;&gt;""),"Corriger livres","OK")))</f>
        <v/>
      </c>
      <c r="Q67" s="27">
        <f>IF(COUNTA(E67:F67,K67:L67)=0,"",IFERROR((IF(F67="",0,F67)-IF(E67="",0,E67))-(IF(L67="",0,L67)-IF(K67="",0,K67)),0))</f>
        <v/>
      </c>
      <c r="R67" s="18">
        <f>IF(COUNTA(B67,H67,E67:F67,K67:L67)=0,"",IF(P67&lt;&gt;"OK","Erreur de saisie",IF(AND(OR(E67&lt;&gt;"",F67&lt;&gt;""),OR(K67&lt;&gt;"",L67&lt;&gt;"")),IF(IF(Q67&lt;0,-Q67,Q67)&lt;='Paramètres'!$B$8,"Apparié","Écart à vérifier"),IF(OR(E67&lt;&gt;"",F67&lt;&gt;""),"Banque seulement","Livres seulement"))))</f>
        <v/>
      </c>
      <c r="S67" s="9" t="n"/>
    </row>
    <row r="68">
      <c r="A68" s="9" t="n"/>
      <c r="B68" s="25" t="n"/>
      <c r="C68" s="9" t="n"/>
      <c r="D68" s="9" t="n"/>
      <c r="E68" s="26" t="n"/>
      <c r="F68" s="26" t="n"/>
      <c r="G68" s="27">
        <f>IF(COUNTA(E68:F68)=0,"",IFERROR(IF(F68="",0,F68)-IF(E68="",0,E68),0))</f>
        <v/>
      </c>
      <c r="H68" s="25" t="n"/>
      <c r="I68" s="9" t="n"/>
      <c r="J68" s="9" t="n"/>
      <c r="K68" s="26" t="n"/>
      <c r="L68" s="26" t="n"/>
      <c r="M68" s="27">
        <f>IF(COUNTA(K68:L68)=0,"",IFERROR(IF(L68="",0,L68)-IF(K68="",0,K68),0))</f>
        <v/>
      </c>
      <c r="N68" s="9" t="n"/>
      <c r="O68" s="9" t="n"/>
      <c r="P68" s="18">
        <f>IF(COUNTA(E68:F68,K68:L68)=0,"",IF(AND(E68&lt;&gt;"",F68&lt;&gt;""),"Corriger banque",IF(AND(K68&lt;&gt;"",L68&lt;&gt;""),"Corriger livres","OK")))</f>
        <v/>
      </c>
      <c r="Q68" s="27">
        <f>IF(COUNTA(E68:F68,K68:L68)=0,"",IFERROR((IF(F68="",0,F68)-IF(E68="",0,E68))-(IF(L68="",0,L68)-IF(K68="",0,K68)),0))</f>
        <v/>
      </c>
      <c r="R68" s="18">
        <f>IF(COUNTA(B68,H68,E68:F68,K68:L68)=0,"",IF(P68&lt;&gt;"OK","Erreur de saisie",IF(AND(OR(E68&lt;&gt;"",F68&lt;&gt;""),OR(K68&lt;&gt;"",L68&lt;&gt;"")),IF(IF(Q68&lt;0,-Q68,Q68)&lt;='Paramètres'!$B$8,"Apparié","Écart à vérifier"),IF(OR(E68&lt;&gt;"",F68&lt;&gt;""),"Banque seulement","Livres seulement"))))</f>
        <v/>
      </c>
      <c r="S68" s="9" t="n"/>
    </row>
    <row r="69">
      <c r="A69" s="9" t="n"/>
      <c r="B69" s="25" t="n"/>
      <c r="C69" s="9" t="n"/>
      <c r="D69" s="9" t="n"/>
      <c r="E69" s="26" t="n"/>
      <c r="F69" s="26" t="n"/>
      <c r="G69" s="27">
        <f>IF(COUNTA(E69:F69)=0,"",IFERROR(IF(F69="",0,F69)-IF(E69="",0,E69),0))</f>
        <v/>
      </c>
      <c r="H69" s="25" t="n"/>
      <c r="I69" s="9" t="n"/>
      <c r="J69" s="9" t="n"/>
      <c r="K69" s="26" t="n"/>
      <c r="L69" s="26" t="n"/>
      <c r="M69" s="27">
        <f>IF(COUNTA(K69:L69)=0,"",IFERROR(IF(L69="",0,L69)-IF(K69="",0,K69),0))</f>
        <v/>
      </c>
      <c r="N69" s="9" t="n"/>
      <c r="O69" s="9" t="n"/>
      <c r="P69" s="18">
        <f>IF(COUNTA(E69:F69,K69:L69)=0,"",IF(AND(E69&lt;&gt;"",F69&lt;&gt;""),"Corriger banque",IF(AND(K69&lt;&gt;"",L69&lt;&gt;""),"Corriger livres","OK")))</f>
        <v/>
      </c>
      <c r="Q69" s="27">
        <f>IF(COUNTA(E69:F69,K69:L69)=0,"",IFERROR((IF(F69="",0,F69)-IF(E69="",0,E69))-(IF(L69="",0,L69)-IF(K69="",0,K69)),0))</f>
        <v/>
      </c>
      <c r="R69" s="18">
        <f>IF(COUNTA(B69,H69,E69:F69,K69:L69)=0,"",IF(P69&lt;&gt;"OK","Erreur de saisie",IF(AND(OR(E69&lt;&gt;"",F69&lt;&gt;""),OR(K69&lt;&gt;"",L69&lt;&gt;"")),IF(IF(Q69&lt;0,-Q69,Q69)&lt;='Paramètres'!$B$8,"Apparié","Écart à vérifier"),IF(OR(E69&lt;&gt;"",F69&lt;&gt;""),"Banque seulement","Livres seulement"))))</f>
        <v/>
      </c>
      <c r="S69" s="9" t="n"/>
    </row>
    <row r="70">
      <c r="A70" s="9" t="n"/>
      <c r="B70" s="25" t="n"/>
      <c r="C70" s="9" t="n"/>
      <c r="D70" s="9" t="n"/>
      <c r="E70" s="26" t="n"/>
      <c r="F70" s="26" t="n"/>
      <c r="G70" s="27">
        <f>IF(COUNTA(E70:F70)=0,"",IFERROR(IF(F70="",0,F70)-IF(E70="",0,E70),0))</f>
        <v/>
      </c>
      <c r="H70" s="25" t="n"/>
      <c r="I70" s="9" t="n"/>
      <c r="J70" s="9" t="n"/>
      <c r="K70" s="26" t="n"/>
      <c r="L70" s="26" t="n"/>
      <c r="M70" s="27">
        <f>IF(COUNTA(K70:L70)=0,"",IFERROR(IF(L70="",0,L70)-IF(K70="",0,K70),0))</f>
        <v/>
      </c>
      <c r="N70" s="9" t="n"/>
      <c r="O70" s="9" t="n"/>
      <c r="P70" s="18">
        <f>IF(COUNTA(E70:F70,K70:L70)=0,"",IF(AND(E70&lt;&gt;"",F70&lt;&gt;""),"Corriger banque",IF(AND(K70&lt;&gt;"",L70&lt;&gt;""),"Corriger livres","OK")))</f>
        <v/>
      </c>
      <c r="Q70" s="27">
        <f>IF(COUNTA(E70:F70,K70:L70)=0,"",IFERROR((IF(F70="",0,F70)-IF(E70="",0,E70))-(IF(L70="",0,L70)-IF(K70="",0,K70)),0))</f>
        <v/>
      </c>
      <c r="R70" s="18">
        <f>IF(COUNTA(B70,H70,E70:F70,K70:L70)=0,"",IF(P70&lt;&gt;"OK","Erreur de saisie",IF(AND(OR(E70&lt;&gt;"",F70&lt;&gt;""),OR(K70&lt;&gt;"",L70&lt;&gt;"")),IF(IF(Q70&lt;0,-Q70,Q70)&lt;='Paramètres'!$B$8,"Apparié","Écart à vérifier"),IF(OR(E70&lt;&gt;"",F70&lt;&gt;""),"Banque seulement","Livres seulement"))))</f>
        <v/>
      </c>
      <c r="S70" s="9" t="n"/>
    </row>
    <row r="71">
      <c r="A71" s="9" t="n"/>
      <c r="B71" s="25" t="n"/>
      <c r="C71" s="9" t="n"/>
      <c r="D71" s="9" t="n"/>
      <c r="E71" s="26" t="n"/>
      <c r="F71" s="26" t="n"/>
      <c r="G71" s="27">
        <f>IF(COUNTA(E71:F71)=0,"",IFERROR(IF(F71="",0,F71)-IF(E71="",0,E71),0))</f>
        <v/>
      </c>
      <c r="H71" s="25" t="n"/>
      <c r="I71" s="9" t="n"/>
      <c r="J71" s="9" t="n"/>
      <c r="K71" s="26" t="n"/>
      <c r="L71" s="26" t="n"/>
      <c r="M71" s="27">
        <f>IF(COUNTA(K71:L71)=0,"",IFERROR(IF(L71="",0,L71)-IF(K71="",0,K71),0))</f>
        <v/>
      </c>
      <c r="N71" s="9" t="n"/>
      <c r="O71" s="9" t="n"/>
      <c r="P71" s="18">
        <f>IF(COUNTA(E71:F71,K71:L71)=0,"",IF(AND(E71&lt;&gt;"",F71&lt;&gt;""),"Corriger banque",IF(AND(K71&lt;&gt;"",L71&lt;&gt;""),"Corriger livres","OK")))</f>
        <v/>
      </c>
      <c r="Q71" s="27">
        <f>IF(COUNTA(E71:F71,K71:L71)=0,"",IFERROR((IF(F71="",0,F71)-IF(E71="",0,E71))-(IF(L71="",0,L71)-IF(K71="",0,K71)),0))</f>
        <v/>
      </c>
      <c r="R71" s="18">
        <f>IF(COUNTA(B71,H71,E71:F71,K71:L71)=0,"",IF(P71&lt;&gt;"OK","Erreur de saisie",IF(AND(OR(E71&lt;&gt;"",F71&lt;&gt;""),OR(K71&lt;&gt;"",L71&lt;&gt;"")),IF(IF(Q71&lt;0,-Q71,Q71)&lt;='Paramètres'!$B$8,"Apparié","Écart à vérifier"),IF(OR(E71&lt;&gt;"",F71&lt;&gt;""),"Banque seulement","Livres seulement"))))</f>
        <v/>
      </c>
      <c r="S71" s="9" t="n"/>
    </row>
    <row r="72">
      <c r="A72" s="9" t="n"/>
      <c r="B72" s="25" t="n"/>
      <c r="C72" s="9" t="n"/>
      <c r="D72" s="9" t="n"/>
      <c r="E72" s="26" t="n"/>
      <c r="F72" s="26" t="n"/>
      <c r="G72" s="27">
        <f>IF(COUNTA(E72:F72)=0,"",IFERROR(IF(F72="",0,F72)-IF(E72="",0,E72),0))</f>
        <v/>
      </c>
      <c r="H72" s="25" t="n"/>
      <c r="I72" s="9" t="n"/>
      <c r="J72" s="9" t="n"/>
      <c r="K72" s="26" t="n"/>
      <c r="L72" s="26" t="n"/>
      <c r="M72" s="27">
        <f>IF(COUNTA(K72:L72)=0,"",IFERROR(IF(L72="",0,L72)-IF(K72="",0,K72),0))</f>
        <v/>
      </c>
      <c r="N72" s="9" t="n"/>
      <c r="O72" s="9" t="n"/>
      <c r="P72" s="18">
        <f>IF(COUNTA(E72:F72,K72:L72)=0,"",IF(AND(E72&lt;&gt;"",F72&lt;&gt;""),"Corriger banque",IF(AND(K72&lt;&gt;"",L72&lt;&gt;""),"Corriger livres","OK")))</f>
        <v/>
      </c>
      <c r="Q72" s="27">
        <f>IF(COUNTA(E72:F72,K72:L72)=0,"",IFERROR((IF(F72="",0,F72)-IF(E72="",0,E72))-(IF(L72="",0,L72)-IF(K72="",0,K72)),0))</f>
        <v/>
      </c>
      <c r="R72" s="18">
        <f>IF(COUNTA(B72,H72,E72:F72,K72:L72)=0,"",IF(P72&lt;&gt;"OK","Erreur de saisie",IF(AND(OR(E72&lt;&gt;"",F72&lt;&gt;""),OR(K72&lt;&gt;"",L72&lt;&gt;"")),IF(IF(Q72&lt;0,-Q72,Q72)&lt;='Paramètres'!$B$8,"Apparié","Écart à vérifier"),IF(OR(E72&lt;&gt;"",F72&lt;&gt;""),"Banque seulement","Livres seulement"))))</f>
        <v/>
      </c>
      <c r="S72" s="9" t="n"/>
    </row>
    <row r="73">
      <c r="A73" s="9" t="n"/>
      <c r="B73" s="25" t="n"/>
      <c r="C73" s="9" t="n"/>
      <c r="D73" s="9" t="n"/>
      <c r="E73" s="26" t="n"/>
      <c r="F73" s="26" t="n"/>
      <c r="G73" s="27">
        <f>IF(COUNTA(E73:F73)=0,"",IFERROR(IF(F73="",0,F73)-IF(E73="",0,E73),0))</f>
        <v/>
      </c>
      <c r="H73" s="25" t="n"/>
      <c r="I73" s="9" t="n"/>
      <c r="J73" s="9" t="n"/>
      <c r="K73" s="26" t="n"/>
      <c r="L73" s="26" t="n"/>
      <c r="M73" s="27">
        <f>IF(COUNTA(K73:L73)=0,"",IFERROR(IF(L73="",0,L73)-IF(K73="",0,K73),0))</f>
        <v/>
      </c>
      <c r="N73" s="9" t="n"/>
      <c r="O73" s="9" t="n"/>
      <c r="P73" s="18">
        <f>IF(COUNTA(E73:F73,K73:L73)=0,"",IF(AND(E73&lt;&gt;"",F73&lt;&gt;""),"Corriger banque",IF(AND(K73&lt;&gt;"",L73&lt;&gt;""),"Corriger livres","OK")))</f>
        <v/>
      </c>
      <c r="Q73" s="27">
        <f>IF(COUNTA(E73:F73,K73:L73)=0,"",IFERROR((IF(F73="",0,F73)-IF(E73="",0,E73))-(IF(L73="",0,L73)-IF(K73="",0,K73)),0))</f>
        <v/>
      </c>
      <c r="R73" s="18">
        <f>IF(COUNTA(B73,H73,E73:F73,K73:L73)=0,"",IF(P73&lt;&gt;"OK","Erreur de saisie",IF(AND(OR(E73&lt;&gt;"",F73&lt;&gt;""),OR(K73&lt;&gt;"",L73&lt;&gt;"")),IF(IF(Q73&lt;0,-Q73,Q73)&lt;='Paramètres'!$B$8,"Apparié","Écart à vérifier"),IF(OR(E73&lt;&gt;"",F73&lt;&gt;""),"Banque seulement","Livres seulement"))))</f>
        <v/>
      </c>
      <c r="S73" s="9" t="n"/>
    </row>
    <row r="74">
      <c r="A74" s="9" t="n"/>
      <c r="B74" s="25" t="n"/>
      <c r="C74" s="9" t="n"/>
      <c r="D74" s="9" t="n"/>
      <c r="E74" s="26" t="n"/>
      <c r="F74" s="26" t="n"/>
      <c r="G74" s="27">
        <f>IF(COUNTA(E74:F74)=0,"",IFERROR(IF(F74="",0,F74)-IF(E74="",0,E74),0))</f>
        <v/>
      </c>
      <c r="H74" s="25" t="n"/>
      <c r="I74" s="9" t="n"/>
      <c r="J74" s="9" t="n"/>
      <c r="K74" s="26" t="n"/>
      <c r="L74" s="26" t="n"/>
      <c r="M74" s="27">
        <f>IF(COUNTA(K74:L74)=0,"",IFERROR(IF(L74="",0,L74)-IF(K74="",0,K74),0))</f>
        <v/>
      </c>
      <c r="N74" s="9" t="n"/>
      <c r="O74" s="9" t="n"/>
      <c r="P74" s="18">
        <f>IF(COUNTA(E74:F74,K74:L74)=0,"",IF(AND(E74&lt;&gt;"",F74&lt;&gt;""),"Corriger banque",IF(AND(K74&lt;&gt;"",L74&lt;&gt;""),"Corriger livres","OK")))</f>
        <v/>
      </c>
      <c r="Q74" s="27">
        <f>IF(COUNTA(E74:F74,K74:L74)=0,"",IFERROR((IF(F74="",0,F74)-IF(E74="",0,E74))-(IF(L74="",0,L74)-IF(K74="",0,K74)),0))</f>
        <v/>
      </c>
      <c r="R74" s="18">
        <f>IF(COUNTA(B74,H74,E74:F74,K74:L74)=0,"",IF(P74&lt;&gt;"OK","Erreur de saisie",IF(AND(OR(E74&lt;&gt;"",F74&lt;&gt;""),OR(K74&lt;&gt;"",L74&lt;&gt;"")),IF(IF(Q74&lt;0,-Q74,Q74)&lt;='Paramètres'!$B$8,"Apparié","Écart à vérifier"),IF(OR(E74&lt;&gt;"",F74&lt;&gt;""),"Banque seulement","Livres seulement"))))</f>
        <v/>
      </c>
      <c r="S74" s="9" t="n"/>
    </row>
    <row r="75">
      <c r="A75" s="9" t="n"/>
      <c r="B75" s="25" t="n"/>
      <c r="C75" s="9" t="n"/>
      <c r="D75" s="9" t="n"/>
      <c r="E75" s="26" t="n"/>
      <c r="F75" s="26" t="n"/>
      <c r="G75" s="27">
        <f>IF(COUNTA(E75:F75)=0,"",IFERROR(IF(F75="",0,F75)-IF(E75="",0,E75),0))</f>
        <v/>
      </c>
      <c r="H75" s="25" t="n"/>
      <c r="I75" s="9" t="n"/>
      <c r="J75" s="9" t="n"/>
      <c r="K75" s="26" t="n"/>
      <c r="L75" s="26" t="n"/>
      <c r="M75" s="27">
        <f>IF(COUNTA(K75:L75)=0,"",IFERROR(IF(L75="",0,L75)-IF(K75="",0,K75),0))</f>
        <v/>
      </c>
      <c r="N75" s="9" t="n"/>
      <c r="O75" s="9" t="n"/>
      <c r="P75" s="18">
        <f>IF(COUNTA(E75:F75,K75:L75)=0,"",IF(AND(E75&lt;&gt;"",F75&lt;&gt;""),"Corriger banque",IF(AND(K75&lt;&gt;"",L75&lt;&gt;""),"Corriger livres","OK")))</f>
        <v/>
      </c>
      <c r="Q75" s="27">
        <f>IF(COUNTA(E75:F75,K75:L75)=0,"",IFERROR((IF(F75="",0,F75)-IF(E75="",0,E75))-(IF(L75="",0,L75)-IF(K75="",0,K75)),0))</f>
        <v/>
      </c>
      <c r="R75" s="18">
        <f>IF(COUNTA(B75,H75,E75:F75,K75:L75)=0,"",IF(P75&lt;&gt;"OK","Erreur de saisie",IF(AND(OR(E75&lt;&gt;"",F75&lt;&gt;""),OR(K75&lt;&gt;"",L75&lt;&gt;"")),IF(IF(Q75&lt;0,-Q75,Q75)&lt;='Paramètres'!$B$8,"Apparié","Écart à vérifier"),IF(OR(E75&lt;&gt;"",F75&lt;&gt;""),"Banque seulement","Livres seulement"))))</f>
        <v/>
      </c>
      <c r="S75" s="9" t="n"/>
    </row>
    <row r="76">
      <c r="A76" s="9" t="n"/>
      <c r="B76" s="25" t="n"/>
      <c r="C76" s="9" t="n"/>
      <c r="D76" s="9" t="n"/>
      <c r="E76" s="26" t="n"/>
      <c r="F76" s="26" t="n"/>
      <c r="G76" s="27">
        <f>IF(COUNTA(E76:F76)=0,"",IFERROR(IF(F76="",0,F76)-IF(E76="",0,E76),0))</f>
        <v/>
      </c>
      <c r="H76" s="25" t="n"/>
      <c r="I76" s="9" t="n"/>
      <c r="J76" s="9" t="n"/>
      <c r="K76" s="26" t="n"/>
      <c r="L76" s="26" t="n"/>
      <c r="M76" s="27">
        <f>IF(COUNTA(K76:L76)=0,"",IFERROR(IF(L76="",0,L76)-IF(K76="",0,K76),0))</f>
        <v/>
      </c>
      <c r="N76" s="9" t="n"/>
      <c r="O76" s="9" t="n"/>
      <c r="P76" s="18">
        <f>IF(COUNTA(E76:F76,K76:L76)=0,"",IF(AND(E76&lt;&gt;"",F76&lt;&gt;""),"Corriger banque",IF(AND(K76&lt;&gt;"",L76&lt;&gt;""),"Corriger livres","OK")))</f>
        <v/>
      </c>
      <c r="Q76" s="27">
        <f>IF(COUNTA(E76:F76,K76:L76)=0,"",IFERROR((IF(F76="",0,F76)-IF(E76="",0,E76))-(IF(L76="",0,L76)-IF(K76="",0,K76)),0))</f>
        <v/>
      </c>
      <c r="R76" s="18">
        <f>IF(COUNTA(B76,H76,E76:F76,K76:L76)=0,"",IF(P76&lt;&gt;"OK","Erreur de saisie",IF(AND(OR(E76&lt;&gt;"",F76&lt;&gt;""),OR(K76&lt;&gt;"",L76&lt;&gt;"")),IF(IF(Q76&lt;0,-Q76,Q76)&lt;='Paramètres'!$B$8,"Apparié","Écart à vérifier"),IF(OR(E76&lt;&gt;"",F76&lt;&gt;""),"Banque seulement","Livres seulement"))))</f>
        <v/>
      </c>
      <c r="S76" s="9" t="n"/>
    </row>
    <row r="77">
      <c r="A77" s="9" t="n"/>
      <c r="B77" s="25" t="n"/>
      <c r="C77" s="9" t="n"/>
      <c r="D77" s="9" t="n"/>
      <c r="E77" s="26" t="n"/>
      <c r="F77" s="26" t="n"/>
      <c r="G77" s="27">
        <f>IF(COUNTA(E77:F77)=0,"",IFERROR(IF(F77="",0,F77)-IF(E77="",0,E77),0))</f>
        <v/>
      </c>
      <c r="H77" s="25" t="n"/>
      <c r="I77" s="9" t="n"/>
      <c r="J77" s="9" t="n"/>
      <c r="K77" s="26" t="n"/>
      <c r="L77" s="26" t="n"/>
      <c r="M77" s="27">
        <f>IF(COUNTA(K77:L77)=0,"",IFERROR(IF(L77="",0,L77)-IF(K77="",0,K77),0))</f>
        <v/>
      </c>
      <c r="N77" s="9" t="n"/>
      <c r="O77" s="9" t="n"/>
      <c r="P77" s="18">
        <f>IF(COUNTA(E77:F77,K77:L77)=0,"",IF(AND(E77&lt;&gt;"",F77&lt;&gt;""),"Corriger banque",IF(AND(K77&lt;&gt;"",L77&lt;&gt;""),"Corriger livres","OK")))</f>
        <v/>
      </c>
      <c r="Q77" s="27">
        <f>IF(COUNTA(E77:F77,K77:L77)=0,"",IFERROR((IF(F77="",0,F77)-IF(E77="",0,E77))-(IF(L77="",0,L77)-IF(K77="",0,K77)),0))</f>
        <v/>
      </c>
      <c r="R77" s="18">
        <f>IF(COUNTA(B77,H77,E77:F77,K77:L77)=0,"",IF(P77&lt;&gt;"OK","Erreur de saisie",IF(AND(OR(E77&lt;&gt;"",F77&lt;&gt;""),OR(K77&lt;&gt;"",L77&lt;&gt;"")),IF(IF(Q77&lt;0,-Q77,Q77)&lt;='Paramètres'!$B$8,"Apparié","Écart à vérifier"),IF(OR(E77&lt;&gt;"",F77&lt;&gt;""),"Banque seulement","Livres seulement"))))</f>
        <v/>
      </c>
      <c r="S77" s="9" t="n"/>
    </row>
    <row r="78">
      <c r="A78" s="9" t="n"/>
      <c r="B78" s="25" t="n"/>
      <c r="C78" s="9" t="n"/>
      <c r="D78" s="9" t="n"/>
      <c r="E78" s="26" t="n"/>
      <c r="F78" s="26" t="n"/>
      <c r="G78" s="27">
        <f>IF(COUNTA(E78:F78)=0,"",IFERROR(IF(F78="",0,F78)-IF(E78="",0,E78),0))</f>
        <v/>
      </c>
      <c r="H78" s="25" t="n"/>
      <c r="I78" s="9" t="n"/>
      <c r="J78" s="9" t="n"/>
      <c r="K78" s="26" t="n"/>
      <c r="L78" s="26" t="n"/>
      <c r="M78" s="27">
        <f>IF(COUNTA(K78:L78)=0,"",IFERROR(IF(L78="",0,L78)-IF(K78="",0,K78),0))</f>
        <v/>
      </c>
      <c r="N78" s="9" t="n"/>
      <c r="O78" s="9" t="n"/>
      <c r="P78" s="18">
        <f>IF(COUNTA(E78:F78,K78:L78)=0,"",IF(AND(E78&lt;&gt;"",F78&lt;&gt;""),"Corriger banque",IF(AND(K78&lt;&gt;"",L78&lt;&gt;""),"Corriger livres","OK")))</f>
        <v/>
      </c>
      <c r="Q78" s="27">
        <f>IF(COUNTA(E78:F78,K78:L78)=0,"",IFERROR((IF(F78="",0,F78)-IF(E78="",0,E78))-(IF(L78="",0,L78)-IF(K78="",0,K78)),0))</f>
        <v/>
      </c>
      <c r="R78" s="18">
        <f>IF(COUNTA(B78,H78,E78:F78,K78:L78)=0,"",IF(P78&lt;&gt;"OK","Erreur de saisie",IF(AND(OR(E78&lt;&gt;"",F78&lt;&gt;""),OR(K78&lt;&gt;"",L78&lt;&gt;"")),IF(IF(Q78&lt;0,-Q78,Q78)&lt;='Paramètres'!$B$8,"Apparié","Écart à vérifier"),IF(OR(E78&lt;&gt;"",F78&lt;&gt;""),"Banque seulement","Livres seulement"))))</f>
        <v/>
      </c>
      <c r="S78" s="9" t="n"/>
    </row>
    <row r="79">
      <c r="A79" s="9" t="n"/>
      <c r="B79" s="25" t="n"/>
      <c r="C79" s="9" t="n"/>
      <c r="D79" s="9" t="n"/>
      <c r="E79" s="26" t="n"/>
      <c r="F79" s="26" t="n"/>
      <c r="G79" s="27">
        <f>IF(COUNTA(E79:F79)=0,"",IFERROR(IF(F79="",0,F79)-IF(E79="",0,E79),0))</f>
        <v/>
      </c>
      <c r="H79" s="25" t="n"/>
      <c r="I79" s="9" t="n"/>
      <c r="J79" s="9" t="n"/>
      <c r="K79" s="26" t="n"/>
      <c r="L79" s="26" t="n"/>
      <c r="M79" s="27">
        <f>IF(COUNTA(K79:L79)=0,"",IFERROR(IF(L79="",0,L79)-IF(K79="",0,K79),0))</f>
        <v/>
      </c>
      <c r="N79" s="9" t="n"/>
      <c r="O79" s="9" t="n"/>
      <c r="P79" s="18">
        <f>IF(COUNTA(E79:F79,K79:L79)=0,"",IF(AND(E79&lt;&gt;"",F79&lt;&gt;""),"Corriger banque",IF(AND(K79&lt;&gt;"",L79&lt;&gt;""),"Corriger livres","OK")))</f>
        <v/>
      </c>
      <c r="Q79" s="27">
        <f>IF(COUNTA(E79:F79,K79:L79)=0,"",IFERROR((IF(F79="",0,F79)-IF(E79="",0,E79))-(IF(L79="",0,L79)-IF(K79="",0,K79)),0))</f>
        <v/>
      </c>
      <c r="R79" s="18">
        <f>IF(COUNTA(B79,H79,E79:F79,K79:L79)=0,"",IF(P79&lt;&gt;"OK","Erreur de saisie",IF(AND(OR(E79&lt;&gt;"",F79&lt;&gt;""),OR(K79&lt;&gt;"",L79&lt;&gt;"")),IF(IF(Q79&lt;0,-Q79,Q79)&lt;='Paramètres'!$B$8,"Apparié","Écart à vérifier"),IF(OR(E79&lt;&gt;"",F79&lt;&gt;""),"Banque seulement","Livres seulement"))))</f>
        <v/>
      </c>
      <c r="S79" s="9" t="n"/>
    </row>
    <row r="80">
      <c r="A80" s="9" t="n"/>
      <c r="B80" s="25" t="n"/>
      <c r="C80" s="9" t="n"/>
      <c r="D80" s="9" t="n"/>
      <c r="E80" s="26" t="n"/>
      <c r="F80" s="26" t="n"/>
      <c r="G80" s="27">
        <f>IF(COUNTA(E80:F80)=0,"",IFERROR(IF(F80="",0,F80)-IF(E80="",0,E80),0))</f>
        <v/>
      </c>
      <c r="H80" s="25" t="n"/>
      <c r="I80" s="9" t="n"/>
      <c r="J80" s="9" t="n"/>
      <c r="K80" s="26" t="n"/>
      <c r="L80" s="26" t="n"/>
      <c r="M80" s="27">
        <f>IF(COUNTA(K80:L80)=0,"",IFERROR(IF(L80="",0,L80)-IF(K80="",0,K80),0))</f>
        <v/>
      </c>
      <c r="N80" s="9" t="n"/>
      <c r="O80" s="9" t="n"/>
      <c r="P80" s="18">
        <f>IF(COUNTA(E80:F80,K80:L80)=0,"",IF(AND(E80&lt;&gt;"",F80&lt;&gt;""),"Corriger banque",IF(AND(K80&lt;&gt;"",L80&lt;&gt;""),"Corriger livres","OK")))</f>
        <v/>
      </c>
      <c r="Q80" s="27">
        <f>IF(COUNTA(E80:F80,K80:L80)=0,"",IFERROR((IF(F80="",0,F80)-IF(E80="",0,E80))-(IF(L80="",0,L80)-IF(K80="",0,K80)),0))</f>
        <v/>
      </c>
      <c r="R80" s="18">
        <f>IF(COUNTA(B80,H80,E80:F80,K80:L80)=0,"",IF(P80&lt;&gt;"OK","Erreur de saisie",IF(AND(OR(E80&lt;&gt;"",F80&lt;&gt;""),OR(K80&lt;&gt;"",L80&lt;&gt;"")),IF(IF(Q80&lt;0,-Q80,Q80)&lt;='Paramètres'!$B$8,"Apparié","Écart à vérifier"),IF(OR(E80&lt;&gt;"",F80&lt;&gt;""),"Banque seulement","Livres seulement"))))</f>
        <v/>
      </c>
      <c r="S80" s="9" t="n"/>
    </row>
    <row r="81">
      <c r="A81" s="9" t="n"/>
      <c r="B81" s="25" t="n"/>
      <c r="C81" s="9" t="n"/>
      <c r="D81" s="9" t="n"/>
      <c r="E81" s="26" t="n"/>
      <c r="F81" s="26" t="n"/>
      <c r="G81" s="27">
        <f>IF(COUNTA(E81:F81)=0,"",IFERROR(IF(F81="",0,F81)-IF(E81="",0,E81),0))</f>
        <v/>
      </c>
      <c r="H81" s="25" t="n"/>
      <c r="I81" s="9" t="n"/>
      <c r="J81" s="9" t="n"/>
      <c r="K81" s="26" t="n"/>
      <c r="L81" s="26" t="n"/>
      <c r="M81" s="27">
        <f>IF(COUNTA(K81:L81)=0,"",IFERROR(IF(L81="",0,L81)-IF(K81="",0,K81),0))</f>
        <v/>
      </c>
      <c r="N81" s="9" t="n"/>
      <c r="O81" s="9" t="n"/>
      <c r="P81" s="18">
        <f>IF(COUNTA(E81:F81,K81:L81)=0,"",IF(AND(E81&lt;&gt;"",F81&lt;&gt;""),"Corriger banque",IF(AND(K81&lt;&gt;"",L81&lt;&gt;""),"Corriger livres","OK")))</f>
        <v/>
      </c>
      <c r="Q81" s="27">
        <f>IF(COUNTA(E81:F81,K81:L81)=0,"",IFERROR((IF(F81="",0,F81)-IF(E81="",0,E81))-(IF(L81="",0,L81)-IF(K81="",0,K81)),0))</f>
        <v/>
      </c>
      <c r="R81" s="18">
        <f>IF(COUNTA(B81,H81,E81:F81,K81:L81)=0,"",IF(P81&lt;&gt;"OK","Erreur de saisie",IF(AND(OR(E81&lt;&gt;"",F81&lt;&gt;""),OR(K81&lt;&gt;"",L81&lt;&gt;"")),IF(IF(Q81&lt;0,-Q81,Q81)&lt;='Paramètres'!$B$8,"Apparié","Écart à vérifier"),IF(OR(E81&lt;&gt;"",F81&lt;&gt;""),"Banque seulement","Livres seulement"))))</f>
        <v/>
      </c>
      <c r="S81" s="9" t="n"/>
    </row>
    <row r="82">
      <c r="A82" s="9" t="n"/>
      <c r="B82" s="25" t="n"/>
      <c r="C82" s="9" t="n"/>
      <c r="D82" s="9" t="n"/>
      <c r="E82" s="26" t="n"/>
      <c r="F82" s="26" t="n"/>
      <c r="G82" s="27">
        <f>IF(COUNTA(E82:F82)=0,"",IFERROR(IF(F82="",0,F82)-IF(E82="",0,E82),0))</f>
        <v/>
      </c>
      <c r="H82" s="25" t="n"/>
      <c r="I82" s="9" t="n"/>
      <c r="J82" s="9" t="n"/>
      <c r="K82" s="26" t="n"/>
      <c r="L82" s="26" t="n"/>
      <c r="M82" s="27">
        <f>IF(COUNTA(K82:L82)=0,"",IFERROR(IF(L82="",0,L82)-IF(K82="",0,K82),0))</f>
        <v/>
      </c>
      <c r="N82" s="9" t="n"/>
      <c r="O82" s="9" t="n"/>
      <c r="P82" s="18">
        <f>IF(COUNTA(E82:F82,K82:L82)=0,"",IF(AND(E82&lt;&gt;"",F82&lt;&gt;""),"Corriger banque",IF(AND(K82&lt;&gt;"",L82&lt;&gt;""),"Corriger livres","OK")))</f>
        <v/>
      </c>
      <c r="Q82" s="27">
        <f>IF(COUNTA(E82:F82,K82:L82)=0,"",IFERROR((IF(F82="",0,F82)-IF(E82="",0,E82))-(IF(L82="",0,L82)-IF(K82="",0,K82)),0))</f>
        <v/>
      </c>
      <c r="R82" s="18">
        <f>IF(COUNTA(B82,H82,E82:F82,K82:L82)=0,"",IF(P82&lt;&gt;"OK","Erreur de saisie",IF(AND(OR(E82&lt;&gt;"",F82&lt;&gt;""),OR(K82&lt;&gt;"",L82&lt;&gt;"")),IF(IF(Q82&lt;0,-Q82,Q82)&lt;='Paramètres'!$B$8,"Apparié","Écart à vérifier"),IF(OR(E82&lt;&gt;"",F82&lt;&gt;""),"Banque seulement","Livres seulement"))))</f>
        <v/>
      </c>
      <c r="S82" s="9" t="n"/>
    </row>
    <row r="83">
      <c r="A83" s="9" t="n"/>
      <c r="B83" s="25" t="n"/>
      <c r="C83" s="9" t="n"/>
      <c r="D83" s="9" t="n"/>
      <c r="E83" s="26" t="n"/>
      <c r="F83" s="26" t="n"/>
      <c r="G83" s="27">
        <f>IF(COUNTA(E83:F83)=0,"",IFERROR(IF(F83="",0,F83)-IF(E83="",0,E83),0))</f>
        <v/>
      </c>
      <c r="H83" s="25" t="n"/>
      <c r="I83" s="9" t="n"/>
      <c r="J83" s="9" t="n"/>
      <c r="K83" s="26" t="n"/>
      <c r="L83" s="26" t="n"/>
      <c r="M83" s="27">
        <f>IF(COUNTA(K83:L83)=0,"",IFERROR(IF(L83="",0,L83)-IF(K83="",0,K83),0))</f>
        <v/>
      </c>
      <c r="N83" s="9" t="n"/>
      <c r="O83" s="9" t="n"/>
      <c r="P83" s="18">
        <f>IF(COUNTA(E83:F83,K83:L83)=0,"",IF(AND(E83&lt;&gt;"",F83&lt;&gt;""),"Corriger banque",IF(AND(K83&lt;&gt;"",L83&lt;&gt;""),"Corriger livres","OK")))</f>
        <v/>
      </c>
      <c r="Q83" s="27">
        <f>IF(COUNTA(E83:F83,K83:L83)=0,"",IFERROR((IF(F83="",0,F83)-IF(E83="",0,E83))-(IF(L83="",0,L83)-IF(K83="",0,K83)),0))</f>
        <v/>
      </c>
      <c r="R83" s="18">
        <f>IF(COUNTA(B83,H83,E83:F83,K83:L83)=0,"",IF(P83&lt;&gt;"OK","Erreur de saisie",IF(AND(OR(E83&lt;&gt;"",F83&lt;&gt;""),OR(K83&lt;&gt;"",L83&lt;&gt;"")),IF(IF(Q83&lt;0,-Q83,Q83)&lt;='Paramètres'!$B$8,"Apparié","Écart à vérifier"),IF(OR(E83&lt;&gt;"",F83&lt;&gt;""),"Banque seulement","Livres seulement"))))</f>
        <v/>
      </c>
      <c r="S83" s="9" t="n"/>
    </row>
    <row r="84">
      <c r="A84" s="9" t="n"/>
      <c r="B84" s="25" t="n"/>
      <c r="C84" s="9" t="n"/>
      <c r="D84" s="9" t="n"/>
      <c r="E84" s="26" t="n"/>
      <c r="F84" s="26" t="n"/>
      <c r="G84" s="27">
        <f>IF(COUNTA(E84:F84)=0,"",IFERROR(IF(F84="",0,F84)-IF(E84="",0,E84),0))</f>
        <v/>
      </c>
      <c r="H84" s="25" t="n"/>
      <c r="I84" s="9" t="n"/>
      <c r="J84" s="9" t="n"/>
      <c r="K84" s="26" t="n"/>
      <c r="L84" s="26" t="n"/>
      <c r="M84" s="27">
        <f>IF(COUNTA(K84:L84)=0,"",IFERROR(IF(L84="",0,L84)-IF(K84="",0,K84),0))</f>
        <v/>
      </c>
      <c r="N84" s="9" t="n"/>
      <c r="O84" s="9" t="n"/>
      <c r="P84" s="18">
        <f>IF(COUNTA(E84:F84,K84:L84)=0,"",IF(AND(E84&lt;&gt;"",F84&lt;&gt;""),"Corriger banque",IF(AND(K84&lt;&gt;"",L84&lt;&gt;""),"Corriger livres","OK")))</f>
        <v/>
      </c>
      <c r="Q84" s="27">
        <f>IF(COUNTA(E84:F84,K84:L84)=0,"",IFERROR((IF(F84="",0,F84)-IF(E84="",0,E84))-(IF(L84="",0,L84)-IF(K84="",0,K84)),0))</f>
        <v/>
      </c>
      <c r="R84" s="18">
        <f>IF(COUNTA(B84,H84,E84:F84,K84:L84)=0,"",IF(P84&lt;&gt;"OK","Erreur de saisie",IF(AND(OR(E84&lt;&gt;"",F84&lt;&gt;""),OR(K84&lt;&gt;"",L84&lt;&gt;"")),IF(IF(Q84&lt;0,-Q84,Q84)&lt;='Paramètres'!$B$8,"Apparié","Écart à vérifier"),IF(OR(E84&lt;&gt;"",F84&lt;&gt;""),"Banque seulement","Livres seulement"))))</f>
        <v/>
      </c>
      <c r="S84" s="9" t="n"/>
    </row>
    <row r="85">
      <c r="A85" s="9" t="n"/>
      <c r="B85" s="25" t="n"/>
      <c r="C85" s="9" t="n"/>
      <c r="D85" s="9" t="n"/>
      <c r="E85" s="26" t="n"/>
      <c r="F85" s="26" t="n"/>
      <c r="G85" s="27">
        <f>IF(COUNTA(E85:F85)=0,"",IFERROR(IF(F85="",0,F85)-IF(E85="",0,E85),0))</f>
        <v/>
      </c>
      <c r="H85" s="25" t="n"/>
      <c r="I85" s="9" t="n"/>
      <c r="J85" s="9" t="n"/>
      <c r="K85" s="26" t="n"/>
      <c r="L85" s="26" t="n"/>
      <c r="M85" s="27">
        <f>IF(COUNTA(K85:L85)=0,"",IFERROR(IF(L85="",0,L85)-IF(K85="",0,K85),0))</f>
        <v/>
      </c>
      <c r="N85" s="9" t="n"/>
      <c r="O85" s="9" t="n"/>
      <c r="P85" s="18">
        <f>IF(COUNTA(E85:F85,K85:L85)=0,"",IF(AND(E85&lt;&gt;"",F85&lt;&gt;""),"Corriger banque",IF(AND(K85&lt;&gt;"",L85&lt;&gt;""),"Corriger livres","OK")))</f>
        <v/>
      </c>
      <c r="Q85" s="27">
        <f>IF(COUNTA(E85:F85,K85:L85)=0,"",IFERROR((IF(F85="",0,F85)-IF(E85="",0,E85))-(IF(L85="",0,L85)-IF(K85="",0,K85)),0))</f>
        <v/>
      </c>
      <c r="R85" s="18">
        <f>IF(COUNTA(B85,H85,E85:F85,K85:L85)=0,"",IF(P85&lt;&gt;"OK","Erreur de saisie",IF(AND(OR(E85&lt;&gt;"",F85&lt;&gt;""),OR(K85&lt;&gt;"",L85&lt;&gt;"")),IF(IF(Q85&lt;0,-Q85,Q85)&lt;='Paramètres'!$B$8,"Apparié","Écart à vérifier"),IF(OR(E85&lt;&gt;"",F85&lt;&gt;""),"Banque seulement","Livres seulement"))))</f>
        <v/>
      </c>
      <c r="S85" s="9" t="n"/>
    </row>
    <row r="86">
      <c r="A86" s="9" t="n"/>
      <c r="B86" s="25" t="n"/>
      <c r="C86" s="9" t="n"/>
      <c r="D86" s="9" t="n"/>
      <c r="E86" s="26" t="n"/>
      <c r="F86" s="26" t="n"/>
      <c r="G86" s="27">
        <f>IF(COUNTA(E86:F86)=0,"",IFERROR(IF(F86="",0,F86)-IF(E86="",0,E86),0))</f>
        <v/>
      </c>
      <c r="H86" s="25" t="n"/>
      <c r="I86" s="9" t="n"/>
      <c r="J86" s="9" t="n"/>
      <c r="K86" s="26" t="n"/>
      <c r="L86" s="26" t="n"/>
      <c r="M86" s="27">
        <f>IF(COUNTA(K86:L86)=0,"",IFERROR(IF(L86="",0,L86)-IF(K86="",0,K86),0))</f>
        <v/>
      </c>
      <c r="N86" s="9" t="n"/>
      <c r="O86" s="9" t="n"/>
      <c r="P86" s="18">
        <f>IF(COUNTA(E86:F86,K86:L86)=0,"",IF(AND(E86&lt;&gt;"",F86&lt;&gt;""),"Corriger banque",IF(AND(K86&lt;&gt;"",L86&lt;&gt;""),"Corriger livres","OK")))</f>
        <v/>
      </c>
      <c r="Q86" s="27">
        <f>IF(COUNTA(E86:F86,K86:L86)=0,"",IFERROR((IF(F86="",0,F86)-IF(E86="",0,E86))-(IF(L86="",0,L86)-IF(K86="",0,K86)),0))</f>
        <v/>
      </c>
      <c r="R86" s="18">
        <f>IF(COUNTA(B86,H86,E86:F86,K86:L86)=0,"",IF(P86&lt;&gt;"OK","Erreur de saisie",IF(AND(OR(E86&lt;&gt;"",F86&lt;&gt;""),OR(K86&lt;&gt;"",L86&lt;&gt;"")),IF(IF(Q86&lt;0,-Q86,Q86)&lt;='Paramètres'!$B$8,"Apparié","Écart à vérifier"),IF(OR(E86&lt;&gt;"",F86&lt;&gt;""),"Banque seulement","Livres seulement"))))</f>
        <v/>
      </c>
      <c r="S86" s="9" t="n"/>
    </row>
    <row r="87">
      <c r="A87" s="9" t="n"/>
      <c r="B87" s="25" t="n"/>
      <c r="C87" s="9" t="n"/>
      <c r="D87" s="9" t="n"/>
      <c r="E87" s="26" t="n"/>
      <c r="F87" s="26" t="n"/>
      <c r="G87" s="27">
        <f>IF(COUNTA(E87:F87)=0,"",IFERROR(IF(F87="",0,F87)-IF(E87="",0,E87),0))</f>
        <v/>
      </c>
      <c r="H87" s="25" t="n"/>
      <c r="I87" s="9" t="n"/>
      <c r="J87" s="9" t="n"/>
      <c r="K87" s="26" t="n"/>
      <c r="L87" s="26" t="n"/>
      <c r="M87" s="27">
        <f>IF(COUNTA(K87:L87)=0,"",IFERROR(IF(L87="",0,L87)-IF(K87="",0,K87),0))</f>
        <v/>
      </c>
      <c r="N87" s="9" t="n"/>
      <c r="O87" s="9" t="n"/>
      <c r="P87" s="18">
        <f>IF(COUNTA(E87:F87,K87:L87)=0,"",IF(AND(E87&lt;&gt;"",F87&lt;&gt;""),"Corriger banque",IF(AND(K87&lt;&gt;"",L87&lt;&gt;""),"Corriger livres","OK")))</f>
        <v/>
      </c>
      <c r="Q87" s="27">
        <f>IF(COUNTA(E87:F87,K87:L87)=0,"",IFERROR((IF(F87="",0,F87)-IF(E87="",0,E87))-(IF(L87="",0,L87)-IF(K87="",0,K87)),0))</f>
        <v/>
      </c>
      <c r="R87" s="18">
        <f>IF(COUNTA(B87,H87,E87:F87,K87:L87)=0,"",IF(P87&lt;&gt;"OK","Erreur de saisie",IF(AND(OR(E87&lt;&gt;"",F87&lt;&gt;""),OR(K87&lt;&gt;"",L87&lt;&gt;"")),IF(IF(Q87&lt;0,-Q87,Q87)&lt;='Paramètres'!$B$8,"Apparié","Écart à vérifier"),IF(OR(E87&lt;&gt;"",F87&lt;&gt;""),"Banque seulement","Livres seulement"))))</f>
        <v/>
      </c>
      <c r="S87" s="9" t="n"/>
    </row>
    <row r="88">
      <c r="A88" s="9" t="n"/>
      <c r="B88" s="25" t="n"/>
      <c r="C88" s="9" t="n"/>
      <c r="D88" s="9" t="n"/>
      <c r="E88" s="26" t="n"/>
      <c r="F88" s="26" t="n"/>
      <c r="G88" s="27">
        <f>IF(COUNTA(E88:F88)=0,"",IFERROR(IF(F88="",0,F88)-IF(E88="",0,E88),0))</f>
        <v/>
      </c>
      <c r="H88" s="25" t="n"/>
      <c r="I88" s="9" t="n"/>
      <c r="J88" s="9" t="n"/>
      <c r="K88" s="26" t="n"/>
      <c r="L88" s="26" t="n"/>
      <c r="M88" s="27">
        <f>IF(COUNTA(K88:L88)=0,"",IFERROR(IF(L88="",0,L88)-IF(K88="",0,K88),0))</f>
        <v/>
      </c>
      <c r="N88" s="9" t="n"/>
      <c r="O88" s="9" t="n"/>
      <c r="P88" s="18">
        <f>IF(COUNTA(E88:F88,K88:L88)=0,"",IF(AND(E88&lt;&gt;"",F88&lt;&gt;""),"Corriger banque",IF(AND(K88&lt;&gt;"",L88&lt;&gt;""),"Corriger livres","OK")))</f>
        <v/>
      </c>
      <c r="Q88" s="27">
        <f>IF(COUNTA(E88:F88,K88:L88)=0,"",IFERROR((IF(F88="",0,F88)-IF(E88="",0,E88))-(IF(L88="",0,L88)-IF(K88="",0,K88)),0))</f>
        <v/>
      </c>
      <c r="R88" s="18">
        <f>IF(COUNTA(B88,H88,E88:F88,K88:L88)=0,"",IF(P88&lt;&gt;"OK","Erreur de saisie",IF(AND(OR(E88&lt;&gt;"",F88&lt;&gt;""),OR(K88&lt;&gt;"",L88&lt;&gt;"")),IF(IF(Q88&lt;0,-Q88,Q88)&lt;='Paramètres'!$B$8,"Apparié","Écart à vérifier"),IF(OR(E88&lt;&gt;"",F88&lt;&gt;""),"Banque seulement","Livres seulement"))))</f>
        <v/>
      </c>
      <c r="S88" s="9" t="n"/>
    </row>
    <row r="89">
      <c r="A89" s="9" t="n"/>
      <c r="B89" s="25" t="n"/>
      <c r="C89" s="9" t="n"/>
      <c r="D89" s="9" t="n"/>
      <c r="E89" s="26" t="n"/>
      <c r="F89" s="26" t="n"/>
      <c r="G89" s="27">
        <f>IF(COUNTA(E89:F89)=0,"",IFERROR(IF(F89="",0,F89)-IF(E89="",0,E89),0))</f>
        <v/>
      </c>
      <c r="H89" s="25" t="n"/>
      <c r="I89" s="9" t="n"/>
      <c r="J89" s="9" t="n"/>
      <c r="K89" s="26" t="n"/>
      <c r="L89" s="26" t="n"/>
      <c r="M89" s="27">
        <f>IF(COUNTA(K89:L89)=0,"",IFERROR(IF(L89="",0,L89)-IF(K89="",0,K89),0))</f>
        <v/>
      </c>
      <c r="N89" s="9" t="n"/>
      <c r="O89" s="9" t="n"/>
      <c r="P89" s="18">
        <f>IF(COUNTA(E89:F89,K89:L89)=0,"",IF(AND(E89&lt;&gt;"",F89&lt;&gt;""),"Corriger banque",IF(AND(K89&lt;&gt;"",L89&lt;&gt;""),"Corriger livres","OK")))</f>
        <v/>
      </c>
      <c r="Q89" s="27">
        <f>IF(COUNTA(E89:F89,K89:L89)=0,"",IFERROR((IF(F89="",0,F89)-IF(E89="",0,E89))-(IF(L89="",0,L89)-IF(K89="",0,K89)),0))</f>
        <v/>
      </c>
      <c r="R89" s="18">
        <f>IF(COUNTA(B89,H89,E89:F89,K89:L89)=0,"",IF(P89&lt;&gt;"OK","Erreur de saisie",IF(AND(OR(E89&lt;&gt;"",F89&lt;&gt;""),OR(K89&lt;&gt;"",L89&lt;&gt;"")),IF(IF(Q89&lt;0,-Q89,Q89)&lt;='Paramètres'!$B$8,"Apparié","Écart à vérifier"),IF(OR(E89&lt;&gt;"",F89&lt;&gt;""),"Banque seulement","Livres seulement"))))</f>
        <v/>
      </c>
      <c r="S89" s="9" t="n"/>
    </row>
    <row r="90">
      <c r="A90" s="9" t="n"/>
      <c r="B90" s="25" t="n"/>
      <c r="C90" s="9" t="n"/>
      <c r="D90" s="9" t="n"/>
      <c r="E90" s="26" t="n"/>
      <c r="F90" s="26" t="n"/>
      <c r="G90" s="27">
        <f>IF(COUNTA(E90:F90)=0,"",IFERROR(IF(F90="",0,F90)-IF(E90="",0,E90),0))</f>
        <v/>
      </c>
      <c r="H90" s="25" t="n"/>
      <c r="I90" s="9" t="n"/>
      <c r="J90" s="9" t="n"/>
      <c r="K90" s="26" t="n"/>
      <c r="L90" s="26" t="n"/>
      <c r="M90" s="27">
        <f>IF(COUNTA(K90:L90)=0,"",IFERROR(IF(L90="",0,L90)-IF(K90="",0,K90),0))</f>
        <v/>
      </c>
      <c r="N90" s="9" t="n"/>
      <c r="O90" s="9" t="n"/>
      <c r="P90" s="18">
        <f>IF(COUNTA(E90:F90,K90:L90)=0,"",IF(AND(E90&lt;&gt;"",F90&lt;&gt;""),"Corriger banque",IF(AND(K90&lt;&gt;"",L90&lt;&gt;""),"Corriger livres","OK")))</f>
        <v/>
      </c>
      <c r="Q90" s="27">
        <f>IF(COUNTA(E90:F90,K90:L90)=0,"",IFERROR((IF(F90="",0,F90)-IF(E90="",0,E90))-(IF(L90="",0,L90)-IF(K90="",0,K90)),0))</f>
        <v/>
      </c>
      <c r="R90" s="18">
        <f>IF(COUNTA(B90,H90,E90:F90,K90:L90)=0,"",IF(P90&lt;&gt;"OK","Erreur de saisie",IF(AND(OR(E90&lt;&gt;"",F90&lt;&gt;""),OR(K90&lt;&gt;"",L90&lt;&gt;"")),IF(IF(Q90&lt;0,-Q90,Q90)&lt;='Paramètres'!$B$8,"Apparié","Écart à vérifier"),IF(OR(E90&lt;&gt;"",F90&lt;&gt;""),"Banque seulement","Livres seulement"))))</f>
        <v/>
      </c>
      <c r="S90" s="9" t="n"/>
    </row>
    <row r="91">
      <c r="A91" s="9" t="n"/>
      <c r="B91" s="25" t="n"/>
      <c r="C91" s="9" t="n"/>
      <c r="D91" s="9" t="n"/>
      <c r="E91" s="26" t="n"/>
      <c r="F91" s="26" t="n"/>
      <c r="G91" s="27">
        <f>IF(COUNTA(E91:F91)=0,"",IFERROR(IF(F91="",0,F91)-IF(E91="",0,E91),0))</f>
        <v/>
      </c>
      <c r="H91" s="25" t="n"/>
      <c r="I91" s="9" t="n"/>
      <c r="J91" s="9" t="n"/>
      <c r="K91" s="26" t="n"/>
      <c r="L91" s="26" t="n"/>
      <c r="M91" s="27">
        <f>IF(COUNTA(K91:L91)=0,"",IFERROR(IF(L91="",0,L91)-IF(K91="",0,K91),0))</f>
        <v/>
      </c>
      <c r="N91" s="9" t="n"/>
      <c r="O91" s="9" t="n"/>
      <c r="P91" s="18">
        <f>IF(COUNTA(E91:F91,K91:L91)=0,"",IF(AND(E91&lt;&gt;"",F91&lt;&gt;""),"Corriger banque",IF(AND(K91&lt;&gt;"",L91&lt;&gt;""),"Corriger livres","OK")))</f>
        <v/>
      </c>
      <c r="Q91" s="27">
        <f>IF(COUNTA(E91:F91,K91:L91)=0,"",IFERROR((IF(F91="",0,F91)-IF(E91="",0,E91))-(IF(L91="",0,L91)-IF(K91="",0,K91)),0))</f>
        <v/>
      </c>
      <c r="R91" s="18">
        <f>IF(COUNTA(B91,H91,E91:F91,K91:L91)=0,"",IF(P91&lt;&gt;"OK","Erreur de saisie",IF(AND(OR(E91&lt;&gt;"",F91&lt;&gt;""),OR(K91&lt;&gt;"",L91&lt;&gt;"")),IF(IF(Q91&lt;0,-Q91,Q91)&lt;='Paramètres'!$B$8,"Apparié","Écart à vérifier"),IF(OR(E91&lt;&gt;"",F91&lt;&gt;""),"Banque seulement","Livres seulement"))))</f>
        <v/>
      </c>
      <c r="S91" s="9" t="n"/>
    </row>
    <row r="92">
      <c r="A92" s="9" t="n"/>
      <c r="B92" s="25" t="n"/>
      <c r="C92" s="9" t="n"/>
      <c r="D92" s="9" t="n"/>
      <c r="E92" s="26" t="n"/>
      <c r="F92" s="26" t="n"/>
      <c r="G92" s="27">
        <f>IF(COUNTA(E92:F92)=0,"",IFERROR(IF(F92="",0,F92)-IF(E92="",0,E92),0))</f>
        <v/>
      </c>
      <c r="H92" s="25" t="n"/>
      <c r="I92" s="9" t="n"/>
      <c r="J92" s="9" t="n"/>
      <c r="K92" s="26" t="n"/>
      <c r="L92" s="26" t="n"/>
      <c r="M92" s="27">
        <f>IF(COUNTA(K92:L92)=0,"",IFERROR(IF(L92="",0,L92)-IF(K92="",0,K92),0))</f>
        <v/>
      </c>
      <c r="N92" s="9" t="n"/>
      <c r="O92" s="9" t="n"/>
      <c r="P92" s="18">
        <f>IF(COUNTA(E92:F92,K92:L92)=0,"",IF(AND(E92&lt;&gt;"",F92&lt;&gt;""),"Corriger banque",IF(AND(K92&lt;&gt;"",L92&lt;&gt;""),"Corriger livres","OK")))</f>
        <v/>
      </c>
      <c r="Q92" s="27">
        <f>IF(COUNTA(E92:F92,K92:L92)=0,"",IFERROR((IF(F92="",0,F92)-IF(E92="",0,E92))-(IF(L92="",0,L92)-IF(K92="",0,K92)),0))</f>
        <v/>
      </c>
      <c r="R92" s="18">
        <f>IF(COUNTA(B92,H92,E92:F92,K92:L92)=0,"",IF(P92&lt;&gt;"OK","Erreur de saisie",IF(AND(OR(E92&lt;&gt;"",F92&lt;&gt;""),OR(K92&lt;&gt;"",L92&lt;&gt;"")),IF(IF(Q92&lt;0,-Q92,Q92)&lt;='Paramètres'!$B$8,"Apparié","Écart à vérifier"),IF(OR(E92&lt;&gt;"",F92&lt;&gt;""),"Banque seulement","Livres seulement"))))</f>
        <v/>
      </c>
      <c r="S92" s="9" t="n"/>
    </row>
    <row r="93">
      <c r="A93" s="9" t="n"/>
      <c r="B93" s="25" t="n"/>
      <c r="C93" s="9" t="n"/>
      <c r="D93" s="9" t="n"/>
      <c r="E93" s="26" t="n"/>
      <c r="F93" s="26" t="n"/>
      <c r="G93" s="27">
        <f>IF(COUNTA(E93:F93)=0,"",IFERROR(IF(F93="",0,F93)-IF(E93="",0,E93),0))</f>
        <v/>
      </c>
      <c r="H93" s="25" t="n"/>
      <c r="I93" s="9" t="n"/>
      <c r="J93" s="9" t="n"/>
      <c r="K93" s="26" t="n"/>
      <c r="L93" s="26" t="n"/>
      <c r="M93" s="27">
        <f>IF(COUNTA(K93:L93)=0,"",IFERROR(IF(L93="",0,L93)-IF(K93="",0,K93),0))</f>
        <v/>
      </c>
      <c r="N93" s="9" t="n"/>
      <c r="O93" s="9" t="n"/>
      <c r="P93" s="18">
        <f>IF(COUNTA(E93:F93,K93:L93)=0,"",IF(AND(E93&lt;&gt;"",F93&lt;&gt;""),"Corriger banque",IF(AND(K93&lt;&gt;"",L93&lt;&gt;""),"Corriger livres","OK")))</f>
        <v/>
      </c>
      <c r="Q93" s="27">
        <f>IF(COUNTA(E93:F93,K93:L93)=0,"",IFERROR((IF(F93="",0,F93)-IF(E93="",0,E93))-(IF(L93="",0,L93)-IF(K93="",0,K93)),0))</f>
        <v/>
      </c>
      <c r="R93" s="18">
        <f>IF(COUNTA(B93,H93,E93:F93,K93:L93)=0,"",IF(P93&lt;&gt;"OK","Erreur de saisie",IF(AND(OR(E93&lt;&gt;"",F93&lt;&gt;""),OR(K93&lt;&gt;"",L93&lt;&gt;"")),IF(IF(Q93&lt;0,-Q93,Q93)&lt;='Paramètres'!$B$8,"Apparié","Écart à vérifier"),IF(OR(E93&lt;&gt;"",F93&lt;&gt;""),"Banque seulement","Livres seulement"))))</f>
        <v/>
      </c>
      <c r="S93" s="9" t="n"/>
    </row>
    <row r="94">
      <c r="A94" s="9" t="n"/>
      <c r="B94" s="25" t="n"/>
      <c r="C94" s="9" t="n"/>
      <c r="D94" s="9" t="n"/>
      <c r="E94" s="26" t="n"/>
      <c r="F94" s="26" t="n"/>
      <c r="G94" s="27">
        <f>IF(COUNTA(E94:F94)=0,"",IFERROR(IF(F94="",0,F94)-IF(E94="",0,E94),0))</f>
        <v/>
      </c>
      <c r="H94" s="25" t="n"/>
      <c r="I94" s="9" t="n"/>
      <c r="J94" s="9" t="n"/>
      <c r="K94" s="26" t="n"/>
      <c r="L94" s="26" t="n"/>
      <c r="M94" s="27">
        <f>IF(COUNTA(K94:L94)=0,"",IFERROR(IF(L94="",0,L94)-IF(K94="",0,K94),0))</f>
        <v/>
      </c>
      <c r="N94" s="9" t="n"/>
      <c r="O94" s="9" t="n"/>
      <c r="P94" s="18">
        <f>IF(COUNTA(E94:F94,K94:L94)=0,"",IF(AND(E94&lt;&gt;"",F94&lt;&gt;""),"Corriger banque",IF(AND(K94&lt;&gt;"",L94&lt;&gt;""),"Corriger livres","OK")))</f>
        <v/>
      </c>
      <c r="Q94" s="27">
        <f>IF(COUNTA(E94:F94,K94:L94)=0,"",IFERROR((IF(F94="",0,F94)-IF(E94="",0,E94))-(IF(L94="",0,L94)-IF(K94="",0,K94)),0))</f>
        <v/>
      </c>
      <c r="R94" s="18">
        <f>IF(COUNTA(B94,H94,E94:F94,K94:L94)=0,"",IF(P94&lt;&gt;"OK","Erreur de saisie",IF(AND(OR(E94&lt;&gt;"",F94&lt;&gt;""),OR(K94&lt;&gt;"",L94&lt;&gt;"")),IF(IF(Q94&lt;0,-Q94,Q94)&lt;='Paramètres'!$B$8,"Apparié","Écart à vérifier"),IF(OR(E94&lt;&gt;"",F94&lt;&gt;""),"Banque seulement","Livres seulement"))))</f>
        <v/>
      </c>
      <c r="S94" s="9" t="n"/>
    </row>
    <row r="95">
      <c r="A95" s="9" t="n"/>
      <c r="B95" s="25" t="n"/>
      <c r="C95" s="9" t="n"/>
      <c r="D95" s="9" t="n"/>
      <c r="E95" s="26" t="n"/>
      <c r="F95" s="26" t="n"/>
      <c r="G95" s="27">
        <f>IF(COUNTA(E95:F95)=0,"",IFERROR(IF(F95="",0,F95)-IF(E95="",0,E95),0))</f>
        <v/>
      </c>
      <c r="H95" s="25" t="n"/>
      <c r="I95" s="9" t="n"/>
      <c r="J95" s="9" t="n"/>
      <c r="K95" s="26" t="n"/>
      <c r="L95" s="26" t="n"/>
      <c r="M95" s="27">
        <f>IF(COUNTA(K95:L95)=0,"",IFERROR(IF(L95="",0,L95)-IF(K95="",0,K95),0))</f>
        <v/>
      </c>
      <c r="N95" s="9" t="n"/>
      <c r="O95" s="9" t="n"/>
      <c r="P95" s="18">
        <f>IF(COUNTA(E95:F95,K95:L95)=0,"",IF(AND(E95&lt;&gt;"",F95&lt;&gt;""),"Corriger banque",IF(AND(K95&lt;&gt;"",L95&lt;&gt;""),"Corriger livres","OK")))</f>
        <v/>
      </c>
      <c r="Q95" s="27">
        <f>IF(COUNTA(E95:F95,K95:L95)=0,"",IFERROR((IF(F95="",0,F95)-IF(E95="",0,E95))-(IF(L95="",0,L95)-IF(K95="",0,K95)),0))</f>
        <v/>
      </c>
      <c r="R95" s="18">
        <f>IF(COUNTA(B95,H95,E95:F95,K95:L95)=0,"",IF(P95&lt;&gt;"OK","Erreur de saisie",IF(AND(OR(E95&lt;&gt;"",F95&lt;&gt;""),OR(K95&lt;&gt;"",L95&lt;&gt;"")),IF(IF(Q95&lt;0,-Q95,Q95)&lt;='Paramètres'!$B$8,"Apparié","Écart à vérifier"),IF(OR(E95&lt;&gt;"",F95&lt;&gt;""),"Banque seulement","Livres seulement"))))</f>
        <v/>
      </c>
      <c r="S95" s="9" t="n"/>
    </row>
    <row r="96">
      <c r="A96" s="9" t="n"/>
      <c r="B96" s="25" t="n"/>
      <c r="C96" s="9" t="n"/>
      <c r="D96" s="9" t="n"/>
      <c r="E96" s="26" t="n"/>
      <c r="F96" s="26" t="n"/>
      <c r="G96" s="27">
        <f>IF(COUNTA(E96:F96)=0,"",IFERROR(IF(F96="",0,F96)-IF(E96="",0,E96),0))</f>
        <v/>
      </c>
      <c r="H96" s="25" t="n"/>
      <c r="I96" s="9" t="n"/>
      <c r="J96" s="9" t="n"/>
      <c r="K96" s="26" t="n"/>
      <c r="L96" s="26" t="n"/>
      <c r="M96" s="27">
        <f>IF(COUNTA(K96:L96)=0,"",IFERROR(IF(L96="",0,L96)-IF(K96="",0,K96),0))</f>
        <v/>
      </c>
      <c r="N96" s="9" t="n"/>
      <c r="O96" s="9" t="n"/>
      <c r="P96" s="18">
        <f>IF(COUNTA(E96:F96,K96:L96)=0,"",IF(AND(E96&lt;&gt;"",F96&lt;&gt;""),"Corriger banque",IF(AND(K96&lt;&gt;"",L96&lt;&gt;""),"Corriger livres","OK")))</f>
        <v/>
      </c>
      <c r="Q96" s="27">
        <f>IF(COUNTA(E96:F96,K96:L96)=0,"",IFERROR((IF(F96="",0,F96)-IF(E96="",0,E96))-(IF(L96="",0,L96)-IF(K96="",0,K96)),0))</f>
        <v/>
      </c>
      <c r="R96" s="18">
        <f>IF(COUNTA(B96,H96,E96:F96,K96:L96)=0,"",IF(P96&lt;&gt;"OK","Erreur de saisie",IF(AND(OR(E96&lt;&gt;"",F96&lt;&gt;""),OR(K96&lt;&gt;"",L96&lt;&gt;"")),IF(IF(Q96&lt;0,-Q96,Q96)&lt;='Paramètres'!$B$8,"Apparié","Écart à vérifier"),IF(OR(E96&lt;&gt;"",F96&lt;&gt;""),"Banque seulement","Livres seulement"))))</f>
        <v/>
      </c>
      <c r="S96" s="9" t="n"/>
    </row>
    <row r="97">
      <c r="A97" s="9" t="n"/>
      <c r="B97" s="25" t="n"/>
      <c r="C97" s="9" t="n"/>
      <c r="D97" s="9" t="n"/>
      <c r="E97" s="26" t="n"/>
      <c r="F97" s="26" t="n"/>
      <c r="G97" s="27">
        <f>IF(COUNTA(E97:F97)=0,"",IFERROR(IF(F97="",0,F97)-IF(E97="",0,E97),0))</f>
        <v/>
      </c>
      <c r="H97" s="25" t="n"/>
      <c r="I97" s="9" t="n"/>
      <c r="J97" s="9" t="n"/>
      <c r="K97" s="26" t="n"/>
      <c r="L97" s="26" t="n"/>
      <c r="M97" s="27">
        <f>IF(COUNTA(K97:L97)=0,"",IFERROR(IF(L97="",0,L97)-IF(K97="",0,K97),0))</f>
        <v/>
      </c>
      <c r="N97" s="9" t="n"/>
      <c r="O97" s="9" t="n"/>
      <c r="P97" s="18">
        <f>IF(COUNTA(E97:F97,K97:L97)=0,"",IF(AND(E97&lt;&gt;"",F97&lt;&gt;""),"Corriger banque",IF(AND(K97&lt;&gt;"",L97&lt;&gt;""),"Corriger livres","OK")))</f>
        <v/>
      </c>
      <c r="Q97" s="27">
        <f>IF(COUNTA(E97:F97,K97:L97)=0,"",IFERROR((IF(F97="",0,F97)-IF(E97="",0,E97))-(IF(L97="",0,L97)-IF(K97="",0,K97)),0))</f>
        <v/>
      </c>
      <c r="R97" s="18">
        <f>IF(COUNTA(B97,H97,E97:F97,K97:L97)=0,"",IF(P97&lt;&gt;"OK","Erreur de saisie",IF(AND(OR(E97&lt;&gt;"",F97&lt;&gt;""),OR(K97&lt;&gt;"",L97&lt;&gt;"")),IF(IF(Q97&lt;0,-Q97,Q97)&lt;='Paramètres'!$B$8,"Apparié","Écart à vérifier"),IF(OR(E97&lt;&gt;"",F97&lt;&gt;""),"Banque seulement","Livres seulement"))))</f>
        <v/>
      </c>
      <c r="S97" s="9" t="n"/>
    </row>
    <row r="98">
      <c r="A98" s="9" t="n"/>
      <c r="B98" s="25" t="n"/>
      <c r="C98" s="9" t="n"/>
      <c r="D98" s="9" t="n"/>
      <c r="E98" s="26" t="n"/>
      <c r="F98" s="26" t="n"/>
      <c r="G98" s="27">
        <f>IF(COUNTA(E98:F98)=0,"",IFERROR(IF(F98="",0,F98)-IF(E98="",0,E98),0))</f>
        <v/>
      </c>
      <c r="H98" s="25" t="n"/>
      <c r="I98" s="9" t="n"/>
      <c r="J98" s="9" t="n"/>
      <c r="K98" s="26" t="n"/>
      <c r="L98" s="26" t="n"/>
      <c r="M98" s="27">
        <f>IF(COUNTA(K98:L98)=0,"",IFERROR(IF(L98="",0,L98)-IF(K98="",0,K98),0))</f>
        <v/>
      </c>
      <c r="N98" s="9" t="n"/>
      <c r="O98" s="9" t="n"/>
      <c r="P98" s="18">
        <f>IF(COUNTA(E98:F98,K98:L98)=0,"",IF(AND(E98&lt;&gt;"",F98&lt;&gt;""),"Corriger banque",IF(AND(K98&lt;&gt;"",L98&lt;&gt;""),"Corriger livres","OK")))</f>
        <v/>
      </c>
      <c r="Q98" s="27">
        <f>IF(COUNTA(E98:F98,K98:L98)=0,"",IFERROR((IF(F98="",0,F98)-IF(E98="",0,E98))-(IF(L98="",0,L98)-IF(K98="",0,K98)),0))</f>
        <v/>
      </c>
      <c r="R98" s="18">
        <f>IF(COUNTA(B98,H98,E98:F98,K98:L98)=0,"",IF(P98&lt;&gt;"OK","Erreur de saisie",IF(AND(OR(E98&lt;&gt;"",F98&lt;&gt;""),OR(K98&lt;&gt;"",L98&lt;&gt;"")),IF(IF(Q98&lt;0,-Q98,Q98)&lt;='Paramètres'!$B$8,"Apparié","Écart à vérifier"),IF(OR(E98&lt;&gt;"",F98&lt;&gt;""),"Banque seulement","Livres seulement"))))</f>
        <v/>
      </c>
      <c r="S98" s="9" t="n"/>
    </row>
    <row r="99">
      <c r="A99" s="9" t="n"/>
      <c r="B99" s="25" t="n"/>
      <c r="C99" s="9" t="n"/>
      <c r="D99" s="9" t="n"/>
      <c r="E99" s="26" t="n"/>
      <c r="F99" s="26" t="n"/>
      <c r="G99" s="27">
        <f>IF(COUNTA(E99:F99)=0,"",IFERROR(IF(F99="",0,F99)-IF(E99="",0,E99),0))</f>
        <v/>
      </c>
      <c r="H99" s="25" t="n"/>
      <c r="I99" s="9" t="n"/>
      <c r="J99" s="9" t="n"/>
      <c r="K99" s="26" t="n"/>
      <c r="L99" s="26" t="n"/>
      <c r="M99" s="27">
        <f>IF(COUNTA(K99:L99)=0,"",IFERROR(IF(L99="",0,L99)-IF(K99="",0,K99),0))</f>
        <v/>
      </c>
      <c r="N99" s="9" t="n"/>
      <c r="O99" s="9" t="n"/>
      <c r="P99" s="18">
        <f>IF(COUNTA(E99:F99,K99:L99)=0,"",IF(AND(E99&lt;&gt;"",F99&lt;&gt;""),"Corriger banque",IF(AND(K99&lt;&gt;"",L99&lt;&gt;""),"Corriger livres","OK")))</f>
        <v/>
      </c>
      <c r="Q99" s="27">
        <f>IF(COUNTA(E99:F99,K99:L99)=0,"",IFERROR((IF(F99="",0,F99)-IF(E99="",0,E99))-(IF(L99="",0,L99)-IF(K99="",0,K99)),0))</f>
        <v/>
      </c>
      <c r="R99" s="18">
        <f>IF(COUNTA(B99,H99,E99:F99,K99:L99)=0,"",IF(P99&lt;&gt;"OK","Erreur de saisie",IF(AND(OR(E99&lt;&gt;"",F99&lt;&gt;""),OR(K99&lt;&gt;"",L99&lt;&gt;"")),IF(IF(Q99&lt;0,-Q99,Q99)&lt;='Paramètres'!$B$8,"Apparié","Écart à vérifier"),IF(OR(E99&lt;&gt;"",F99&lt;&gt;""),"Banque seulement","Livres seulement"))))</f>
        <v/>
      </c>
      <c r="S99" s="9" t="n"/>
    </row>
    <row r="100">
      <c r="A100" s="9" t="n"/>
      <c r="B100" s="25" t="n"/>
      <c r="C100" s="9" t="n"/>
      <c r="D100" s="9" t="n"/>
      <c r="E100" s="26" t="n"/>
      <c r="F100" s="26" t="n"/>
      <c r="G100" s="27">
        <f>IF(COUNTA(E100:F100)=0,"",IFERROR(IF(F100="",0,F100)-IF(E100="",0,E100),0))</f>
        <v/>
      </c>
      <c r="H100" s="25" t="n"/>
      <c r="I100" s="9" t="n"/>
      <c r="J100" s="9" t="n"/>
      <c r="K100" s="26" t="n"/>
      <c r="L100" s="26" t="n"/>
      <c r="M100" s="27">
        <f>IF(COUNTA(K100:L100)=0,"",IFERROR(IF(L100="",0,L100)-IF(K100="",0,K100),0))</f>
        <v/>
      </c>
      <c r="N100" s="9" t="n"/>
      <c r="O100" s="9" t="n"/>
      <c r="P100" s="18">
        <f>IF(COUNTA(E100:F100,K100:L100)=0,"",IF(AND(E100&lt;&gt;"",F100&lt;&gt;""),"Corriger banque",IF(AND(K100&lt;&gt;"",L100&lt;&gt;""),"Corriger livres","OK")))</f>
        <v/>
      </c>
      <c r="Q100" s="27">
        <f>IF(COUNTA(E100:F100,K100:L100)=0,"",IFERROR((IF(F100="",0,F100)-IF(E100="",0,E100))-(IF(L100="",0,L100)-IF(K100="",0,K100)),0))</f>
        <v/>
      </c>
      <c r="R100" s="18">
        <f>IF(COUNTA(B100,H100,E100:F100,K100:L100)=0,"",IF(P100&lt;&gt;"OK","Erreur de saisie",IF(AND(OR(E100&lt;&gt;"",F100&lt;&gt;""),OR(K100&lt;&gt;"",L100&lt;&gt;"")),IF(IF(Q100&lt;0,-Q100,Q100)&lt;='Paramètres'!$B$8,"Apparié","Écart à vérifier"),IF(OR(E100&lt;&gt;"",F100&lt;&gt;""),"Banque seulement","Livres seulement"))))</f>
        <v/>
      </c>
      <c r="S100" s="9" t="n"/>
    </row>
    <row r="101">
      <c r="A101" s="9" t="n"/>
      <c r="B101" s="25" t="n"/>
      <c r="C101" s="9" t="n"/>
      <c r="D101" s="9" t="n"/>
      <c r="E101" s="26" t="n"/>
      <c r="F101" s="26" t="n"/>
      <c r="G101" s="27">
        <f>IF(COUNTA(E101:F101)=0,"",IFERROR(IF(F101="",0,F101)-IF(E101="",0,E101),0))</f>
        <v/>
      </c>
      <c r="H101" s="25" t="n"/>
      <c r="I101" s="9" t="n"/>
      <c r="J101" s="9" t="n"/>
      <c r="K101" s="26" t="n"/>
      <c r="L101" s="26" t="n"/>
      <c r="M101" s="27">
        <f>IF(COUNTA(K101:L101)=0,"",IFERROR(IF(L101="",0,L101)-IF(K101="",0,K101),0))</f>
        <v/>
      </c>
      <c r="N101" s="9" t="n"/>
      <c r="O101" s="9" t="n"/>
      <c r="P101" s="18">
        <f>IF(COUNTA(E101:F101,K101:L101)=0,"",IF(AND(E101&lt;&gt;"",F101&lt;&gt;""),"Corriger banque",IF(AND(K101&lt;&gt;"",L101&lt;&gt;""),"Corriger livres","OK")))</f>
        <v/>
      </c>
      <c r="Q101" s="27">
        <f>IF(COUNTA(E101:F101,K101:L101)=0,"",IFERROR((IF(F101="",0,F101)-IF(E101="",0,E101))-(IF(L101="",0,L101)-IF(K101="",0,K101)),0))</f>
        <v/>
      </c>
      <c r="R101" s="18">
        <f>IF(COUNTA(B101,H101,E101:F101,K101:L101)=0,"",IF(P101&lt;&gt;"OK","Erreur de saisie",IF(AND(OR(E101&lt;&gt;"",F101&lt;&gt;""),OR(K101&lt;&gt;"",L101&lt;&gt;"")),IF(IF(Q101&lt;0,-Q101,Q101)&lt;='Paramètres'!$B$8,"Apparié","Écart à vérifier"),IF(OR(E101&lt;&gt;"",F101&lt;&gt;""),"Banque seulement","Livres seulement"))))</f>
        <v/>
      </c>
      <c r="S101" s="9" t="n"/>
    </row>
    <row r="102">
      <c r="A102" s="9" t="n"/>
      <c r="B102" s="25" t="n"/>
      <c r="C102" s="9" t="n"/>
      <c r="D102" s="9" t="n"/>
      <c r="E102" s="26" t="n"/>
      <c r="F102" s="26" t="n"/>
      <c r="G102" s="27">
        <f>IF(COUNTA(E102:F102)=0,"",IFERROR(IF(F102="",0,F102)-IF(E102="",0,E102),0))</f>
        <v/>
      </c>
      <c r="H102" s="25" t="n"/>
      <c r="I102" s="9" t="n"/>
      <c r="J102" s="9" t="n"/>
      <c r="K102" s="26" t="n"/>
      <c r="L102" s="26" t="n"/>
      <c r="M102" s="27">
        <f>IF(COUNTA(K102:L102)=0,"",IFERROR(IF(L102="",0,L102)-IF(K102="",0,K102),0))</f>
        <v/>
      </c>
      <c r="N102" s="9" t="n"/>
      <c r="O102" s="9" t="n"/>
      <c r="P102" s="18">
        <f>IF(COUNTA(E102:F102,K102:L102)=0,"",IF(AND(E102&lt;&gt;"",F102&lt;&gt;""),"Corriger banque",IF(AND(K102&lt;&gt;"",L102&lt;&gt;""),"Corriger livres","OK")))</f>
        <v/>
      </c>
      <c r="Q102" s="27">
        <f>IF(COUNTA(E102:F102,K102:L102)=0,"",IFERROR((IF(F102="",0,F102)-IF(E102="",0,E102))-(IF(L102="",0,L102)-IF(K102="",0,K102)),0))</f>
        <v/>
      </c>
      <c r="R102" s="18">
        <f>IF(COUNTA(B102,H102,E102:F102,K102:L102)=0,"",IF(P102&lt;&gt;"OK","Erreur de saisie",IF(AND(OR(E102&lt;&gt;"",F102&lt;&gt;""),OR(K102&lt;&gt;"",L102&lt;&gt;"")),IF(IF(Q102&lt;0,-Q102,Q102)&lt;='Paramètres'!$B$8,"Apparié","Écart à vérifier"),IF(OR(E102&lt;&gt;"",F102&lt;&gt;""),"Banque seulement","Livres seulement"))))</f>
        <v/>
      </c>
      <c r="S102" s="9" t="n"/>
    </row>
    <row r="103">
      <c r="A103" s="9" t="n"/>
      <c r="B103" s="25" t="n"/>
      <c r="C103" s="9" t="n"/>
      <c r="D103" s="9" t="n"/>
      <c r="E103" s="26" t="n"/>
      <c r="F103" s="26" t="n"/>
      <c r="G103" s="27">
        <f>IF(COUNTA(E103:F103)=0,"",IFERROR(IF(F103="",0,F103)-IF(E103="",0,E103),0))</f>
        <v/>
      </c>
      <c r="H103" s="25" t="n"/>
      <c r="I103" s="9" t="n"/>
      <c r="J103" s="9" t="n"/>
      <c r="K103" s="26" t="n"/>
      <c r="L103" s="26" t="n"/>
      <c r="M103" s="27">
        <f>IF(COUNTA(K103:L103)=0,"",IFERROR(IF(L103="",0,L103)-IF(K103="",0,K103),0))</f>
        <v/>
      </c>
      <c r="N103" s="9" t="n"/>
      <c r="O103" s="9" t="n"/>
      <c r="P103" s="18">
        <f>IF(COUNTA(E103:F103,K103:L103)=0,"",IF(AND(E103&lt;&gt;"",F103&lt;&gt;""),"Corriger banque",IF(AND(K103&lt;&gt;"",L103&lt;&gt;""),"Corriger livres","OK")))</f>
        <v/>
      </c>
      <c r="Q103" s="27">
        <f>IF(COUNTA(E103:F103,K103:L103)=0,"",IFERROR((IF(F103="",0,F103)-IF(E103="",0,E103))-(IF(L103="",0,L103)-IF(K103="",0,K103)),0))</f>
        <v/>
      </c>
      <c r="R103" s="18">
        <f>IF(COUNTA(B103,H103,E103:F103,K103:L103)=0,"",IF(P103&lt;&gt;"OK","Erreur de saisie",IF(AND(OR(E103&lt;&gt;"",F103&lt;&gt;""),OR(K103&lt;&gt;"",L103&lt;&gt;"")),IF(IF(Q103&lt;0,-Q103,Q103)&lt;='Paramètres'!$B$8,"Apparié","Écart à vérifier"),IF(OR(E103&lt;&gt;"",F103&lt;&gt;""),"Banque seulement","Livres seulement"))))</f>
        <v/>
      </c>
      <c r="S103" s="9" t="n"/>
    </row>
  </sheetData>
  <autoFilter ref="A3:S103"/>
  <mergeCells count="1">
    <mergeCell ref="A1:S1"/>
  </mergeCells>
  <conditionalFormatting sqref="R4:R103">
    <cfRule type="expression" priority="1" dxfId="0">
      <formula>R4="Apparié"</formula>
    </cfRule>
    <cfRule type="expression" priority="2" dxfId="1">
      <formula>OR(R4="Banque seulement",R4="Livres seulement")</formula>
    </cfRule>
    <cfRule type="expression" priority="3" dxfId="2">
      <formula>R4="Écart à vérifier"</formula>
    </cfRule>
    <cfRule type="expression" priority="4" dxfId="3">
      <formula>R4="Erreur de saisie"</formula>
    </cfRule>
  </conditionalFormatting>
  <dataValidations count="5">
    <dataValidation sqref="B4:B103" showErrorMessage="1" showInputMessage="1" allowBlank="1" type="custom">
      <formula1>=OR(B4="",AND(B4&gt;='Paramètres'!$B$6,B4&lt;='Paramètres'!$B$7))</formula1>
    </dataValidation>
    <dataValidation sqref="H4:H103" showErrorMessage="1" showInputMessage="1" allowBlank="1" type="custom">
      <formula1>=OR(H4="",AND(H4&gt;='Paramètres'!$B$6,H4&lt;='Paramètres'!$B$7))</formula1>
    </dataValidation>
    <dataValidation sqref="E4:F103 K4:L103" showErrorMessage="1" showInputMessage="1" allowBlank="1" type="decimal" operator="greaterThanOrEqual">
      <formula1>0</formula1>
    </dataValidation>
    <dataValidation sqref="N4:N103" showErrorMessage="1" showInputMessage="1" allowBlank="1" type="list">
      <formula1>'Paramètres'!$E$3:$E$12</formula1>
    </dataValidation>
    <dataValidation sqref="O4:O103" showErrorMessage="1" showInputMessage="1" allowBlank="1" type="list">
      <formula1>'Paramètres'!$G$3:$G$12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32" customWidth="1" min="2" max="2"/>
  </cols>
  <sheetData>
    <row r="1">
      <c r="A1" s="1" t="inlineStr">
        <is>
          <t>Conciliation bancaire</t>
        </is>
      </c>
      <c r="B1" s="22" t="n"/>
      <c r="C1" s="22" t="n"/>
      <c r="D1" s="23" t="n"/>
    </row>
    <row r="3">
      <c r="A3" s="2" t="inlineStr">
        <is>
          <t>Entreprise</t>
        </is>
      </c>
      <c r="B3" s="3">
        <f>'Paramètres'!$B$3</f>
        <v/>
      </c>
    </row>
    <row r="4">
      <c r="A4" s="2" t="inlineStr">
        <is>
          <t>Compte bancaire</t>
        </is>
      </c>
      <c r="B4" s="3">
        <f>'Paramètres'!$B$5</f>
        <v/>
      </c>
    </row>
    <row r="5">
      <c r="A5" s="2" t="inlineStr">
        <is>
          <t>Période</t>
        </is>
      </c>
      <c r="B5" s="3">
        <f>CONCATENATE(TEXT('Paramètres'!$B$6,"yyyy-mm-dd")," au ",TEXT('Paramètres'!$B$7,"yyyy-mm-dd"))</f>
        <v/>
      </c>
    </row>
    <row r="8">
      <c r="A8" s="4" t="inlineStr">
        <is>
          <t>Solde bancaire ajusté</t>
        </is>
      </c>
      <c r="B8" s="23" t="n"/>
    </row>
    <row r="9">
      <c r="A9" s="19" t="inlineStr">
        <is>
          <t>Solde du relevé bancaire à la fin</t>
        </is>
      </c>
      <c r="B9" s="28">
        <f>'Paramètres'!$B$10</f>
        <v/>
      </c>
    </row>
    <row r="10">
      <c r="A10" s="19" t="inlineStr">
        <is>
          <t>Ajouter : dépôts en transit</t>
        </is>
      </c>
      <c r="B10" s="28">
        <f>IFERROR(SUMIFS('Transactions à rapprocher'!$L$4:$L$103,'Transactions à rapprocher'!$R$4:$R$103,"Livres seulement"),0)</f>
        <v/>
      </c>
    </row>
    <row r="11">
      <c r="A11" s="19" t="inlineStr">
        <is>
          <t>Moins : chèques en circulation</t>
        </is>
      </c>
      <c r="B11" s="28">
        <f>IFERROR(SUMIFS('Transactions à rapprocher'!$K$4:$K$103,'Transactions à rapprocher'!$R$4:$R$103,"Livres seulement"),0)</f>
        <v/>
      </c>
    </row>
    <row r="12">
      <c r="A12" s="2" t="inlineStr">
        <is>
          <t>Solde bancaire ajusté</t>
        </is>
      </c>
      <c r="B12" s="29">
        <f>IFERROR(B9+B10-B11,0)</f>
        <v/>
      </c>
    </row>
    <row r="15">
      <c r="A15" s="4" t="inlineStr">
        <is>
          <t>Solde comptable ajusté</t>
        </is>
      </c>
      <c r="B15" s="23" t="n"/>
    </row>
    <row r="16">
      <c r="A16" s="19" t="inlineStr">
        <is>
          <t>Solde comptable au début</t>
        </is>
      </c>
      <c r="B16" s="28">
        <f>'Paramètres'!$B$11</f>
        <v/>
      </c>
    </row>
    <row r="17">
      <c r="A17" s="19" t="inlineStr">
        <is>
          <t>Ajouter : crédits comptables de la période</t>
        </is>
      </c>
      <c r="B17" s="28">
        <f>IFERROR(SUM('Transactions à rapprocher'!$L$4:$L$103),0)</f>
        <v/>
      </c>
    </row>
    <row r="18">
      <c r="A18" s="19" t="inlineStr">
        <is>
          <t>Moins : débits comptables de la période</t>
        </is>
      </c>
      <c r="B18" s="28">
        <f>IFERROR(SUM('Transactions à rapprocher'!$K$4:$K$103),0)</f>
        <v/>
      </c>
    </row>
    <row r="19">
      <c r="A19" s="19" t="inlineStr">
        <is>
          <t>Solde comptable avant ajustements bancaires</t>
        </is>
      </c>
      <c r="B19" s="28">
        <f>IFERROR(B16+B17-B18,0)</f>
        <v/>
      </c>
    </row>
    <row r="20">
      <c r="A20" s="19" t="inlineStr">
        <is>
          <t>Ajouter : crédits présents seulement à la banque</t>
        </is>
      </c>
      <c r="B20" s="28">
        <f>IFERROR(SUMIFS('Transactions à rapprocher'!$F$4:$F$103,'Transactions à rapprocher'!$R$4:$R$103,"Banque seulement"),0)</f>
        <v/>
      </c>
    </row>
    <row r="21">
      <c r="A21" s="19" t="inlineStr">
        <is>
          <t>Moins : débits présents seulement à la banque</t>
        </is>
      </c>
      <c r="B21" s="28">
        <f>IFERROR(SUMIFS('Transactions à rapprocher'!$E$4:$E$103,'Transactions à rapprocher'!$R$4:$R$103,"Banque seulement"),0)</f>
        <v/>
      </c>
    </row>
    <row r="22">
      <c r="A22" s="2" t="inlineStr">
        <is>
          <t>Solde comptable ajusté</t>
        </is>
      </c>
      <c r="B22" s="29">
        <f>IFERROR(B19+B20-B21,0)</f>
        <v/>
      </c>
    </row>
    <row r="25">
      <c r="A25" s="4" t="inlineStr">
        <is>
          <t>Contrôle final de la conciliation</t>
        </is>
      </c>
      <c r="B25" s="23" t="n"/>
    </row>
    <row r="26">
      <c r="A26" s="2" t="inlineStr">
        <is>
          <t>Écart final</t>
        </is>
      </c>
      <c r="B26" s="29">
        <f>IFERROR(B12-B22,0)</f>
        <v/>
      </c>
    </row>
    <row r="27">
      <c r="A27" s="2" t="inlineStr">
        <is>
          <t>Résultat</t>
        </is>
      </c>
      <c r="B27" s="2">
        <f>IF(IF(B26&lt;0,-B26,B26)&lt;='Paramètres'!$B$8,"CONCILIATION ÉQUILIBRÉE","CONCILIATION À VÉRIFIER")</f>
        <v/>
      </c>
    </row>
    <row r="28">
      <c r="A28" s="19" t="inlineStr">
        <is>
          <t>Contrôle du solde bancaire du relevé</t>
        </is>
      </c>
      <c r="B28" s="28">
        <f>IFERROR('Paramètres'!$B$9+SUM('Transactions à rapprocher'!$F$4:$F$103)-SUM('Transactions à rapprocher'!$E$4:$E$103)-'Paramètres'!$B$10,0)</f>
        <v/>
      </c>
    </row>
    <row r="29">
      <c r="A29" s="2" t="inlineStr">
        <is>
          <t>Résultat du contrôle bancaire</t>
        </is>
      </c>
      <c r="B29" s="2">
        <f>IF(IF(B28&lt;0,-B28,B28)&lt;='Paramètres'!$B$8,"SOLDE BANCAIRE CONFIRMÉ","VÉRIFIER LE RELEVÉ OU LES TRANSACTIONS")</f>
        <v/>
      </c>
    </row>
    <row r="30">
      <c r="B30">
        <f>""</f>
        <v/>
      </c>
    </row>
    <row r="31">
      <c r="B31">
        <f>""</f>
        <v/>
      </c>
    </row>
    <row r="32">
      <c r="B32">
        <f>""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4">
    <mergeCell ref="A1:D1"/>
    <mergeCell ref="A8:B8"/>
    <mergeCell ref="A15:B15"/>
    <mergeCell ref="A25:B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2026-09-02T10:17:52Z</dcterms:created>
  <dcterms:modified xmlns:dcterms="http://purl.org/dc/terms/" xmlns:xsi="http://www.w3.org/2001/XMLSchema-instance" xsi:type="dcterms:W3CDTF">2026-09-02T10:17:52Z</dcterms:modified>
</cp:coreProperties>
</file>