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Transactions" sheetId="3" state="visible" r:id="rId3"/>
    <sheet xmlns:r="http://schemas.openxmlformats.org/officeDocument/2006/relationships" name="État des résultats" sheetId="4" state="visible" r:id="rId4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#,##0.00 [$CAD-1009]"/>
    <numFmt numFmtId="165" formatCode="0.0%"/>
    <numFmt numFmtId="166" formatCode="[$-fr-CA]mmmm"/>
    <numFmt numFmtId="167" formatCode="yyyy-mm-dd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b val="1"/>
      <color rgb="00000000"/>
      <sz val="11"/>
    </font>
    <font>
      <name val="Aptos"/>
      <b val="1"/>
      <color rgb="00FFFFFF"/>
      <sz val="11"/>
    </font>
    <font>
      <name val="Aptos"/>
      <color rgb="00000000"/>
      <sz val="10"/>
    </font>
    <font>
      <name val="Aptos"/>
      <b val="1"/>
      <color rgb="00147D64"/>
      <sz val="13"/>
    </font>
  </fonts>
  <fills count="9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D9E5F0"/>
      </patternFill>
    </fill>
    <fill>
      <patternFill patternType="solid">
        <fgColor rgb="00FFF4D6"/>
      </patternFill>
    </fill>
    <fill>
      <patternFill patternType="solid">
        <fgColor rgb="00E7ECF0"/>
      </patternFill>
    </fill>
    <fill>
      <patternFill patternType="solid">
        <fgColor rgb="002D6A9F"/>
      </patternFill>
    </fill>
    <fill>
      <patternFill patternType="solid">
        <fgColor rgb="00F2F7FB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 style="thin">
        <color rgb="00C7D5E0"/>
      </left>
      <right style="thin">
        <color rgb="00C7D5E0"/>
      </right>
      <top style="medium">
        <color rgb="00004B87"/>
      </top>
      <bottom style="thin">
        <color rgb="00C7D5E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pivotButton="0" quotePrefix="0" xfId="0"/>
    <xf numFmtId="0" fontId="0" fillId="5" borderId="1" pivotButton="0" quotePrefix="0" xfId="0"/>
    <xf numFmtId="1" fontId="0" fillId="5" borderId="1" pivotButton="0" quotePrefix="0" xfId="0"/>
    <xf numFmtId="0" fontId="3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3" fillId="2" borderId="1" pivotButton="0" quotePrefix="0" xfId="0"/>
    <xf numFmtId="1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6" fontId="0" fillId="5" borderId="1" pivotButton="0" quotePrefix="0" xfId="0"/>
    <xf numFmtId="164" fontId="0" fillId="5" borderId="1" pivotButton="0" quotePrefix="0" xfId="0"/>
    <xf numFmtId="0" fontId="0" fillId="4" borderId="1" applyAlignment="1" pivotButton="0" quotePrefix="0" xfId="0">
      <alignment horizontal="left" vertical="center" wrapText="1"/>
    </xf>
    <xf numFmtId="1" fontId="0" fillId="4" borderId="1" applyAlignment="1" pivotButton="0" quotePrefix="0" xfId="0">
      <alignment horizontal="left" vertical="center" wrapText="1"/>
    </xf>
    <xf numFmtId="0" fontId="0" fillId="7" borderId="1" pivotButton="0" quotePrefix="0" xfId="0"/>
    <xf numFmtId="0" fontId="0" fillId="8" borderId="1" pivotButton="0" quotePrefix="0" xfId="0"/>
    <xf numFmtId="0" fontId="0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3" fillId="6" borderId="1" pivotButton="0" quotePrefix="0" xfId="0"/>
    <xf numFmtId="164" fontId="2" fillId="3" borderId="1" pivotButton="0" quotePrefix="0" xfId="0"/>
    <xf numFmtId="164" fontId="2" fillId="3" borderId="2" pivotButton="0" quotePrefix="0" xfId="0"/>
    <xf numFmtId="165" fontId="4" fillId="5" borderId="1" pivotButton="0" quotePrefix="0" xfId="0"/>
    <xf numFmtId="164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0" fillId="5" borderId="1" pivotButton="0" quotePrefix="0" xfId="0"/>
    <xf numFmtId="167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4" fontId="2" fillId="3" borderId="1" pivotButton="0" quotePrefix="0" xfId="0"/>
    <xf numFmtId="164" fontId="2" fillId="3" borderId="2" pivotButton="0" quotePrefix="0" xfId="0"/>
    <xf numFmtId="165" fontId="4" fillId="5" borderId="1" pivotButton="0" quotePrefix="0" xfId="0"/>
  </cellXfs>
  <cellStyles count="1">
    <cellStyle name="Normal" xfId="0" builtinId="0" hidden="0"/>
  </cellStyles>
  <dxfs count="4">
    <dxf>
      <font>
        <name val="Aptos"/>
        <b val="1"/>
        <color rgb="00147D64"/>
        <sz val="10"/>
      </font>
      <fill>
        <patternFill patternType="solid">
          <fgColor rgb="00D9EAD3"/>
        </patternFill>
      </fill>
    </dxf>
    <dxf>
      <font>
        <name val="Aptos"/>
        <b val="1"/>
        <color rgb="00C73939"/>
        <sz val="10"/>
      </font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  <dxf>
      <font>
        <name val="Aptos"/>
        <b val="1"/>
        <color rgb="00C73939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Revenus et dépenses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bord'!B30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'Tableau de bord'!$A$31:$A$42</f>
            </numRef>
          </cat>
          <val>
            <numRef>
              <f>'Tableau de bord'!$B$31:$B$42</f>
            </numRef>
          </val>
        </ser>
        <ser>
          <idx val="1"/>
          <order val="1"/>
          <tx>
            <strRef>
              <f>'Tableau de bord'!C30</f>
            </strRef>
          </tx>
          <spPr>
            <a:solidFill xmlns:a="http://schemas.openxmlformats.org/drawingml/2006/main">
              <a:srgbClr val="C73939"/>
            </a:solidFill>
            <a:ln xmlns:a="http://schemas.openxmlformats.org/drawingml/2006/main">
              <a:prstDash val="solid"/>
            </a:ln>
          </spPr>
          <cat>
            <numRef>
              <f>'Tableau de bord'!$A$31:$A$42</f>
            </numRef>
          </cat>
          <val>
            <numRef>
              <f>'Tableau de bord'!$C$31:$C$42</f>
            </numRef>
          </val>
        </ser>
        <dLbls/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(CAD)</a:t>
                </a:r>
              </a:p>
            </rich>
          </tx>
        </title>
        <numFmt formatCode="#,##0.00 [$CAD-1009]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ategories" displayName="tblCategories" ref="J3:K17" headerRowCount="1">
  <autoFilter ref="J3:K17"/>
  <tableColumns count="2">
    <tableColumn id="10" name="Catégorie"/>
    <tableColumn id="11" name="Type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blTransactions" displayName="tblTransactions" ref="A3:I203" headerRowCount="1">
  <autoFilter ref="A3:I203"/>
  <tableColumns count="9">
    <tableColumn id="1" name="No transaction"/>
    <tableColumn id="2" name="Date"/>
    <tableColumn id="3" name="Type"/>
    <tableColumn id="4" name="Catégorie"/>
    <tableColumn id="5" name="Description"/>
    <tableColumn id="6" name="Client ou fournisseur"/>
    <tableColumn id="7" name="Montant hors taxes"/>
    <tableColumn id="8" name="Statut"/>
    <tableColumn id="9" name="Contrôle catégorie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4" customWidth="1" min="3" max="3"/>
    <col width="26" customWidth="1" min="4" max="4"/>
    <col width="20" customWidth="1" min="5" max="5"/>
    <col width="4" customWidth="1" min="6" max="6"/>
    <col width="28" customWidth="1" min="7" max="7"/>
    <col width="20" customWidth="1" min="8" max="8"/>
    <col width="4" customWidth="1" min="9" max="9"/>
    <col width="24" customWidth="1" min="10" max="10"/>
    <col width="18" customWidth="1" min="11" max="11"/>
  </cols>
  <sheetData>
    <row r="1">
      <c r="A1" s="1" t="inlineStr">
        <is>
          <t>Tableau de bord — État des résultats</t>
        </is>
      </c>
    </row>
    <row r="2">
      <c r="A2" s="2" t="inlineStr">
        <is>
          <t>Entreprise :</t>
        </is>
      </c>
      <c r="B2" s="3">
        <f>'Paramètres'!$B$3</f>
        <v/>
      </c>
    </row>
    <row r="3">
      <c r="A3" s="2" t="inlineStr">
        <is>
          <t>Année financière :</t>
        </is>
      </c>
      <c r="B3" s="4">
        <f>'Paramètres'!$B$4</f>
        <v/>
      </c>
    </row>
    <row r="4">
      <c r="A4" s="2" t="inlineStr">
        <is>
          <t>Mois affiché :</t>
        </is>
      </c>
      <c r="B4" s="3">
        <f>IFERROR(VLOOKUP('Paramètres'!$B$5,'Paramètres'!$D$4:$E$15,2,FALSE),"")</f>
        <v/>
      </c>
    </row>
    <row r="5"/>
    <row r="6">
      <c r="A6" s="5" t="inlineStr">
        <is>
          <t>Revenus annuels</t>
        </is>
      </c>
      <c r="B6" s="28">
        <f>'État des résultats'!$N$11</f>
        <v/>
      </c>
      <c r="D6" s="5" t="inlineStr">
        <is>
          <t>Dépenses annuelles</t>
        </is>
      </c>
      <c r="E6" s="28">
        <f>'État des résultats'!$N$25</f>
        <v/>
      </c>
      <c r="G6" s="5" t="inlineStr">
        <is>
          <t>Résultat avant impôt</t>
        </is>
      </c>
      <c r="H6" s="28">
        <f>'État des résultats'!$N$27</f>
        <v/>
      </c>
      <c r="J6" s="5" t="inlineStr">
        <is>
          <t>Marge bénéficiaire</t>
        </is>
      </c>
      <c r="K6" s="29">
        <f>'État des résultats'!$N$28</f>
        <v/>
      </c>
    </row>
    <row r="7"/>
    <row r="8"/>
    <row r="9"/>
    <row r="10">
      <c r="A10" s="5" t="inlineStr">
        <is>
          <t>Revenus du mois</t>
        </is>
      </c>
      <c r="B10" s="28">
        <f>SUMIFS('Transactions'!$G$4:$G$203,'Transactions'!$C$4:$C$203,"Revenu",'Transactions'!$B$4:$B$203,"&gt;="&amp;DATE('Paramètres'!$B$4,'Paramètres'!$B$5,1),'Transactions'!$B$4:$B$203,"&lt;"&amp;EDATE(DATE('Paramètres'!$B$4,'Paramètres'!$B$5,1),1),'Transactions'!$H$4:$H$203,"&lt;&gt;Annulée")</f>
        <v/>
      </c>
      <c r="D10" s="5" t="inlineStr">
        <is>
          <t>Dépenses du mois</t>
        </is>
      </c>
      <c r="E10" s="28">
        <f>SUMIFS('Transactions'!$G$4:$G$203,'Transactions'!$C$4:$C$203,"Dépense",'Transactions'!$B$4:$B$203,"&gt;="&amp;DATE('Paramètres'!$B$4,'Paramètres'!$B$5,1),'Transactions'!$B$4:$B$203,"&lt;"&amp;EDATE(DATE('Paramètres'!$B$4,'Paramètres'!$B$5,1),1),'Transactions'!$H$4:$H$203,"&lt;&gt;Annulée")</f>
        <v/>
      </c>
      <c r="G10" s="5" t="inlineStr">
        <is>
          <t>Résultat avant impôt du mois</t>
        </is>
      </c>
      <c r="H10" s="28">
        <f>B10-E10</f>
        <v/>
      </c>
      <c r="J10" s="5" t="inlineStr">
        <is>
          <t>Marge bénéficiaire du mois</t>
        </is>
      </c>
      <c r="K10" s="29">
        <f>IFERROR(H10/B10,0)</f>
        <v/>
      </c>
    </row>
    <row r="11"/>
    <row r="12"/>
    <row r="13"/>
    <row r="14">
      <c r="A14" s="8" t="inlineStr">
        <is>
          <t>Contrôle des transactions</t>
        </is>
      </c>
    </row>
    <row r="15">
      <c r="A15" s="2" t="inlineStr">
        <is>
          <t>Transactions à corriger</t>
        </is>
      </c>
      <c r="B15" s="9">
        <f>COUNTIF('Transactions'!$I$4:$I$203,"À corriger")</f>
        <v/>
      </c>
      <c r="D15" s="2" t="inlineStr">
        <is>
          <t>Transactions annulées</t>
        </is>
      </c>
      <c r="E15" s="9">
        <f>COUNTIF('Transactions'!$H$4:$H$203,"Annulée")</f>
        <v/>
      </c>
      <c r="G15" s="2" t="inlineStr">
        <is>
          <t>Écart des contrôles</t>
        </is>
      </c>
      <c r="H15" s="30">
        <f>MAX(0,'État des résultats'!$B$32,-'État des résultats'!$B$32,'État des résultats'!$B$33,-'État des résultats'!$B$33,'État des résultats'!$B$34,-'État des résultats'!$B$34)</f>
        <v/>
      </c>
    </row>
    <row r="16">
      <c r="E16">
        <f>""</f>
        <v/>
      </c>
      <c r="H16">
        <f>""</f>
        <v/>
      </c>
    </row>
    <row r="17">
      <c r="E17">
        <f>""</f>
        <v/>
      </c>
      <c r="H17">
        <f>""</f>
        <v/>
      </c>
    </row>
    <row r="18">
      <c r="E18">
        <f>""</f>
        <v/>
      </c>
      <c r="H18">
        <f>""</f>
        <v/>
      </c>
    </row>
    <row r="19">
      <c r="E19">
        <f>""</f>
        <v/>
      </c>
      <c r="H19">
        <f>""</f>
        <v/>
      </c>
    </row>
    <row r="20">
      <c r="E20">
        <f>""</f>
        <v/>
      </c>
      <c r="H20">
        <f>""</f>
        <v/>
      </c>
    </row>
    <row r="21">
      <c r="E21">
        <f>""</f>
        <v/>
      </c>
      <c r="H21">
        <f>""</f>
        <v/>
      </c>
    </row>
    <row r="22">
      <c r="E22">
        <f>""</f>
        <v/>
      </c>
      <c r="H22">
        <f>""</f>
        <v/>
      </c>
    </row>
    <row r="23">
      <c r="E23">
        <f>""</f>
        <v/>
      </c>
      <c r="H23">
        <f>""</f>
        <v/>
      </c>
    </row>
    <row r="24">
      <c r="E24">
        <f>""</f>
        <v/>
      </c>
      <c r="H24">
        <f>""</f>
        <v/>
      </c>
    </row>
    <row r="25">
      <c r="E25">
        <f>""</f>
        <v/>
      </c>
      <c r="H25">
        <f>""</f>
        <v/>
      </c>
    </row>
    <row r="26">
      <c r="E26">
        <f>""</f>
        <v/>
      </c>
      <c r="H26">
        <f>""</f>
        <v/>
      </c>
    </row>
    <row r="27">
      <c r="E27">
        <f>""</f>
        <v/>
      </c>
      <c r="H27">
        <f>""</f>
        <v/>
      </c>
    </row>
    <row r="28">
      <c r="E28">
        <f>""</f>
        <v/>
      </c>
      <c r="H28">
        <f>""</f>
        <v/>
      </c>
    </row>
    <row r="29">
      <c r="E29">
        <f>""</f>
        <v/>
      </c>
      <c r="H29">
        <f>""</f>
        <v/>
      </c>
    </row>
    <row r="30">
      <c r="A30" s="5" t="inlineStr">
        <is>
          <t>Mois</t>
        </is>
      </c>
      <c r="B30" s="5" t="inlineStr">
        <is>
          <t>Revenus</t>
        </is>
      </c>
      <c r="C30" s="5" t="inlineStr">
        <is>
          <t>Dépenses</t>
        </is>
      </c>
      <c r="E30">
        <f>""</f>
        <v/>
      </c>
      <c r="H30">
        <f>""</f>
        <v/>
      </c>
    </row>
    <row r="31">
      <c r="A31" s="11">
        <f>'État des résultats'!B$5</f>
        <v/>
      </c>
      <c r="B31" s="31">
        <f>'État des résultats'!B$11</f>
        <v/>
      </c>
      <c r="C31" s="31">
        <f>'État des résultats'!B$25</f>
        <v/>
      </c>
      <c r="E31">
        <f>""</f>
        <v/>
      </c>
      <c r="H31">
        <f>""</f>
        <v/>
      </c>
    </row>
    <row r="32">
      <c r="A32" s="11">
        <f>'État des résultats'!C$5</f>
        <v/>
      </c>
      <c r="B32" s="31">
        <f>'État des résultats'!C$11</f>
        <v/>
      </c>
      <c r="C32" s="31">
        <f>'État des résultats'!C$25</f>
        <v/>
      </c>
      <c r="E32">
        <f>""</f>
        <v/>
      </c>
      <c r="H32">
        <f>""</f>
        <v/>
      </c>
    </row>
    <row r="33">
      <c r="A33" s="11">
        <f>'État des résultats'!D$5</f>
        <v/>
      </c>
      <c r="B33" s="31">
        <f>'État des résultats'!D$11</f>
        <v/>
      </c>
      <c r="C33" s="31">
        <f>'État des résultats'!D$25</f>
        <v/>
      </c>
      <c r="E33">
        <f>""</f>
        <v/>
      </c>
      <c r="H33">
        <f>""</f>
        <v/>
      </c>
    </row>
    <row r="34">
      <c r="A34" s="11">
        <f>'État des résultats'!E$5</f>
        <v/>
      </c>
      <c r="B34" s="31">
        <f>'État des résultats'!E$11</f>
        <v/>
      </c>
      <c r="C34" s="31">
        <f>'État des résultats'!E$25</f>
        <v/>
      </c>
      <c r="E34">
        <f>""</f>
        <v/>
      </c>
      <c r="H34">
        <f>""</f>
        <v/>
      </c>
    </row>
    <row r="35">
      <c r="A35" s="11">
        <f>'État des résultats'!F$5</f>
        <v/>
      </c>
      <c r="B35" s="31">
        <f>'État des résultats'!F$11</f>
        <v/>
      </c>
      <c r="C35" s="31">
        <f>'État des résultats'!F$25</f>
        <v/>
      </c>
      <c r="E35">
        <f>""</f>
        <v/>
      </c>
      <c r="H35">
        <f>""</f>
        <v/>
      </c>
    </row>
    <row r="36">
      <c r="A36" s="11">
        <f>'État des résultats'!G$5</f>
        <v/>
      </c>
      <c r="B36" s="31">
        <f>'État des résultats'!G$11</f>
        <v/>
      </c>
      <c r="C36" s="31">
        <f>'État des résultats'!G$25</f>
        <v/>
      </c>
      <c r="E36">
        <f>""</f>
        <v/>
      </c>
      <c r="H36">
        <f>""</f>
        <v/>
      </c>
    </row>
    <row r="37">
      <c r="A37" s="11">
        <f>'État des résultats'!H$5</f>
        <v/>
      </c>
      <c r="B37" s="31">
        <f>'État des résultats'!H$11</f>
        <v/>
      </c>
      <c r="C37" s="31">
        <f>'État des résultats'!H$25</f>
        <v/>
      </c>
      <c r="E37">
        <f>""</f>
        <v/>
      </c>
      <c r="H37">
        <f>""</f>
        <v/>
      </c>
    </row>
    <row r="38">
      <c r="A38" s="11">
        <f>'État des résultats'!I$5</f>
        <v/>
      </c>
      <c r="B38" s="31">
        <f>'État des résultats'!I$11</f>
        <v/>
      </c>
      <c r="C38" s="31">
        <f>'État des résultats'!I$25</f>
        <v/>
      </c>
      <c r="E38">
        <f>""</f>
        <v/>
      </c>
      <c r="H38">
        <f>""</f>
        <v/>
      </c>
    </row>
    <row r="39">
      <c r="A39" s="11">
        <f>'État des résultats'!J$5</f>
        <v/>
      </c>
      <c r="B39" s="31">
        <f>'État des résultats'!J$11</f>
        <v/>
      </c>
      <c r="C39" s="31">
        <f>'État des résultats'!J$25</f>
        <v/>
      </c>
      <c r="E39">
        <f>""</f>
        <v/>
      </c>
      <c r="H39">
        <f>""</f>
        <v/>
      </c>
    </row>
    <row r="40">
      <c r="A40" s="11">
        <f>'État des résultats'!K$5</f>
        <v/>
      </c>
      <c r="B40" s="31">
        <f>'État des résultats'!K$11</f>
        <v/>
      </c>
      <c r="C40" s="31">
        <f>'État des résultats'!K$25</f>
        <v/>
      </c>
      <c r="E40">
        <f>""</f>
        <v/>
      </c>
      <c r="H40">
        <f>""</f>
        <v/>
      </c>
    </row>
    <row r="41">
      <c r="A41" s="11">
        <f>'État des résultats'!L$5</f>
        <v/>
      </c>
      <c r="B41" s="31">
        <f>'État des résultats'!L$11</f>
        <v/>
      </c>
      <c r="C41" s="31">
        <f>'État des résultats'!L$25</f>
        <v/>
      </c>
      <c r="E41">
        <f>""</f>
        <v/>
      </c>
      <c r="H41">
        <f>""</f>
        <v/>
      </c>
    </row>
    <row r="42">
      <c r="A42" s="11">
        <f>'État des résultats'!M$5</f>
        <v/>
      </c>
      <c r="B42" s="31">
        <f>'État des résultats'!M$11</f>
        <v/>
      </c>
      <c r="C42" s="31">
        <f>'État des résultats'!M$25</f>
        <v/>
      </c>
      <c r="E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E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E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E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E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E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E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E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E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E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E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E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E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E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E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E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E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E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E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E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E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E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E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E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E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E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E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E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E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E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E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E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E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E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E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E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E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E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E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E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E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E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E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E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E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E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E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E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E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E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E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E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E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E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E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E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E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E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E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E101">
        <f>""</f>
        <v/>
      </c>
      <c r="H101">
        <f>""</f>
        <v/>
      </c>
    </row>
  </sheetData>
  <mergeCells count="1"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7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48" customWidth="1" min="2" max="2"/>
    <col width="16" customWidth="1" min="4" max="4"/>
    <col width="16" customWidth="1" min="5" max="5"/>
    <col width="16" customWidth="1" min="7" max="7"/>
    <col width="34" customWidth="1" min="10" max="10"/>
    <col width="16" customWidth="1" min="11" max="11"/>
  </cols>
  <sheetData>
    <row r="1">
      <c r="A1" s="1" t="inlineStr">
        <is>
          <t>Paramètres du modèle</t>
        </is>
      </c>
    </row>
    <row r="3">
      <c r="A3" s="2" t="inlineStr">
        <is>
          <t>Nom de l’entreprise</t>
        </is>
      </c>
      <c r="B3" s="13" t="inlineStr">
        <is>
          <t>Atelier Boréal inc.</t>
        </is>
      </c>
      <c r="D3" s="5" t="inlineStr">
        <is>
          <t>Numéro du mois</t>
        </is>
      </c>
      <c r="E3" s="5" t="inlineStr">
        <is>
          <t>Mois</t>
        </is>
      </c>
      <c r="G3" s="5" t="inlineStr">
        <is>
          <t>Type</t>
        </is>
      </c>
      <c r="J3" s="5" t="inlineStr">
        <is>
          <t>Catégorie</t>
        </is>
      </c>
      <c r="K3" s="5" t="inlineStr">
        <is>
          <t>Type</t>
        </is>
      </c>
    </row>
    <row r="4">
      <c r="A4" s="2" t="inlineStr">
        <is>
          <t>Année financière</t>
        </is>
      </c>
      <c r="B4" s="14" t="n">
        <v>2026</v>
      </c>
      <c r="D4" s="15" t="n">
        <v>1</v>
      </c>
      <c r="E4" s="15" t="inlineStr">
        <is>
          <t>Janvier</t>
        </is>
      </c>
      <c r="G4" s="15" t="inlineStr">
        <is>
          <t>Revenu</t>
        </is>
      </c>
      <c r="J4" s="15" t="inlineStr">
        <is>
          <t>Services professionnels</t>
        </is>
      </c>
      <c r="K4" s="15" t="inlineStr">
        <is>
          <t>Revenu</t>
        </is>
      </c>
    </row>
    <row r="5">
      <c r="A5" s="2" t="inlineStr">
        <is>
          <t>Mois affiché au tableau de bord</t>
        </is>
      </c>
      <c r="B5" s="14" t="n">
        <v>11</v>
      </c>
      <c r="D5" s="16" t="n">
        <v>2</v>
      </c>
      <c r="E5" s="16" t="inlineStr">
        <is>
          <t>Février</t>
        </is>
      </c>
      <c r="G5" s="16" t="inlineStr">
        <is>
          <t>Dépense</t>
        </is>
      </c>
      <c r="J5" s="16" t="inlineStr">
        <is>
          <t>Vente de produits</t>
        </is>
      </c>
      <c r="K5" s="16" t="inlineStr">
        <is>
          <t>Revenu</t>
        </is>
      </c>
    </row>
    <row r="6">
      <c r="A6" s="2" t="inlineStr">
        <is>
          <t>Devise</t>
        </is>
      </c>
      <c r="B6" s="17" t="inlineStr">
        <is>
          <t>Dollar canadien (CAD)</t>
        </is>
      </c>
      <c r="D6" s="15" t="n">
        <v>3</v>
      </c>
      <c r="E6" s="15" t="inlineStr">
        <is>
          <t>Mars</t>
        </is>
      </c>
      <c r="J6" s="15" t="inlineStr">
        <is>
          <t>Autres revenus</t>
        </is>
      </c>
      <c r="K6" s="15" t="inlineStr">
        <is>
          <t>Revenu</t>
        </is>
      </c>
    </row>
    <row r="7">
      <c r="A7" s="2" t="inlineStr">
        <is>
          <t>Base des montants</t>
        </is>
      </c>
      <c r="B7" s="17" t="inlineStr">
        <is>
          <t>Montants hors taxes</t>
        </is>
      </c>
      <c r="D7" s="16" t="n">
        <v>4</v>
      </c>
      <c r="E7" s="16" t="inlineStr">
        <is>
          <t>Avril</t>
        </is>
      </c>
      <c r="J7" s="16" t="inlineStr">
        <is>
          <t>Achats et sous-traitance</t>
        </is>
      </c>
      <c r="K7" s="16" t="inlineStr">
        <is>
          <t>Dépense</t>
        </is>
      </c>
    </row>
    <row r="8">
      <c r="A8" s="2" t="inlineStr">
        <is>
          <t>Note importante</t>
        </is>
      </c>
      <c r="B8" s="17" t="inlineStr">
        <is>
          <t>La TPS et la TVQ sont exclues de l’état des résultats.</t>
        </is>
      </c>
      <c r="D8" s="15" t="n">
        <v>5</v>
      </c>
      <c r="E8" s="15" t="inlineStr">
        <is>
          <t>Mai</t>
        </is>
      </c>
      <c r="J8" s="15" t="inlineStr">
        <is>
          <t>Salaires et avantages sociaux</t>
        </is>
      </c>
      <c r="K8" s="15" t="inlineStr">
        <is>
          <t>Dépense</t>
        </is>
      </c>
    </row>
    <row r="9">
      <c r="D9" s="16" t="n">
        <v>6</v>
      </c>
      <c r="E9" s="16" t="inlineStr">
        <is>
          <t>Juin</t>
        </is>
      </c>
      <c r="J9" s="16" t="inlineStr">
        <is>
          <t>Loyer</t>
        </is>
      </c>
      <c r="K9" s="16" t="inlineStr">
        <is>
          <t>Dépense</t>
        </is>
      </c>
    </row>
    <row r="10">
      <c r="D10" s="15" t="n">
        <v>7</v>
      </c>
      <c r="E10" s="15" t="inlineStr">
        <is>
          <t>Juillet</t>
        </is>
      </c>
      <c r="J10" s="15" t="inlineStr">
        <is>
          <t>Télécommunications</t>
        </is>
      </c>
      <c r="K10" s="15" t="inlineStr">
        <is>
          <t>Dépense</t>
        </is>
      </c>
    </row>
    <row r="11">
      <c r="D11" s="16" t="n">
        <v>8</v>
      </c>
      <c r="E11" s="16" t="inlineStr">
        <is>
          <t>Août</t>
        </is>
      </c>
      <c r="J11" s="16" t="inlineStr">
        <is>
          <t>Marketing et publicité</t>
        </is>
      </c>
      <c r="K11" s="16" t="inlineStr">
        <is>
          <t>Dépense</t>
        </is>
      </c>
    </row>
    <row r="12">
      <c r="D12" s="15" t="n">
        <v>9</v>
      </c>
      <c r="E12" s="15" t="inlineStr">
        <is>
          <t>Septembre</t>
        </is>
      </c>
      <c r="J12" s="15" t="inlineStr">
        <is>
          <t>Fournitures de bureau</t>
        </is>
      </c>
      <c r="K12" s="15" t="inlineStr">
        <is>
          <t>Dépense</t>
        </is>
      </c>
    </row>
    <row r="13">
      <c r="D13" s="16" t="n">
        <v>10</v>
      </c>
      <c r="E13" s="16" t="inlineStr">
        <is>
          <t>Octobre</t>
        </is>
      </c>
      <c r="J13" s="16" t="inlineStr">
        <is>
          <t>Déplacements</t>
        </is>
      </c>
      <c r="K13" s="16" t="inlineStr">
        <is>
          <t>Dépense</t>
        </is>
      </c>
    </row>
    <row r="14">
      <c r="D14" s="15" t="n">
        <v>11</v>
      </c>
      <c r="E14" s="15" t="inlineStr">
        <is>
          <t>Novembre</t>
        </is>
      </c>
      <c r="J14" s="15" t="inlineStr">
        <is>
          <t>Assurances</t>
        </is>
      </c>
      <c r="K14" s="15" t="inlineStr">
        <is>
          <t>Dépense</t>
        </is>
      </c>
    </row>
    <row r="15">
      <c r="D15" s="16" t="n">
        <v>12</v>
      </c>
      <c r="E15" s="16" t="inlineStr">
        <is>
          <t>Décembre</t>
        </is>
      </c>
      <c r="J15" s="16" t="inlineStr">
        <is>
          <t>Frais bancaires</t>
        </is>
      </c>
      <c r="K15" s="16" t="inlineStr">
        <is>
          <t>Dépense</t>
        </is>
      </c>
    </row>
    <row r="16">
      <c r="J16" s="15" t="inlineStr">
        <is>
          <t>Amortissement</t>
        </is>
      </c>
      <c r="K16" s="15" t="inlineStr">
        <is>
          <t>Dépense</t>
        </is>
      </c>
    </row>
    <row r="17">
      <c r="J17" s="16" t="inlineStr">
        <is>
          <t>Autres dépenses</t>
        </is>
      </c>
      <c r="K17" s="16" t="inlineStr">
        <is>
          <t>Dépense</t>
        </is>
      </c>
    </row>
  </sheetData>
  <mergeCells count="1">
    <mergeCell ref="A1:B1"/>
  </mergeCells>
  <dataValidations count="2">
    <dataValidation sqref="B4" showErrorMessage="1" showInputMessage="1" allowBlank="0" errorTitle="Année invalide" error="Saisissez une année entre 2000 et 2100." type="whole" operator="between">
      <formula1>2000</formula1>
      <formula2>2100</formula2>
    </dataValidation>
    <dataValidation sqref="B5" showErrorMessage="1" showInputMessage="1" allowBlank="0" errorTitle="Mois invalide" error="Sélectionnez un numéro de mois entre 1 et 12." type="list">
      <formula1>=$D$4:$D$15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31" customWidth="1" min="4" max="4"/>
    <col width="38" customWidth="1" min="5" max="5"/>
    <col width="30" customWidth="1" min="6" max="6"/>
    <col width="20" customWidth="1" min="7" max="7"/>
    <col width="15" customWidth="1" min="8" max="8"/>
    <col width="19" customWidth="1" min="9" max="9"/>
  </cols>
  <sheetData>
    <row r="1">
      <c r="A1" s="1" t="inlineStr">
        <is>
          <t>Registre des transactions</t>
        </is>
      </c>
    </row>
    <row r="3">
      <c r="A3" s="5" t="inlineStr">
        <is>
          <t>No transaction</t>
        </is>
      </c>
      <c r="B3" s="5" t="inlineStr">
        <is>
          <t>Date</t>
        </is>
      </c>
      <c r="C3" s="5" t="inlineStr">
        <is>
          <t>Type</t>
        </is>
      </c>
      <c r="D3" s="5" t="inlineStr">
        <is>
          <t>Catégorie</t>
        </is>
      </c>
      <c r="E3" s="5" t="inlineStr">
        <is>
          <t>Description</t>
        </is>
      </c>
      <c r="F3" s="5" t="inlineStr">
        <is>
          <t>Client ou fournisseur</t>
        </is>
      </c>
      <c r="G3" s="5" t="inlineStr">
        <is>
          <t>Montant hors taxes</t>
        </is>
      </c>
      <c r="H3" s="5" t="inlineStr">
        <is>
          <t>Statut</t>
        </is>
      </c>
      <c r="I3" s="5" t="inlineStr">
        <is>
          <t>Contrôle catégorie</t>
        </is>
      </c>
    </row>
    <row r="4">
      <c r="A4" s="18" t="inlineStr">
        <is>
          <t>REV-2026-001</t>
        </is>
      </c>
      <c r="B4" s="32" t="n">
        <v>46037</v>
      </c>
      <c r="C4" s="18" t="inlineStr">
        <is>
          <t>Revenu</t>
        </is>
      </c>
      <c r="D4" s="18" t="inlineStr">
        <is>
          <t>Services professionnels</t>
        </is>
      </c>
      <c r="E4" s="20" t="inlineStr">
        <is>
          <t>Mandat de tenue de livres mensuelle</t>
        </is>
      </c>
      <c r="F4" s="20" t="inlineStr">
        <is>
          <t>Gestion Tremblay inc.</t>
        </is>
      </c>
      <c r="G4" s="33" t="n">
        <v>7500</v>
      </c>
      <c r="H4" s="18" t="inlineStr">
        <is>
          <t>Payée</t>
        </is>
      </c>
      <c r="I4" s="22">
        <f>IF(A4="","",IFERROR(IF(VLOOKUP(D4,'Paramètres'!$J$4:$K$17,2,FALSE)=C4,"OK","À corriger"),"À corriger"))</f>
        <v/>
      </c>
    </row>
    <row r="5">
      <c r="A5" s="18" t="inlineStr">
        <is>
          <t>DEP-2026-001</t>
        </is>
      </c>
      <c r="B5" s="32" t="n">
        <v>46053</v>
      </c>
      <c r="C5" s="18" t="inlineStr">
        <is>
          <t>Dépense</t>
        </is>
      </c>
      <c r="D5" s="18" t="inlineStr">
        <is>
          <t>Salaires et avantages sociaux</t>
        </is>
      </c>
      <c r="E5" s="20" t="inlineStr">
        <is>
          <t>Paie administrative de janvier</t>
        </is>
      </c>
      <c r="F5" s="20" t="inlineStr">
        <is>
          <t>Équipe administrative</t>
        </is>
      </c>
      <c r="G5" s="33" t="n">
        <v>3200</v>
      </c>
      <c r="H5" s="18" t="inlineStr">
        <is>
          <t>Payée</t>
        </is>
      </c>
      <c r="I5" s="22">
        <f>IF(A5="","",IFERROR(IF(VLOOKUP(D5,'Paramètres'!$J$4:$K$17,2,FALSE)=C5,"OK","À corriger"),"À corriger"))</f>
        <v/>
      </c>
    </row>
    <row r="6">
      <c r="A6" s="18" t="inlineStr">
        <is>
          <t>DEP-2026-002</t>
        </is>
      </c>
      <c r="B6" s="32" t="n">
        <v>46054</v>
      </c>
      <c r="C6" s="18" t="inlineStr">
        <is>
          <t>Dépense</t>
        </is>
      </c>
      <c r="D6" s="18" t="inlineStr">
        <is>
          <t>Loyer</t>
        </is>
      </c>
      <c r="E6" s="20" t="inlineStr">
        <is>
          <t>Loyer du bureau de février</t>
        </is>
      </c>
      <c r="F6" s="20" t="inlineStr">
        <is>
          <t>Immeubles du Vieux-Port</t>
        </is>
      </c>
      <c r="G6" s="33" t="n">
        <v>1650</v>
      </c>
      <c r="H6" s="18" t="inlineStr">
        <is>
          <t>Payée</t>
        </is>
      </c>
      <c r="I6" s="22">
        <f>IF(A6="","",IFERROR(IF(VLOOKUP(D6,'Paramètres'!$J$4:$K$17,2,FALSE)=C6,"OK","À corriger"),"À corriger"))</f>
        <v/>
      </c>
    </row>
    <row r="7">
      <c r="A7" s="18" t="inlineStr">
        <is>
          <t>REV-2026-002</t>
        </is>
      </c>
      <c r="B7" s="32" t="n">
        <v>46099</v>
      </c>
      <c r="C7" s="18" t="inlineStr">
        <is>
          <t>Revenu</t>
        </is>
      </c>
      <c r="D7" s="18" t="inlineStr">
        <is>
          <t>Vente de produits</t>
        </is>
      </c>
      <c r="E7" s="20" t="inlineStr">
        <is>
          <t>Vente de fournitures spécialisées</t>
        </is>
      </c>
      <c r="F7" s="20" t="inlineStr">
        <is>
          <t>Atelier Mécanique Gagnon</t>
        </is>
      </c>
      <c r="G7" s="33" t="n">
        <v>4600</v>
      </c>
      <c r="H7" s="18" t="inlineStr">
        <is>
          <t>Payée</t>
        </is>
      </c>
      <c r="I7" s="22">
        <f>IF(A7="","",IFERROR(IF(VLOOKUP(D7,'Paramètres'!$J$4:$K$17,2,FALSE)=C7,"OK","À corriger"),"À corriger"))</f>
        <v/>
      </c>
    </row>
    <row r="8">
      <c r="A8" s="18" t="inlineStr">
        <is>
          <t>DEP-2026-003</t>
        </is>
      </c>
      <c r="B8" s="32" t="n">
        <v>46122</v>
      </c>
      <c r="C8" s="18" t="inlineStr">
        <is>
          <t>Dépense</t>
        </is>
      </c>
      <c r="D8" s="18" t="inlineStr">
        <is>
          <t>Marketing et publicité</t>
        </is>
      </c>
      <c r="E8" s="20" t="inlineStr">
        <is>
          <t>Campagne publicitaire numérique</t>
        </is>
      </c>
      <c r="F8" s="20" t="inlineStr">
        <is>
          <t>Média Nord</t>
        </is>
      </c>
      <c r="G8" s="33" t="n">
        <v>890</v>
      </c>
      <c r="H8" s="18" t="inlineStr">
        <is>
          <t>Payée</t>
        </is>
      </c>
      <c r="I8" s="22">
        <f>IF(A8="","",IFERROR(IF(VLOOKUP(D8,'Paramètres'!$J$4:$K$17,2,FALSE)=C8,"OK","À corriger"),"À corriger"))</f>
        <v/>
      </c>
    </row>
    <row r="9">
      <c r="A9" s="18" t="inlineStr">
        <is>
          <t>DEP-2026-004</t>
        </is>
      </c>
      <c r="B9" s="32" t="n">
        <v>46164</v>
      </c>
      <c r="C9" s="18" t="inlineStr">
        <is>
          <t>Dépense</t>
        </is>
      </c>
      <c r="D9" s="18" t="inlineStr">
        <is>
          <t>Achats et sous-traitance</t>
        </is>
      </c>
      <c r="E9" s="20" t="inlineStr">
        <is>
          <t>Sous-traitance pour mandat client</t>
        </is>
      </c>
      <c r="F9" s="20" t="inlineStr">
        <is>
          <t>Solutions Bouchard</t>
        </is>
      </c>
      <c r="G9" s="33" t="n">
        <v>1800</v>
      </c>
      <c r="H9" s="18" t="inlineStr">
        <is>
          <t>À payer</t>
        </is>
      </c>
      <c r="I9" s="22">
        <f>IF(A9="","",IFERROR(IF(VLOOKUP(D9,'Paramètres'!$J$4:$K$17,2,FALSE)=C9,"OK","À corriger"),"À corriger"))</f>
        <v/>
      </c>
    </row>
    <row r="10">
      <c r="A10" s="18" t="inlineStr">
        <is>
          <t>REV-2026-003</t>
        </is>
      </c>
      <c r="B10" s="32" t="n">
        <v>46203</v>
      </c>
      <c r="C10" s="18" t="inlineStr">
        <is>
          <t>Revenu</t>
        </is>
      </c>
      <c r="D10" s="18" t="inlineStr">
        <is>
          <t>Services professionnels</t>
        </is>
      </c>
      <c r="E10" s="20" t="inlineStr">
        <is>
          <t>Services-conseils trimestriels</t>
        </is>
      </c>
      <c r="F10" s="20" t="inlineStr">
        <is>
          <t>Construction Lavoie ltée</t>
        </is>
      </c>
      <c r="G10" s="33" t="n">
        <v>8400</v>
      </c>
      <c r="H10" s="18" t="inlineStr">
        <is>
          <t>À recevoir</t>
        </is>
      </c>
      <c r="I10" s="22">
        <f>IF(A10="","",IFERROR(IF(VLOOKUP(D10,'Paramètres'!$J$4:$K$17,2,FALSE)=C10,"OK","À corriger"),"À corriger"))</f>
        <v/>
      </c>
    </row>
    <row r="11">
      <c r="A11" s="18" t="inlineStr">
        <is>
          <t>DEP-2026-005</t>
        </is>
      </c>
      <c r="B11" s="32" t="n">
        <v>46270</v>
      </c>
      <c r="C11" s="18" t="inlineStr">
        <is>
          <t>Dépense</t>
        </is>
      </c>
      <c r="D11" s="18" t="inlineStr">
        <is>
          <t>Télécommunications</t>
        </is>
      </c>
      <c r="E11" s="20" t="inlineStr">
        <is>
          <t>Téléphonie et Internet de septembre</t>
        </is>
      </c>
      <c r="F11" s="20" t="inlineStr">
        <is>
          <t>Télécom Québec</t>
        </is>
      </c>
      <c r="G11" s="33" t="n">
        <v>245</v>
      </c>
      <c r="H11" s="18" t="inlineStr">
        <is>
          <t>Payée</t>
        </is>
      </c>
      <c r="I11" s="22">
        <f>IF(A11="","",IFERROR(IF(VLOOKUP(D11,'Paramètres'!$J$4:$K$17,2,FALSE)=C11,"OK","À corriger"),"À corriger"))</f>
        <v/>
      </c>
    </row>
    <row r="12">
      <c r="A12" s="18" t="inlineStr">
        <is>
          <t>DEP-2026-006</t>
        </is>
      </c>
      <c r="B12" s="32" t="n">
        <v>46311</v>
      </c>
      <c r="C12" s="18" t="inlineStr">
        <is>
          <t>Dépense</t>
        </is>
      </c>
      <c r="D12" s="18" t="inlineStr">
        <is>
          <t>Déplacements</t>
        </is>
      </c>
      <c r="E12" s="20" t="inlineStr">
        <is>
          <t>Déplacement chez un client à Sherbrooke</t>
        </is>
      </c>
      <c r="F12" s="20" t="inlineStr">
        <is>
          <t>Transport et carburant</t>
        </is>
      </c>
      <c r="G12" s="33" t="n">
        <v>620</v>
      </c>
      <c r="H12" s="18" t="inlineStr">
        <is>
          <t>Payée</t>
        </is>
      </c>
      <c r="I12" s="22">
        <f>IF(A12="","",IFERROR(IF(VLOOKUP(D12,'Paramètres'!$J$4:$K$17,2,FALSE)=C12,"OK","À corriger"),"À corriger"))</f>
        <v/>
      </c>
    </row>
    <row r="13">
      <c r="A13" s="18" t="inlineStr">
        <is>
          <t>DEP-2026-007</t>
        </is>
      </c>
      <c r="B13" s="32" t="n">
        <v>46327</v>
      </c>
      <c r="C13" s="18" t="inlineStr">
        <is>
          <t>Dépense</t>
        </is>
      </c>
      <c r="D13" s="18" t="inlineStr">
        <is>
          <t>Assurances</t>
        </is>
      </c>
      <c r="E13" s="20" t="inlineStr">
        <is>
          <t>Prime annuelle d’assurance entreprise</t>
        </is>
      </c>
      <c r="F13" s="20" t="inlineStr">
        <is>
          <t>Assurances Laurentiennes</t>
        </is>
      </c>
      <c r="G13" s="33" t="n">
        <v>1450</v>
      </c>
      <c r="H13" s="18" t="inlineStr">
        <is>
          <t>Payée</t>
        </is>
      </c>
      <c r="I13" s="22">
        <f>IF(A13="","",IFERROR(IF(VLOOKUP(D13,'Paramètres'!$J$4:$K$17,2,FALSE)=C13,"OK","À corriger"),"À corriger"))</f>
        <v/>
      </c>
    </row>
    <row r="14">
      <c r="A14" s="18" t="inlineStr"/>
      <c r="B14" s="32" t="n"/>
      <c r="C14" s="18" t="inlineStr"/>
      <c r="D14" s="18" t="inlineStr"/>
      <c r="E14" s="20" t="inlineStr"/>
      <c r="F14" s="20" t="inlineStr"/>
      <c r="G14" s="33" t="n"/>
      <c r="H14" s="18" t="inlineStr"/>
      <c r="I14" s="22">
        <f>IF(A14="","",IFERROR(IF(VLOOKUP(D14,'Paramètres'!$J$4:$K$17,2,FALSE)=C14,"OK","À corriger"),"À corriger"))</f>
        <v/>
      </c>
    </row>
    <row r="15">
      <c r="A15" s="18" t="inlineStr"/>
      <c r="B15" s="32" t="n"/>
      <c r="C15" s="18" t="inlineStr"/>
      <c r="D15" s="18" t="inlineStr"/>
      <c r="E15" s="20" t="inlineStr"/>
      <c r="F15" s="20" t="inlineStr"/>
      <c r="G15" s="33" t="n"/>
      <c r="H15" s="18" t="inlineStr"/>
      <c r="I15" s="22">
        <f>IF(A15="","",IFERROR(IF(VLOOKUP(D15,'Paramètres'!$J$4:$K$17,2,FALSE)=C15,"OK","À corriger"),"À corriger"))</f>
        <v/>
      </c>
    </row>
    <row r="16">
      <c r="A16" s="18" t="inlineStr"/>
      <c r="B16" s="32" t="n"/>
      <c r="C16" s="18" t="inlineStr"/>
      <c r="D16" s="18" t="inlineStr"/>
      <c r="E16" s="20" t="inlineStr"/>
      <c r="F16" s="20" t="inlineStr"/>
      <c r="G16" s="33" t="n"/>
      <c r="H16" s="18" t="inlineStr"/>
      <c r="I16" s="22">
        <f>IF(A16="","",IFERROR(IF(VLOOKUP(D16,'Paramètres'!$J$4:$K$17,2,FALSE)=C16,"OK","À corriger"),"À corriger"))</f>
        <v/>
      </c>
    </row>
    <row r="17">
      <c r="A17" s="18" t="inlineStr"/>
      <c r="B17" s="32" t="n"/>
      <c r="C17" s="18" t="inlineStr"/>
      <c r="D17" s="18" t="inlineStr"/>
      <c r="E17" s="20" t="inlineStr"/>
      <c r="F17" s="20" t="inlineStr"/>
      <c r="G17" s="33" t="n"/>
      <c r="H17" s="18" t="inlineStr"/>
      <c r="I17" s="22">
        <f>IF(A17="","",IFERROR(IF(VLOOKUP(D17,'Paramètres'!$J$4:$K$17,2,FALSE)=C17,"OK","À corriger"),"À corriger"))</f>
        <v/>
      </c>
    </row>
    <row r="18">
      <c r="A18" s="18" t="inlineStr"/>
      <c r="B18" s="32" t="n"/>
      <c r="C18" s="18" t="inlineStr"/>
      <c r="D18" s="18" t="inlineStr"/>
      <c r="E18" s="20" t="inlineStr"/>
      <c r="F18" s="20" t="inlineStr"/>
      <c r="G18" s="33" t="n"/>
      <c r="H18" s="18" t="inlineStr"/>
      <c r="I18" s="22">
        <f>IF(A18="","",IFERROR(IF(VLOOKUP(D18,'Paramètres'!$J$4:$K$17,2,FALSE)=C18,"OK","À corriger"),"À corriger"))</f>
        <v/>
      </c>
    </row>
    <row r="19">
      <c r="A19" s="18" t="inlineStr"/>
      <c r="B19" s="32" t="n"/>
      <c r="C19" s="18" t="inlineStr"/>
      <c r="D19" s="18" t="inlineStr"/>
      <c r="E19" s="20" t="inlineStr"/>
      <c r="F19" s="20" t="inlineStr"/>
      <c r="G19" s="33" t="n"/>
      <c r="H19" s="18" t="inlineStr"/>
      <c r="I19" s="22">
        <f>IF(A19="","",IFERROR(IF(VLOOKUP(D19,'Paramètres'!$J$4:$K$17,2,FALSE)=C19,"OK","À corriger"),"À corriger"))</f>
        <v/>
      </c>
    </row>
    <row r="20">
      <c r="A20" s="18" t="inlineStr"/>
      <c r="B20" s="32" t="n"/>
      <c r="C20" s="18" t="inlineStr"/>
      <c r="D20" s="18" t="inlineStr"/>
      <c r="E20" s="20" t="inlineStr"/>
      <c r="F20" s="20" t="inlineStr"/>
      <c r="G20" s="33" t="n"/>
      <c r="H20" s="18" t="inlineStr"/>
      <c r="I20" s="22">
        <f>IF(A20="","",IFERROR(IF(VLOOKUP(D20,'Paramètres'!$J$4:$K$17,2,FALSE)=C20,"OK","À corriger"),"À corriger"))</f>
        <v/>
      </c>
    </row>
    <row r="21">
      <c r="A21" s="18" t="inlineStr"/>
      <c r="B21" s="32" t="n"/>
      <c r="C21" s="18" t="inlineStr"/>
      <c r="D21" s="18" t="inlineStr"/>
      <c r="E21" s="20" t="inlineStr"/>
      <c r="F21" s="20" t="inlineStr"/>
      <c r="G21" s="33" t="n"/>
      <c r="H21" s="18" t="inlineStr"/>
      <c r="I21" s="22">
        <f>IF(A21="","",IFERROR(IF(VLOOKUP(D21,'Paramètres'!$J$4:$K$17,2,FALSE)=C21,"OK","À corriger"),"À corriger"))</f>
        <v/>
      </c>
    </row>
    <row r="22">
      <c r="A22" s="18" t="inlineStr"/>
      <c r="B22" s="32" t="n"/>
      <c r="C22" s="18" t="inlineStr"/>
      <c r="D22" s="18" t="inlineStr"/>
      <c r="E22" s="20" t="inlineStr"/>
      <c r="F22" s="20" t="inlineStr"/>
      <c r="G22" s="33" t="n"/>
      <c r="H22" s="18" t="inlineStr"/>
      <c r="I22" s="22">
        <f>IF(A22="","",IFERROR(IF(VLOOKUP(D22,'Paramètres'!$J$4:$K$17,2,FALSE)=C22,"OK","À corriger"),"À corriger"))</f>
        <v/>
      </c>
    </row>
    <row r="23">
      <c r="A23" s="18" t="inlineStr"/>
      <c r="B23" s="32" t="n"/>
      <c r="C23" s="18" t="inlineStr"/>
      <c r="D23" s="18" t="inlineStr"/>
      <c r="E23" s="20" t="inlineStr"/>
      <c r="F23" s="20" t="inlineStr"/>
      <c r="G23" s="33" t="n"/>
      <c r="H23" s="18" t="inlineStr"/>
      <c r="I23" s="22">
        <f>IF(A23="","",IFERROR(IF(VLOOKUP(D23,'Paramètres'!$J$4:$K$17,2,FALSE)=C23,"OK","À corriger"),"À corriger"))</f>
        <v/>
      </c>
    </row>
    <row r="24">
      <c r="A24" s="18" t="inlineStr"/>
      <c r="B24" s="32" t="n"/>
      <c r="C24" s="18" t="inlineStr"/>
      <c r="D24" s="18" t="inlineStr"/>
      <c r="E24" s="20" t="inlineStr"/>
      <c r="F24" s="20" t="inlineStr"/>
      <c r="G24" s="33" t="n"/>
      <c r="H24" s="18" t="inlineStr"/>
      <c r="I24" s="22">
        <f>IF(A24="","",IFERROR(IF(VLOOKUP(D24,'Paramètres'!$J$4:$K$17,2,FALSE)=C24,"OK","À corriger"),"À corriger"))</f>
        <v/>
      </c>
    </row>
    <row r="25">
      <c r="A25" s="18" t="inlineStr"/>
      <c r="B25" s="32" t="n"/>
      <c r="C25" s="18" t="inlineStr"/>
      <c r="D25" s="18" t="inlineStr"/>
      <c r="E25" s="20" t="inlineStr"/>
      <c r="F25" s="20" t="inlineStr"/>
      <c r="G25" s="33" t="n"/>
      <c r="H25" s="18" t="inlineStr"/>
      <c r="I25" s="22">
        <f>IF(A25="","",IFERROR(IF(VLOOKUP(D25,'Paramètres'!$J$4:$K$17,2,FALSE)=C25,"OK","À corriger"),"À corriger"))</f>
        <v/>
      </c>
    </row>
    <row r="26">
      <c r="A26" s="18" t="inlineStr"/>
      <c r="B26" s="32" t="n"/>
      <c r="C26" s="18" t="inlineStr"/>
      <c r="D26" s="18" t="inlineStr"/>
      <c r="E26" s="20" t="inlineStr"/>
      <c r="F26" s="20" t="inlineStr"/>
      <c r="G26" s="33" t="n"/>
      <c r="H26" s="18" t="inlineStr"/>
      <c r="I26" s="22">
        <f>IF(A26="","",IFERROR(IF(VLOOKUP(D26,'Paramètres'!$J$4:$K$17,2,FALSE)=C26,"OK","À corriger"),"À corriger"))</f>
        <v/>
      </c>
    </row>
    <row r="27">
      <c r="A27" s="18" t="inlineStr"/>
      <c r="B27" s="32" t="n"/>
      <c r="C27" s="18" t="inlineStr"/>
      <c r="D27" s="18" t="inlineStr"/>
      <c r="E27" s="20" t="inlineStr"/>
      <c r="F27" s="20" t="inlineStr"/>
      <c r="G27" s="33" t="n"/>
      <c r="H27" s="18" t="inlineStr"/>
      <c r="I27" s="22">
        <f>IF(A27="","",IFERROR(IF(VLOOKUP(D27,'Paramètres'!$J$4:$K$17,2,FALSE)=C27,"OK","À corriger"),"À corriger"))</f>
        <v/>
      </c>
    </row>
    <row r="28">
      <c r="A28" s="18" t="inlineStr"/>
      <c r="B28" s="32" t="n"/>
      <c r="C28" s="18" t="inlineStr"/>
      <c r="D28" s="18" t="inlineStr"/>
      <c r="E28" s="20" t="inlineStr"/>
      <c r="F28" s="20" t="inlineStr"/>
      <c r="G28" s="33" t="n"/>
      <c r="H28" s="18" t="inlineStr"/>
      <c r="I28" s="22">
        <f>IF(A28="","",IFERROR(IF(VLOOKUP(D28,'Paramètres'!$J$4:$K$17,2,FALSE)=C28,"OK","À corriger"),"À corriger"))</f>
        <v/>
      </c>
    </row>
    <row r="29">
      <c r="A29" s="18" t="inlineStr"/>
      <c r="B29" s="32" t="n"/>
      <c r="C29" s="18" t="inlineStr"/>
      <c r="D29" s="18" t="inlineStr"/>
      <c r="E29" s="20" t="inlineStr"/>
      <c r="F29" s="20" t="inlineStr"/>
      <c r="G29" s="33" t="n"/>
      <c r="H29" s="18" t="inlineStr"/>
      <c r="I29" s="22">
        <f>IF(A29="","",IFERROR(IF(VLOOKUP(D29,'Paramètres'!$J$4:$K$17,2,FALSE)=C29,"OK","À corriger"),"À corriger"))</f>
        <v/>
      </c>
    </row>
    <row r="30">
      <c r="A30" s="18" t="inlineStr"/>
      <c r="B30" s="32" t="n"/>
      <c r="C30" s="18" t="inlineStr"/>
      <c r="D30" s="18" t="inlineStr"/>
      <c r="E30" s="20" t="inlineStr"/>
      <c r="F30" s="20" t="inlineStr"/>
      <c r="G30" s="33" t="n"/>
      <c r="H30" s="18" t="inlineStr"/>
      <c r="I30" s="22">
        <f>IF(A30="","",IFERROR(IF(VLOOKUP(D30,'Paramètres'!$J$4:$K$17,2,FALSE)=C30,"OK","À corriger"),"À corriger"))</f>
        <v/>
      </c>
    </row>
    <row r="31">
      <c r="A31" s="18" t="inlineStr"/>
      <c r="B31" s="32" t="n"/>
      <c r="C31" s="18" t="inlineStr"/>
      <c r="D31" s="18" t="inlineStr"/>
      <c r="E31" s="20" t="inlineStr"/>
      <c r="F31" s="20" t="inlineStr"/>
      <c r="G31" s="33" t="n"/>
      <c r="H31" s="18" t="inlineStr"/>
      <c r="I31" s="22">
        <f>IF(A31="","",IFERROR(IF(VLOOKUP(D31,'Paramètres'!$J$4:$K$17,2,FALSE)=C31,"OK","À corriger"),"À corriger"))</f>
        <v/>
      </c>
    </row>
    <row r="32">
      <c r="A32" s="18" t="inlineStr"/>
      <c r="B32" s="32" t="n"/>
      <c r="C32" s="18" t="inlineStr"/>
      <c r="D32" s="18" t="inlineStr"/>
      <c r="E32" s="20" t="inlineStr"/>
      <c r="F32" s="20" t="inlineStr"/>
      <c r="G32" s="33" t="n"/>
      <c r="H32" s="18" t="inlineStr"/>
      <c r="I32" s="22">
        <f>IF(A32="","",IFERROR(IF(VLOOKUP(D32,'Paramètres'!$J$4:$K$17,2,FALSE)=C32,"OK","À corriger"),"À corriger"))</f>
        <v/>
      </c>
    </row>
    <row r="33">
      <c r="A33" s="18" t="inlineStr"/>
      <c r="B33" s="32" t="n"/>
      <c r="C33" s="18" t="inlineStr"/>
      <c r="D33" s="18" t="inlineStr"/>
      <c r="E33" s="20" t="inlineStr"/>
      <c r="F33" s="20" t="inlineStr"/>
      <c r="G33" s="33" t="n"/>
      <c r="H33" s="18" t="inlineStr"/>
      <c r="I33" s="22">
        <f>IF(A33="","",IFERROR(IF(VLOOKUP(D33,'Paramètres'!$J$4:$K$17,2,FALSE)=C33,"OK","À corriger"),"À corriger"))</f>
        <v/>
      </c>
    </row>
    <row r="34">
      <c r="A34" s="18" t="inlineStr"/>
      <c r="B34" s="32" t="n"/>
      <c r="C34" s="18" t="inlineStr"/>
      <c r="D34" s="18" t="inlineStr"/>
      <c r="E34" s="20" t="inlineStr"/>
      <c r="F34" s="20" t="inlineStr"/>
      <c r="G34" s="33" t="n"/>
      <c r="H34" s="18" t="inlineStr"/>
      <c r="I34" s="22">
        <f>IF(A34="","",IFERROR(IF(VLOOKUP(D34,'Paramètres'!$J$4:$K$17,2,FALSE)=C34,"OK","À corriger"),"À corriger"))</f>
        <v/>
      </c>
    </row>
    <row r="35">
      <c r="A35" s="18" t="inlineStr"/>
      <c r="B35" s="32" t="n"/>
      <c r="C35" s="18" t="inlineStr"/>
      <c r="D35" s="18" t="inlineStr"/>
      <c r="E35" s="20" t="inlineStr"/>
      <c r="F35" s="20" t="inlineStr"/>
      <c r="G35" s="33" t="n"/>
      <c r="H35" s="18" t="inlineStr"/>
      <c r="I35" s="22">
        <f>IF(A35="","",IFERROR(IF(VLOOKUP(D35,'Paramètres'!$J$4:$K$17,2,FALSE)=C35,"OK","À corriger"),"À corriger"))</f>
        <v/>
      </c>
    </row>
    <row r="36">
      <c r="A36" s="18" t="inlineStr"/>
      <c r="B36" s="32" t="n"/>
      <c r="C36" s="18" t="inlineStr"/>
      <c r="D36" s="18" t="inlineStr"/>
      <c r="E36" s="20" t="inlineStr"/>
      <c r="F36" s="20" t="inlineStr"/>
      <c r="G36" s="33" t="n"/>
      <c r="H36" s="18" t="inlineStr"/>
      <c r="I36" s="22">
        <f>IF(A36="","",IFERROR(IF(VLOOKUP(D36,'Paramètres'!$J$4:$K$17,2,FALSE)=C36,"OK","À corriger"),"À corriger"))</f>
        <v/>
      </c>
    </row>
    <row r="37">
      <c r="A37" s="18" t="inlineStr"/>
      <c r="B37" s="32" t="n"/>
      <c r="C37" s="18" t="inlineStr"/>
      <c r="D37" s="18" t="inlineStr"/>
      <c r="E37" s="20" t="inlineStr"/>
      <c r="F37" s="20" t="inlineStr"/>
      <c r="G37" s="33" t="n"/>
      <c r="H37" s="18" t="inlineStr"/>
      <c r="I37" s="22">
        <f>IF(A37="","",IFERROR(IF(VLOOKUP(D37,'Paramètres'!$J$4:$K$17,2,FALSE)=C37,"OK","À corriger"),"À corriger"))</f>
        <v/>
      </c>
    </row>
    <row r="38">
      <c r="A38" s="18" t="inlineStr"/>
      <c r="B38" s="32" t="n"/>
      <c r="C38" s="18" t="inlineStr"/>
      <c r="D38" s="18" t="inlineStr"/>
      <c r="E38" s="20" t="inlineStr"/>
      <c r="F38" s="20" t="inlineStr"/>
      <c r="G38" s="33" t="n"/>
      <c r="H38" s="18" t="inlineStr"/>
      <c r="I38" s="22">
        <f>IF(A38="","",IFERROR(IF(VLOOKUP(D38,'Paramètres'!$J$4:$K$17,2,FALSE)=C38,"OK","À corriger"),"À corriger"))</f>
        <v/>
      </c>
    </row>
    <row r="39">
      <c r="A39" s="18" t="inlineStr"/>
      <c r="B39" s="32" t="n"/>
      <c r="C39" s="18" t="inlineStr"/>
      <c r="D39" s="18" t="inlineStr"/>
      <c r="E39" s="20" t="inlineStr"/>
      <c r="F39" s="20" t="inlineStr"/>
      <c r="G39" s="33" t="n"/>
      <c r="H39" s="18" t="inlineStr"/>
      <c r="I39" s="22">
        <f>IF(A39="","",IFERROR(IF(VLOOKUP(D39,'Paramètres'!$J$4:$K$17,2,FALSE)=C39,"OK","À corriger"),"À corriger"))</f>
        <v/>
      </c>
    </row>
    <row r="40">
      <c r="A40" s="18" t="inlineStr"/>
      <c r="B40" s="32" t="n"/>
      <c r="C40" s="18" t="inlineStr"/>
      <c r="D40" s="18" t="inlineStr"/>
      <c r="E40" s="20" t="inlineStr"/>
      <c r="F40" s="20" t="inlineStr"/>
      <c r="G40" s="33" t="n"/>
      <c r="H40" s="18" t="inlineStr"/>
      <c r="I40" s="22">
        <f>IF(A40="","",IFERROR(IF(VLOOKUP(D40,'Paramètres'!$J$4:$K$17,2,FALSE)=C40,"OK","À corriger"),"À corriger"))</f>
        <v/>
      </c>
    </row>
    <row r="41">
      <c r="A41" s="18" t="inlineStr"/>
      <c r="B41" s="32" t="n"/>
      <c r="C41" s="18" t="inlineStr"/>
      <c r="D41" s="18" t="inlineStr"/>
      <c r="E41" s="20" t="inlineStr"/>
      <c r="F41" s="20" t="inlineStr"/>
      <c r="G41" s="33" t="n"/>
      <c r="H41" s="18" t="inlineStr"/>
      <c r="I41" s="22">
        <f>IF(A41="","",IFERROR(IF(VLOOKUP(D41,'Paramètres'!$J$4:$K$17,2,FALSE)=C41,"OK","À corriger"),"À corriger"))</f>
        <v/>
      </c>
    </row>
    <row r="42">
      <c r="A42" s="18" t="inlineStr"/>
      <c r="B42" s="32" t="n"/>
      <c r="C42" s="18" t="inlineStr"/>
      <c r="D42" s="18" t="inlineStr"/>
      <c r="E42" s="20" t="inlineStr"/>
      <c r="F42" s="20" t="inlineStr"/>
      <c r="G42" s="33" t="n"/>
      <c r="H42" s="18" t="inlineStr"/>
      <c r="I42" s="22">
        <f>IF(A42="","",IFERROR(IF(VLOOKUP(D42,'Paramètres'!$J$4:$K$17,2,FALSE)=C42,"OK","À corriger"),"À corriger"))</f>
        <v/>
      </c>
    </row>
    <row r="43">
      <c r="A43" s="18" t="inlineStr"/>
      <c r="B43" s="32" t="n"/>
      <c r="C43" s="18" t="inlineStr"/>
      <c r="D43" s="18" t="inlineStr"/>
      <c r="E43" s="20" t="inlineStr"/>
      <c r="F43" s="20" t="inlineStr"/>
      <c r="G43" s="33" t="n"/>
      <c r="H43" s="18" t="inlineStr"/>
      <c r="I43" s="22">
        <f>IF(A43="","",IFERROR(IF(VLOOKUP(D43,'Paramètres'!$J$4:$K$17,2,FALSE)=C43,"OK","À corriger"),"À corriger"))</f>
        <v/>
      </c>
    </row>
    <row r="44">
      <c r="A44" s="18" t="inlineStr"/>
      <c r="B44" s="32" t="n"/>
      <c r="C44" s="18" t="inlineStr"/>
      <c r="D44" s="18" t="inlineStr"/>
      <c r="E44" s="20" t="inlineStr"/>
      <c r="F44" s="20" t="inlineStr"/>
      <c r="G44" s="33" t="n"/>
      <c r="H44" s="18" t="inlineStr"/>
      <c r="I44" s="22">
        <f>IF(A44="","",IFERROR(IF(VLOOKUP(D44,'Paramètres'!$J$4:$K$17,2,FALSE)=C44,"OK","À corriger"),"À corriger"))</f>
        <v/>
      </c>
    </row>
    <row r="45">
      <c r="A45" s="18" t="inlineStr"/>
      <c r="B45" s="32" t="n"/>
      <c r="C45" s="18" t="inlineStr"/>
      <c r="D45" s="18" t="inlineStr"/>
      <c r="E45" s="20" t="inlineStr"/>
      <c r="F45" s="20" t="inlineStr"/>
      <c r="G45" s="33" t="n"/>
      <c r="H45" s="18" t="inlineStr"/>
      <c r="I45" s="22">
        <f>IF(A45="","",IFERROR(IF(VLOOKUP(D45,'Paramètres'!$J$4:$K$17,2,FALSE)=C45,"OK","À corriger"),"À corriger"))</f>
        <v/>
      </c>
    </row>
    <row r="46">
      <c r="A46" s="18" t="inlineStr"/>
      <c r="B46" s="32" t="n"/>
      <c r="C46" s="18" t="inlineStr"/>
      <c r="D46" s="18" t="inlineStr"/>
      <c r="E46" s="20" t="inlineStr"/>
      <c r="F46" s="20" t="inlineStr"/>
      <c r="G46" s="33" t="n"/>
      <c r="H46" s="18" t="inlineStr"/>
      <c r="I46" s="22">
        <f>IF(A46="","",IFERROR(IF(VLOOKUP(D46,'Paramètres'!$J$4:$K$17,2,FALSE)=C46,"OK","À corriger"),"À corriger"))</f>
        <v/>
      </c>
    </row>
    <row r="47">
      <c r="A47" s="18" t="inlineStr"/>
      <c r="B47" s="32" t="n"/>
      <c r="C47" s="18" t="inlineStr"/>
      <c r="D47" s="18" t="inlineStr"/>
      <c r="E47" s="20" t="inlineStr"/>
      <c r="F47" s="20" t="inlineStr"/>
      <c r="G47" s="33" t="n"/>
      <c r="H47" s="18" t="inlineStr"/>
      <c r="I47" s="22">
        <f>IF(A47="","",IFERROR(IF(VLOOKUP(D47,'Paramètres'!$J$4:$K$17,2,FALSE)=C47,"OK","À corriger"),"À corriger"))</f>
        <v/>
      </c>
    </row>
    <row r="48">
      <c r="A48" s="18" t="inlineStr"/>
      <c r="B48" s="32" t="n"/>
      <c r="C48" s="18" t="inlineStr"/>
      <c r="D48" s="18" t="inlineStr"/>
      <c r="E48" s="20" t="inlineStr"/>
      <c r="F48" s="20" t="inlineStr"/>
      <c r="G48" s="33" t="n"/>
      <c r="H48" s="18" t="inlineStr"/>
      <c r="I48" s="22">
        <f>IF(A48="","",IFERROR(IF(VLOOKUP(D48,'Paramètres'!$J$4:$K$17,2,FALSE)=C48,"OK","À corriger"),"À corriger"))</f>
        <v/>
      </c>
    </row>
    <row r="49">
      <c r="A49" s="18" t="inlineStr"/>
      <c r="B49" s="32" t="n"/>
      <c r="C49" s="18" t="inlineStr"/>
      <c r="D49" s="18" t="inlineStr"/>
      <c r="E49" s="20" t="inlineStr"/>
      <c r="F49" s="20" t="inlineStr"/>
      <c r="G49" s="33" t="n"/>
      <c r="H49" s="18" t="inlineStr"/>
      <c r="I49" s="22">
        <f>IF(A49="","",IFERROR(IF(VLOOKUP(D49,'Paramètres'!$J$4:$K$17,2,FALSE)=C49,"OK","À corriger"),"À corriger"))</f>
        <v/>
      </c>
    </row>
    <row r="50">
      <c r="A50" s="18" t="inlineStr"/>
      <c r="B50" s="32" t="n"/>
      <c r="C50" s="18" t="inlineStr"/>
      <c r="D50" s="18" t="inlineStr"/>
      <c r="E50" s="20" t="inlineStr"/>
      <c r="F50" s="20" t="inlineStr"/>
      <c r="G50" s="33" t="n"/>
      <c r="H50" s="18" t="inlineStr"/>
      <c r="I50" s="22">
        <f>IF(A50="","",IFERROR(IF(VLOOKUP(D50,'Paramètres'!$J$4:$K$17,2,FALSE)=C50,"OK","À corriger"),"À corriger"))</f>
        <v/>
      </c>
    </row>
    <row r="51">
      <c r="A51" s="18" t="inlineStr"/>
      <c r="B51" s="32" t="n"/>
      <c r="C51" s="18" t="inlineStr"/>
      <c r="D51" s="18" t="inlineStr"/>
      <c r="E51" s="20" t="inlineStr"/>
      <c r="F51" s="20" t="inlineStr"/>
      <c r="G51" s="33" t="n"/>
      <c r="H51" s="18" t="inlineStr"/>
      <c r="I51" s="22">
        <f>IF(A51="","",IFERROR(IF(VLOOKUP(D51,'Paramètres'!$J$4:$K$17,2,FALSE)=C51,"OK","À corriger"),"À corriger"))</f>
        <v/>
      </c>
    </row>
    <row r="52">
      <c r="A52" s="18" t="inlineStr"/>
      <c r="B52" s="32" t="n"/>
      <c r="C52" s="18" t="inlineStr"/>
      <c r="D52" s="18" t="inlineStr"/>
      <c r="E52" s="20" t="inlineStr"/>
      <c r="F52" s="20" t="inlineStr"/>
      <c r="G52" s="33" t="n"/>
      <c r="H52" s="18" t="inlineStr"/>
      <c r="I52" s="22">
        <f>IF(A52="","",IFERROR(IF(VLOOKUP(D52,'Paramètres'!$J$4:$K$17,2,FALSE)=C52,"OK","À corriger"),"À corriger"))</f>
        <v/>
      </c>
    </row>
    <row r="53">
      <c r="A53" s="18" t="inlineStr"/>
      <c r="B53" s="32" t="n"/>
      <c r="C53" s="18" t="inlineStr"/>
      <c r="D53" s="18" t="inlineStr"/>
      <c r="E53" s="20" t="inlineStr"/>
      <c r="F53" s="20" t="inlineStr"/>
      <c r="G53" s="33" t="n"/>
      <c r="H53" s="18" t="inlineStr"/>
      <c r="I53" s="22">
        <f>IF(A53="","",IFERROR(IF(VLOOKUP(D53,'Paramètres'!$J$4:$K$17,2,FALSE)=C53,"OK","À corriger"),"À corriger"))</f>
        <v/>
      </c>
    </row>
    <row r="54">
      <c r="A54" s="18" t="inlineStr"/>
      <c r="B54" s="32" t="n"/>
      <c r="C54" s="18" t="inlineStr"/>
      <c r="D54" s="18" t="inlineStr"/>
      <c r="E54" s="20" t="inlineStr"/>
      <c r="F54" s="20" t="inlineStr"/>
      <c r="G54" s="33" t="n"/>
      <c r="H54" s="18" t="inlineStr"/>
      <c r="I54" s="22">
        <f>IF(A54="","",IFERROR(IF(VLOOKUP(D54,'Paramètres'!$J$4:$K$17,2,FALSE)=C54,"OK","À corriger"),"À corriger"))</f>
        <v/>
      </c>
    </row>
    <row r="55">
      <c r="A55" s="18" t="inlineStr"/>
      <c r="B55" s="32" t="n"/>
      <c r="C55" s="18" t="inlineStr"/>
      <c r="D55" s="18" t="inlineStr"/>
      <c r="E55" s="20" t="inlineStr"/>
      <c r="F55" s="20" t="inlineStr"/>
      <c r="G55" s="33" t="n"/>
      <c r="H55" s="18" t="inlineStr"/>
      <c r="I55" s="22">
        <f>IF(A55="","",IFERROR(IF(VLOOKUP(D55,'Paramètres'!$J$4:$K$17,2,FALSE)=C55,"OK","À corriger"),"À corriger"))</f>
        <v/>
      </c>
    </row>
    <row r="56">
      <c r="A56" s="18" t="inlineStr"/>
      <c r="B56" s="32" t="n"/>
      <c r="C56" s="18" t="inlineStr"/>
      <c r="D56" s="18" t="inlineStr"/>
      <c r="E56" s="20" t="inlineStr"/>
      <c r="F56" s="20" t="inlineStr"/>
      <c r="G56" s="33" t="n"/>
      <c r="H56" s="18" t="inlineStr"/>
      <c r="I56" s="22">
        <f>IF(A56="","",IFERROR(IF(VLOOKUP(D56,'Paramètres'!$J$4:$K$17,2,FALSE)=C56,"OK","À corriger"),"À corriger"))</f>
        <v/>
      </c>
    </row>
    <row r="57">
      <c r="A57" s="18" t="inlineStr"/>
      <c r="B57" s="32" t="n"/>
      <c r="C57" s="18" t="inlineStr"/>
      <c r="D57" s="18" t="inlineStr"/>
      <c r="E57" s="20" t="inlineStr"/>
      <c r="F57" s="20" t="inlineStr"/>
      <c r="G57" s="33" t="n"/>
      <c r="H57" s="18" t="inlineStr"/>
      <c r="I57" s="22">
        <f>IF(A57="","",IFERROR(IF(VLOOKUP(D57,'Paramètres'!$J$4:$K$17,2,FALSE)=C57,"OK","À corriger"),"À corriger"))</f>
        <v/>
      </c>
    </row>
    <row r="58">
      <c r="A58" s="18" t="inlineStr"/>
      <c r="B58" s="32" t="n"/>
      <c r="C58" s="18" t="inlineStr"/>
      <c r="D58" s="18" t="inlineStr"/>
      <c r="E58" s="20" t="inlineStr"/>
      <c r="F58" s="20" t="inlineStr"/>
      <c r="G58" s="33" t="n"/>
      <c r="H58" s="18" t="inlineStr"/>
      <c r="I58" s="22">
        <f>IF(A58="","",IFERROR(IF(VLOOKUP(D58,'Paramètres'!$J$4:$K$17,2,FALSE)=C58,"OK","À corriger"),"À corriger"))</f>
        <v/>
      </c>
    </row>
    <row r="59">
      <c r="A59" s="18" t="inlineStr"/>
      <c r="B59" s="32" t="n"/>
      <c r="C59" s="18" t="inlineStr"/>
      <c r="D59" s="18" t="inlineStr"/>
      <c r="E59" s="20" t="inlineStr"/>
      <c r="F59" s="20" t="inlineStr"/>
      <c r="G59" s="33" t="n"/>
      <c r="H59" s="18" t="inlineStr"/>
      <c r="I59" s="22">
        <f>IF(A59="","",IFERROR(IF(VLOOKUP(D59,'Paramètres'!$J$4:$K$17,2,FALSE)=C59,"OK","À corriger"),"À corriger"))</f>
        <v/>
      </c>
    </row>
    <row r="60">
      <c r="A60" s="18" t="inlineStr"/>
      <c r="B60" s="32" t="n"/>
      <c r="C60" s="18" t="inlineStr"/>
      <c r="D60" s="18" t="inlineStr"/>
      <c r="E60" s="20" t="inlineStr"/>
      <c r="F60" s="20" t="inlineStr"/>
      <c r="G60" s="33" t="n"/>
      <c r="H60" s="18" t="inlineStr"/>
      <c r="I60" s="22">
        <f>IF(A60="","",IFERROR(IF(VLOOKUP(D60,'Paramètres'!$J$4:$K$17,2,FALSE)=C60,"OK","À corriger"),"À corriger"))</f>
        <v/>
      </c>
    </row>
    <row r="61">
      <c r="A61" s="18" t="inlineStr"/>
      <c r="B61" s="32" t="n"/>
      <c r="C61" s="18" t="inlineStr"/>
      <c r="D61" s="18" t="inlineStr"/>
      <c r="E61" s="20" t="inlineStr"/>
      <c r="F61" s="20" t="inlineStr"/>
      <c r="G61" s="33" t="n"/>
      <c r="H61" s="18" t="inlineStr"/>
      <c r="I61" s="22">
        <f>IF(A61="","",IFERROR(IF(VLOOKUP(D61,'Paramètres'!$J$4:$K$17,2,FALSE)=C61,"OK","À corriger"),"À corriger"))</f>
        <v/>
      </c>
    </row>
    <row r="62">
      <c r="A62" s="18" t="inlineStr"/>
      <c r="B62" s="32" t="n"/>
      <c r="C62" s="18" t="inlineStr"/>
      <c r="D62" s="18" t="inlineStr"/>
      <c r="E62" s="20" t="inlineStr"/>
      <c r="F62" s="20" t="inlineStr"/>
      <c r="G62" s="33" t="n"/>
      <c r="H62" s="18" t="inlineStr"/>
      <c r="I62" s="22">
        <f>IF(A62="","",IFERROR(IF(VLOOKUP(D62,'Paramètres'!$J$4:$K$17,2,FALSE)=C62,"OK","À corriger"),"À corriger"))</f>
        <v/>
      </c>
    </row>
    <row r="63">
      <c r="A63" s="18" t="inlineStr"/>
      <c r="B63" s="32" t="n"/>
      <c r="C63" s="18" t="inlineStr"/>
      <c r="D63" s="18" t="inlineStr"/>
      <c r="E63" s="20" t="inlineStr"/>
      <c r="F63" s="20" t="inlineStr"/>
      <c r="G63" s="33" t="n"/>
      <c r="H63" s="18" t="inlineStr"/>
      <c r="I63" s="22">
        <f>IF(A63="","",IFERROR(IF(VLOOKUP(D63,'Paramètres'!$J$4:$K$17,2,FALSE)=C63,"OK","À corriger"),"À corriger"))</f>
        <v/>
      </c>
    </row>
    <row r="64">
      <c r="A64" s="18" t="inlineStr"/>
      <c r="B64" s="32" t="n"/>
      <c r="C64" s="18" t="inlineStr"/>
      <c r="D64" s="18" t="inlineStr"/>
      <c r="E64" s="20" t="inlineStr"/>
      <c r="F64" s="20" t="inlineStr"/>
      <c r="G64" s="33" t="n"/>
      <c r="H64" s="18" t="inlineStr"/>
      <c r="I64" s="22">
        <f>IF(A64="","",IFERROR(IF(VLOOKUP(D64,'Paramètres'!$J$4:$K$17,2,FALSE)=C64,"OK","À corriger"),"À corriger"))</f>
        <v/>
      </c>
    </row>
    <row r="65">
      <c r="A65" s="18" t="inlineStr"/>
      <c r="B65" s="32" t="n"/>
      <c r="C65" s="18" t="inlineStr"/>
      <c r="D65" s="18" t="inlineStr"/>
      <c r="E65" s="20" t="inlineStr"/>
      <c r="F65" s="20" t="inlineStr"/>
      <c r="G65" s="33" t="n"/>
      <c r="H65" s="18" t="inlineStr"/>
      <c r="I65" s="22">
        <f>IF(A65="","",IFERROR(IF(VLOOKUP(D65,'Paramètres'!$J$4:$K$17,2,FALSE)=C65,"OK","À corriger"),"À corriger"))</f>
        <v/>
      </c>
    </row>
    <row r="66">
      <c r="A66" s="18" t="inlineStr"/>
      <c r="B66" s="32" t="n"/>
      <c r="C66" s="18" t="inlineStr"/>
      <c r="D66" s="18" t="inlineStr"/>
      <c r="E66" s="20" t="inlineStr"/>
      <c r="F66" s="20" t="inlineStr"/>
      <c r="G66" s="33" t="n"/>
      <c r="H66" s="18" t="inlineStr"/>
      <c r="I66" s="22">
        <f>IF(A66="","",IFERROR(IF(VLOOKUP(D66,'Paramètres'!$J$4:$K$17,2,FALSE)=C66,"OK","À corriger"),"À corriger"))</f>
        <v/>
      </c>
    </row>
    <row r="67">
      <c r="A67" s="18" t="inlineStr"/>
      <c r="B67" s="32" t="n"/>
      <c r="C67" s="18" t="inlineStr"/>
      <c r="D67" s="18" t="inlineStr"/>
      <c r="E67" s="20" t="inlineStr"/>
      <c r="F67" s="20" t="inlineStr"/>
      <c r="G67" s="33" t="n"/>
      <c r="H67" s="18" t="inlineStr"/>
      <c r="I67" s="22">
        <f>IF(A67="","",IFERROR(IF(VLOOKUP(D67,'Paramètres'!$J$4:$K$17,2,FALSE)=C67,"OK","À corriger"),"À corriger"))</f>
        <v/>
      </c>
    </row>
    <row r="68">
      <c r="A68" s="18" t="inlineStr"/>
      <c r="B68" s="32" t="n"/>
      <c r="C68" s="18" t="inlineStr"/>
      <c r="D68" s="18" t="inlineStr"/>
      <c r="E68" s="20" t="inlineStr"/>
      <c r="F68" s="20" t="inlineStr"/>
      <c r="G68" s="33" t="n"/>
      <c r="H68" s="18" t="inlineStr"/>
      <c r="I68" s="22">
        <f>IF(A68="","",IFERROR(IF(VLOOKUP(D68,'Paramètres'!$J$4:$K$17,2,FALSE)=C68,"OK","À corriger"),"À corriger"))</f>
        <v/>
      </c>
    </row>
    <row r="69">
      <c r="A69" s="18" t="inlineStr"/>
      <c r="B69" s="32" t="n"/>
      <c r="C69" s="18" t="inlineStr"/>
      <c r="D69" s="18" t="inlineStr"/>
      <c r="E69" s="20" t="inlineStr"/>
      <c r="F69" s="20" t="inlineStr"/>
      <c r="G69" s="33" t="n"/>
      <c r="H69" s="18" t="inlineStr"/>
      <c r="I69" s="22">
        <f>IF(A69="","",IFERROR(IF(VLOOKUP(D69,'Paramètres'!$J$4:$K$17,2,FALSE)=C69,"OK","À corriger"),"À corriger"))</f>
        <v/>
      </c>
    </row>
    <row r="70">
      <c r="A70" s="18" t="inlineStr"/>
      <c r="B70" s="32" t="n"/>
      <c r="C70" s="18" t="inlineStr"/>
      <c r="D70" s="18" t="inlineStr"/>
      <c r="E70" s="20" t="inlineStr"/>
      <c r="F70" s="20" t="inlineStr"/>
      <c r="G70" s="33" t="n"/>
      <c r="H70" s="18" t="inlineStr"/>
      <c r="I70" s="22">
        <f>IF(A70="","",IFERROR(IF(VLOOKUP(D70,'Paramètres'!$J$4:$K$17,2,FALSE)=C70,"OK","À corriger"),"À corriger"))</f>
        <v/>
      </c>
    </row>
    <row r="71">
      <c r="A71" s="18" t="inlineStr"/>
      <c r="B71" s="32" t="n"/>
      <c r="C71" s="18" t="inlineStr"/>
      <c r="D71" s="18" t="inlineStr"/>
      <c r="E71" s="20" t="inlineStr"/>
      <c r="F71" s="20" t="inlineStr"/>
      <c r="G71" s="33" t="n"/>
      <c r="H71" s="18" t="inlineStr"/>
      <c r="I71" s="22">
        <f>IF(A71="","",IFERROR(IF(VLOOKUP(D71,'Paramètres'!$J$4:$K$17,2,FALSE)=C71,"OK","À corriger"),"À corriger"))</f>
        <v/>
      </c>
    </row>
    <row r="72">
      <c r="A72" s="18" t="inlineStr"/>
      <c r="B72" s="32" t="n"/>
      <c r="C72" s="18" t="inlineStr"/>
      <c r="D72" s="18" t="inlineStr"/>
      <c r="E72" s="20" t="inlineStr"/>
      <c r="F72" s="20" t="inlineStr"/>
      <c r="G72" s="33" t="n"/>
      <c r="H72" s="18" t="inlineStr"/>
      <c r="I72" s="22">
        <f>IF(A72="","",IFERROR(IF(VLOOKUP(D72,'Paramètres'!$J$4:$K$17,2,FALSE)=C72,"OK","À corriger"),"À corriger"))</f>
        <v/>
      </c>
    </row>
    <row r="73">
      <c r="A73" s="18" t="inlineStr"/>
      <c r="B73" s="32" t="n"/>
      <c r="C73" s="18" t="inlineStr"/>
      <c r="D73" s="18" t="inlineStr"/>
      <c r="E73" s="20" t="inlineStr"/>
      <c r="F73" s="20" t="inlineStr"/>
      <c r="G73" s="33" t="n"/>
      <c r="H73" s="18" t="inlineStr"/>
      <c r="I73" s="22">
        <f>IF(A73="","",IFERROR(IF(VLOOKUP(D73,'Paramètres'!$J$4:$K$17,2,FALSE)=C73,"OK","À corriger"),"À corriger"))</f>
        <v/>
      </c>
    </row>
    <row r="74">
      <c r="A74" s="18" t="inlineStr"/>
      <c r="B74" s="32" t="n"/>
      <c r="C74" s="18" t="inlineStr"/>
      <c r="D74" s="18" t="inlineStr"/>
      <c r="E74" s="20" t="inlineStr"/>
      <c r="F74" s="20" t="inlineStr"/>
      <c r="G74" s="33" t="n"/>
      <c r="H74" s="18" t="inlineStr"/>
      <c r="I74" s="22">
        <f>IF(A74="","",IFERROR(IF(VLOOKUP(D74,'Paramètres'!$J$4:$K$17,2,FALSE)=C74,"OK","À corriger"),"À corriger"))</f>
        <v/>
      </c>
    </row>
    <row r="75">
      <c r="A75" s="18" t="inlineStr"/>
      <c r="B75" s="32" t="n"/>
      <c r="C75" s="18" t="inlineStr"/>
      <c r="D75" s="18" t="inlineStr"/>
      <c r="E75" s="20" t="inlineStr"/>
      <c r="F75" s="20" t="inlineStr"/>
      <c r="G75" s="33" t="n"/>
      <c r="H75" s="18" t="inlineStr"/>
      <c r="I75" s="22">
        <f>IF(A75="","",IFERROR(IF(VLOOKUP(D75,'Paramètres'!$J$4:$K$17,2,FALSE)=C75,"OK","À corriger"),"À corriger"))</f>
        <v/>
      </c>
    </row>
    <row r="76">
      <c r="A76" s="18" t="inlineStr"/>
      <c r="B76" s="32" t="n"/>
      <c r="C76" s="18" t="inlineStr"/>
      <c r="D76" s="18" t="inlineStr"/>
      <c r="E76" s="20" t="inlineStr"/>
      <c r="F76" s="20" t="inlineStr"/>
      <c r="G76" s="33" t="n"/>
      <c r="H76" s="18" t="inlineStr"/>
      <c r="I76" s="22">
        <f>IF(A76="","",IFERROR(IF(VLOOKUP(D76,'Paramètres'!$J$4:$K$17,2,FALSE)=C76,"OK","À corriger"),"À corriger"))</f>
        <v/>
      </c>
    </row>
    <row r="77">
      <c r="A77" s="18" t="inlineStr"/>
      <c r="B77" s="32" t="n"/>
      <c r="C77" s="18" t="inlineStr"/>
      <c r="D77" s="18" t="inlineStr"/>
      <c r="E77" s="20" t="inlineStr"/>
      <c r="F77" s="20" t="inlineStr"/>
      <c r="G77" s="33" t="n"/>
      <c r="H77" s="18" t="inlineStr"/>
      <c r="I77" s="22">
        <f>IF(A77="","",IFERROR(IF(VLOOKUP(D77,'Paramètres'!$J$4:$K$17,2,FALSE)=C77,"OK","À corriger"),"À corriger"))</f>
        <v/>
      </c>
    </row>
    <row r="78">
      <c r="A78" s="18" t="inlineStr"/>
      <c r="B78" s="32" t="n"/>
      <c r="C78" s="18" t="inlineStr"/>
      <c r="D78" s="18" t="inlineStr"/>
      <c r="E78" s="20" t="inlineStr"/>
      <c r="F78" s="20" t="inlineStr"/>
      <c r="G78" s="33" t="n"/>
      <c r="H78" s="18" t="inlineStr"/>
      <c r="I78" s="22">
        <f>IF(A78="","",IFERROR(IF(VLOOKUP(D78,'Paramètres'!$J$4:$K$17,2,FALSE)=C78,"OK","À corriger"),"À corriger"))</f>
        <v/>
      </c>
    </row>
    <row r="79">
      <c r="A79" s="18" t="inlineStr"/>
      <c r="B79" s="32" t="n"/>
      <c r="C79" s="18" t="inlineStr"/>
      <c r="D79" s="18" t="inlineStr"/>
      <c r="E79" s="20" t="inlineStr"/>
      <c r="F79" s="20" t="inlineStr"/>
      <c r="G79" s="33" t="n"/>
      <c r="H79" s="18" t="inlineStr"/>
      <c r="I79" s="22">
        <f>IF(A79="","",IFERROR(IF(VLOOKUP(D79,'Paramètres'!$J$4:$K$17,2,FALSE)=C79,"OK","À corriger"),"À corriger"))</f>
        <v/>
      </c>
    </row>
    <row r="80">
      <c r="A80" s="18" t="inlineStr"/>
      <c r="B80" s="32" t="n"/>
      <c r="C80" s="18" t="inlineStr"/>
      <c r="D80" s="18" t="inlineStr"/>
      <c r="E80" s="20" t="inlineStr"/>
      <c r="F80" s="20" t="inlineStr"/>
      <c r="G80" s="33" t="n"/>
      <c r="H80" s="18" t="inlineStr"/>
      <c r="I80" s="22">
        <f>IF(A80="","",IFERROR(IF(VLOOKUP(D80,'Paramètres'!$J$4:$K$17,2,FALSE)=C80,"OK","À corriger"),"À corriger"))</f>
        <v/>
      </c>
    </row>
    <row r="81">
      <c r="A81" s="18" t="inlineStr"/>
      <c r="B81" s="32" t="n"/>
      <c r="C81" s="18" t="inlineStr"/>
      <c r="D81" s="18" t="inlineStr"/>
      <c r="E81" s="20" t="inlineStr"/>
      <c r="F81" s="20" t="inlineStr"/>
      <c r="G81" s="33" t="n"/>
      <c r="H81" s="18" t="inlineStr"/>
      <c r="I81" s="22">
        <f>IF(A81="","",IFERROR(IF(VLOOKUP(D81,'Paramètres'!$J$4:$K$17,2,FALSE)=C81,"OK","À corriger"),"À corriger"))</f>
        <v/>
      </c>
    </row>
    <row r="82">
      <c r="A82" s="18" t="inlineStr"/>
      <c r="B82" s="32" t="n"/>
      <c r="C82" s="18" t="inlineStr"/>
      <c r="D82" s="18" t="inlineStr"/>
      <c r="E82" s="20" t="inlineStr"/>
      <c r="F82" s="20" t="inlineStr"/>
      <c r="G82" s="33" t="n"/>
      <c r="H82" s="18" t="inlineStr"/>
      <c r="I82" s="22">
        <f>IF(A82="","",IFERROR(IF(VLOOKUP(D82,'Paramètres'!$J$4:$K$17,2,FALSE)=C82,"OK","À corriger"),"À corriger"))</f>
        <v/>
      </c>
    </row>
    <row r="83">
      <c r="A83" s="18" t="inlineStr"/>
      <c r="B83" s="32" t="n"/>
      <c r="C83" s="18" t="inlineStr"/>
      <c r="D83" s="18" t="inlineStr"/>
      <c r="E83" s="20" t="inlineStr"/>
      <c r="F83" s="20" t="inlineStr"/>
      <c r="G83" s="33" t="n"/>
      <c r="H83" s="18" t="inlineStr"/>
      <c r="I83" s="22">
        <f>IF(A83="","",IFERROR(IF(VLOOKUP(D83,'Paramètres'!$J$4:$K$17,2,FALSE)=C83,"OK","À corriger"),"À corriger"))</f>
        <v/>
      </c>
    </row>
    <row r="84">
      <c r="A84" s="18" t="inlineStr"/>
      <c r="B84" s="32" t="n"/>
      <c r="C84" s="18" t="inlineStr"/>
      <c r="D84" s="18" t="inlineStr"/>
      <c r="E84" s="20" t="inlineStr"/>
      <c r="F84" s="20" t="inlineStr"/>
      <c r="G84" s="33" t="n"/>
      <c r="H84" s="18" t="inlineStr"/>
      <c r="I84" s="22">
        <f>IF(A84="","",IFERROR(IF(VLOOKUP(D84,'Paramètres'!$J$4:$K$17,2,FALSE)=C84,"OK","À corriger"),"À corriger"))</f>
        <v/>
      </c>
    </row>
    <row r="85">
      <c r="A85" s="18" t="inlineStr"/>
      <c r="B85" s="32" t="n"/>
      <c r="C85" s="18" t="inlineStr"/>
      <c r="D85" s="18" t="inlineStr"/>
      <c r="E85" s="20" t="inlineStr"/>
      <c r="F85" s="20" t="inlineStr"/>
      <c r="G85" s="33" t="n"/>
      <c r="H85" s="18" t="inlineStr"/>
      <c r="I85" s="22">
        <f>IF(A85="","",IFERROR(IF(VLOOKUP(D85,'Paramètres'!$J$4:$K$17,2,FALSE)=C85,"OK","À corriger"),"À corriger"))</f>
        <v/>
      </c>
    </row>
    <row r="86">
      <c r="A86" s="18" t="inlineStr"/>
      <c r="B86" s="32" t="n"/>
      <c r="C86" s="18" t="inlineStr"/>
      <c r="D86" s="18" t="inlineStr"/>
      <c r="E86" s="20" t="inlineStr"/>
      <c r="F86" s="20" t="inlineStr"/>
      <c r="G86" s="33" t="n"/>
      <c r="H86" s="18" t="inlineStr"/>
      <c r="I86" s="22">
        <f>IF(A86="","",IFERROR(IF(VLOOKUP(D86,'Paramètres'!$J$4:$K$17,2,FALSE)=C86,"OK","À corriger"),"À corriger"))</f>
        <v/>
      </c>
    </row>
    <row r="87">
      <c r="A87" s="18" t="inlineStr"/>
      <c r="B87" s="32" t="n"/>
      <c r="C87" s="18" t="inlineStr"/>
      <c r="D87" s="18" t="inlineStr"/>
      <c r="E87" s="20" t="inlineStr"/>
      <c r="F87" s="20" t="inlineStr"/>
      <c r="G87" s="33" t="n"/>
      <c r="H87" s="18" t="inlineStr"/>
      <c r="I87" s="22">
        <f>IF(A87="","",IFERROR(IF(VLOOKUP(D87,'Paramètres'!$J$4:$K$17,2,FALSE)=C87,"OK","À corriger"),"À corriger"))</f>
        <v/>
      </c>
    </row>
    <row r="88">
      <c r="A88" s="18" t="inlineStr"/>
      <c r="B88" s="32" t="n"/>
      <c r="C88" s="18" t="inlineStr"/>
      <c r="D88" s="18" t="inlineStr"/>
      <c r="E88" s="20" t="inlineStr"/>
      <c r="F88" s="20" t="inlineStr"/>
      <c r="G88" s="33" t="n"/>
      <c r="H88" s="18" t="inlineStr"/>
      <c r="I88" s="22">
        <f>IF(A88="","",IFERROR(IF(VLOOKUP(D88,'Paramètres'!$J$4:$K$17,2,FALSE)=C88,"OK","À corriger"),"À corriger"))</f>
        <v/>
      </c>
    </row>
    <row r="89">
      <c r="A89" s="18" t="inlineStr"/>
      <c r="B89" s="32" t="n"/>
      <c r="C89" s="18" t="inlineStr"/>
      <c r="D89" s="18" t="inlineStr"/>
      <c r="E89" s="20" t="inlineStr"/>
      <c r="F89" s="20" t="inlineStr"/>
      <c r="G89" s="33" t="n"/>
      <c r="H89" s="18" t="inlineStr"/>
      <c r="I89" s="22">
        <f>IF(A89="","",IFERROR(IF(VLOOKUP(D89,'Paramètres'!$J$4:$K$17,2,FALSE)=C89,"OK","À corriger"),"À corriger"))</f>
        <v/>
      </c>
    </row>
    <row r="90">
      <c r="A90" s="18" t="inlineStr"/>
      <c r="B90" s="32" t="n"/>
      <c r="C90" s="18" t="inlineStr"/>
      <c r="D90" s="18" t="inlineStr"/>
      <c r="E90" s="20" t="inlineStr"/>
      <c r="F90" s="20" t="inlineStr"/>
      <c r="G90" s="33" t="n"/>
      <c r="H90" s="18" t="inlineStr"/>
      <c r="I90" s="22">
        <f>IF(A90="","",IFERROR(IF(VLOOKUP(D90,'Paramètres'!$J$4:$K$17,2,FALSE)=C90,"OK","À corriger"),"À corriger"))</f>
        <v/>
      </c>
    </row>
    <row r="91">
      <c r="A91" s="18" t="inlineStr"/>
      <c r="B91" s="32" t="n"/>
      <c r="C91" s="18" t="inlineStr"/>
      <c r="D91" s="18" t="inlineStr"/>
      <c r="E91" s="20" t="inlineStr"/>
      <c r="F91" s="20" t="inlineStr"/>
      <c r="G91" s="33" t="n"/>
      <c r="H91" s="18" t="inlineStr"/>
      <c r="I91" s="22">
        <f>IF(A91="","",IFERROR(IF(VLOOKUP(D91,'Paramètres'!$J$4:$K$17,2,FALSE)=C91,"OK","À corriger"),"À corriger"))</f>
        <v/>
      </c>
    </row>
    <row r="92">
      <c r="A92" s="18" t="inlineStr"/>
      <c r="B92" s="32" t="n"/>
      <c r="C92" s="18" t="inlineStr"/>
      <c r="D92" s="18" t="inlineStr"/>
      <c r="E92" s="20" t="inlineStr"/>
      <c r="F92" s="20" t="inlineStr"/>
      <c r="G92" s="33" t="n"/>
      <c r="H92" s="18" t="inlineStr"/>
      <c r="I92" s="22">
        <f>IF(A92="","",IFERROR(IF(VLOOKUP(D92,'Paramètres'!$J$4:$K$17,2,FALSE)=C92,"OK","À corriger"),"À corriger"))</f>
        <v/>
      </c>
    </row>
    <row r="93">
      <c r="A93" s="18" t="inlineStr"/>
      <c r="B93" s="32" t="n"/>
      <c r="C93" s="18" t="inlineStr"/>
      <c r="D93" s="18" t="inlineStr"/>
      <c r="E93" s="20" t="inlineStr"/>
      <c r="F93" s="20" t="inlineStr"/>
      <c r="G93" s="33" t="n"/>
      <c r="H93" s="18" t="inlineStr"/>
      <c r="I93" s="22">
        <f>IF(A93="","",IFERROR(IF(VLOOKUP(D93,'Paramètres'!$J$4:$K$17,2,FALSE)=C93,"OK","À corriger"),"À corriger"))</f>
        <v/>
      </c>
    </row>
    <row r="94">
      <c r="A94" s="18" t="inlineStr"/>
      <c r="B94" s="32" t="n"/>
      <c r="C94" s="18" t="inlineStr"/>
      <c r="D94" s="18" t="inlineStr"/>
      <c r="E94" s="20" t="inlineStr"/>
      <c r="F94" s="20" t="inlineStr"/>
      <c r="G94" s="33" t="n"/>
      <c r="H94" s="18" t="inlineStr"/>
      <c r="I94" s="22">
        <f>IF(A94="","",IFERROR(IF(VLOOKUP(D94,'Paramètres'!$J$4:$K$17,2,FALSE)=C94,"OK","À corriger"),"À corriger"))</f>
        <v/>
      </c>
    </row>
    <row r="95">
      <c r="A95" s="18" t="inlineStr"/>
      <c r="B95" s="32" t="n"/>
      <c r="C95" s="18" t="inlineStr"/>
      <c r="D95" s="18" t="inlineStr"/>
      <c r="E95" s="20" t="inlineStr"/>
      <c r="F95" s="20" t="inlineStr"/>
      <c r="G95" s="33" t="n"/>
      <c r="H95" s="18" t="inlineStr"/>
      <c r="I95" s="22">
        <f>IF(A95="","",IFERROR(IF(VLOOKUP(D95,'Paramètres'!$J$4:$K$17,2,FALSE)=C95,"OK","À corriger"),"À corriger"))</f>
        <v/>
      </c>
    </row>
    <row r="96">
      <c r="A96" s="18" t="inlineStr"/>
      <c r="B96" s="32" t="n"/>
      <c r="C96" s="18" t="inlineStr"/>
      <c r="D96" s="18" t="inlineStr"/>
      <c r="E96" s="20" t="inlineStr"/>
      <c r="F96" s="20" t="inlineStr"/>
      <c r="G96" s="33" t="n"/>
      <c r="H96" s="18" t="inlineStr"/>
      <c r="I96" s="22">
        <f>IF(A96="","",IFERROR(IF(VLOOKUP(D96,'Paramètres'!$J$4:$K$17,2,FALSE)=C96,"OK","À corriger"),"À corriger"))</f>
        <v/>
      </c>
    </row>
    <row r="97">
      <c r="A97" s="18" t="inlineStr"/>
      <c r="B97" s="32" t="n"/>
      <c r="C97" s="18" t="inlineStr"/>
      <c r="D97" s="18" t="inlineStr"/>
      <c r="E97" s="20" t="inlineStr"/>
      <c r="F97" s="20" t="inlineStr"/>
      <c r="G97" s="33" t="n"/>
      <c r="H97" s="18" t="inlineStr"/>
      <c r="I97" s="22">
        <f>IF(A97="","",IFERROR(IF(VLOOKUP(D97,'Paramètres'!$J$4:$K$17,2,FALSE)=C97,"OK","À corriger"),"À corriger"))</f>
        <v/>
      </c>
    </row>
    <row r="98">
      <c r="A98" s="18" t="inlineStr"/>
      <c r="B98" s="32" t="n"/>
      <c r="C98" s="18" t="inlineStr"/>
      <c r="D98" s="18" t="inlineStr"/>
      <c r="E98" s="20" t="inlineStr"/>
      <c r="F98" s="20" t="inlineStr"/>
      <c r="G98" s="33" t="n"/>
      <c r="H98" s="18" t="inlineStr"/>
      <c r="I98" s="22">
        <f>IF(A98="","",IFERROR(IF(VLOOKUP(D98,'Paramètres'!$J$4:$K$17,2,FALSE)=C98,"OK","À corriger"),"À corriger"))</f>
        <v/>
      </c>
    </row>
    <row r="99">
      <c r="A99" s="18" t="inlineStr"/>
      <c r="B99" s="32" t="n"/>
      <c r="C99" s="18" t="inlineStr"/>
      <c r="D99" s="18" t="inlineStr"/>
      <c r="E99" s="20" t="inlineStr"/>
      <c r="F99" s="20" t="inlineStr"/>
      <c r="G99" s="33" t="n"/>
      <c r="H99" s="18" t="inlineStr"/>
      <c r="I99" s="22">
        <f>IF(A99="","",IFERROR(IF(VLOOKUP(D99,'Paramètres'!$J$4:$K$17,2,FALSE)=C99,"OK","À corriger"),"À corriger"))</f>
        <v/>
      </c>
    </row>
    <row r="100">
      <c r="A100" s="18" t="inlineStr"/>
      <c r="B100" s="32" t="n"/>
      <c r="C100" s="18" t="inlineStr"/>
      <c r="D100" s="18" t="inlineStr"/>
      <c r="E100" s="20" t="inlineStr"/>
      <c r="F100" s="20" t="inlineStr"/>
      <c r="G100" s="33" t="n"/>
      <c r="H100" s="18" t="inlineStr"/>
      <c r="I100" s="22">
        <f>IF(A100="","",IFERROR(IF(VLOOKUP(D100,'Paramètres'!$J$4:$K$17,2,FALSE)=C100,"OK","À corriger"),"À corriger"))</f>
        <v/>
      </c>
    </row>
    <row r="101">
      <c r="A101" s="18" t="inlineStr"/>
      <c r="B101" s="32" t="n"/>
      <c r="C101" s="18" t="inlineStr"/>
      <c r="D101" s="18" t="inlineStr"/>
      <c r="E101" s="20" t="inlineStr"/>
      <c r="F101" s="20" t="inlineStr"/>
      <c r="G101" s="33" t="n"/>
      <c r="H101" s="18" t="inlineStr"/>
      <c r="I101" s="22">
        <f>IF(A101="","",IFERROR(IF(VLOOKUP(D101,'Paramètres'!$J$4:$K$17,2,FALSE)=C101,"OK","À corriger"),"À corriger"))</f>
        <v/>
      </c>
    </row>
    <row r="102">
      <c r="A102" s="18" t="inlineStr"/>
      <c r="B102" s="32" t="n"/>
      <c r="C102" s="18" t="inlineStr"/>
      <c r="D102" s="18" t="inlineStr"/>
      <c r="E102" s="20" t="inlineStr"/>
      <c r="F102" s="20" t="inlineStr"/>
      <c r="G102" s="33" t="n"/>
      <c r="H102" s="18" t="inlineStr"/>
      <c r="I102" s="22">
        <f>IF(A102="","",IFERROR(IF(VLOOKUP(D102,'Paramètres'!$J$4:$K$17,2,FALSE)=C102,"OK","À corriger"),"À corriger"))</f>
        <v/>
      </c>
    </row>
    <row r="103">
      <c r="A103" s="18" t="inlineStr"/>
      <c r="B103" s="32" t="n"/>
      <c r="C103" s="18" t="inlineStr"/>
      <c r="D103" s="18" t="inlineStr"/>
      <c r="E103" s="20" t="inlineStr"/>
      <c r="F103" s="20" t="inlineStr"/>
      <c r="G103" s="33" t="n"/>
      <c r="H103" s="18" t="inlineStr"/>
      <c r="I103" s="22">
        <f>IF(A103="","",IFERROR(IF(VLOOKUP(D103,'Paramètres'!$J$4:$K$17,2,FALSE)=C103,"OK","À corriger"),"À corriger"))</f>
        <v/>
      </c>
    </row>
    <row r="104">
      <c r="A104" s="18" t="inlineStr"/>
      <c r="B104" s="32" t="n"/>
      <c r="C104" s="18" t="inlineStr"/>
      <c r="D104" s="18" t="inlineStr"/>
      <c r="E104" s="20" t="inlineStr"/>
      <c r="F104" s="20" t="inlineStr"/>
      <c r="G104" s="33" t="n"/>
      <c r="H104" s="18" t="inlineStr"/>
      <c r="I104" s="22">
        <f>IF(A104="","",IFERROR(IF(VLOOKUP(D104,'Paramètres'!$J$4:$K$17,2,FALSE)=C104,"OK","À corriger"),"À corriger"))</f>
        <v/>
      </c>
    </row>
    <row r="105">
      <c r="A105" s="18" t="inlineStr"/>
      <c r="B105" s="32" t="n"/>
      <c r="C105" s="18" t="inlineStr"/>
      <c r="D105" s="18" t="inlineStr"/>
      <c r="E105" s="20" t="inlineStr"/>
      <c r="F105" s="20" t="inlineStr"/>
      <c r="G105" s="33" t="n"/>
      <c r="H105" s="18" t="inlineStr"/>
      <c r="I105" s="22">
        <f>IF(A105="","",IFERROR(IF(VLOOKUP(D105,'Paramètres'!$J$4:$K$17,2,FALSE)=C105,"OK","À corriger"),"À corriger"))</f>
        <v/>
      </c>
    </row>
    <row r="106">
      <c r="A106" s="18" t="inlineStr"/>
      <c r="B106" s="32" t="n"/>
      <c r="C106" s="18" t="inlineStr"/>
      <c r="D106" s="18" t="inlineStr"/>
      <c r="E106" s="20" t="inlineStr"/>
      <c r="F106" s="20" t="inlineStr"/>
      <c r="G106" s="33" t="n"/>
      <c r="H106" s="18" t="inlineStr"/>
      <c r="I106" s="22">
        <f>IF(A106="","",IFERROR(IF(VLOOKUP(D106,'Paramètres'!$J$4:$K$17,2,FALSE)=C106,"OK","À corriger"),"À corriger"))</f>
        <v/>
      </c>
    </row>
    <row r="107">
      <c r="A107" s="18" t="inlineStr"/>
      <c r="B107" s="32" t="n"/>
      <c r="C107" s="18" t="inlineStr"/>
      <c r="D107" s="18" t="inlineStr"/>
      <c r="E107" s="20" t="inlineStr"/>
      <c r="F107" s="20" t="inlineStr"/>
      <c r="G107" s="33" t="n"/>
      <c r="H107" s="18" t="inlineStr"/>
      <c r="I107" s="22">
        <f>IF(A107="","",IFERROR(IF(VLOOKUP(D107,'Paramètres'!$J$4:$K$17,2,FALSE)=C107,"OK","À corriger"),"À corriger"))</f>
        <v/>
      </c>
    </row>
    <row r="108">
      <c r="A108" s="18" t="inlineStr"/>
      <c r="B108" s="32" t="n"/>
      <c r="C108" s="18" t="inlineStr"/>
      <c r="D108" s="18" t="inlineStr"/>
      <c r="E108" s="20" t="inlineStr"/>
      <c r="F108" s="20" t="inlineStr"/>
      <c r="G108" s="33" t="n"/>
      <c r="H108" s="18" t="inlineStr"/>
      <c r="I108" s="22">
        <f>IF(A108="","",IFERROR(IF(VLOOKUP(D108,'Paramètres'!$J$4:$K$17,2,FALSE)=C108,"OK","À corriger"),"À corriger"))</f>
        <v/>
      </c>
    </row>
    <row r="109">
      <c r="A109" s="18" t="inlineStr"/>
      <c r="B109" s="32" t="n"/>
      <c r="C109" s="18" t="inlineStr"/>
      <c r="D109" s="18" t="inlineStr"/>
      <c r="E109" s="20" t="inlineStr"/>
      <c r="F109" s="20" t="inlineStr"/>
      <c r="G109" s="33" t="n"/>
      <c r="H109" s="18" t="inlineStr"/>
      <c r="I109" s="22">
        <f>IF(A109="","",IFERROR(IF(VLOOKUP(D109,'Paramètres'!$J$4:$K$17,2,FALSE)=C109,"OK","À corriger"),"À corriger"))</f>
        <v/>
      </c>
    </row>
    <row r="110">
      <c r="A110" s="18" t="inlineStr"/>
      <c r="B110" s="32" t="n"/>
      <c r="C110" s="18" t="inlineStr"/>
      <c r="D110" s="18" t="inlineStr"/>
      <c r="E110" s="20" t="inlineStr"/>
      <c r="F110" s="20" t="inlineStr"/>
      <c r="G110" s="33" t="n"/>
      <c r="H110" s="18" t="inlineStr"/>
      <c r="I110" s="22">
        <f>IF(A110="","",IFERROR(IF(VLOOKUP(D110,'Paramètres'!$J$4:$K$17,2,FALSE)=C110,"OK","À corriger"),"À corriger"))</f>
        <v/>
      </c>
    </row>
    <row r="111">
      <c r="A111" s="18" t="inlineStr"/>
      <c r="B111" s="32" t="n"/>
      <c r="C111" s="18" t="inlineStr"/>
      <c r="D111" s="18" t="inlineStr"/>
      <c r="E111" s="20" t="inlineStr"/>
      <c r="F111" s="20" t="inlineStr"/>
      <c r="G111" s="33" t="n"/>
      <c r="H111" s="18" t="inlineStr"/>
      <c r="I111" s="22">
        <f>IF(A111="","",IFERROR(IF(VLOOKUP(D111,'Paramètres'!$J$4:$K$17,2,FALSE)=C111,"OK","À corriger"),"À corriger"))</f>
        <v/>
      </c>
    </row>
    <row r="112">
      <c r="A112" s="18" t="inlineStr"/>
      <c r="B112" s="32" t="n"/>
      <c r="C112" s="18" t="inlineStr"/>
      <c r="D112" s="18" t="inlineStr"/>
      <c r="E112" s="20" t="inlineStr"/>
      <c r="F112" s="20" t="inlineStr"/>
      <c r="G112" s="33" t="n"/>
      <c r="H112" s="18" t="inlineStr"/>
      <c r="I112" s="22">
        <f>IF(A112="","",IFERROR(IF(VLOOKUP(D112,'Paramètres'!$J$4:$K$17,2,FALSE)=C112,"OK","À corriger"),"À corriger"))</f>
        <v/>
      </c>
    </row>
    <row r="113">
      <c r="A113" s="18" t="inlineStr"/>
      <c r="B113" s="32" t="n"/>
      <c r="C113" s="18" t="inlineStr"/>
      <c r="D113" s="18" t="inlineStr"/>
      <c r="E113" s="20" t="inlineStr"/>
      <c r="F113" s="20" t="inlineStr"/>
      <c r="G113" s="33" t="n"/>
      <c r="H113" s="18" t="inlineStr"/>
      <c r="I113" s="22">
        <f>IF(A113="","",IFERROR(IF(VLOOKUP(D113,'Paramètres'!$J$4:$K$17,2,FALSE)=C113,"OK","À corriger"),"À corriger"))</f>
        <v/>
      </c>
    </row>
    <row r="114">
      <c r="A114" s="18" t="inlineStr"/>
      <c r="B114" s="32" t="n"/>
      <c r="C114" s="18" t="inlineStr"/>
      <c r="D114" s="18" t="inlineStr"/>
      <c r="E114" s="20" t="inlineStr"/>
      <c r="F114" s="20" t="inlineStr"/>
      <c r="G114" s="33" t="n"/>
      <c r="H114" s="18" t="inlineStr"/>
      <c r="I114" s="22">
        <f>IF(A114="","",IFERROR(IF(VLOOKUP(D114,'Paramètres'!$J$4:$K$17,2,FALSE)=C114,"OK","À corriger"),"À corriger"))</f>
        <v/>
      </c>
    </row>
    <row r="115">
      <c r="A115" s="18" t="inlineStr"/>
      <c r="B115" s="32" t="n"/>
      <c r="C115" s="18" t="inlineStr"/>
      <c r="D115" s="18" t="inlineStr"/>
      <c r="E115" s="20" t="inlineStr"/>
      <c r="F115" s="20" t="inlineStr"/>
      <c r="G115" s="33" t="n"/>
      <c r="H115" s="18" t="inlineStr"/>
      <c r="I115" s="22">
        <f>IF(A115="","",IFERROR(IF(VLOOKUP(D115,'Paramètres'!$J$4:$K$17,2,FALSE)=C115,"OK","À corriger"),"À corriger"))</f>
        <v/>
      </c>
    </row>
    <row r="116">
      <c r="A116" s="18" t="inlineStr"/>
      <c r="B116" s="32" t="n"/>
      <c r="C116" s="18" t="inlineStr"/>
      <c r="D116" s="18" t="inlineStr"/>
      <c r="E116" s="20" t="inlineStr"/>
      <c r="F116" s="20" t="inlineStr"/>
      <c r="G116" s="33" t="n"/>
      <c r="H116" s="18" t="inlineStr"/>
      <c r="I116" s="22">
        <f>IF(A116="","",IFERROR(IF(VLOOKUP(D116,'Paramètres'!$J$4:$K$17,2,FALSE)=C116,"OK","À corriger"),"À corriger"))</f>
        <v/>
      </c>
    </row>
    <row r="117">
      <c r="A117" s="18" t="inlineStr"/>
      <c r="B117" s="32" t="n"/>
      <c r="C117" s="18" t="inlineStr"/>
      <c r="D117" s="18" t="inlineStr"/>
      <c r="E117" s="20" t="inlineStr"/>
      <c r="F117" s="20" t="inlineStr"/>
      <c r="G117" s="33" t="n"/>
      <c r="H117" s="18" t="inlineStr"/>
      <c r="I117" s="22">
        <f>IF(A117="","",IFERROR(IF(VLOOKUP(D117,'Paramètres'!$J$4:$K$17,2,FALSE)=C117,"OK","À corriger"),"À corriger"))</f>
        <v/>
      </c>
    </row>
    <row r="118">
      <c r="A118" s="18" t="inlineStr"/>
      <c r="B118" s="32" t="n"/>
      <c r="C118" s="18" t="inlineStr"/>
      <c r="D118" s="18" t="inlineStr"/>
      <c r="E118" s="20" t="inlineStr"/>
      <c r="F118" s="20" t="inlineStr"/>
      <c r="G118" s="33" t="n"/>
      <c r="H118" s="18" t="inlineStr"/>
      <c r="I118" s="22">
        <f>IF(A118="","",IFERROR(IF(VLOOKUP(D118,'Paramètres'!$J$4:$K$17,2,FALSE)=C118,"OK","À corriger"),"À corriger"))</f>
        <v/>
      </c>
    </row>
    <row r="119">
      <c r="A119" s="18" t="inlineStr"/>
      <c r="B119" s="32" t="n"/>
      <c r="C119" s="18" t="inlineStr"/>
      <c r="D119" s="18" t="inlineStr"/>
      <c r="E119" s="20" t="inlineStr"/>
      <c r="F119" s="20" t="inlineStr"/>
      <c r="G119" s="33" t="n"/>
      <c r="H119" s="18" t="inlineStr"/>
      <c r="I119" s="22">
        <f>IF(A119="","",IFERROR(IF(VLOOKUP(D119,'Paramètres'!$J$4:$K$17,2,FALSE)=C119,"OK","À corriger"),"À corriger"))</f>
        <v/>
      </c>
    </row>
    <row r="120">
      <c r="A120" s="18" t="inlineStr"/>
      <c r="B120" s="32" t="n"/>
      <c r="C120" s="18" t="inlineStr"/>
      <c r="D120" s="18" t="inlineStr"/>
      <c r="E120" s="20" t="inlineStr"/>
      <c r="F120" s="20" t="inlineStr"/>
      <c r="G120" s="33" t="n"/>
      <c r="H120" s="18" t="inlineStr"/>
      <c r="I120" s="22">
        <f>IF(A120="","",IFERROR(IF(VLOOKUP(D120,'Paramètres'!$J$4:$K$17,2,FALSE)=C120,"OK","À corriger"),"À corriger"))</f>
        <v/>
      </c>
    </row>
    <row r="121">
      <c r="A121" s="18" t="inlineStr"/>
      <c r="B121" s="32" t="n"/>
      <c r="C121" s="18" t="inlineStr"/>
      <c r="D121" s="18" t="inlineStr"/>
      <c r="E121" s="20" t="inlineStr"/>
      <c r="F121" s="20" t="inlineStr"/>
      <c r="G121" s="33" t="n"/>
      <c r="H121" s="18" t="inlineStr"/>
      <c r="I121" s="22">
        <f>IF(A121="","",IFERROR(IF(VLOOKUP(D121,'Paramètres'!$J$4:$K$17,2,FALSE)=C121,"OK","À corriger"),"À corriger"))</f>
        <v/>
      </c>
    </row>
    <row r="122">
      <c r="A122" s="18" t="inlineStr"/>
      <c r="B122" s="32" t="n"/>
      <c r="C122" s="18" t="inlineStr"/>
      <c r="D122" s="18" t="inlineStr"/>
      <c r="E122" s="20" t="inlineStr"/>
      <c r="F122" s="20" t="inlineStr"/>
      <c r="G122" s="33" t="n"/>
      <c r="H122" s="18" t="inlineStr"/>
      <c r="I122" s="22">
        <f>IF(A122="","",IFERROR(IF(VLOOKUP(D122,'Paramètres'!$J$4:$K$17,2,FALSE)=C122,"OK","À corriger"),"À corriger"))</f>
        <v/>
      </c>
    </row>
    <row r="123">
      <c r="A123" s="18" t="inlineStr"/>
      <c r="B123" s="32" t="n"/>
      <c r="C123" s="18" t="inlineStr"/>
      <c r="D123" s="18" t="inlineStr"/>
      <c r="E123" s="20" t="inlineStr"/>
      <c r="F123" s="20" t="inlineStr"/>
      <c r="G123" s="33" t="n"/>
      <c r="H123" s="18" t="inlineStr"/>
      <c r="I123" s="22">
        <f>IF(A123="","",IFERROR(IF(VLOOKUP(D123,'Paramètres'!$J$4:$K$17,2,FALSE)=C123,"OK","À corriger"),"À corriger"))</f>
        <v/>
      </c>
    </row>
    <row r="124">
      <c r="A124" s="18" t="inlineStr"/>
      <c r="B124" s="32" t="n"/>
      <c r="C124" s="18" t="inlineStr"/>
      <c r="D124" s="18" t="inlineStr"/>
      <c r="E124" s="20" t="inlineStr"/>
      <c r="F124" s="20" t="inlineStr"/>
      <c r="G124" s="33" t="n"/>
      <c r="H124" s="18" t="inlineStr"/>
      <c r="I124" s="22">
        <f>IF(A124="","",IFERROR(IF(VLOOKUP(D124,'Paramètres'!$J$4:$K$17,2,FALSE)=C124,"OK","À corriger"),"À corriger"))</f>
        <v/>
      </c>
    </row>
    <row r="125">
      <c r="A125" s="18" t="inlineStr"/>
      <c r="B125" s="32" t="n"/>
      <c r="C125" s="18" t="inlineStr"/>
      <c r="D125" s="18" t="inlineStr"/>
      <c r="E125" s="20" t="inlineStr"/>
      <c r="F125" s="20" t="inlineStr"/>
      <c r="G125" s="33" t="n"/>
      <c r="H125" s="18" t="inlineStr"/>
      <c r="I125" s="22">
        <f>IF(A125="","",IFERROR(IF(VLOOKUP(D125,'Paramètres'!$J$4:$K$17,2,FALSE)=C125,"OK","À corriger"),"À corriger"))</f>
        <v/>
      </c>
    </row>
    <row r="126">
      <c r="A126" s="18" t="inlineStr"/>
      <c r="B126" s="32" t="n"/>
      <c r="C126" s="18" t="inlineStr"/>
      <c r="D126" s="18" t="inlineStr"/>
      <c r="E126" s="20" t="inlineStr"/>
      <c r="F126" s="20" t="inlineStr"/>
      <c r="G126" s="33" t="n"/>
      <c r="H126" s="18" t="inlineStr"/>
      <c r="I126" s="22">
        <f>IF(A126="","",IFERROR(IF(VLOOKUP(D126,'Paramètres'!$J$4:$K$17,2,FALSE)=C126,"OK","À corriger"),"À corriger"))</f>
        <v/>
      </c>
    </row>
    <row r="127">
      <c r="A127" s="18" t="inlineStr"/>
      <c r="B127" s="32" t="n"/>
      <c r="C127" s="18" t="inlineStr"/>
      <c r="D127" s="18" t="inlineStr"/>
      <c r="E127" s="20" t="inlineStr"/>
      <c r="F127" s="20" t="inlineStr"/>
      <c r="G127" s="33" t="n"/>
      <c r="H127" s="18" t="inlineStr"/>
      <c r="I127" s="22">
        <f>IF(A127="","",IFERROR(IF(VLOOKUP(D127,'Paramètres'!$J$4:$K$17,2,FALSE)=C127,"OK","À corriger"),"À corriger"))</f>
        <v/>
      </c>
    </row>
    <row r="128">
      <c r="A128" s="18" t="inlineStr"/>
      <c r="B128" s="32" t="n"/>
      <c r="C128" s="18" t="inlineStr"/>
      <c r="D128" s="18" t="inlineStr"/>
      <c r="E128" s="20" t="inlineStr"/>
      <c r="F128" s="20" t="inlineStr"/>
      <c r="G128" s="33" t="n"/>
      <c r="H128" s="18" t="inlineStr"/>
      <c r="I128" s="22">
        <f>IF(A128="","",IFERROR(IF(VLOOKUP(D128,'Paramètres'!$J$4:$K$17,2,FALSE)=C128,"OK","À corriger"),"À corriger"))</f>
        <v/>
      </c>
    </row>
    <row r="129">
      <c r="A129" s="18" t="inlineStr"/>
      <c r="B129" s="32" t="n"/>
      <c r="C129" s="18" t="inlineStr"/>
      <c r="D129" s="18" t="inlineStr"/>
      <c r="E129" s="20" t="inlineStr"/>
      <c r="F129" s="20" t="inlineStr"/>
      <c r="G129" s="33" t="n"/>
      <c r="H129" s="18" t="inlineStr"/>
      <c r="I129" s="22">
        <f>IF(A129="","",IFERROR(IF(VLOOKUP(D129,'Paramètres'!$J$4:$K$17,2,FALSE)=C129,"OK","À corriger"),"À corriger"))</f>
        <v/>
      </c>
    </row>
    <row r="130">
      <c r="A130" s="18" t="inlineStr"/>
      <c r="B130" s="32" t="n"/>
      <c r="C130" s="18" t="inlineStr"/>
      <c r="D130" s="18" t="inlineStr"/>
      <c r="E130" s="20" t="inlineStr"/>
      <c r="F130" s="20" t="inlineStr"/>
      <c r="G130" s="33" t="n"/>
      <c r="H130" s="18" t="inlineStr"/>
      <c r="I130" s="22">
        <f>IF(A130="","",IFERROR(IF(VLOOKUP(D130,'Paramètres'!$J$4:$K$17,2,FALSE)=C130,"OK","À corriger"),"À corriger"))</f>
        <v/>
      </c>
    </row>
    <row r="131">
      <c r="A131" s="18" t="inlineStr"/>
      <c r="B131" s="32" t="n"/>
      <c r="C131" s="18" t="inlineStr"/>
      <c r="D131" s="18" t="inlineStr"/>
      <c r="E131" s="20" t="inlineStr"/>
      <c r="F131" s="20" t="inlineStr"/>
      <c r="G131" s="33" t="n"/>
      <c r="H131" s="18" t="inlineStr"/>
      <c r="I131" s="22">
        <f>IF(A131="","",IFERROR(IF(VLOOKUP(D131,'Paramètres'!$J$4:$K$17,2,FALSE)=C131,"OK","À corriger"),"À corriger"))</f>
        <v/>
      </c>
    </row>
    <row r="132">
      <c r="A132" s="18" t="inlineStr"/>
      <c r="B132" s="32" t="n"/>
      <c r="C132" s="18" t="inlineStr"/>
      <c r="D132" s="18" t="inlineStr"/>
      <c r="E132" s="20" t="inlineStr"/>
      <c r="F132" s="20" t="inlineStr"/>
      <c r="G132" s="33" t="n"/>
      <c r="H132" s="18" t="inlineStr"/>
      <c r="I132" s="22">
        <f>IF(A132="","",IFERROR(IF(VLOOKUP(D132,'Paramètres'!$J$4:$K$17,2,FALSE)=C132,"OK","À corriger"),"À corriger"))</f>
        <v/>
      </c>
    </row>
    <row r="133">
      <c r="A133" s="18" t="inlineStr"/>
      <c r="B133" s="32" t="n"/>
      <c r="C133" s="18" t="inlineStr"/>
      <c r="D133" s="18" t="inlineStr"/>
      <c r="E133" s="20" t="inlineStr"/>
      <c r="F133" s="20" t="inlineStr"/>
      <c r="G133" s="33" t="n"/>
      <c r="H133" s="18" t="inlineStr"/>
      <c r="I133" s="22">
        <f>IF(A133="","",IFERROR(IF(VLOOKUP(D133,'Paramètres'!$J$4:$K$17,2,FALSE)=C133,"OK","À corriger"),"À corriger"))</f>
        <v/>
      </c>
    </row>
    <row r="134">
      <c r="A134" s="18" t="inlineStr"/>
      <c r="B134" s="32" t="n"/>
      <c r="C134" s="18" t="inlineStr"/>
      <c r="D134" s="18" t="inlineStr"/>
      <c r="E134" s="20" t="inlineStr"/>
      <c r="F134" s="20" t="inlineStr"/>
      <c r="G134" s="33" t="n"/>
      <c r="H134" s="18" t="inlineStr"/>
      <c r="I134" s="22">
        <f>IF(A134="","",IFERROR(IF(VLOOKUP(D134,'Paramètres'!$J$4:$K$17,2,FALSE)=C134,"OK","À corriger"),"À corriger"))</f>
        <v/>
      </c>
    </row>
    <row r="135">
      <c r="A135" s="18" t="inlineStr"/>
      <c r="B135" s="32" t="n"/>
      <c r="C135" s="18" t="inlineStr"/>
      <c r="D135" s="18" t="inlineStr"/>
      <c r="E135" s="20" t="inlineStr"/>
      <c r="F135" s="20" t="inlineStr"/>
      <c r="G135" s="33" t="n"/>
      <c r="H135" s="18" t="inlineStr"/>
      <c r="I135" s="22">
        <f>IF(A135="","",IFERROR(IF(VLOOKUP(D135,'Paramètres'!$J$4:$K$17,2,FALSE)=C135,"OK","À corriger"),"À corriger"))</f>
        <v/>
      </c>
    </row>
    <row r="136">
      <c r="A136" s="18" t="inlineStr"/>
      <c r="B136" s="32" t="n"/>
      <c r="C136" s="18" t="inlineStr"/>
      <c r="D136" s="18" t="inlineStr"/>
      <c r="E136" s="20" t="inlineStr"/>
      <c r="F136" s="20" t="inlineStr"/>
      <c r="G136" s="33" t="n"/>
      <c r="H136" s="18" t="inlineStr"/>
      <c r="I136" s="22">
        <f>IF(A136="","",IFERROR(IF(VLOOKUP(D136,'Paramètres'!$J$4:$K$17,2,FALSE)=C136,"OK","À corriger"),"À corriger"))</f>
        <v/>
      </c>
    </row>
    <row r="137">
      <c r="A137" s="18" t="inlineStr"/>
      <c r="B137" s="32" t="n"/>
      <c r="C137" s="18" t="inlineStr"/>
      <c r="D137" s="18" t="inlineStr"/>
      <c r="E137" s="20" t="inlineStr"/>
      <c r="F137" s="20" t="inlineStr"/>
      <c r="G137" s="33" t="n"/>
      <c r="H137" s="18" t="inlineStr"/>
      <c r="I137" s="22">
        <f>IF(A137="","",IFERROR(IF(VLOOKUP(D137,'Paramètres'!$J$4:$K$17,2,FALSE)=C137,"OK","À corriger"),"À corriger"))</f>
        <v/>
      </c>
    </row>
    <row r="138">
      <c r="A138" s="18" t="inlineStr"/>
      <c r="B138" s="32" t="n"/>
      <c r="C138" s="18" t="inlineStr"/>
      <c r="D138" s="18" t="inlineStr"/>
      <c r="E138" s="20" t="inlineStr"/>
      <c r="F138" s="20" t="inlineStr"/>
      <c r="G138" s="33" t="n"/>
      <c r="H138" s="18" t="inlineStr"/>
      <c r="I138" s="22">
        <f>IF(A138="","",IFERROR(IF(VLOOKUP(D138,'Paramètres'!$J$4:$K$17,2,FALSE)=C138,"OK","À corriger"),"À corriger"))</f>
        <v/>
      </c>
    </row>
    <row r="139">
      <c r="A139" s="18" t="inlineStr"/>
      <c r="B139" s="32" t="n"/>
      <c r="C139" s="18" t="inlineStr"/>
      <c r="D139" s="18" t="inlineStr"/>
      <c r="E139" s="20" t="inlineStr"/>
      <c r="F139" s="20" t="inlineStr"/>
      <c r="G139" s="33" t="n"/>
      <c r="H139" s="18" t="inlineStr"/>
      <c r="I139" s="22">
        <f>IF(A139="","",IFERROR(IF(VLOOKUP(D139,'Paramètres'!$J$4:$K$17,2,FALSE)=C139,"OK","À corriger"),"À corriger"))</f>
        <v/>
      </c>
    </row>
    <row r="140">
      <c r="A140" s="18" t="inlineStr"/>
      <c r="B140" s="32" t="n"/>
      <c r="C140" s="18" t="inlineStr"/>
      <c r="D140" s="18" t="inlineStr"/>
      <c r="E140" s="20" t="inlineStr"/>
      <c r="F140" s="20" t="inlineStr"/>
      <c r="G140" s="33" t="n"/>
      <c r="H140" s="18" t="inlineStr"/>
      <c r="I140" s="22">
        <f>IF(A140="","",IFERROR(IF(VLOOKUP(D140,'Paramètres'!$J$4:$K$17,2,FALSE)=C140,"OK","À corriger"),"À corriger"))</f>
        <v/>
      </c>
    </row>
    <row r="141">
      <c r="A141" s="18" t="inlineStr"/>
      <c r="B141" s="32" t="n"/>
      <c r="C141" s="18" t="inlineStr"/>
      <c r="D141" s="18" t="inlineStr"/>
      <c r="E141" s="20" t="inlineStr"/>
      <c r="F141" s="20" t="inlineStr"/>
      <c r="G141" s="33" t="n"/>
      <c r="H141" s="18" t="inlineStr"/>
      <c r="I141" s="22">
        <f>IF(A141="","",IFERROR(IF(VLOOKUP(D141,'Paramètres'!$J$4:$K$17,2,FALSE)=C141,"OK","À corriger"),"À corriger"))</f>
        <v/>
      </c>
    </row>
    <row r="142">
      <c r="A142" s="18" t="inlineStr"/>
      <c r="B142" s="32" t="n"/>
      <c r="C142" s="18" t="inlineStr"/>
      <c r="D142" s="18" t="inlineStr"/>
      <c r="E142" s="20" t="inlineStr"/>
      <c r="F142" s="20" t="inlineStr"/>
      <c r="G142" s="33" t="n"/>
      <c r="H142" s="18" t="inlineStr"/>
      <c r="I142" s="22">
        <f>IF(A142="","",IFERROR(IF(VLOOKUP(D142,'Paramètres'!$J$4:$K$17,2,FALSE)=C142,"OK","À corriger"),"À corriger"))</f>
        <v/>
      </c>
    </row>
    <row r="143">
      <c r="A143" s="18" t="inlineStr"/>
      <c r="B143" s="32" t="n"/>
      <c r="C143" s="18" t="inlineStr"/>
      <c r="D143" s="18" t="inlineStr"/>
      <c r="E143" s="20" t="inlineStr"/>
      <c r="F143" s="20" t="inlineStr"/>
      <c r="G143" s="33" t="n"/>
      <c r="H143" s="18" t="inlineStr"/>
      <c r="I143" s="22">
        <f>IF(A143="","",IFERROR(IF(VLOOKUP(D143,'Paramètres'!$J$4:$K$17,2,FALSE)=C143,"OK","À corriger"),"À corriger"))</f>
        <v/>
      </c>
    </row>
    <row r="144">
      <c r="A144" s="18" t="inlineStr"/>
      <c r="B144" s="32" t="n"/>
      <c r="C144" s="18" t="inlineStr"/>
      <c r="D144" s="18" t="inlineStr"/>
      <c r="E144" s="20" t="inlineStr"/>
      <c r="F144" s="20" t="inlineStr"/>
      <c r="G144" s="33" t="n"/>
      <c r="H144" s="18" t="inlineStr"/>
      <c r="I144" s="22">
        <f>IF(A144="","",IFERROR(IF(VLOOKUP(D144,'Paramètres'!$J$4:$K$17,2,FALSE)=C144,"OK","À corriger"),"À corriger"))</f>
        <v/>
      </c>
    </row>
    <row r="145">
      <c r="A145" s="18" t="inlineStr"/>
      <c r="B145" s="32" t="n"/>
      <c r="C145" s="18" t="inlineStr"/>
      <c r="D145" s="18" t="inlineStr"/>
      <c r="E145" s="20" t="inlineStr"/>
      <c r="F145" s="20" t="inlineStr"/>
      <c r="G145" s="33" t="n"/>
      <c r="H145" s="18" t="inlineStr"/>
      <c r="I145" s="22">
        <f>IF(A145="","",IFERROR(IF(VLOOKUP(D145,'Paramètres'!$J$4:$K$17,2,FALSE)=C145,"OK","À corriger"),"À corriger"))</f>
        <v/>
      </c>
    </row>
    <row r="146">
      <c r="A146" s="18" t="inlineStr"/>
      <c r="B146" s="32" t="n"/>
      <c r="C146" s="18" t="inlineStr"/>
      <c r="D146" s="18" t="inlineStr"/>
      <c r="E146" s="20" t="inlineStr"/>
      <c r="F146" s="20" t="inlineStr"/>
      <c r="G146" s="33" t="n"/>
      <c r="H146" s="18" t="inlineStr"/>
      <c r="I146" s="22">
        <f>IF(A146="","",IFERROR(IF(VLOOKUP(D146,'Paramètres'!$J$4:$K$17,2,FALSE)=C146,"OK","À corriger"),"À corriger"))</f>
        <v/>
      </c>
    </row>
    <row r="147">
      <c r="A147" s="18" t="inlineStr"/>
      <c r="B147" s="32" t="n"/>
      <c r="C147" s="18" t="inlineStr"/>
      <c r="D147" s="18" t="inlineStr"/>
      <c r="E147" s="20" t="inlineStr"/>
      <c r="F147" s="20" t="inlineStr"/>
      <c r="G147" s="33" t="n"/>
      <c r="H147" s="18" t="inlineStr"/>
      <c r="I147" s="22">
        <f>IF(A147="","",IFERROR(IF(VLOOKUP(D147,'Paramètres'!$J$4:$K$17,2,FALSE)=C147,"OK","À corriger"),"À corriger"))</f>
        <v/>
      </c>
    </row>
    <row r="148">
      <c r="A148" s="18" t="inlineStr"/>
      <c r="B148" s="32" t="n"/>
      <c r="C148" s="18" t="inlineStr"/>
      <c r="D148" s="18" t="inlineStr"/>
      <c r="E148" s="20" t="inlineStr"/>
      <c r="F148" s="20" t="inlineStr"/>
      <c r="G148" s="33" t="n"/>
      <c r="H148" s="18" t="inlineStr"/>
      <c r="I148" s="22">
        <f>IF(A148="","",IFERROR(IF(VLOOKUP(D148,'Paramètres'!$J$4:$K$17,2,FALSE)=C148,"OK","À corriger"),"À corriger"))</f>
        <v/>
      </c>
    </row>
    <row r="149">
      <c r="A149" s="18" t="inlineStr"/>
      <c r="B149" s="32" t="n"/>
      <c r="C149" s="18" t="inlineStr"/>
      <c r="D149" s="18" t="inlineStr"/>
      <c r="E149" s="20" t="inlineStr"/>
      <c r="F149" s="20" t="inlineStr"/>
      <c r="G149" s="33" t="n"/>
      <c r="H149" s="18" t="inlineStr"/>
      <c r="I149" s="22">
        <f>IF(A149="","",IFERROR(IF(VLOOKUP(D149,'Paramètres'!$J$4:$K$17,2,FALSE)=C149,"OK","À corriger"),"À corriger"))</f>
        <v/>
      </c>
    </row>
    <row r="150">
      <c r="A150" s="18" t="inlineStr"/>
      <c r="B150" s="32" t="n"/>
      <c r="C150" s="18" t="inlineStr"/>
      <c r="D150" s="18" t="inlineStr"/>
      <c r="E150" s="20" t="inlineStr"/>
      <c r="F150" s="20" t="inlineStr"/>
      <c r="G150" s="33" t="n"/>
      <c r="H150" s="18" t="inlineStr"/>
      <c r="I150" s="22">
        <f>IF(A150="","",IFERROR(IF(VLOOKUP(D150,'Paramètres'!$J$4:$K$17,2,FALSE)=C150,"OK","À corriger"),"À corriger"))</f>
        <v/>
      </c>
    </row>
    <row r="151">
      <c r="A151" s="18" t="inlineStr"/>
      <c r="B151" s="32" t="n"/>
      <c r="C151" s="18" t="inlineStr"/>
      <c r="D151" s="18" t="inlineStr"/>
      <c r="E151" s="20" t="inlineStr"/>
      <c r="F151" s="20" t="inlineStr"/>
      <c r="G151" s="33" t="n"/>
      <c r="H151" s="18" t="inlineStr"/>
      <c r="I151" s="22">
        <f>IF(A151="","",IFERROR(IF(VLOOKUP(D151,'Paramètres'!$J$4:$K$17,2,FALSE)=C151,"OK","À corriger"),"À corriger"))</f>
        <v/>
      </c>
    </row>
    <row r="152">
      <c r="A152" s="18" t="inlineStr"/>
      <c r="B152" s="32" t="n"/>
      <c r="C152" s="18" t="inlineStr"/>
      <c r="D152" s="18" t="inlineStr"/>
      <c r="E152" s="20" t="inlineStr"/>
      <c r="F152" s="20" t="inlineStr"/>
      <c r="G152" s="33" t="n"/>
      <c r="H152" s="18" t="inlineStr"/>
      <c r="I152" s="22">
        <f>IF(A152="","",IFERROR(IF(VLOOKUP(D152,'Paramètres'!$J$4:$K$17,2,FALSE)=C152,"OK","À corriger"),"À corriger"))</f>
        <v/>
      </c>
    </row>
    <row r="153">
      <c r="A153" s="18" t="inlineStr"/>
      <c r="B153" s="32" t="n"/>
      <c r="C153" s="18" t="inlineStr"/>
      <c r="D153" s="18" t="inlineStr"/>
      <c r="E153" s="20" t="inlineStr"/>
      <c r="F153" s="20" t="inlineStr"/>
      <c r="G153" s="33" t="n"/>
      <c r="H153" s="18" t="inlineStr"/>
      <c r="I153" s="22">
        <f>IF(A153="","",IFERROR(IF(VLOOKUP(D153,'Paramètres'!$J$4:$K$17,2,FALSE)=C153,"OK","À corriger"),"À corriger"))</f>
        <v/>
      </c>
    </row>
    <row r="154">
      <c r="A154" s="18" t="inlineStr"/>
      <c r="B154" s="32" t="n"/>
      <c r="C154" s="18" t="inlineStr"/>
      <c r="D154" s="18" t="inlineStr"/>
      <c r="E154" s="20" t="inlineStr"/>
      <c r="F154" s="20" t="inlineStr"/>
      <c r="G154" s="33" t="n"/>
      <c r="H154" s="18" t="inlineStr"/>
      <c r="I154" s="22">
        <f>IF(A154="","",IFERROR(IF(VLOOKUP(D154,'Paramètres'!$J$4:$K$17,2,FALSE)=C154,"OK","À corriger"),"À corriger"))</f>
        <v/>
      </c>
    </row>
    <row r="155">
      <c r="A155" s="18" t="inlineStr"/>
      <c r="B155" s="32" t="n"/>
      <c r="C155" s="18" t="inlineStr"/>
      <c r="D155" s="18" t="inlineStr"/>
      <c r="E155" s="20" t="inlineStr"/>
      <c r="F155" s="20" t="inlineStr"/>
      <c r="G155" s="33" t="n"/>
      <c r="H155" s="18" t="inlineStr"/>
      <c r="I155" s="22">
        <f>IF(A155="","",IFERROR(IF(VLOOKUP(D155,'Paramètres'!$J$4:$K$17,2,FALSE)=C155,"OK","À corriger"),"À corriger"))</f>
        <v/>
      </c>
    </row>
    <row r="156">
      <c r="A156" s="18" t="inlineStr"/>
      <c r="B156" s="32" t="n"/>
      <c r="C156" s="18" t="inlineStr"/>
      <c r="D156" s="18" t="inlineStr"/>
      <c r="E156" s="20" t="inlineStr"/>
      <c r="F156" s="20" t="inlineStr"/>
      <c r="G156" s="33" t="n"/>
      <c r="H156" s="18" t="inlineStr"/>
      <c r="I156" s="22">
        <f>IF(A156="","",IFERROR(IF(VLOOKUP(D156,'Paramètres'!$J$4:$K$17,2,FALSE)=C156,"OK","À corriger"),"À corriger"))</f>
        <v/>
      </c>
    </row>
    <row r="157">
      <c r="A157" s="18" t="inlineStr"/>
      <c r="B157" s="32" t="n"/>
      <c r="C157" s="18" t="inlineStr"/>
      <c r="D157" s="18" t="inlineStr"/>
      <c r="E157" s="20" t="inlineStr"/>
      <c r="F157" s="20" t="inlineStr"/>
      <c r="G157" s="33" t="n"/>
      <c r="H157" s="18" t="inlineStr"/>
      <c r="I157" s="22">
        <f>IF(A157="","",IFERROR(IF(VLOOKUP(D157,'Paramètres'!$J$4:$K$17,2,FALSE)=C157,"OK","À corriger"),"À corriger"))</f>
        <v/>
      </c>
    </row>
    <row r="158">
      <c r="A158" s="18" t="inlineStr"/>
      <c r="B158" s="32" t="n"/>
      <c r="C158" s="18" t="inlineStr"/>
      <c r="D158" s="18" t="inlineStr"/>
      <c r="E158" s="20" t="inlineStr"/>
      <c r="F158" s="20" t="inlineStr"/>
      <c r="G158" s="33" t="n"/>
      <c r="H158" s="18" t="inlineStr"/>
      <c r="I158" s="22">
        <f>IF(A158="","",IFERROR(IF(VLOOKUP(D158,'Paramètres'!$J$4:$K$17,2,FALSE)=C158,"OK","À corriger"),"À corriger"))</f>
        <v/>
      </c>
    </row>
    <row r="159">
      <c r="A159" s="18" t="inlineStr"/>
      <c r="B159" s="32" t="n"/>
      <c r="C159" s="18" t="inlineStr"/>
      <c r="D159" s="18" t="inlineStr"/>
      <c r="E159" s="20" t="inlineStr"/>
      <c r="F159" s="20" t="inlineStr"/>
      <c r="G159" s="33" t="n"/>
      <c r="H159" s="18" t="inlineStr"/>
      <c r="I159" s="22">
        <f>IF(A159="","",IFERROR(IF(VLOOKUP(D159,'Paramètres'!$J$4:$K$17,2,FALSE)=C159,"OK","À corriger"),"À corriger"))</f>
        <v/>
      </c>
    </row>
    <row r="160">
      <c r="A160" s="18" t="inlineStr"/>
      <c r="B160" s="32" t="n"/>
      <c r="C160" s="18" t="inlineStr"/>
      <c r="D160" s="18" t="inlineStr"/>
      <c r="E160" s="20" t="inlineStr"/>
      <c r="F160" s="20" t="inlineStr"/>
      <c r="G160" s="33" t="n"/>
      <c r="H160" s="18" t="inlineStr"/>
      <c r="I160" s="22">
        <f>IF(A160="","",IFERROR(IF(VLOOKUP(D160,'Paramètres'!$J$4:$K$17,2,FALSE)=C160,"OK","À corriger"),"À corriger"))</f>
        <v/>
      </c>
    </row>
    <row r="161">
      <c r="A161" s="18" t="inlineStr"/>
      <c r="B161" s="32" t="n"/>
      <c r="C161" s="18" t="inlineStr"/>
      <c r="D161" s="18" t="inlineStr"/>
      <c r="E161" s="20" t="inlineStr"/>
      <c r="F161" s="20" t="inlineStr"/>
      <c r="G161" s="33" t="n"/>
      <c r="H161" s="18" t="inlineStr"/>
      <c r="I161" s="22">
        <f>IF(A161="","",IFERROR(IF(VLOOKUP(D161,'Paramètres'!$J$4:$K$17,2,FALSE)=C161,"OK","À corriger"),"À corriger"))</f>
        <v/>
      </c>
    </row>
    <row r="162">
      <c r="A162" s="18" t="inlineStr"/>
      <c r="B162" s="32" t="n"/>
      <c r="C162" s="18" t="inlineStr"/>
      <c r="D162" s="18" t="inlineStr"/>
      <c r="E162" s="20" t="inlineStr"/>
      <c r="F162" s="20" t="inlineStr"/>
      <c r="G162" s="33" t="n"/>
      <c r="H162" s="18" t="inlineStr"/>
      <c r="I162" s="22">
        <f>IF(A162="","",IFERROR(IF(VLOOKUP(D162,'Paramètres'!$J$4:$K$17,2,FALSE)=C162,"OK","À corriger"),"À corriger"))</f>
        <v/>
      </c>
    </row>
    <row r="163">
      <c r="A163" s="18" t="inlineStr"/>
      <c r="B163" s="32" t="n"/>
      <c r="C163" s="18" t="inlineStr"/>
      <c r="D163" s="18" t="inlineStr"/>
      <c r="E163" s="20" t="inlineStr"/>
      <c r="F163" s="20" t="inlineStr"/>
      <c r="G163" s="33" t="n"/>
      <c r="H163" s="18" t="inlineStr"/>
      <c r="I163" s="22">
        <f>IF(A163="","",IFERROR(IF(VLOOKUP(D163,'Paramètres'!$J$4:$K$17,2,FALSE)=C163,"OK","À corriger"),"À corriger"))</f>
        <v/>
      </c>
    </row>
    <row r="164">
      <c r="A164" s="18" t="inlineStr"/>
      <c r="B164" s="32" t="n"/>
      <c r="C164" s="18" t="inlineStr"/>
      <c r="D164" s="18" t="inlineStr"/>
      <c r="E164" s="20" t="inlineStr"/>
      <c r="F164" s="20" t="inlineStr"/>
      <c r="G164" s="33" t="n"/>
      <c r="H164" s="18" t="inlineStr"/>
      <c r="I164" s="22">
        <f>IF(A164="","",IFERROR(IF(VLOOKUP(D164,'Paramètres'!$J$4:$K$17,2,FALSE)=C164,"OK","À corriger"),"À corriger"))</f>
        <v/>
      </c>
    </row>
    <row r="165">
      <c r="A165" s="18" t="inlineStr"/>
      <c r="B165" s="32" t="n"/>
      <c r="C165" s="18" t="inlineStr"/>
      <c r="D165" s="18" t="inlineStr"/>
      <c r="E165" s="20" t="inlineStr"/>
      <c r="F165" s="20" t="inlineStr"/>
      <c r="G165" s="33" t="n"/>
      <c r="H165" s="18" t="inlineStr"/>
      <c r="I165" s="22">
        <f>IF(A165="","",IFERROR(IF(VLOOKUP(D165,'Paramètres'!$J$4:$K$17,2,FALSE)=C165,"OK","À corriger"),"À corriger"))</f>
        <v/>
      </c>
    </row>
    <row r="166">
      <c r="A166" s="18" t="inlineStr"/>
      <c r="B166" s="32" t="n"/>
      <c r="C166" s="18" t="inlineStr"/>
      <c r="D166" s="18" t="inlineStr"/>
      <c r="E166" s="20" t="inlineStr"/>
      <c r="F166" s="20" t="inlineStr"/>
      <c r="G166" s="33" t="n"/>
      <c r="H166" s="18" t="inlineStr"/>
      <c r="I166" s="22">
        <f>IF(A166="","",IFERROR(IF(VLOOKUP(D166,'Paramètres'!$J$4:$K$17,2,FALSE)=C166,"OK","À corriger"),"À corriger"))</f>
        <v/>
      </c>
    </row>
    <row r="167">
      <c r="A167" s="18" t="inlineStr"/>
      <c r="B167" s="32" t="n"/>
      <c r="C167" s="18" t="inlineStr"/>
      <c r="D167" s="18" t="inlineStr"/>
      <c r="E167" s="20" t="inlineStr"/>
      <c r="F167" s="20" t="inlineStr"/>
      <c r="G167" s="33" t="n"/>
      <c r="H167" s="18" t="inlineStr"/>
      <c r="I167" s="22">
        <f>IF(A167="","",IFERROR(IF(VLOOKUP(D167,'Paramètres'!$J$4:$K$17,2,FALSE)=C167,"OK","À corriger"),"À corriger"))</f>
        <v/>
      </c>
    </row>
    <row r="168">
      <c r="A168" s="18" t="inlineStr"/>
      <c r="B168" s="32" t="n"/>
      <c r="C168" s="18" t="inlineStr"/>
      <c r="D168" s="18" t="inlineStr"/>
      <c r="E168" s="20" t="inlineStr"/>
      <c r="F168" s="20" t="inlineStr"/>
      <c r="G168" s="33" t="n"/>
      <c r="H168" s="18" t="inlineStr"/>
      <c r="I168" s="22">
        <f>IF(A168="","",IFERROR(IF(VLOOKUP(D168,'Paramètres'!$J$4:$K$17,2,FALSE)=C168,"OK","À corriger"),"À corriger"))</f>
        <v/>
      </c>
    </row>
    <row r="169">
      <c r="A169" s="18" t="inlineStr"/>
      <c r="B169" s="32" t="n"/>
      <c r="C169" s="18" t="inlineStr"/>
      <c r="D169" s="18" t="inlineStr"/>
      <c r="E169" s="20" t="inlineStr"/>
      <c r="F169" s="20" t="inlineStr"/>
      <c r="G169" s="33" t="n"/>
      <c r="H169" s="18" t="inlineStr"/>
      <c r="I169" s="22">
        <f>IF(A169="","",IFERROR(IF(VLOOKUP(D169,'Paramètres'!$J$4:$K$17,2,FALSE)=C169,"OK","À corriger"),"À corriger"))</f>
        <v/>
      </c>
    </row>
    <row r="170">
      <c r="A170" s="18" t="inlineStr"/>
      <c r="B170" s="32" t="n"/>
      <c r="C170" s="18" t="inlineStr"/>
      <c r="D170" s="18" t="inlineStr"/>
      <c r="E170" s="20" t="inlineStr"/>
      <c r="F170" s="20" t="inlineStr"/>
      <c r="G170" s="33" t="n"/>
      <c r="H170" s="18" t="inlineStr"/>
      <c r="I170" s="22">
        <f>IF(A170="","",IFERROR(IF(VLOOKUP(D170,'Paramètres'!$J$4:$K$17,2,FALSE)=C170,"OK","À corriger"),"À corriger"))</f>
        <v/>
      </c>
    </row>
    <row r="171">
      <c r="A171" s="18" t="inlineStr"/>
      <c r="B171" s="32" t="n"/>
      <c r="C171" s="18" t="inlineStr"/>
      <c r="D171" s="18" t="inlineStr"/>
      <c r="E171" s="20" t="inlineStr"/>
      <c r="F171" s="20" t="inlineStr"/>
      <c r="G171" s="33" t="n"/>
      <c r="H171" s="18" t="inlineStr"/>
      <c r="I171" s="22">
        <f>IF(A171="","",IFERROR(IF(VLOOKUP(D171,'Paramètres'!$J$4:$K$17,2,FALSE)=C171,"OK","À corriger"),"À corriger"))</f>
        <v/>
      </c>
    </row>
    <row r="172">
      <c r="A172" s="18" t="inlineStr"/>
      <c r="B172" s="32" t="n"/>
      <c r="C172" s="18" t="inlineStr"/>
      <c r="D172" s="18" t="inlineStr"/>
      <c r="E172" s="20" t="inlineStr"/>
      <c r="F172" s="20" t="inlineStr"/>
      <c r="G172" s="33" t="n"/>
      <c r="H172" s="18" t="inlineStr"/>
      <c r="I172" s="22">
        <f>IF(A172="","",IFERROR(IF(VLOOKUP(D172,'Paramètres'!$J$4:$K$17,2,FALSE)=C172,"OK","À corriger"),"À corriger"))</f>
        <v/>
      </c>
    </row>
    <row r="173">
      <c r="A173" s="18" t="inlineStr"/>
      <c r="B173" s="32" t="n"/>
      <c r="C173" s="18" t="inlineStr"/>
      <c r="D173" s="18" t="inlineStr"/>
      <c r="E173" s="20" t="inlineStr"/>
      <c r="F173" s="20" t="inlineStr"/>
      <c r="G173" s="33" t="n"/>
      <c r="H173" s="18" t="inlineStr"/>
      <c r="I173" s="22">
        <f>IF(A173="","",IFERROR(IF(VLOOKUP(D173,'Paramètres'!$J$4:$K$17,2,FALSE)=C173,"OK","À corriger"),"À corriger"))</f>
        <v/>
      </c>
    </row>
    <row r="174">
      <c r="A174" s="18" t="inlineStr"/>
      <c r="B174" s="32" t="n"/>
      <c r="C174" s="18" t="inlineStr"/>
      <c r="D174" s="18" t="inlineStr"/>
      <c r="E174" s="20" t="inlineStr"/>
      <c r="F174" s="20" t="inlineStr"/>
      <c r="G174" s="33" t="n"/>
      <c r="H174" s="18" t="inlineStr"/>
      <c r="I174" s="22">
        <f>IF(A174="","",IFERROR(IF(VLOOKUP(D174,'Paramètres'!$J$4:$K$17,2,FALSE)=C174,"OK","À corriger"),"À corriger"))</f>
        <v/>
      </c>
    </row>
    <row r="175">
      <c r="A175" s="18" t="inlineStr"/>
      <c r="B175" s="32" t="n"/>
      <c r="C175" s="18" t="inlineStr"/>
      <c r="D175" s="18" t="inlineStr"/>
      <c r="E175" s="20" t="inlineStr"/>
      <c r="F175" s="20" t="inlineStr"/>
      <c r="G175" s="33" t="n"/>
      <c r="H175" s="18" t="inlineStr"/>
      <c r="I175" s="22">
        <f>IF(A175="","",IFERROR(IF(VLOOKUP(D175,'Paramètres'!$J$4:$K$17,2,FALSE)=C175,"OK","À corriger"),"À corriger"))</f>
        <v/>
      </c>
    </row>
    <row r="176">
      <c r="A176" s="18" t="inlineStr"/>
      <c r="B176" s="32" t="n"/>
      <c r="C176" s="18" t="inlineStr"/>
      <c r="D176" s="18" t="inlineStr"/>
      <c r="E176" s="20" t="inlineStr"/>
      <c r="F176" s="20" t="inlineStr"/>
      <c r="G176" s="33" t="n"/>
      <c r="H176" s="18" t="inlineStr"/>
      <c r="I176" s="22">
        <f>IF(A176="","",IFERROR(IF(VLOOKUP(D176,'Paramètres'!$J$4:$K$17,2,FALSE)=C176,"OK","À corriger"),"À corriger"))</f>
        <v/>
      </c>
    </row>
    <row r="177">
      <c r="A177" s="18" t="inlineStr"/>
      <c r="B177" s="32" t="n"/>
      <c r="C177" s="18" t="inlineStr"/>
      <c r="D177" s="18" t="inlineStr"/>
      <c r="E177" s="20" t="inlineStr"/>
      <c r="F177" s="20" t="inlineStr"/>
      <c r="G177" s="33" t="n"/>
      <c r="H177" s="18" t="inlineStr"/>
      <c r="I177" s="22">
        <f>IF(A177="","",IFERROR(IF(VLOOKUP(D177,'Paramètres'!$J$4:$K$17,2,FALSE)=C177,"OK","À corriger"),"À corriger"))</f>
        <v/>
      </c>
    </row>
    <row r="178">
      <c r="A178" s="18" t="inlineStr"/>
      <c r="B178" s="32" t="n"/>
      <c r="C178" s="18" t="inlineStr"/>
      <c r="D178" s="18" t="inlineStr"/>
      <c r="E178" s="20" t="inlineStr"/>
      <c r="F178" s="20" t="inlineStr"/>
      <c r="G178" s="33" t="n"/>
      <c r="H178" s="18" t="inlineStr"/>
      <c r="I178" s="22">
        <f>IF(A178="","",IFERROR(IF(VLOOKUP(D178,'Paramètres'!$J$4:$K$17,2,FALSE)=C178,"OK","À corriger"),"À corriger"))</f>
        <v/>
      </c>
    </row>
    <row r="179">
      <c r="A179" s="18" t="inlineStr"/>
      <c r="B179" s="32" t="n"/>
      <c r="C179" s="18" t="inlineStr"/>
      <c r="D179" s="18" t="inlineStr"/>
      <c r="E179" s="20" t="inlineStr"/>
      <c r="F179" s="20" t="inlineStr"/>
      <c r="G179" s="33" t="n"/>
      <c r="H179" s="18" t="inlineStr"/>
      <c r="I179" s="22">
        <f>IF(A179="","",IFERROR(IF(VLOOKUP(D179,'Paramètres'!$J$4:$K$17,2,FALSE)=C179,"OK","À corriger"),"À corriger"))</f>
        <v/>
      </c>
    </row>
    <row r="180">
      <c r="A180" s="18" t="inlineStr"/>
      <c r="B180" s="32" t="n"/>
      <c r="C180" s="18" t="inlineStr"/>
      <c r="D180" s="18" t="inlineStr"/>
      <c r="E180" s="20" t="inlineStr"/>
      <c r="F180" s="20" t="inlineStr"/>
      <c r="G180" s="33" t="n"/>
      <c r="H180" s="18" t="inlineStr"/>
      <c r="I180" s="22">
        <f>IF(A180="","",IFERROR(IF(VLOOKUP(D180,'Paramètres'!$J$4:$K$17,2,FALSE)=C180,"OK","À corriger"),"À corriger"))</f>
        <v/>
      </c>
    </row>
    <row r="181">
      <c r="A181" s="18" t="inlineStr"/>
      <c r="B181" s="32" t="n"/>
      <c r="C181" s="18" t="inlineStr"/>
      <c r="D181" s="18" t="inlineStr"/>
      <c r="E181" s="20" t="inlineStr"/>
      <c r="F181" s="20" t="inlineStr"/>
      <c r="G181" s="33" t="n"/>
      <c r="H181" s="18" t="inlineStr"/>
      <c r="I181" s="22">
        <f>IF(A181="","",IFERROR(IF(VLOOKUP(D181,'Paramètres'!$J$4:$K$17,2,FALSE)=C181,"OK","À corriger"),"À corriger"))</f>
        <v/>
      </c>
    </row>
    <row r="182">
      <c r="A182" s="18" t="inlineStr"/>
      <c r="B182" s="32" t="n"/>
      <c r="C182" s="18" t="inlineStr"/>
      <c r="D182" s="18" t="inlineStr"/>
      <c r="E182" s="20" t="inlineStr"/>
      <c r="F182" s="20" t="inlineStr"/>
      <c r="G182" s="33" t="n"/>
      <c r="H182" s="18" t="inlineStr"/>
      <c r="I182" s="22">
        <f>IF(A182="","",IFERROR(IF(VLOOKUP(D182,'Paramètres'!$J$4:$K$17,2,FALSE)=C182,"OK","À corriger"),"À corriger"))</f>
        <v/>
      </c>
    </row>
    <row r="183">
      <c r="A183" s="18" t="inlineStr"/>
      <c r="B183" s="32" t="n"/>
      <c r="C183" s="18" t="inlineStr"/>
      <c r="D183" s="18" t="inlineStr"/>
      <c r="E183" s="20" t="inlineStr"/>
      <c r="F183" s="20" t="inlineStr"/>
      <c r="G183" s="33" t="n"/>
      <c r="H183" s="18" t="inlineStr"/>
      <c r="I183" s="22">
        <f>IF(A183="","",IFERROR(IF(VLOOKUP(D183,'Paramètres'!$J$4:$K$17,2,FALSE)=C183,"OK","À corriger"),"À corriger"))</f>
        <v/>
      </c>
    </row>
    <row r="184">
      <c r="A184" s="18" t="inlineStr"/>
      <c r="B184" s="32" t="n"/>
      <c r="C184" s="18" t="inlineStr"/>
      <c r="D184" s="18" t="inlineStr"/>
      <c r="E184" s="20" t="inlineStr"/>
      <c r="F184" s="20" t="inlineStr"/>
      <c r="G184" s="33" t="n"/>
      <c r="H184" s="18" t="inlineStr"/>
      <c r="I184" s="22">
        <f>IF(A184="","",IFERROR(IF(VLOOKUP(D184,'Paramètres'!$J$4:$K$17,2,FALSE)=C184,"OK","À corriger"),"À corriger"))</f>
        <v/>
      </c>
    </row>
    <row r="185">
      <c r="A185" s="18" t="inlineStr"/>
      <c r="B185" s="32" t="n"/>
      <c r="C185" s="18" t="inlineStr"/>
      <c r="D185" s="18" t="inlineStr"/>
      <c r="E185" s="20" t="inlineStr"/>
      <c r="F185" s="20" t="inlineStr"/>
      <c r="G185" s="33" t="n"/>
      <c r="H185" s="18" t="inlineStr"/>
      <c r="I185" s="22">
        <f>IF(A185="","",IFERROR(IF(VLOOKUP(D185,'Paramètres'!$J$4:$K$17,2,FALSE)=C185,"OK","À corriger"),"À corriger"))</f>
        <v/>
      </c>
    </row>
    <row r="186">
      <c r="A186" s="18" t="inlineStr"/>
      <c r="B186" s="32" t="n"/>
      <c r="C186" s="18" t="inlineStr"/>
      <c r="D186" s="18" t="inlineStr"/>
      <c r="E186" s="20" t="inlineStr"/>
      <c r="F186" s="20" t="inlineStr"/>
      <c r="G186" s="33" t="n"/>
      <c r="H186" s="18" t="inlineStr"/>
      <c r="I186" s="22">
        <f>IF(A186="","",IFERROR(IF(VLOOKUP(D186,'Paramètres'!$J$4:$K$17,2,FALSE)=C186,"OK","À corriger"),"À corriger"))</f>
        <v/>
      </c>
    </row>
    <row r="187">
      <c r="A187" s="18" t="inlineStr"/>
      <c r="B187" s="32" t="n"/>
      <c r="C187" s="18" t="inlineStr"/>
      <c r="D187" s="18" t="inlineStr"/>
      <c r="E187" s="20" t="inlineStr"/>
      <c r="F187" s="20" t="inlineStr"/>
      <c r="G187" s="33" t="n"/>
      <c r="H187" s="18" t="inlineStr"/>
      <c r="I187" s="22">
        <f>IF(A187="","",IFERROR(IF(VLOOKUP(D187,'Paramètres'!$J$4:$K$17,2,FALSE)=C187,"OK","À corriger"),"À corriger"))</f>
        <v/>
      </c>
    </row>
    <row r="188">
      <c r="A188" s="18" t="inlineStr"/>
      <c r="B188" s="32" t="n"/>
      <c r="C188" s="18" t="inlineStr"/>
      <c r="D188" s="18" t="inlineStr"/>
      <c r="E188" s="20" t="inlineStr"/>
      <c r="F188" s="20" t="inlineStr"/>
      <c r="G188" s="33" t="n"/>
      <c r="H188" s="18" t="inlineStr"/>
      <c r="I188" s="22">
        <f>IF(A188="","",IFERROR(IF(VLOOKUP(D188,'Paramètres'!$J$4:$K$17,2,FALSE)=C188,"OK","À corriger"),"À corriger"))</f>
        <v/>
      </c>
    </row>
    <row r="189">
      <c r="A189" s="18" t="inlineStr"/>
      <c r="B189" s="32" t="n"/>
      <c r="C189" s="18" t="inlineStr"/>
      <c r="D189" s="18" t="inlineStr"/>
      <c r="E189" s="20" t="inlineStr"/>
      <c r="F189" s="20" t="inlineStr"/>
      <c r="G189" s="33" t="n"/>
      <c r="H189" s="18" t="inlineStr"/>
      <c r="I189" s="22">
        <f>IF(A189="","",IFERROR(IF(VLOOKUP(D189,'Paramètres'!$J$4:$K$17,2,FALSE)=C189,"OK","À corriger"),"À corriger"))</f>
        <v/>
      </c>
    </row>
    <row r="190">
      <c r="A190" s="18" t="inlineStr"/>
      <c r="B190" s="32" t="n"/>
      <c r="C190" s="18" t="inlineStr"/>
      <c r="D190" s="18" t="inlineStr"/>
      <c r="E190" s="20" t="inlineStr"/>
      <c r="F190" s="20" t="inlineStr"/>
      <c r="G190" s="33" t="n"/>
      <c r="H190" s="18" t="inlineStr"/>
      <c r="I190" s="22">
        <f>IF(A190="","",IFERROR(IF(VLOOKUP(D190,'Paramètres'!$J$4:$K$17,2,FALSE)=C190,"OK","À corriger"),"À corriger"))</f>
        <v/>
      </c>
    </row>
    <row r="191">
      <c r="A191" s="18" t="inlineStr"/>
      <c r="B191" s="32" t="n"/>
      <c r="C191" s="18" t="inlineStr"/>
      <c r="D191" s="18" t="inlineStr"/>
      <c r="E191" s="20" t="inlineStr"/>
      <c r="F191" s="20" t="inlineStr"/>
      <c r="G191" s="33" t="n"/>
      <c r="H191" s="18" t="inlineStr"/>
      <c r="I191" s="22">
        <f>IF(A191="","",IFERROR(IF(VLOOKUP(D191,'Paramètres'!$J$4:$K$17,2,FALSE)=C191,"OK","À corriger"),"À corriger"))</f>
        <v/>
      </c>
    </row>
    <row r="192">
      <c r="A192" s="18" t="inlineStr"/>
      <c r="B192" s="32" t="n"/>
      <c r="C192" s="18" t="inlineStr"/>
      <c r="D192" s="18" t="inlineStr"/>
      <c r="E192" s="20" t="inlineStr"/>
      <c r="F192" s="20" t="inlineStr"/>
      <c r="G192" s="33" t="n"/>
      <c r="H192" s="18" t="inlineStr"/>
      <c r="I192" s="22">
        <f>IF(A192="","",IFERROR(IF(VLOOKUP(D192,'Paramètres'!$J$4:$K$17,2,FALSE)=C192,"OK","À corriger"),"À corriger"))</f>
        <v/>
      </c>
    </row>
    <row r="193">
      <c r="A193" s="18" t="inlineStr"/>
      <c r="B193" s="32" t="n"/>
      <c r="C193" s="18" t="inlineStr"/>
      <c r="D193" s="18" t="inlineStr"/>
      <c r="E193" s="20" t="inlineStr"/>
      <c r="F193" s="20" t="inlineStr"/>
      <c r="G193" s="33" t="n"/>
      <c r="H193" s="18" t="inlineStr"/>
      <c r="I193" s="22">
        <f>IF(A193="","",IFERROR(IF(VLOOKUP(D193,'Paramètres'!$J$4:$K$17,2,FALSE)=C193,"OK","À corriger"),"À corriger"))</f>
        <v/>
      </c>
    </row>
    <row r="194">
      <c r="A194" s="18" t="inlineStr"/>
      <c r="B194" s="32" t="n"/>
      <c r="C194" s="18" t="inlineStr"/>
      <c r="D194" s="18" t="inlineStr"/>
      <c r="E194" s="20" t="inlineStr"/>
      <c r="F194" s="20" t="inlineStr"/>
      <c r="G194" s="33" t="n"/>
      <c r="H194" s="18" t="inlineStr"/>
      <c r="I194" s="22">
        <f>IF(A194="","",IFERROR(IF(VLOOKUP(D194,'Paramètres'!$J$4:$K$17,2,FALSE)=C194,"OK","À corriger"),"À corriger"))</f>
        <v/>
      </c>
    </row>
    <row r="195">
      <c r="A195" s="18" t="inlineStr"/>
      <c r="B195" s="32" t="n"/>
      <c r="C195" s="18" t="inlineStr"/>
      <c r="D195" s="18" t="inlineStr"/>
      <c r="E195" s="20" t="inlineStr"/>
      <c r="F195" s="20" t="inlineStr"/>
      <c r="G195" s="33" t="n"/>
      <c r="H195" s="18" t="inlineStr"/>
      <c r="I195" s="22">
        <f>IF(A195="","",IFERROR(IF(VLOOKUP(D195,'Paramètres'!$J$4:$K$17,2,FALSE)=C195,"OK","À corriger"),"À corriger"))</f>
        <v/>
      </c>
    </row>
    <row r="196">
      <c r="A196" s="18" t="inlineStr"/>
      <c r="B196" s="32" t="n"/>
      <c r="C196" s="18" t="inlineStr"/>
      <c r="D196" s="18" t="inlineStr"/>
      <c r="E196" s="20" t="inlineStr"/>
      <c r="F196" s="20" t="inlineStr"/>
      <c r="G196" s="33" t="n"/>
      <c r="H196" s="18" t="inlineStr"/>
      <c r="I196" s="22">
        <f>IF(A196="","",IFERROR(IF(VLOOKUP(D196,'Paramètres'!$J$4:$K$17,2,FALSE)=C196,"OK","À corriger"),"À corriger"))</f>
        <v/>
      </c>
    </row>
    <row r="197">
      <c r="A197" s="18" t="inlineStr"/>
      <c r="B197" s="32" t="n"/>
      <c r="C197" s="18" t="inlineStr"/>
      <c r="D197" s="18" t="inlineStr"/>
      <c r="E197" s="20" t="inlineStr"/>
      <c r="F197" s="20" t="inlineStr"/>
      <c r="G197" s="33" t="n"/>
      <c r="H197" s="18" t="inlineStr"/>
      <c r="I197" s="22">
        <f>IF(A197="","",IFERROR(IF(VLOOKUP(D197,'Paramètres'!$J$4:$K$17,2,FALSE)=C197,"OK","À corriger"),"À corriger"))</f>
        <v/>
      </c>
    </row>
    <row r="198">
      <c r="A198" s="18" t="inlineStr"/>
      <c r="B198" s="32" t="n"/>
      <c r="C198" s="18" t="inlineStr"/>
      <c r="D198" s="18" t="inlineStr"/>
      <c r="E198" s="20" t="inlineStr"/>
      <c r="F198" s="20" t="inlineStr"/>
      <c r="G198" s="33" t="n"/>
      <c r="H198" s="18" t="inlineStr"/>
      <c r="I198" s="22">
        <f>IF(A198="","",IFERROR(IF(VLOOKUP(D198,'Paramètres'!$J$4:$K$17,2,FALSE)=C198,"OK","À corriger"),"À corriger"))</f>
        <v/>
      </c>
    </row>
    <row r="199">
      <c r="A199" s="18" t="inlineStr"/>
      <c r="B199" s="32" t="n"/>
      <c r="C199" s="18" t="inlineStr"/>
      <c r="D199" s="18" t="inlineStr"/>
      <c r="E199" s="20" t="inlineStr"/>
      <c r="F199" s="20" t="inlineStr"/>
      <c r="G199" s="33" t="n"/>
      <c r="H199" s="18" t="inlineStr"/>
      <c r="I199" s="22">
        <f>IF(A199="","",IFERROR(IF(VLOOKUP(D199,'Paramètres'!$J$4:$K$17,2,FALSE)=C199,"OK","À corriger"),"À corriger"))</f>
        <v/>
      </c>
    </row>
    <row r="200">
      <c r="A200" s="18" t="inlineStr"/>
      <c r="B200" s="32" t="n"/>
      <c r="C200" s="18" t="inlineStr"/>
      <c r="D200" s="18" t="inlineStr"/>
      <c r="E200" s="20" t="inlineStr"/>
      <c r="F200" s="20" t="inlineStr"/>
      <c r="G200" s="33" t="n"/>
      <c r="H200" s="18" t="inlineStr"/>
      <c r="I200" s="22">
        <f>IF(A200="","",IFERROR(IF(VLOOKUP(D200,'Paramètres'!$J$4:$K$17,2,FALSE)=C200,"OK","À corriger"),"À corriger"))</f>
        <v/>
      </c>
    </row>
    <row r="201">
      <c r="A201" s="18" t="inlineStr"/>
      <c r="B201" s="32" t="n"/>
      <c r="C201" s="18" t="inlineStr"/>
      <c r="D201" s="18" t="inlineStr"/>
      <c r="E201" s="20" t="inlineStr"/>
      <c r="F201" s="20" t="inlineStr"/>
      <c r="G201" s="33" t="n"/>
      <c r="H201" s="18" t="inlineStr"/>
      <c r="I201" s="22">
        <f>IF(A201="","",IFERROR(IF(VLOOKUP(D201,'Paramètres'!$J$4:$K$17,2,FALSE)=C201,"OK","À corriger"),"À corriger"))</f>
        <v/>
      </c>
    </row>
    <row r="202">
      <c r="A202" s="18" t="inlineStr"/>
      <c r="B202" s="32" t="n"/>
      <c r="C202" s="18" t="inlineStr"/>
      <c r="D202" s="18" t="inlineStr"/>
      <c r="E202" s="20" t="inlineStr"/>
      <c r="F202" s="20" t="inlineStr"/>
      <c r="G202" s="33" t="n"/>
      <c r="H202" s="18" t="inlineStr"/>
      <c r="I202" s="22">
        <f>IF(A202="","",IFERROR(IF(VLOOKUP(D202,'Paramètres'!$J$4:$K$17,2,FALSE)=C202,"OK","À corriger"),"À corriger"))</f>
        <v/>
      </c>
    </row>
    <row r="203">
      <c r="A203" s="18" t="inlineStr"/>
      <c r="B203" s="32" t="n"/>
      <c r="C203" s="18" t="inlineStr"/>
      <c r="D203" s="18" t="inlineStr"/>
      <c r="E203" s="20" t="inlineStr"/>
      <c r="F203" s="20" t="inlineStr"/>
      <c r="G203" s="33" t="n"/>
      <c r="H203" s="18" t="inlineStr"/>
      <c r="I203" s="22">
        <f>IF(A203="","",IFERROR(IF(VLOOKUP(D203,'Paramètres'!$J$4:$K$17,2,FALSE)=C203,"OK","À corriger"),"À corriger"))</f>
        <v/>
      </c>
    </row>
  </sheetData>
  <mergeCells count="1">
    <mergeCell ref="A1:I1"/>
  </mergeCells>
  <conditionalFormatting sqref="I4:I203">
    <cfRule type="expression" priority="1" dxfId="0">
      <formula>I4="OK"</formula>
    </cfRule>
    <cfRule type="expression" priority="2" dxfId="1">
      <formula>I4="À corriger"</formula>
    </cfRule>
  </conditionalFormatting>
  <dataValidations count="7">
    <dataValidation sqref="B4:B203" showErrorMessage="1" showInputMessage="1" allowBlank="1" type="custom">
      <formula1>=AND(B4&gt;=DATE('Paramètres'!$B$4,1,1),B4&lt;DATE('Paramètres'!$B$4+1,1,1))</formula1>
    </dataValidation>
    <dataValidation sqref="C4:C203" showErrorMessage="1" showInputMessage="1" allowBlank="1" type="list">
      <formula1>='Paramètres'!$G$4:$G$5</formula1>
    </dataValidation>
    <dataValidation sqref="D4:D203" showErrorMessage="1" showInputMessage="1" allowBlank="1" type="list">
      <formula1>='Paramètres'!$J$4:$J$17</formula1>
    </dataValidation>
    <dataValidation sqref="G4:G203" showErrorMessage="1" showInputMessage="1" allowBlank="1" type="decimal" operator="greaterThan">
      <formula1>0</formula1>
    </dataValidation>
    <dataValidation sqref="H4:H203" showErrorMessage="1" showInputMessage="1" allowBlank="1" type="list">
      <formula1>"Payée,À recevoir,À payer,Annulée"</formula1>
    </dataValidation>
    <dataValidation sqref="E4:E203" showErrorMessage="1" showInputMessage="1" allowBlank="1" type="textLength" operator="lessThanOrEqual">
      <formula1>100</formula1>
    </dataValidation>
    <dataValidation sqref="F4:F203" showErrorMessage="1" showInputMessage="1" allowBlank="1" type="textLength" operator="lessThanOrEqual">
      <formula1>100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>
      <c r="A1" s="1" t="inlineStr">
        <is>
          <t>État des résultats mensuel</t>
        </is>
      </c>
    </row>
    <row r="2">
      <c r="A2" s="2" t="inlineStr">
        <is>
          <t>Entreprise :</t>
        </is>
      </c>
      <c r="B2" s="3">
        <f>'Paramètres'!$B$3</f>
        <v/>
      </c>
    </row>
    <row r="3">
      <c r="A3" s="2" t="inlineStr">
        <is>
          <t>Année financière :</t>
        </is>
      </c>
      <c r="B3" s="4">
        <f>'Paramètres'!$B$4</f>
        <v/>
      </c>
    </row>
    <row r="5">
      <c r="A5" s="5" t="inlineStr">
        <is>
          <t>Catégorie</t>
        </is>
      </c>
      <c r="B5" s="23">
        <f>DATE('Paramètres'!$B$4,1,1)</f>
        <v/>
      </c>
      <c r="C5" s="23">
        <f>EDATE(B5,1)</f>
        <v/>
      </c>
      <c r="D5" s="23">
        <f>EDATE(C5,1)</f>
        <v/>
      </c>
      <c r="E5" s="23">
        <f>EDATE(D5,1)</f>
        <v/>
      </c>
      <c r="F5" s="23">
        <f>EDATE(E5,1)</f>
        <v/>
      </c>
      <c r="G5" s="23">
        <f>EDATE(F5,1)</f>
        <v/>
      </c>
      <c r="H5" s="23">
        <f>EDATE(G5,1)</f>
        <v/>
      </c>
      <c r="I5" s="23">
        <f>EDATE(H5,1)</f>
        <v/>
      </c>
      <c r="J5" s="23">
        <f>EDATE(I5,1)</f>
        <v/>
      </c>
      <c r="K5" s="23">
        <f>EDATE(J5,1)</f>
        <v/>
      </c>
      <c r="L5" s="23">
        <f>EDATE(K5,1)</f>
        <v/>
      </c>
      <c r="M5" s="23">
        <f>EDATE(L5,1)</f>
        <v/>
      </c>
      <c r="N5" s="5" t="inlineStr">
        <is>
          <t>Total annuel</t>
        </is>
      </c>
    </row>
    <row r="7">
      <c r="A7" s="24" t="inlineStr">
        <is>
          <t>REVENUS</t>
        </is>
      </c>
    </row>
    <row r="8">
      <c r="A8" s="15" t="inlineStr">
        <is>
          <t>Services professionnels</t>
        </is>
      </c>
      <c r="B8" s="31">
        <f>SUMIFS('Transactions'!$G$4:$G$203,'Transactions'!$D$4:$D$203,$A8,'Transactions'!$B$4:$B$203,"&gt;="&amp;B$5,'Transactions'!$B$4:$B$203,"&lt;"&amp;EDATE(B$5,1),'Transactions'!$H$4:$H$203,"&lt;&gt;Annulée")</f>
        <v/>
      </c>
      <c r="C8" s="31">
        <f>SUMIFS('Transactions'!$G$4:$G$203,'Transactions'!$D$4:$D$203,$A8,'Transactions'!$B$4:$B$203,"&gt;="&amp;C$5,'Transactions'!$B$4:$B$203,"&lt;"&amp;EDATE(C$5,1),'Transactions'!$H$4:$H$203,"&lt;&gt;Annulée")</f>
        <v/>
      </c>
      <c r="D8" s="31">
        <f>SUMIFS('Transactions'!$G$4:$G$203,'Transactions'!$D$4:$D$203,$A8,'Transactions'!$B$4:$B$203,"&gt;="&amp;D$5,'Transactions'!$B$4:$B$203,"&lt;"&amp;EDATE(D$5,1),'Transactions'!$H$4:$H$203,"&lt;&gt;Annulée")</f>
        <v/>
      </c>
      <c r="E8" s="31">
        <f>SUMIFS('Transactions'!$G$4:$G$203,'Transactions'!$D$4:$D$203,$A8,'Transactions'!$B$4:$B$203,"&gt;="&amp;E$5,'Transactions'!$B$4:$B$203,"&lt;"&amp;EDATE(E$5,1),'Transactions'!$H$4:$H$203,"&lt;&gt;Annulée")</f>
        <v/>
      </c>
      <c r="F8" s="31">
        <f>SUMIFS('Transactions'!$G$4:$G$203,'Transactions'!$D$4:$D$203,$A8,'Transactions'!$B$4:$B$203,"&gt;="&amp;F$5,'Transactions'!$B$4:$B$203,"&lt;"&amp;EDATE(F$5,1),'Transactions'!$H$4:$H$203,"&lt;&gt;Annulée")</f>
        <v/>
      </c>
      <c r="G8" s="31">
        <f>SUMIFS('Transactions'!$G$4:$G$203,'Transactions'!$D$4:$D$203,$A8,'Transactions'!$B$4:$B$203,"&gt;="&amp;G$5,'Transactions'!$B$4:$B$203,"&lt;"&amp;EDATE(G$5,1),'Transactions'!$H$4:$H$203,"&lt;&gt;Annulée")</f>
        <v/>
      </c>
      <c r="H8" s="31">
        <f>SUMIFS('Transactions'!$G$4:$G$203,'Transactions'!$D$4:$D$203,$A8,'Transactions'!$B$4:$B$203,"&gt;="&amp;H$5,'Transactions'!$B$4:$B$203,"&lt;"&amp;EDATE(H$5,1),'Transactions'!$H$4:$H$203,"&lt;&gt;Annulée")</f>
        <v/>
      </c>
      <c r="I8" s="31">
        <f>SUMIFS('Transactions'!$G$4:$G$203,'Transactions'!$D$4:$D$203,$A8,'Transactions'!$B$4:$B$203,"&gt;="&amp;I$5,'Transactions'!$B$4:$B$203,"&lt;"&amp;EDATE(I$5,1),'Transactions'!$H$4:$H$203,"&lt;&gt;Annulée")</f>
        <v/>
      </c>
      <c r="J8" s="31">
        <f>SUMIFS('Transactions'!$G$4:$G$203,'Transactions'!$D$4:$D$203,$A8,'Transactions'!$B$4:$B$203,"&gt;="&amp;J$5,'Transactions'!$B$4:$B$203,"&lt;"&amp;EDATE(J$5,1),'Transactions'!$H$4:$H$203,"&lt;&gt;Annulée")</f>
        <v/>
      </c>
      <c r="K8" s="31">
        <f>SUMIFS('Transactions'!$G$4:$G$203,'Transactions'!$D$4:$D$203,$A8,'Transactions'!$B$4:$B$203,"&gt;="&amp;K$5,'Transactions'!$B$4:$B$203,"&lt;"&amp;EDATE(K$5,1),'Transactions'!$H$4:$H$203,"&lt;&gt;Annulée")</f>
        <v/>
      </c>
      <c r="L8" s="31">
        <f>SUMIFS('Transactions'!$G$4:$G$203,'Transactions'!$D$4:$D$203,$A8,'Transactions'!$B$4:$B$203,"&gt;="&amp;L$5,'Transactions'!$B$4:$B$203,"&lt;"&amp;EDATE(L$5,1),'Transactions'!$H$4:$H$203,"&lt;&gt;Annulée")</f>
        <v/>
      </c>
      <c r="M8" s="31">
        <f>SUMIFS('Transactions'!$G$4:$G$203,'Transactions'!$D$4:$D$203,$A8,'Transactions'!$B$4:$B$203,"&gt;="&amp;M$5,'Transactions'!$B$4:$B$203,"&lt;"&amp;EDATE(M$5,1),'Transactions'!$H$4:$H$203,"&lt;&gt;Annulée")</f>
        <v/>
      </c>
      <c r="N8" s="31">
        <f>SUM(B8:M8)</f>
        <v/>
      </c>
    </row>
    <row r="9">
      <c r="A9" s="16" t="inlineStr">
        <is>
          <t>Vente de produits</t>
        </is>
      </c>
      <c r="B9" s="31">
        <f>SUMIFS('Transactions'!$G$4:$G$203,'Transactions'!$D$4:$D$203,$A9,'Transactions'!$B$4:$B$203,"&gt;="&amp;B$5,'Transactions'!$B$4:$B$203,"&lt;"&amp;EDATE(B$5,1),'Transactions'!$H$4:$H$203,"&lt;&gt;Annulée")</f>
        <v/>
      </c>
      <c r="C9" s="31">
        <f>SUMIFS('Transactions'!$G$4:$G$203,'Transactions'!$D$4:$D$203,$A9,'Transactions'!$B$4:$B$203,"&gt;="&amp;C$5,'Transactions'!$B$4:$B$203,"&lt;"&amp;EDATE(C$5,1),'Transactions'!$H$4:$H$203,"&lt;&gt;Annulée")</f>
        <v/>
      </c>
      <c r="D9" s="31">
        <f>SUMIFS('Transactions'!$G$4:$G$203,'Transactions'!$D$4:$D$203,$A9,'Transactions'!$B$4:$B$203,"&gt;="&amp;D$5,'Transactions'!$B$4:$B$203,"&lt;"&amp;EDATE(D$5,1),'Transactions'!$H$4:$H$203,"&lt;&gt;Annulée")</f>
        <v/>
      </c>
      <c r="E9" s="31">
        <f>SUMIFS('Transactions'!$G$4:$G$203,'Transactions'!$D$4:$D$203,$A9,'Transactions'!$B$4:$B$203,"&gt;="&amp;E$5,'Transactions'!$B$4:$B$203,"&lt;"&amp;EDATE(E$5,1),'Transactions'!$H$4:$H$203,"&lt;&gt;Annulée")</f>
        <v/>
      </c>
      <c r="F9" s="31">
        <f>SUMIFS('Transactions'!$G$4:$G$203,'Transactions'!$D$4:$D$203,$A9,'Transactions'!$B$4:$B$203,"&gt;="&amp;F$5,'Transactions'!$B$4:$B$203,"&lt;"&amp;EDATE(F$5,1),'Transactions'!$H$4:$H$203,"&lt;&gt;Annulée")</f>
        <v/>
      </c>
      <c r="G9" s="31">
        <f>SUMIFS('Transactions'!$G$4:$G$203,'Transactions'!$D$4:$D$203,$A9,'Transactions'!$B$4:$B$203,"&gt;="&amp;G$5,'Transactions'!$B$4:$B$203,"&lt;"&amp;EDATE(G$5,1),'Transactions'!$H$4:$H$203,"&lt;&gt;Annulée")</f>
        <v/>
      </c>
      <c r="H9" s="31">
        <f>SUMIFS('Transactions'!$G$4:$G$203,'Transactions'!$D$4:$D$203,$A9,'Transactions'!$B$4:$B$203,"&gt;="&amp;H$5,'Transactions'!$B$4:$B$203,"&lt;"&amp;EDATE(H$5,1),'Transactions'!$H$4:$H$203,"&lt;&gt;Annulée")</f>
        <v/>
      </c>
      <c r="I9" s="31">
        <f>SUMIFS('Transactions'!$G$4:$G$203,'Transactions'!$D$4:$D$203,$A9,'Transactions'!$B$4:$B$203,"&gt;="&amp;I$5,'Transactions'!$B$4:$B$203,"&lt;"&amp;EDATE(I$5,1),'Transactions'!$H$4:$H$203,"&lt;&gt;Annulée")</f>
        <v/>
      </c>
      <c r="J9" s="31">
        <f>SUMIFS('Transactions'!$G$4:$G$203,'Transactions'!$D$4:$D$203,$A9,'Transactions'!$B$4:$B$203,"&gt;="&amp;J$5,'Transactions'!$B$4:$B$203,"&lt;"&amp;EDATE(J$5,1),'Transactions'!$H$4:$H$203,"&lt;&gt;Annulée")</f>
        <v/>
      </c>
      <c r="K9" s="31">
        <f>SUMIFS('Transactions'!$G$4:$G$203,'Transactions'!$D$4:$D$203,$A9,'Transactions'!$B$4:$B$203,"&gt;="&amp;K$5,'Transactions'!$B$4:$B$203,"&lt;"&amp;EDATE(K$5,1),'Transactions'!$H$4:$H$203,"&lt;&gt;Annulée")</f>
        <v/>
      </c>
      <c r="L9" s="31">
        <f>SUMIFS('Transactions'!$G$4:$G$203,'Transactions'!$D$4:$D$203,$A9,'Transactions'!$B$4:$B$203,"&gt;="&amp;L$5,'Transactions'!$B$4:$B$203,"&lt;"&amp;EDATE(L$5,1),'Transactions'!$H$4:$H$203,"&lt;&gt;Annulée")</f>
        <v/>
      </c>
      <c r="M9" s="31">
        <f>SUMIFS('Transactions'!$G$4:$G$203,'Transactions'!$D$4:$D$203,$A9,'Transactions'!$B$4:$B$203,"&gt;="&amp;M$5,'Transactions'!$B$4:$B$203,"&lt;"&amp;EDATE(M$5,1),'Transactions'!$H$4:$H$203,"&lt;&gt;Annulée")</f>
        <v/>
      </c>
      <c r="N9" s="31">
        <f>SUM(B9:M9)</f>
        <v/>
      </c>
    </row>
    <row r="10">
      <c r="A10" s="15" t="inlineStr">
        <is>
          <t>Autres revenus</t>
        </is>
      </c>
      <c r="B10" s="31">
        <f>SUMIFS('Transactions'!$G$4:$G$203,'Transactions'!$D$4:$D$203,$A10,'Transactions'!$B$4:$B$203,"&gt;="&amp;B$5,'Transactions'!$B$4:$B$203,"&lt;"&amp;EDATE(B$5,1),'Transactions'!$H$4:$H$203,"&lt;&gt;Annulée")</f>
        <v/>
      </c>
      <c r="C10" s="31">
        <f>SUMIFS('Transactions'!$G$4:$G$203,'Transactions'!$D$4:$D$203,$A10,'Transactions'!$B$4:$B$203,"&gt;="&amp;C$5,'Transactions'!$B$4:$B$203,"&lt;"&amp;EDATE(C$5,1),'Transactions'!$H$4:$H$203,"&lt;&gt;Annulée")</f>
        <v/>
      </c>
      <c r="D10" s="31">
        <f>SUMIFS('Transactions'!$G$4:$G$203,'Transactions'!$D$4:$D$203,$A10,'Transactions'!$B$4:$B$203,"&gt;="&amp;D$5,'Transactions'!$B$4:$B$203,"&lt;"&amp;EDATE(D$5,1),'Transactions'!$H$4:$H$203,"&lt;&gt;Annulée")</f>
        <v/>
      </c>
      <c r="E10" s="31">
        <f>SUMIFS('Transactions'!$G$4:$G$203,'Transactions'!$D$4:$D$203,$A10,'Transactions'!$B$4:$B$203,"&gt;="&amp;E$5,'Transactions'!$B$4:$B$203,"&lt;"&amp;EDATE(E$5,1),'Transactions'!$H$4:$H$203,"&lt;&gt;Annulée")</f>
        <v/>
      </c>
      <c r="F10" s="31">
        <f>SUMIFS('Transactions'!$G$4:$G$203,'Transactions'!$D$4:$D$203,$A10,'Transactions'!$B$4:$B$203,"&gt;="&amp;F$5,'Transactions'!$B$4:$B$203,"&lt;"&amp;EDATE(F$5,1),'Transactions'!$H$4:$H$203,"&lt;&gt;Annulée")</f>
        <v/>
      </c>
      <c r="G10" s="31">
        <f>SUMIFS('Transactions'!$G$4:$G$203,'Transactions'!$D$4:$D$203,$A10,'Transactions'!$B$4:$B$203,"&gt;="&amp;G$5,'Transactions'!$B$4:$B$203,"&lt;"&amp;EDATE(G$5,1),'Transactions'!$H$4:$H$203,"&lt;&gt;Annulée")</f>
        <v/>
      </c>
      <c r="H10" s="31">
        <f>SUMIFS('Transactions'!$G$4:$G$203,'Transactions'!$D$4:$D$203,$A10,'Transactions'!$B$4:$B$203,"&gt;="&amp;H$5,'Transactions'!$B$4:$B$203,"&lt;"&amp;EDATE(H$5,1),'Transactions'!$H$4:$H$203,"&lt;&gt;Annulée")</f>
        <v/>
      </c>
      <c r="I10" s="31">
        <f>SUMIFS('Transactions'!$G$4:$G$203,'Transactions'!$D$4:$D$203,$A10,'Transactions'!$B$4:$B$203,"&gt;="&amp;I$5,'Transactions'!$B$4:$B$203,"&lt;"&amp;EDATE(I$5,1),'Transactions'!$H$4:$H$203,"&lt;&gt;Annulée")</f>
        <v/>
      </c>
      <c r="J10" s="31">
        <f>SUMIFS('Transactions'!$G$4:$G$203,'Transactions'!$D$4:$D$203,$A10,'Transactions'!$B$4:$B$203,"&gt;="&amp;J$5,'Transactions'!$B$4:$B$203,"&lt;"&amp;EDATE(J$5,1),'Transactions'!$H$4:$H$203,"&lt;&gt;Annulée")</f>
        <v/>
      </c>
      <c r="K10" s="31">
        <f>SUMIFS('Transactions'!$G$4:$G$203,'Transactions'!$D$4:$D$203,$A10,'Transactions'!$B$4:$B$203,"&gt;="&amp;K$5,'Transactions'!$B$4:$B$203,"&lt;"&amp;EDATE(K$5,1),'Transactions'!$H$4:$H$203,"&lt;&gt;Annulée")</f>
        <v/>
      </c>
      <c r="L10" s="31">
        <f>SUMIFS('Transactions'!$G$4:$G$203,'Transactions'!$D$4:$D$203,$A10,'Transactions'!$B$4:$B$203,"&gt;="&amp;L$5,'Transactions'!$B$4:$B$203,"&lt;"&amp;EDATE(L$5,1),'Transactions'!$H$4:$H$203,"&lt;&gt;Annulée")</f>
        <v/>
      </c>
      <c r="M10" s="31">
        <f>SUMIFS('Transactions'!$G$4:$G$203,'Transactions'!$D$4:$D$203,$A10,'Transactions'!$B$4:$B$203,"&gt;="&amp;M$5,'Transactions'!$B$4:$B$203,"&lt;"&amp;EDATE(M$5,1),'Transactions'!$H$4:$H$203,"&lt;&gt;Annulée")</f>
        <v/>
      </c>
      <c r="N10" s="31">
        <f>SUM(B10:M10)</f>
        <v/>
      </c>
    </row>
    <row r="11">
      <c r="A11" s="2" t="inlineStr">
        <is>
          <t>Total des revenus</t>
        </is>
      </c>
      <c r="B11" s="34">
        <f>SUM(B8:B10)</f>
        <v/>
      </c>
      <c r="C11" s="34">
        <f>SUM(C8:C10)</f>
        <v/>
      </c>
      <c r="D11" s="34">
        <f>SUM(D8:D10)</f>
        <v/>
      </c>
      <c r="E11" s="34">
        <f>SUM(E8:E10)</f>
        <v/>
      </c>
      <c r="F11" s="34">
        <f>SUM(F8:F10)</f>
        <v/>
      </c>
      <c r="G11" s="34">
        <f>SUM(G8:G10)</f>
        <v/>
      </c>
      <c r="H11" s="34">
        <f>SUM(H8:H10)</f>
        <v/>
      </c>
      <c r="I11" s="34">
        <f>SUM(I8:I10)</f>
        <v/>
      </c>
      <c r="J11" s="34">
        <f>SUM(J8:J10)</f>
        <v/>
      </c>
      <c r="K11" s="34">
        <f>SUM(K8:K10)</f>
        <v/>
      </c>
      <c r="L11" s="34">
        <f>SUM(L8:L10)</f>
        <v/>
      </c>
      <c r="M11" s="34">
        <f>SUM(M8:M10)</f>
        <v/>
      </c>
      <c r="N11" s="34">
        <f>SUM(B11:M11)</f>
        <v/>
      </c>
    </row>
    <row r="13">
      <c r="A13" s="24" t="inlineStr">
        <is>
          <t>DÉPENSES</t>
        </is>
      </c>
    </row>
    <row r="14">
      <c r="A14" s="15" t="inlineStr">
        <is>
          <t>Achats et sous-traitance</t>
        </is>
      </c>
      <c r="B14" s="31">
        <f>SUMIFS('Transactions'!$G$4:$G$203,'Transactions'!$D$4:$D$203,$A14,'Transactions'!$B$4:$B$203,"&gt;="&amp;B$5,'Transactions'!$B$4:$B$203,"&lt;"&amp;EDATE(B$5,1),'Transactions'!$H$4:$H$203,"&lt;&gt;Annulée")</f>
        <v/>
      </c>
      <c r="C14" s="31">
        <f>SUMIFS('Transactions'!$G$4:$G$203,'Transactions'!$D$4:$D$203,$A14,'Transactions'!$B$4:$B$203,"&gt;="&amp;C$5,'Transactions'!$B$4:$B$203,"&lt;"&amp;EDATE(C$5,1),'Transactions'!$H$4:$H$203,"&lt;&gt;Annulée")</f>
        <v/>
      </c>
      <c r="D14" s="31">
        <f>SUMIFS('Transactions'!$G$4:$G$203,'Transactions'!$D$4:$D$203,$A14,'Transactions'!$B$4:$B$203,"&gt;="&amp;D$5,'Transactions'!$B$4:$B$203,"&lt;"&amp;EDATE(D$5,1),'Transactions'!$H$4:$H$203,"&lt;&gt;Annulée")</f>
        <v/>
      </c>
      <c r="E14" s="31">
        <f>SUMIFS('Transactions'!$G$4:$G$203,'Transactions'!$D$4:$D$203,$A14,'Transactions'!$B$4:$B$203,"&gt;="&amp;E$5,'Transactions'!$B$4:$B$203,"&lt;"&amp;EDATE(E$5,1),'Transactions'!$H$4:$H$203,"&lt;&gt;Annulée")</f>
        <v/>
      </c>
      <c r="F14" s="31">
        <f>SUMIFS('Transactions'!$G$4:$G$203,'Transactions'!$D$4:$D$203,$A14,'Transactions'!$B$4:$B$203,"&gt;="&amp;F$5,'Transactions'!$B$4:$B$203,"&lt;"&amp;EDATE(F$5,1),'Transactions'!$H$4:$H$203,"&lt;&gt;Annulée")</f>
        <v/>
      </c>
      <c r="G14" s="31">
        <f>SUMIFS('Transactions'!$G$4:$G$203,'Transactions'!$D$4:$D$203,$A14,'Transactions'!$B$4:$B$203,"&gt;="&amp;G$5,'Transactions'!$B$4:$B$203,"&lt;"&amp;EDATE(G$5,1),'Transactions'!$H$4:$H$203,"&lt;&gt;Annulée")</f>
        <v/>
      </c>
      <c r="H14" s="31">
        <f>SUMIFS('Transactions'!$G$4:$G$203,'Transactions'!$D$4:$D$203,$A14,'Transactions'!$B$4:$B$203,"&gt;="&amp;H$5,'Transactions'!$B$4:$B$203,"&lt;"&amp;EDATE(H$5,1),'Transactions'!$H$4:$H$203,"&lt;&gt;Annulée")</f>
        <v/>
      </c>
      <c r="I14" s="31">
        <f>SUMIFS('Transactions'!$G$4:$G$203,'Transactions'!$D$4:$D$203,$A14,'Transactions'!$B$4:$B$203,"&gt;="&amp;I$5,'Transactions'!$B$4:$B$203,"&lt;"&amp;EDATE(I$5,1),'Transactions'!$H$4:$H$203,"&lt;&gt;Annulée")</f>
        <v/>
      </c>
      <c r="J14" s="31">
        <f>SUMIFS('Transactions'!$G$4:$G$203,'Transactions'!$D$4:$D$203,$A14,'Transactions'!$B$4:$B$203,"&gt;="&amp;J$5,'Transactions'!$B$4:$B$203,"&lt;"&amp;EDATE(J$5,1),'Transactions'!$H$4:$H$203,"&lt;&gt;Annulée")</f>
        <v/>
      </c>
      <c r="K14" s="31">
        <f>SUMIFS('Transactions'!$G$4:$G$203,'Transactions'!$D$4:$D$203,$A14,'Transactions'!$B$4:$B$203,"&gt;="&amp;K$5,'Transactions'!$B$4:$B$203,"&lt;"&amp;EDATE(K$5,1),'Transactions'!$H$4:$H$203,"&lt;&gt;Annulée")</f>
        <v/>
      </c>
      <c r="L14" s="31">
        <f>SUMIFS('Transactions'!$G$4:$G$203,'Transactions'!$D$4:$D$203,$A14,'Transactions'!$B$4:$B$203,"&gt;="&amp;L$5,'Transactions'!$B$4:$B$203,"&lt;"&amp;EDATE(L$5,1),'Transactions'!$H$4:$H$203,"&lt;&gt;Annulée")</f>
        <v/>
      </c>
      <c r="M14" s="31">
        <f>SUMIFS('Transactions'!$G$4:$G$203,'Transactions'!$D$4:$D$203,$A14,'Transactions'!$B$4:$B$203,"&gt;="&amp;M$5,'Transactions'!$B$4:$B$203,"&lt;"&amp;EDATE(M$5,1),'Transactions'!$H$4:$H$203,"&lt;&gt;Annulée")</f>
        <v/>
      </c>
      <c r="N14" s="31">
        <f>SUM(B14:M14)</f>
        <v/>
      </c>
    </row>
    <row r="15">
      <c r="A15" s="16" t="inlineStr">
        <is>
          <t>Salaires et avantages sociaux</t>
        </is>
      </c>
      <c r="B15" s="31">
        <f>SUMIFS('Transactions'!$G$4:$G$203,'Transactions'!$D$4:$D$203,$A15,'Transactions'!$B$4:$B$203,"&gt;="&amp;B$5,'Transactions'!$B$4:$B$203,"&lt;"&amp;EDATE(B$5,1),'Transactions'!$H$4:$H$203,"&lt;&gt;Annulée")</f>
        <v/>
      </c>
      <c r="C15" s="31">
        <f>SUMIFS('Transactions'!$G$4:$G$203,'Transactions'!$D$4:$D$203,$A15,'Transactions'!$B$4:$B$203,"&gt;="&amp;C$5,'Transactions'!$B$4:$B$203,"&lt;"&amp;EDATE(C$5,1),'Transactions'!$H$4:$H$203,"&lt;&gt;Annulée")</f>
        <v/>
      </c>
      <c r="D15" s="31">
        <f>SUMIFS('Transactions'!$G$4:$G$203,'Transactions'!$D$4:$D$203,$A15,'Transactions'!$B$4:$B$203,"&gt;="&amp;D$5,'Transactions'!$B$4:$B$203,"&lt;"&amp;EDATE(D$5,1),'Transactions'!$H$4:$H$203,"&lt;&gt;Annulée")</f>
        <v/>
      </c>
      <c r="E15" s="31">
        <f>SUMIFS('Transactions'!$G$4:$G$203,'Transactions'!$D$4:$D$203,$A15,'Transactions'!$B$4:$B$203,"&gt;="&amp;E$5,'Transactions'!$B$4:$B$203,"&lt;"&amp;EDATE(E$5,1),'Transactions'!$H$4:$H$203,"&lt;&gt;Annulée")</f>
        <v/>
      </c>
      <c r="F15" s="31">
        <f>SUMIFS('Transactions'!$G$4:$G$203,'Transactions'!$D$4:$D$203,$A15,'Transactions'!$B$4:$B$203,"&gt;="&amp;F$5,'Transactions'!$B$4:$B$203,"&lt;"&amp;EDATE(F$5,1),'Transactions'!$H$4:$H$203,"&lt;&gt;Annulée")</f>
        <v/>
      </c>
      <c r="G15" s="31">
        <f>SUMIFS('Transactions'!$G$4:$G$203,'Transactions'!$D$4:$D$203,$A15,'Transactions'!$B$4:$B$203,"&gt;="&amp;G$5,'Transactions'!$B$4:$B$203,"&lt;"&amp;EDATE(G$5,1),'Transactions'!$H$4:$H$203,"&lt;&gt;Annulée")</f>
        <v/>
      </c>
      <c r="H15" s="31">
        <f>SUMIFS('Transactions'!$G$4:$G$203,'Transactions'!$D$4:$D$203,$A15,'Transactions'!$B$4:$B$203,"&gt;="&amp;H$5,'Transactions'!$B$4:$B$203,"&lt;"&amp;EDATE(H$5,1),'Transactions'!$H$4:$H$203,"&lt;&gt;Annulée")</f>
        <v/>
      </c>
      <c r="I15" s="31">
        <f>SUMIFS('Transactions'!$G$4:$G$203,'Transactions'!$D$4:$D$203,$A15,'Transactions'!$B$4:$B$203,"&gt;="&amp;I$5,'Transactions'!$B$4:$B$203,"&lt;"&amp;EDATE(I$5,1),'Transactions'!$H$4:$H$203,"&lt;&gt;Annulée")</f>
        <v/>
      </c>
      <c r="J15" s="31">
        <f>SUMIFS('Transactions'!$G$4:$G$203,'Transactions'!$D$4:$D$203,$A15,'Transactions'!$B$4:$B$203,"&gt;="&amp;J$5,'Transactions'!$B$4:$B$203,"&lt;"&amp;EDATE(J$5,1),'Transactions'!$H$4:$H$203,"&lt;&gt;Annulée")</f>
        <v/>
      </c>
      <c r="K15" s="31">
        <f>SUMIFS('Transactions'!$G$4:$G$203,'Transactions'!$D$4:$D$203,$A15,'Transactions'!$B$4:$B$203,"&gt;="&amp;K$5,'Transactions'!$B$4:$B$203,"&lt;"&amp;EDATE(K$5,1),'Transactions'!$H$4:$H$203,"&lt;&gt;Annulée")</f>
        <v/>
      </c>
      <c r="L15" s="31">
        <f>SUMIFS('Transactions'!$G$4:$G$203,'Transactions'!$D$4:$D$203,$A15,'Transactions'!$B$4:$B$203,"&gt;="&amp;L$5,'Transactions'!$B$4:$B$203,"&lt;"&amp;EDATE(L$5,1),'Transactions'!$H$4:$H$203,"&lt;&gt;Annulée")</f>
        <v/>
      </c>
      <c r="M15" s="31">
        <f>SUMIFS('Transactions'!$G$4:$G$203,'Transactions'!$D$4:$D$203,$A15,'Transactions'!$B$4:$B$203,"&gt;="&amp;M$5,'Transactions'!$B$4:$B$203,"&lt;"&amp;EDATE(M$5,1),'Transactions'!$H$4:$H$203,"&lt;&gt;Annulée")</f>
        <v/>
      </c>
      <c r="N15" s="31">
        <f>SUM(B15:M15)</f>
        <v/>
      </c>
    </row>
    <row r="16">
      <c r="A16" s="15" t="inlineStr">
        <is>
          <t>Loyer</t>
        </is>
      </c>
      <c r="B16" s="31">
        <f>SUMIFS('Transactions'!$G$4:$G$203,'Transactions'!$D$4:$D$203,$A16,'Transactions'!$B$4:$B$203,"&gt;="&amp;B$5,'Transactions'!$B$4:$B$203,"&lt;"&amp;EDATE(B$5,1),'Transactions'!$H$4:$H$203,"&lt;&gt;Annulée")</f>
        <v/>
      </c>
      <c r="C16" s="31">
        <f>SUMIFS('Transactions'!$G$4:$G$203,'Transactions'!$D$4:$D$203,$A16,'Transactions'!$B$4:$B$203,"&gt;="&amp;C$5,'Transactions'!$B$4:$B$203,"&lt;"&amp;EDATE(C$5,1),'Transactions'!$H$4:$H$203,"&lt;&gt;Annulée")</f>
        <v/>
      </c>
      <c r="D16" s="31">
        <f>SUMIFS('Transactions'!$G$4:$G$203,'Transactions'!$D$4:$D$203,$A16,'Transactions'!$B$4:$B$203,"&gt;="&amp;D$5,'Transactions'!$B$4:$B$203,"&lt;"&amp;EDATE(D$5,1),'Transactions'!$H$4:$H$203,"&lt;&gt;Annulée")</f>
        <v/>
      </c>
      <c r="E16" s="31">
        <f>SUMIFS('Transactions'!$G$4:$G$203,'Transactions'!$D$4:$D$203,$A16,'Transactions'!$B$4:$B$203,"&gt;="&amp;E$5,'Transactions'!$B$4:$B$203,"&lt;"&amp;EDATE(E$5,1),'Transactions'!$H$4:$H$203,"&lt;&gt;Annulée")</f>
        <v/>
      </c>
      <c r="F16" s="31">
        <f>SUMIFS('Transactions'!$G$4:$G$203,'Transactions'!$D$4:$D$203,$A16,'Transactions'!$B$4:$B$203,"&gt;="&amp;F$5,'Transactions'!$B$4:$B$203,"&lt;"&amp;EDATE(F$5,1),'Transactions'!$H$4:$H$203,"&lt;&gt;Annulée")</f>
        <v/>
      </c>
      <c r="G16" s="31">
        <f>SUMIFS('Transactions'!$G$4:$G$203,'Transactions'!$D$4:$D$203,$A16,'Transactions'!$B$4:$B$203,"&gt;="&amp;G$5,'Transactions'!$B$4:$B$203,"&lt;"&amp;EDATE(G$5,1),'Transactions'!$H$4:$H$203,"&lt;&gt;Annulée")</f>
        <v/>
      </c>
      <c r="H16" s="31">
        <f>SUMIFS('Transactions'!$G$4:$G$203,'Transactions'!$D$4:$D$203,$A16,'Transactions'!$B$4:$B$203,"&gt;="&amp;H$5,'Transactions'!$B$4:$B$203,"&lt;"&amp;EDATE(H$5,1),'Transactions'!$H$4:$H$203,"&lt;&gt;Annulée")</f>
        <v/>
      </c>
      <c r="I16" s="31">
        <f>SUMIFS('Transactions'!$G$4:$G$203,'Transactions'!$D$4:$D$203,$A16,'Transactions'!$B$4:$B$203,"&gt;="&amp;I$5,'Transactions'!$B$4:$B$203,"&lt;"&amp;EDATE(I$5,1),'Transactions'!$H$4:$H$203,"&lt;&gt;Annulée")</f>
        <v/>
      </c>
      <c r="J16" s="31">
        <f>SUMIFS('Transactions'!$G$4:$G$203,'Transactions'!$D$4:$D$203,$A16,'Transactions'!$B$4:$B$203,"&gt;="&amp;J$5,'Transactions'!$B$4:$B$203,"&lt;"&amp;EDATE(J$5,1),'Transactions'!$H$4:$H$203,"&lt;&gt;Annulée")</f>
        <v/>
      </c>
      <c r="K16" s="31">
        <f>SUMIFS('Transactions'!$G$4:$G$203,'Transactions'!$D$4:$D$203,$A16,'Transactions'!$B$4:$B$203,"&gt;="&amp;K$5,'Transactions'!$B$4:$B$203,"&lt;"&amp;EDATE(K$5,1),'Transactions'!$H$4:$H$203,"&lt;&gt;Annulée")</f>
        <v/>
      </c>
      <c r="L16" s="31">
        <f>SUMIFS('Transactions'!$G$4:$G$203,'Transactions'!$D$4:$D$203,$A16,'Transactions'!$B$4:$B$203,"&gt;="&amp;L$5,'Transactions'!$B$4:$B$203,"&lt;"&amp;EDATE(L$5,1),'Transactions'!$H$4:$H$203,"&lt;&gt;Annulée")</f>
        <v/>
      </c>
      <c r="M16" s="31">
        <f>SUMIFS('Transactions'!$G$4:$G$203,'Transactions'!$D$4:$D$203,$A16,'Transactions'!$B$4:$B$203,"&gt;="&amp;M$5,'Transactions'!$B$4:$B$203,"&lt;"&amp;EDATE(M$5,1),'Transactions'!$H$4:$H$203,"&lt;&gt;Annulée")</f>
        <v/>
      </c>
      <c r="N16" s="31">
        <f>SUM(B16:M16)</f>
        <v/>
      </c>
    </row>
    <row r="17">
      <c r="A17" s="16" t="inlineStr">
        <is>
          <t>Télécommunications</t>
        </is>
      </c>
      <c r="B17" s="31">
        <f>SUMIFS('Transactions'!$G$4:$G$203,'Transactions'!$D$4:$D$203,$A17,'Transactions'!$B$4:$B$203,"&gt;="&amp;B$5,'Transactions'!$B$4:$B$203,"&lt;"&amp;EDATE(B$5,1),'Transactions'!$H$4:$H$203,"&lt;&gt;Annulée")</f>
        <v/>
      </c>
      <c r="C17" s="31">
        <f>SUMIFS('Transactions'!$G$4:$G$203,'Transactions'!$D$4:$D$203,$A17,'Transactions'!$B$4:$B$203,"&gt;="&amp;C$5,'Transactions'!$B$4:$B$203,"&lt;"&amp;EDATE(C$5,1),'Transactions'!$H$4:$H$203,"&lt;&gt;Annulée")</f>
        <v/>
      </c>
      <c r="D17" s="31">
        <f>SUMIFS('Transactions'!$G$4:$G$203,'Transactions'!$D$4:$D$203,$A17,'Transactions'!$B$4:$B$203,"&gt;="&amp;D$5,'Transactions'!$B$4:$B$203,"&lt;"&amp;EDATE(D$5,1),'Transactions'!$H$4:$H$203,"&lt;&gt;Annulée")</f>
        <v/>
      </c>
      <c r="E17" s="31">
        <f>SUMIFS('Transactions'!$G$4:$G$203,'Transactions'!$D$4:$D$203,$A17,'Transactions'!$B$4:$B$203,"&gt;="&amp;E$5,'Transactions'!$B$4:$B$203,"&lt;"&amp;EDATE(E$5,1),'Transactions'!$H$4:$H$203,"&lt;&gt;Annulée")</f>
        <v/>
      </c>
      <c r="F17" s="31">
        <f>SUMIFS('Transactions'!$G$4:$G$203,'Transactions'!$D$4:$D$203,$A17,'Transactions'!$B$4:$B$203,"&gt;="&amp;F$5,'Transactions'!$B$4:$B$203,"&lt;"&amp;EDATE(F$5,1),'Transactions'!$H$4:$H$203,"&lt;&gt;Annulée")</f>
        <v/>
      </c>
      <c r="G17" s="31">
        <f>SUMIFS('Transactions'!$G$4:$G$203,'Transactions'!$D$4:$D$203,$A17,'Transactions'!$B$4:$B$203,"&gt;="&amp;G$5,'Transactions'!$B$4:$B$203,"&lt;"&amp;EDATE(G$5,1),'Transactions'!$H$4:$H$203,"&lt;&gt;Annulée")</f>
        <v/>
      </c>
      <c r="H17" s="31">
        <f>SUMIFS('Transactions'!$G$4:$G$203,'Transactions'!$D$4:$D$203,$A17,'Transactions'!$B$4:$B$203,"&gt;="&amp;H$5,'Transactions'!$B$4:$B$203,"&lt;"&amp;EDATE(H$5,1),'Transactions'!$H$4:$H$203,"&lt;&gt;Annulée")</f>
        <v/>
      </c>
      <c r="I17" s="31">
        <f>SUMIFS('Transactions'!$G$4:$G$203,'Transactions'!$D$4:$D$203,$A17,'Transactions'!$B$4:$B$203,"&gt;="&amp;I$5,'Transactions'!$B$4:$B$203,"&lt;"&amp;EDATE(I$5,1),'Transactions'!$H$4:$H$203,"&lt;&gt;Annulée")</f>
        <v/>
      </c>
      <c r="J17" s="31">
        <f>SUMIFS('Transactions'!$G$4:$G$203,'Transactions'!$D$4:$D$203,$A17,'Transactions'!$B$4:$B$203,"&gt;="&amp;J$5,'Transactions'!$B$4:$B$203,"&lt;"&amp;EDATE(J$5,1),'Transactions'!$H$4:$H$203,"&lt;&gt;Annulée")</f>
        <v/>
      </c>
      <c r="K17" s="31">
        <f>SUMIFS('Transactions'!$G$4:$G$203,'Transactions'!$D$4:$D$203,$A17,'Transactions'!$B$4:$B$203,"&gt;="&amp;K$5,'Transactions'!$B$4:$B$203,"&lt;"&amp;EDATE(K$5,1),'Transactions'!$H$4:$H$203,"&lt;&gt;Annulée")</f>
        <v/>
      </c>
      <c r="L17" s="31">
        <f>SUMIFS('Transactions'!$G$4:$G$203,'Transactions'!$D$4:$D$203,$A17,'Transactions'!$B$4:$B$203,"&gt;="&amp;L$5,'Transactions'!$B$4:$B$203,"&lt;"&amp;EDATE(L$5,1),'Transactions'!$H$4:$H$203,"&lt;&gt;Annulée")</f>
        <v/>
      </c>
      <c r="M17" s="31">
        <f>SUMIFS('Transactions'!$G$4:$G$203,'Transactions'!$D$4:$D$203,$A17,'Transactions'!$B$4:$B$203,"&gt;="&amp;M$5,'Transactions'!$B$4:$B$203,"&lt;"&amp;EDATE(M$5,1),'Transactions'!$H$4:$H$203,"&lt;&gt;Annulée")</f>
        <v/>
      </c>
      <c r="N17" s="31">
        <f>SUM(B17:M17)</f>
        <v/>
      </c>
    </row>
    <row r="18">
      <c r="A18" s="15" t="inlineStr">
        <is>
          <t>Marketing et publicité</t>
        </is>
      </c>
      <c r="B18" s="31">
        <f>SUMIFS('Transactions'!$G$4:$G$203,'Transactions'!$D$4:$D$203,$A18,'Transactions'!$B$4:$B$203,"&gt;="&amp;B$5,'Transactions'!$B$4:$B$203,"&lt;"&amp;EDATE(B$5,1),'Transactions'!$H$4:$H$203,"&lt;&gt;Annulée")</f>
        <v/>
      </c>
      <c r="C18" s="31">
        <f>SUMIFS('Transactions'!$G$4:$G$203,'Transactions'!$D$4:$D$203,$A18,'Transactions'!$B$4:$B$203,"&gt;="&amp;C$5,'Transactions'!$B$4:$B$203,"&lt;"&amp;EDATE(C$5,1),'Transactions'!$H$4:$H$203,"&lt;&gt;Annulée")</f>
        <v/>
      </c>
      <c r="D18" s="31">
        <f>SUMIFS('Transactions'!$G$4:$G$203,'Transactions'!$D$4:$D$203,$A18,'Transactions'!$B$4:$B$203,"&gt;="&amp;D$5,'Transactions'!$B$4:$B$203,"&lt;"&amp;EDATE(D$5,1),'Transactions'!$H$4:$H$203,"&lt;&gt;Annulée")</f>
        <v/>
      </c>
      <c r="E18" s="31">
        <f>SUMIFS('Transactions'!$G$4:$G$203,'Transactions'!$D$4:$D$203,$A18,'Transactions'!$B$4:$B$203,"&gt;="&amp;E$5,'Transactions'!$B$4:$B$203,"&lt;"&amp;EDATE(E$5,1),'Transactions'!$H$4:$H$203,"&lt;&gt;Annulée")</f>
        <v/>
      </c>
      <c r="F18" s="31">
        <f>SUMIFS('Transactions'!$G$4:$G$203,'Transactions'!$D$4:$D$203,$A18,'Transactions'!$B$4:$B$203,"&gt;="&amp;F$5,'Transactions'!$B$4:$B$203,"&lt;"&amp;EDATE(F$5,1),'Transactions'!$H$4:$H$203,"&lt;&gt;Annulée")</f>
        <v/>
      </c>
      <c r="G18" s="31">
        <f>SUMIFS('Transactions'!$G$4:$G$203,'Transactions'!$D$4:$D$203,$A18,'Transactions'!$B$4:$B$203,"&gt;="&amp;G$5,'Transactions'!$B$4:$B$203,"&lt;"&amp;EDATE(G$5,1),'Transactions'!$H$4:$H$203,"&lt;&gt;Annulée")</f>
        <v/>
      </c>
      <c r="H18" s="31">
        <f>SUMIFS('Transactions'!$G$4:$G$203,'Transactions'!$D$4:$D$203,$A18,'Transactions'!$B$4:$B$203,"&gt;="&amp;H$5,'Transactions'!$B$4:$B$203,"&lt;"&amp;EDATE(H$5,1),'Transactions'!$H$4:$H$203,"&lt;&gt;Annulée")</f>
        <v/>
      </c>
      <c r="I18" s="31">
        <f>SUMIFS('Transactions'!$G$4:$G$203,'Transactions'!$D$4:$D$203,$A18,'Transactions'!$B$4:$B$203,"&gt;="&amp;I$5,'Transactions'!$B$4:$B$203,"&lt;"&amp;EDATE(I$5,1),'Transactions'!$H$4:$H$203,"&lt;&gt;Annulée")</f>
        <v/>
      </c>
      <c r="J18" s="31">
        <f>SUMIFS('Transactions'!$G$4:$G$203,'Transactions'!$D$4:$D$203,$A18,'Transactions'!$B$4:$B$203,"&gt;="&amp;J$5,'Transactions'!$B$4:$B$203,"&lt;"&amp;EDATE(J$5,1),'Transactions'!$H$4:$H$203,"&lt;&gt;Annulée")</f>
        <v/>
      </c>
      <c r="K18" s="31">
        <f>SUMIFS('Transactions'!$G$4:$G$203,'Transactions'!$D$4:$D$203,$A18,'Transactions'!$B$4:$B$203,"&gt;="&amp;K$5,'Transactions'!$B$4:$B$203,"&lt;"&amp;EDATE(K$5,1),'Transactions'!$H$4:$H$203,"&lt;&gt;Annulée")</f>
        <v/>
      </c>
      <c r="L18" s="31">
        <f>SUMIFS('Transactions'!$G$4:$G$203,'Transactions'!$D$4:$D$203,$A18,'Transactions'!$B$4:$B$203,"&gt;="&amp;L$5,'Transactions'!$B$4:$B$203,"&lt;"&amp;EDATE(L$5,1),'Transactions'!$H$4:$H$203,"&lt;&gt;Annulée")</f>
        <v/>
      </c>
      <c r="M18" s="31">
        <f>SUMIFS('Transactions'!$G$4:$G$203,'Transactions'!$D$4:$D$203,$A18,'Transactions'!$B$4:$B$203,"&gt;="&amp;M$5,'Transactions'!$B$4:$B$203,"&lt;"&amp;EDATE(M$5,1),'Transactions'!$H$4:$H$203,"&lt;&gt;Annulée")</f>
        <v/>
      </c>
      <c r="N18" s="31">
        <f>SUM(B18:M18)</f>
        <v/>
      </c>
    </row>
    <row r="19">
      <c r="A19" s="16" t="inlineStr">
        <is>
          <t>Fournitures de bureau</t>
        </is>
      </c>
      <c r="B19" s="31">
        <f>SUMIFS('Transactions'!$G$4:$G$203,'Transactions'!$D$4:$D$203,$A19,'Transactions'!$B$4:$B$203,"&gt;="&amp;B$5,'Transactions'!$B$4:$B$203,"&lt;"&amp;EDATE(B$5,1),'Transactions'!$H$4:$H$203,"&lt;&gt;Annulée")</f>
        <v/>
      </c>
      <c r="C19" s="31">
        <f>SUMIFS('Transactions'!$G$4:$G$203,'Transactions'!$D$4:$D$203,$A19,'Transactions'!$B$4:$B$203,"&gt;="&amp;C$5,'Transactions'!$B$4:$B$203,"&lt;"&amp;EDATE(C$5,1),'Transactions'!$H$4:$H$203,"&lt;&gt;Annulée")</f>
        <v/>
      </c>
      <c r="D19" s="31">
        <f>SUMIFS('Transactions'!$G$4:$G$203,'Transactions'!$D$4:$D$203,$A19,'Transactions'!$B$4:$B$203,"&gt;="&amp;D$5,'Transactions'!$B$4:$B$203,"&lt;"&amp;EDATE(D$5,1),'Transactions'!$H$4:$H$203,"&lt;&gt;Annulée")</f>
        <v/>
      </c>
      <c r="E19" s="31">
        <f>SUMIFS('Transactions'!$G$4:$G$203,'Transactions'!$D$4:$D$203,$A19,'Transactions'!$B$4:$B$203,"&gt;="&amp;E$5,'Transactions'!$B$4:$B$203,"&lt;"&amp;EDATE(E$5,1),'Transactions'!$H$4:$H$203,"&lt;&gt;Annulée")</f>
        <v/>
      </c>
      <c r="F19" s="31">
        <f>SUMIFS('Transactions'!$G$4:$G$203,'Transactions'!$D$4:$D$203,$A19,'Transactions'!$B$4:$B$203,"&gt;="&amp;F$5,'Transactions'!$B$4:$B$203,"&lt;"&amp;EDATE(F$5,1),'Transactions'!$H$4:$H$203,"&lt;&gt;Annulée")</f>
        <v/>
      </c>
      <c r="G19" s="31">
        <f>SUMIFS('Transactions'!$G$4:$G$203,'Transactions'!$D$4:$D$203,$A19,'Transactions'!$B$4:$B$203,"&gt;="&amp;G$5,'Transactions'!$B$4:$B$203,"&lt;"&amp;EDATE(G$5,1),'Transactions'!$H$4:$H$203,"&lt;&gt;Annulée")</f>
        <v/>
      </c>
      <c r="H19" s="31">
        <f>SUMIFS('Transactions'!$G$4:$G$203,'Transactions'!$D$4:$D$203,$A19,'Transactions'!$B$4:$B$203,"&gt;="&amp;H$5,'Transactions'!$B$4:$B$203,"&lt;"&amp;EDATE(H$5,1),'Transactions'!$H$4:$H$203,"&lt;&gt;Annulée")</f>
        <v/>
      </c>
      <c r="I19" s="31">
        <f>SUMIFS('Transactions'!$G$4:$G$203,'Transactions'!$D$4:$D$203,$A19,'Transactions'!$B$4:$B$203,"&gt;="&amp;I$5,'Transactions'!$B$4:$B$203,"&lt;"&amp;EDATE(I$5,1),'Transactions'!$H$4:$H$203,"&lt;&gt;Annulée")</f>
        <v/>
      </c>
      <c r="J19" s="31">
        <f>SUMIFS('Transactions'!$G$4:$G$203,'Transactions'!$D$4:$D$203,$A19,'Transactions'!$B$4:$B$203,"&gt;="&amp;J$5,'Transactions'!$B$4:$B$203,"&lt;"&amp;EDATE(J$5,1),'Transactions'!$H$4:$H$203,"&lt;&gt;Annulée")</f>
        <v/>
      </c>
      <c r="K19" s="31">
        <f>SUMIFS('Transactions'!$G$4:$G$203,'Transactions'!$D$4:$D$203,$A19,'Transactions'!$B$4:$B$203,"&gt;="&amp;K$5,'Transactions'!$B$4:$B$203,"&lt;"&amp;EDATE(K$5,1),'Transactions'!$H$4:$H$203,"&lt;&gt;Annulée")</f>
        <v/>
      </c>
      <c r="L19" s="31">
        <f>SUMIFS('Transactions'!$G$4:$G$203,'Transactions'!$D$4:$D$203,$A19,'Transactions'!$B$4:$B$203,"&gt;="&amp;L$5,'Transactions'!$B$4:$B$203,"&lt;"&amp;EDATE(L$5,1),'Transactions'!$H$4:$H$203,"&lt;&gt;Annulée")</f>
        <v/>
      </c>
      <c r="M19" s="31">
        <f>SUMIFS('Transactions'!$G$4:$G$203,'Transactions'!$D$4:$D$203,$A19,'Transactions'!$B$4:$B$203,"&gt;="&amp;M$5,'Transactions'!$B$4:$B$203,"&lt;"&amp;EDATE(M$5,1),'Transactions'!$H$4:$H$203,"&lt;&gt;Annulée")</f>
        <v/>
      </c>
      <c r="N19" s="31">
        <f>SUM(B19:M19)</f>
        <v/>
      </c>
    </row>
    <row r="20">
      <c r="A20" s="15" t="inlineStr">
        <is>
          <t>Déplacements</t>
        </is>
      </c>
      <c r="B20" s="31">
        <f>SUMIFS('Transactions'!$G$4:$G$203,'Transactions'!$D$4:$D$203,$A20,'Transactions'!$B$4:$B$203,"&gt;="&amp;B$5,'Transactions'!$B$4:$B$203,"&lt;"&amp;EDATE(B$5,1),'Transactions'!$H$4:$H$203,"&lt;&gt;Annulée")</f>
        <v/>
      </c>
      <c r="C20" s="31">
        <f>SUMIFS('Transactions'!$G$4:$G$203,'Transactions'!$D$4:$D$203,$A20,'Transactions'!$B$4:$B$203,"&gt;="&amp;C$5,'Transactions'!$B$4:$B$203,"&lt;"&amp;EDATE(C$5,1),'Transactions'!$H$4:$H$203,"&lt;&gt;Annulée")</f>
        <v/>
      </c>
      <c r="D20" s="31">
        <f>SUMIFS('Transactions'!$G$4:$G$203,'Transactions'!$D$4:$D$203,$A20,'Transactions'!$B$4:$B$203,"&gt;="&amp;D$5,'Transactions'!$B$4:$B$203,"&lt;"&amp;EDATE(D$5,1),'Transactions'!$H$4:$H$203,"&lt;&gt;Annulée")</f>
        <v/>
      </c>
      <c r="E20" s="31">
        <f>SUMIFS('Transactions'!$G$4:$G$203,'Transactions'!$D$4:$D$203,$A20,'Transactions'!$B$4:$B$203,"&gt;="&amp;E$5,'Transactions'!$B$4:$B$203,"&lt;"&amp;EDATE(E$5,1),'Transactions'!$H$4:$H$203,"&lt;&gt;Annulée")</f>
        <v/>
      </c>
      <c r="F20" s="31">
        <f>SUMIFS('Transactions'!$G$4:$G$203,'Transactions'!$D$4:$D$203,$A20,'Transactions'!$B$4:$B$203,"&gt;="&amp;F$5,'Transactions'!$B$4:$B$203,"&lt;"&amp;EDATE(F$5,1),'Transactions'!$H$4:$H$203,"&lt;&gt;Annulée")</f>
        <v/>
      </c>
      <c r="G20" s="31">
        <f>SUMIFS('Transactions'!$G$4:$G$203,'Transactions'!$D$4:$D$203,$A20,'Transactions'!$B$4:$B$203,"&gt;="&amp;G$5,'Transactions'!$B$4:$B$203,"&lt;"&amp;EDATE(G$5,1),'Transactions'!$H$4:$H$203,"&lt;&gt;Annulée")</f>
        <v/>
      </c>
      <c r="H20" s="31">
        <f>SUMIFS('Transactions'!$G$4:$G$203,'Transactions'!$D$4:$D$203,$A20,'Transactions'!$B$4:$B$203,"&gt;="&amp;H$5,'Transactions'!$B$4:$B$203,"&lt;"&amp;EDATE(H$5,1),'Transactions'!$H$4:$H$203,"&lt;&gt;Annulée")</f>
        <v/>
      </c>
      <c r="I20" s="31">
        <f>SUMIFS('Transactions'!$G$4:$G$203,'Transactions'!$D$4:$D$203,$A20,'Transactions'!$B$4:$B$203,"&gt;="&amp;I$5,'Transactions'!$B$4:$B$203,"&lt;"&amp;EDATE(I$5,1),'Transactions'!$H$4:$H$203,"&lt;&gt;Annulée")</f>
        <v/>
      </c>
      <c r="J20" s="31">
        <f>SUMIFS('Transactions'!$G$4:$G$203,'Transactions'!$D$4:$D$203,$A20,'Transactions'!$B$4:$B$203,"&gt;="&amp;J$5,'Transactions'!$B$4:$B$203,"&lt;"&amp;EDATE(J$5,1),'Transactions'!$H$4:$H$203,"&lt;&gt;Annulée")</f>
        <v/>
      </c>
      <c r="K20" s="31">
        <f>SUMIFS('Transactions'!$G$4:$G$203,'Transactions'!$D$4:$D$203,$A20,'Transactions'!$B$4:$B$203,"&gt;="&amp;K$5,'Transactions'!$B$4:$B$203,"&lt;"&amp;EDATE(K$5,1),'Transactions'!$H$4:$H$203,"&lt;&gt;Annulée")</f>
        <v/>
      </c>
      <c r="L20" s="31">
        <f>SUMIFS('Transactions'!$G$4:$G$203,'Transactions'!$D$4:$D$203,$A20,'Transactions'!$B$4:$B$203,"&gt;="&amp;L$5,'Transactions'!$B$4:$B$203,"&lt;"&amp;EDATE(L$5,1),'Transactions'!$H$4:$H$203,"&lt;&gt;Annulée")</f>
        <v/>
      </c>
      <c r="M20" s="31">
        <f>SUMIFS('Transactions'!$G$4:$G$203,'Transactions'!$D$4:$D$203,$A20,'Transactions'!$B$4:$B$203,"&gt;="&amp;M$5,'Transactions'!$B$4:$B$203,"&lt;"&amp;EDATE(M$5,1),'Transactions'!$H$4:$H$203,"&lt;&gt;Annulée")</f>
        <v/>
      </c>
      <c r="N20" s="31">
        <f>SUM(B20:M20)</f>
        <v/>
      </c>
    </row>
    <row r="21">
      <c r="A21" s="16" t="inlineStr">
        <is>
          <t>Assurances</t>
        </is>
      </c>
      <c r="B21" s="31">
        <f>SUMIFS('Transactions'!$G$4:$G$203,'Transactions'!$D$4:$D$203,$A21,'Transactions'!$B$4:$B$203,"&gt;="&amp;B$5,'Transactions'!$B$4:$B$203,"&lt;"&amp;EDATE(B$5,1),'Transactions'!$H$4:$H$203,"&lt;&gt;Annulée")</f>
        <v/>
      </c>
      <c r="C21" s="31">
        <f>SUMIFS('Transactions'!$G$4:$G$203,'Transactions'!$D$4:$D$203,$A21,'Transactions'!$B$4:$B$203,"&gt;="&amp;C$5,'Transactions'!$B$4:$B$203,"&lt;"&amp;EDATE(C$5,1),'Transactions'!$H$4:$H$203,"&lt;&gt;Annulée")</f>
        <v/>
      </c>
      <c r="D21" s="31">
        <f>SUMIFS('Transactions'!$G$4:$G$203,'Transactions'!$D$4:$D$203,$A21,'Transactions'!$B$4:$B$203,"&gt;="&amp;D$5,'Transactions'!$B$4:$B$203,"&lt;"&amp;EDATE(D$5,1),'Transactions'!$H$4:$H$203,"&lt;&gt;Annulée")</f>
        <v/>
      </c>
      <c r="E21" s="31">
        <f>SUMIFS('Transactions'!$G$4:$G$203,'Transactions'!$D$4:$D$203,$A21,'Transactions'!$B$4:$B$203,"&gt;="&amp;E$5,'Transactions'!$B$4:$B$203,"&lt;"&amp;EDATE(E$5,1),'Transactions'!$H$4:$H$203,"&lt;&gt;Annulée")</f>
        <v/>
      </c>
      <c r="F21" s="31">
        <f>SUMIFS('Transactions'!$G$4:$G$203,'Transactions'!$D$4:$D$203,$A21,'Transactions'!$B$4:$B$203,"&gt;="&amp;F$5,'Transactions'!$B$4:$B$203,"&lt;"&amp;EDATE(F$5,1),'Transactions'!$H$4:$H$203,"&lt;&gt;Annulée")</f>
        <v/>
      </c>
      <c r="G21" s="31">
        <f>SUMIFS('Transactions'!$G$4:$G$203,'Transactions'!$D$4:$D$203,$A21,'Transactions'!$B$4:$B$203,"&gt;="&amp;G$5,'Transactions'!$B$4:$B$203,"&lt;"&amp;EDATE(G$5,1),'Transactions'!$H$4:$H$203,"&lt;&gt;Annulée")</f>
        <v/>
      </c>
      <c r="H21" s="31">
        <f>SUMIFS('Transactions'!$G$4:$G$203,'Transactions'!$D$4:$D$203,$A21,'Transactions'!$B$4:$B$203,"&gt;="&amp;H$5,'Transactions'!$B$4:$B$203,"&lt;"&amp;EDATE(H$5,1),'Transactions'!$H$4:$H$203,"&lt;&gt;Annulée")</f>
        <v/>
      </c>
      <c r="I21" s="31">
        <f>SUMIFS('Transactions'!$G$4:$G$203,'Transactions'!$D$4:$D$203,$A21,'Transactions'!$B$4:$B$203,"&gt;="&amp;I$5,'Transactions'!$B$4:$B$203,"&lt;"&amp;EDATE(I$5,1),'Transactions'!$H$4:$H$203,"&lt;&gt;Annulée")</f>
        <v/>
      </c>
      <c r="J21" s="31">
        <f>SUMIFS('Transactions'!$G$4:$G$203,'Transactions'!$D$4:$D$203,$A21,'Transactions'!$B$4:$B$203,"&gt;="&amp;J$5,'Transactions'!$B$4:$B$203,"&lt;"&amp;EDATE(J$5,1),'Transactions'!$H$4:$H$203,"&lt;&gt;Annulée")</f>
        <v/>
      </c>
      <c r="K21" s="31">
        <f>SUMIFS('Transactions'!$G$4:$G$203,'Transactions'!$D$4:$D$203,$A21,'Transactions'!$B$4:$B$203,"&gt;="&amp;K$5,'Transactions'!$B$4:$B$203,"&lt;"&amp;EDATE(K$5,1),'Transactions'!$H$4:$H$203,"&lt;&gt;Annulée")</f>
        <v/>
      </c>
      <c r="L21" s="31">
        <f>SUMIFS('Transactions'!$G$4:$G$203,'Transactions'!$D$4:$D$203,$A21,'Transactions'!$B$4:$B$203,"&gt;="&amp;L$5,'Transactions'!$B$4:$B$203,"&lt;"&amp;EDATE(L$5,1),'Transactions'!$H$4:$H$203,"&lt;&gt;Annulée")</f>
        <v/>
      </c>
      <c r="M21" s="31">
        <f>SUMIFS('Transactions'!$G$4:$G$203,'Transactions'!$D$4:$D$203,$A21,'Transactions'!$B$4:$B$203,"&gt;="&amp;M$5,'Transactions'!$B$4:$B$203,"&lt;"&amp;EDATE(M$5,1),'Transactions'!$H$4:$H$203,"&lt;&gt;Annulée")</f>
        <v/>
      </c>
      <c r="N21" s="31">
        <f>SUM(B21:M21)</f>
        <v/>
      </c>
    </row>
    <row r="22">
      <c r="A22" s="15" t="inlineStr">
        <is>
          <t>Frais bancaires</t>
        </is>
      </c>
      <c r="B22" s="31">
        <f>SUMIFS('Transactions'!$G$4:$G$203,'Transactions'!$D$4:$D$203,$A22,'Transactions'!$B$4:$B$203,"&gt;="&amp;B$5,'Transactions'!$B$4:$B$203,"&lt;"&amp;EDATE(B$5,1),'Transactions'!$H$4:$H$203,"&lt;&gt;Annulée")</f>
        <v/>
      </c>
      <c r="C22" s="31">
        <f>SUMIFS('Transactions'!$G$4:$G$203,'Transactions'!$D$4:$D$203,$A22,'Transactions'!$B$4:$B$203,"&gt;="&amp;C$5,'Transactions'!$B$4:$B$203,"&lt;"&amp;EDATE(C$5,1),'Transactions'!$H$4:$H$203,"&lt;&gt;Annulée")</f>
        <v/>
      </c>
      <c r="D22" s="31">
        <f>SUMIFS('Transactions'!$G$4:$G$203,'Transactions'!$D$4:$D$203,$A22,'Transactions'!$B$4:$B$203,"&gt;="&amp;D$5,'Transactions'!$B$4:$B$203,"&lt;"&amp;EDATE(D$5,1),'Transactions'!$H$4:$H$203,"&lt;&gt;Annulée")</f>
        <v/>
      </c>
      <c r="E22" s="31">
        <f>SUMIFS('Transactions'!$G$4:$G$203,'Transactions'!$D$4:$D$203,$A22,'Transactions'!$B$4:$B$203,"&gt;="&amp;E$5,'Transactions'!$B$4:$B$203,"&lt;"&amp;EDATE(E$5,1),'Transactions'!$H$4:$H$203,"&lt;&gt;Annulée")</f>
        <v/>
      </c>
      <c r="F22" s="31">
        <f>SUMIFS('Transactions'!$G$4:$G$203,'Transactions'!$D$4:$D$203,$A22,'Transactions'!$B$4:$B$203,"&gt;="&amp;F$5,'Transactions'!$B$4:$B$203,"&lt;"&amp;EDATE(F$5,1),'Transactions'!$H$4:$H$203,"&lt;&gt;Annulée")</f>
        <v/>
      </c>
      <c r="G22" s="31">
        <f>SUMIFS('Transactions'!$G$4:$G$203,'Transactions'!$D$4:$D$203,$A22,'Transactions'!$B$4:$B$203,"&gt;="&amp;G$5,'Transactions'!$B$4:$B$203,"&lt;"&amp;EDATE(G$5,1),'Transactions'!$H$4:$H$203,"&lt;&gt;Annulée")</f>
        <v/>
      </c>
      <c r="H22" s="31">
        <f>SUMIFS('Transactions'!$G$4:$G$203,'Transactions'!$D$4:$D$203,$A22,'Transactions'!$B$4:$B$203,"&gt;="&amp;H$5,'Transactions'!$B$4:$B$203,"&lt;"&amp;EDATE(H$5,1),'Transactions'!$H$4:$H$203,"&lt;&gt;Annulée")</f>
        <v/>
      </c>
      <c r="I22" s="31">
        <f>SUMIFS('Transactions'!$G$4:$G$203,'Transactions'!$D$4:$D$203,$A22,'Transactions'!$B$4:$B$203,"&gt;="&amp;I$5,'Transactions'!$B$4:$B$203,"&lt;"&amp;EDATE(I$5,1),'Transactions'!$H$4:$H$203,"&lt;&gt;Annulée")</f>
        <v/>
      </c>
      <c r="J22" s="31">
        <f>SUMIFS('Transactions'!$G$4:$G$203,'Transactions'!$D$4:$D$203,$A22,'Transactions'!$B$4:$B$203,"&gt;="&amp;J$5,'Transactions'!$B$4:$B$203,"&lt;"&amp;EDATE(J$5,1),'Transactions'!$H$4:$H$203,"&lt;&gt;Annulée")</f>
        <v/>
      </c>
      <c r="K22" s="31">
        <f>SUMIFS('Transactions'!$G$4:$G$203,'Transactions'!$D$4:$D$203,$A22,'Transactions'!$B$4:$B$203,"&gt;="&amp;K$5,'Transactions'!$B$4:$B$203,"&lt;"&amp;EDATE(K$5,1),'Transactions'!$H$4:$H$203,"&lt;&gt;Annulée")</f>
        <v/>
      </c>
      <c r="L22" s="31">
        <f>SUMIFS('Transactions'!$G$4:$G$203,'Transactions'!$D$4:$D$203,$A22,'Transactions'!$B$4:$B$203,"&gt;="&amp;L$5,'Transactions'!$B$4:$B$203,"&lt;"&amp;EDATE(L$5,1),'Transactions'!$H$4:$H$203,"&lt;&gt;Annulée")</f>
        <v/>
      </c>
      <c r="M22" s="31">
        <f>SUMIFS('Transactions'!$G$4:$G$203,'Transactions'!$D$4:$D$203,$A22,'Transactions'!$B$4:$B$203,"&gt;="&amp;M$5,'Transactions'!$B$4:$B$203,"&lt;"&amp;EDATE(M$5,1),'Transactions'!$H$4:$H$203,"&lt;&gt;Annulée")</f>
        <v/>
      </c>
      <c r="N22" s="31">
        <f>SUM(B22:M22)</f>
        <v/>
      </c>
    </row>
    <row r="23">
      <c r="A23" s="16" t="inlineStr">
        <is>
          <t>Amortissement</t>
        </is>
      </c>
      <c r="B23" s="31">
        <f>SUMIFS('Transactions'!$G$4:$G$203,'Transactions'!$D$4:$D$203,$A23,'Transactions'!$B$4:$B$203,"&gt;="&amp;B$5,'Transactions'!$B$4:$B$203,"&lt;"&amp;EDATE(B$5,1),'Transactions'!$H$4:$H$203,"&lt;&gt;Annulée")</f>
        <v/>
      </c>
      <c r="C23" s="31">
        <f>SUMIFS('Transactions'!$G$4:$G$203,'Transactions'!$D$4:$D$203,$A23,'Transactions'!$B$4:$B$203,"&gt;="&amp;C$5,'Transactions'!$B$4:$B$203,"&lt;"&amp;EDATE(C$5,1),'Transactions'!$H$4:$H$203,"&lt;&gt;Annulée")</f>
        <v/>
      </c>
      <c r="D23" s="31">
        <f>SUMIFS('Transactions'!$G$4:$G$203,'Transactions'!$D$4:$D$203,$A23,'Transactions'!$B$4:$B$203,"&gt;="&amp;D$5,'Transactions'!$B$4:$B$203,"&lt;"&amp;EDATE(D$5,1),'Transactions'!$H$4:$H$203,"&lt;&gt;Annulée")</f>
        <v/>
      </c>
      <c r="E23" s="31">
        <f>SUMIFS('Transactions'!$G$4:$G$203,'Transactions'!$D$4:$D$203,$A23,'Transactions'!$B$4:$B$203,"&gt;="&amp;E$5,'Transactions'!$B$4:$B$203,"&lt;"&amp;EDATE(E$5,1),'Transactions'!$H$4:$H$203,"&lt;&gt;Annulée")</f>
        <v/>
      </c>
      <c r="F23" s="31">
        <f>SUMIFS('Transactions'!$G$4:$G$203,'Transactions'!$D$4:$D$203,$A23,'Transactions'!$B$4:$B$203,"&gt;="&amp;F$5,'Transactions'!$B$4:$B$203,"&lt;"&amp;EDATE(F$5,1),'Transactions'!$H$4:$H$203,"&lt;&gt;Annulée")</f>
        <v/>
      </c>
      <c r="G23" s="31">
        <f>SUMIFS('Transactions'!$G$4:$G$203,'Transactions'!$D$4:$D$203,$A23,'Transactions'!$B$4:$B$203,"&gt;="&amp;G$5,'Transactions'!$B$4:$B$203,"&lt;"&amp;EDATE(G$5,1),'Transactions'!$H$4:$H$203,"&lt;&gt;Annulée")</f>
        <v/>
      </c>
      <c r="H23" s="31">
        <f>SUMIFS('Transactions'!$G$4:$G$203,'Transactions'!$D$4:$D$203,$A23,'Transactions'!$B$4:$B$203,"&gt;="&amp;H$5,'Transactions'!$B$4:$B$203,"&lt;"&amp;EDATE(H$5,1),'Transactions'!$H$4:$H$203,"&lt;&gt;Annulée")</f>
        <v/>
      </c>
      <c r="I23" s="31">
        <f>SUMIFS('Transactions'!$G$4:$G$203,'Transactions'!$D$4:$D$203,$A23,'Transactions'!$B$4:$B$203,"&gt;="&amp;I$5,'Transactions'!$B$4:$B$203,"&lt;"&amp;EDATE(I$5,1),'Transactions'!$H$4:$H$203,"&lt;&gt;Annulée")</f>
        <v/>
      </c>
      <c r="J23" s="31">
        <f>SUMIFS('Transactions'!$G$4:$G$203,'Transactions'!$D$4:$D$203,$A23,'Transactions'!$B$4:$B$203,"&gt;="&amp;J$5,'Transactions'!$B$4:$B$203,"&lt;"&amp;EDATE(J$5,1),'Transactions'!$H$4:$H$203,"&lt;&gt;Annulée")</f>
        <v/>
      </c>
      <c r="K23" s="31">
        <f>SUMIFS('Transactions'!$G$4:$G$203,'Transactions'!$D$4:$D$203,$A23,'Transactions'!$B$4:$B$203,"&gt;="&amp;K$5,'Transactions'!$B$4:$B$203,"&lt;"&amp;EDATE(K$5,1),'Transactions'!$H$4:$H$203,"&lt;&gt;Annulée")</f>
        <v/>
      </c>
      <c r="L23" s="31">
        <f>SUMIFS('Transactions'!$G$4:$G$203,'Transactions'!$D$4:$D$203,$A23,'Transactions'!$B$4:$B$203,"&gt;="&amp;L$5,'Transactions'!$B$4:$B$203,"&lt;"&amp;EDATE(L$5,1),'Transactions'!$H$4:$H$203,"&lt;&gt;Annulée")</f>
        <v/>
      </c>
      <c r="M23" s="31">
        <f>SUMIFS('Transactions'!$G$4:$G$203,'Transactions'!$D$4:$D$203,$A23,'Transactions'!$B$4:$B$203,"&gt;="&amp;M$5,'Transactions'!$B$4:$B$203,"&lt;"&amp;EDATE(M$5,1),'Transactions'!$H$4:$H$203,"&lt;&gt;Annulée")</f>
        <v/>
      </c>
      <c r="N23" s="31">
        <f>SUM(B23:M23)</f>
        <v/>
      </c>
    </row>
    <row r="24">
      <c r="A24" s="15" t="inlineStr">
        <is>
          <t>Autres dépenses</t>
        </is>
      </c>
      <c r="B24" s="31">
        <f>SUMIFS('Transactions'!$G$4:$G$203,'Transactions'!$D$4:$D$203,$A24,'Transactions'!$B$4:$B$203,"&gt;="&amp;B$5,'Transactions'!$B$4:$B$203,"&lt;"&amp;EDATE(B$5,1),'Transactions'!$H$4:$H$203,"&lt;&gt;Annulée")</f>
        <v/>
      </c>
      <c r="C24" s="31">
        <f>SUMIFS('Transactions'!$G$4:$G$203,'Transactions'!$D$4:$D$203,$A24,'Transactions'!$B$4:$B$203,"&gt;="&amp;C$5,'Transactions'!$B$4:$B$203,"&lt;"&amp;EDATE(C$5,1),'Transactions'!$H$4:$H$203,"&lt;&gt;Annulée")</f>
        <v/>
      </c>
      <c r="D24" s="31">
        <f>SUMIFS('Transactions'!$G$4:$G$203,'Transactions'!$D$4:$D$203,$A24,'Transactions'!$B$4:$B$203,"&gt;="&amp;D$5,'Transactions'!$B$4:$B$203,"&lt;"&amp;EDATE(D$5,1),'Transactions'!$H$4:$H$203,"&lt;&gt;Annulée")</f>
        <v/>
      </c>
      <c r="E24" s="31">
        <f>SUMIFS('Transactions'!$G$4:$G$203,'Transactions'!$D$4:$D$203,$A24,'Transactions'!$B$4:$B$203,"&gt;="&amp;E$5,'Transactions'!$B$4:$B$203,"&lt;"&amp;EDATE(E$5,1),'Transactions'!$H$4:$H$203,"&lt;&gt;Annulée")</f>
        <v/>
      </c>
      <c r="F24" s="31">
        <f>SUMIFS('Transactions'!$G$4:$G$203,'Transactions'!$D$4:$D$203,$A24,'Transactions'!$B$4:$B$203,"&gt;="&amp;F$5,'Transactions'!$B$4:$B$203,"&lt;"&amp;EDATE(F$5,1),'Transactions'!$H$4:$H$203,"&lt;&gt;Annulée")</f>
        <v/>
      </c>
      <c r="G24" s="31">
        <f>SUMIFS('Transactions'!$G$4:$G$203,'Transactions'!$D$4:$D$203,$A24,'Transactions'!$B$4:$B$203,"&gt;="&amp;G$5,'Transactions'!$B$4:$B$203,"&lt;"&amp;EDATE(G$5,1),'Transactions'!$H$4:$H$203,"&lt;&gt;Annulée")</f>
        <v/>
      </c>
      <c r="H24" s="31">
        <f>SUMIFS('Transactions'!$G$4:$G$203,'Transactions'!$D$4:$D$203,$A24,'Transactions'!$B$4:$B$203,"&gt;="&amp;H$5,'Transactions'!$B$4:$B$203,"&lt;"&amp;EDATE(H$5,1),'Transactions'!$H$4:$H$203,"&lt;&gt;Annulée")</f>
        <v/>
      </c>
      <c r="I24" s="31">
        <f>SUMIFS('Transactions'!$G$4:$G$203,'Transactions'!$D$4:$D$203,$A24,'Transactions'!$B$4:$B$203,"&gt;="&amp;I$5,'Transactions'!$B$4:$B$203,"&lt;"&amp;EDATE(I$5,1),'Transactions'!$H$4:$H$203,"&lt;&gt;Annulée")</f>
        <v/>
      </c>
      <c r="J24" s="31">
        <f>SUMIFS('Transactions'!$G$4:$G$203,'Transactions'!$D$4:$D$203,$A24,'Transactions'!$B$4:$B$203,"&gt;="&amp;J$5,'Transactions'!$B$4:$B$203,"&lt;"&amp;EDATE(J$5,1),'Transactions'!$H$4:$H$203,"&lt;&gt;Annulée")</f>
        <v/>
      </c>
      <c r="K24" s="31">
        <f>SUMIFS('Transactions'!$G$4:$G$203,'Transactions'!$D$4:$D$203,$A24,'Transactions'!$B$4:$B$203,"&gt;="&amp;K$5,'Transactions'!$B$4:$B$203,"&lt;"&amp;EDATE(K$5,1),'Transactions'!$H$4:$H$203,"&lt;&gt;Annulée")</f>
        <v/>
      </c>
      <c r="L24" s="31">
        <f>SUMIFS('Transactions'!$G$4:$G$203,'Transactions'!$D$4:$D$203,$A24,'Transactions'!$B$4:$B$203,"&gt;="&amp;L$5,'Transactions'!$B$4:$B$203,"&lt;"&amp;EDATE(L$5,1),'Transactions'!$H$4:$H$203,"&lt;&gt;Annulée")</f>
        <v/>
      </c>
      <c r="M24" s="31">
        <f>SUMIFS('Transactions'!$G$4:$G$203,'Transactions'!$D$4:$D$203,$A24,'Transactions'!$B$4:$B$203,"&gt;="&amp;M$5,'Transactions'!$B$4:$B$203,"&lt;"&amp;EDATE(M$5,1),'Transactions'!$H$4:$H$203,"&lt;&gt;Annulée")</f>
        <v/>
      </c>
      <c r="N24" s="31">
        <f>SUM(B24:M24)</f>
        <v/>
      </c>
    </row>
    <row r="25">
      <c r="A25" s="2" t="inlineStr">
        <is>
          <t>Total des dépenses</t>
        </is>
      </c>
      <c r="B25" s="34">
        <f>SUM(B14:B24)</f>
        <v/>
      </c>
      <c r="C25" s="34">
        <f>SUM(C14:C24)</f>
        <v/>
      </c>
      <c r="D25" s="34">
        <f>SUM(D14:D24)</f>
        <v/>
      </c>
      <c r="E25" s="34">
        <f>SUM(E14:E24)</f>
        <v/>
      </c>
      <c r="F25" s="34">
        <f>SUM(F14:F24)</f>
        <v/>
      </c>
      <c r="G25" s="34">
        <f>SUM(G14:G24)</f>
        <v/>
      </c>
      <c r="H25" s="34">
        <f>SUM(H14:H24)</f>
        <v/>
      </c>
      <c r="I25" s="34">
        <f>SUM(I14:I24)</f>
        <v/>
      </c>
      <c r="J25" s="34">
        <f>SUM(J14:J24)</f>
        <v/>
      </c>
      <c r="K25" s="34">
        <f>SUM(K14:K24)</f>
        <v/>
      </c>
      <c r="L25" s="34">
        <f>SUM(L14:L24)</f>
        <v/>
      </c>
      <c r="M25" s="34">
        <f>SUM(M14:M24)</f>
        <v/>
      </c>
      <c r="N25" s="34">
        <f>SUM(B25:M25)</f>
        <v/>
      </c>
    </row>
    <row r="27">
      <c r="A27" s="2" t="inlineStr">
        <is>
          <t>Résultat avant impôt</t>
        </is>
      </c>
      <c r="B27" s="35">
        <f>B11-B25</f>
        <v/>
      </c>
      <c r="C27" s="35">
        <f>C11-C25</f>
        <v/>
      </c>
      <c r="D27" s="35">
        <f>D11-D25</f>
        <v/>
      </c>
      <c r="E27" s="35">
        <f>E11-E25</f>
        <v/>
      </c>
      <c r="F27" s="35">
        <f>F11-F25</f>
        <v/>
      </c>
      <c r="G27" s="35">
        <f>G11-G25</f>
        <v/>
      </c>
      <c r="H27" s="35">
        <f>H11-H25</f>
        <v/>
      </c>
      <c r="I27" s="35">
        <f>I11-I25</f>
        <v/>
      </c>
      <c r="J27" s="35">
        <f>J11-J25</f>
        <v/>
      </c>
      <c r="K27" s="35">
        <f>K11-K25</f>
        <v/>
      </c>
      <c r="L27" s="35">
        <f>L11-L25</f>
        <v/>
      </c>
      <c r="M27" s="35">
        <f>M11-M25</f>
        <v/>
      </c>
      <c r="N27" s="35">
        <f>N11-N25</f>
        <v/>
      </c>
    </row>
    <row r="28">
      <c r="A28" s="15" t="inlineStr">
        <is>
          <t>Marge bénéficiaire avant impôt</t>
        </is>
      </c>
      <c r="B28" s="36">
        <f>IFERROR(B27/B11,0)</f>
        <v/>
      </c>
      <c r="C28" s="36">
        <f>IFERROR(C27/C11,0)</f>
        <v/>
      </c>
      <c r="D28" s="36">
        <f>IFERROR(D27/D11,0)</f>
        <v/>
      </c>
      <c r="E28" s="36">
        <f>IFERROR(E27/E11,0)</f>
        <v/>
      </c>
      <c r="F28" s="36">
        <f>IFERROR(F27/F11,0)</f>
        <v/>
      </c>
      <c r="G28" s="36">
        <f>IFERROR(G27/G11,0)</f>
        <v/>
      </c>
      <c r="H28" s="36">
        <f>IFERROR(H27/H11,0)</f>
        <v/>
      </c>
      <c r="I28" s="36">
        <f>IFERROR(I27/I11,0)</f>
        <v/>
      </c>
      <c r="J28" s="36">
        <f>IFERROR(J27/J11,0)</f>
        <v/>
      </c>
      <c r="K28" s="36">
        <f>IFERROR(K27/K11,0)</f>
        <v/>
      </c>
      <c r="L28" s="36">
        <f>IFERROR(L27/L11,0)</f>
        <v/>
      </c>
      <c r="M28" s="36">
        <f>IFERROR(M27/M11,0)</f>
        <v/>
      </c>
      <c r="N28" s="36">
        <f>IFERROR(N27/N11,0)</f>
        <v/>
      </c>
    </row>
    <row r="31">
      <c r="A31" s="8" t="inlineStr">
        <is>
          <t>Contrôles de totalisation</t>
        </is>
      </c>
    </row>
    <row r="32">
      <c r="A32" s="2" t="inlineStr">
        <is>
          <t>Écart des revenus</t>
        </is>
      </c>
      <c r="B32" s="31">
        <f>N11-SUMIFS('Transactions'!$G$4:$G$203,'Transactions'!$C$4:$C$203,"Revenu",'Transactions'!$H$4:$H$203,"&lt;&gt;Annulée")</f>
        <v/>
      </c>
    </row>
    <row r="33">
      <c r="A33" s="2" t="inlineStr">
        <is>
          <t>Écart des dépenses</t>
        </is>
      </c>
      <c r="B33" s="31">
        <f>N25-SUMIFS('Transactions'!$G$4:$G$203,'Transactions'!$C$4:$C$203,"Dépense",'Transactions'!$H$4:$H$203,"&lt;&gt;Annulée")</f>
        <v/>
      </c>
    </row>
    <row r="34">
      <c r="A34" s="2" t="inlineStr">
        <is>
          <t>Écart du résultat avant impôt</t>
        </is>
      </c>
      <c r="B34" s="31">
        <f>N27-(SUMIFS('Transactions'!$G$4:$G$203,'Transactions'!$C$4:$C$203,"Revenu",'Transactions'!$H$4:$H$203,"&lt;&gt;Annulée")-SUMIFS('Transactions'!$G$4:$G$203,'Transactions'!$C$4:$C$203,"Dépense",'Transactions'!$H$4:$H$203,"&lt;&gt;Annulée"))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I35">
        <f>""</f>
        <v/>
      </c>
      <c r="J35">
        <f>""</f>
        <v/>
      </c>
      <c r="K35">
        <f>""</f>
        <v/>
      </c>
      <c r="L35">
        <f>""</f>
        <v/>
      </c>
      <c r="M35">
        <f>""</f>
        <v/>
      </c>
      <c r="N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I36">
        <f>""</f>
        <v/>
      </c>
      <c r="J36">
        <f>""</f>
        <v/>
      </c>
      <c r="K36">
        <f>""</f>
        <v/>
      </c>
      <c r="L36">
        <f>""</f>
        <v/>
      </c>
      <c r="M36">
        <f>""</f>
        <v/>
      </c>
      <c r="N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I37">
        <f>""</f>
        <v/>
      </c>
      <c r="J37">
        <f>""</f>
        <v/>
      </c>
      <c r="K37">
        <f>""</f>
        <v/>
      </c>
      <c r="L37">
        <f>""</f>
        <v/>
      </c>
      <c r="M37">
        <f>""</f>
        <v/>
      </c>
      <c r="N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I38">
        <f>""</f>
        <v/>
      </c>
      <c r="J38">
        <f>""</f>
        <v/>
      </c>
      <c r="K38">
        <f>""</f>
        <v/>
      </c>
      <c r="L38">
        <f>""</f>
        <v/>
      </c>
      <c r="M38">
        <f>""</f>
        <v/>
      </c>
      <c r="N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I39">
        <f>""</f>
        <v/>
      </c>
      <c r="J39">
        <f>""</f>
        <v/>
      </c>
      <c r="K39">
        <f>""</f>
        <v/>
      </c>
      <c r="L39">
        <f>""</f>
        <v/>
      </c>
      <c r="M39">
        <f>""</f>
        <v/>
      </c>
      <c r="N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  <c r="J40">
        <f>""</f>
        <v/>
      </c>
      <c r="K40">
        <f>""</f>
        <v/>
      </c>
      <c r="L40">
        <f>""</f>
        <v/>
      </c>
      <c r="M40">
        <f>""</f>
        <v/>
      </c>
      <c r="N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  <c r="J41">
        <f>""</f>
        <v/>
      </c>
      <c r="K41">
        <f>""</f>
        <v/>
      </c>
      <c r="L41">
        <f>""</f>
        <v/>
      </c>
      <c r="M41">
        <f>""</f>
        <v/>
      </c>
      <c r="N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  <c r="K42">
        <f>""</f>
        <v/>
      </c>
      <c r="L42">
        <f>""</f>
        <v/>
      </c>
      <c r="M42">
        <f>""</f>
        <v/>
      </c>
      <c r="N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  <c r="K43">
        <f>""</f>
        <v/>
      </c>
      <c r="L43">
        <f>""</f>
        <v/>
      </c>
      <c r="M43">
        <f>""</f>
        <v/>
      </c>
      <c r="N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  <c r="K44">
        <f>""</f>
        <v/>
      </c>
      <c r="L44">
        <f>""</f>
        <v/>
      </c>
      <c r="M44">
        <f>""</f>
        <v/>
      </c>
      <c r="N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  <c r="K45">
        <f>""</f>
        <v/>
      </c>
      <c r="L45">
        <f>""</f>
        <v/>
      </c>
      <c r="M45">
        <f>""</f>
        <v/>
      </c>
      <c r="N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  <c r="K46">
        <f>""</f>
        <v/>
      </c>
      <c r="L46">
        <f>""</f>
        <v/>
      </c>
      <c r="M46">
        <f>""</f>
        <v/>
      </c>
      <c r="N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  <c r="K47">
        <f>""</f>
        <v/>
      </c>
      <c r="L47">
        <f>""</f>
        <v/>
      </c>
      <c r="M47">
        <f>""</f>
        <v/>
      </c>
      <c r="N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  <c r="K48">
        <f>""</f>
        <v/>
      </c>
      <c r="L48">
        <f>""</f>
        <v/>
      </c>
      <c r="M48">
        <f>""</f>
        <v/>
      </c>
      <c r="N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  <c r="K49">
        <f>""</f>
        <v/>
      </c>
      <c r="L49">
        <f>""</f>
        <v/>
      </c>
      <c r="M49">
        <f>""</f>
        <v/>
      </c>
      <c r="N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  <c r="K50">
        <f>""</f>
        <v/>
      </c>
      <c r="L50">
        <f>""</f>
        <v/>
      </c>
      <c r="M50">
        <f>""</f>
        <v/>
      </c>
      <c r="N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  <c r="K51">
        <f>""</f>
        <v/>
      </c>
      <c r="L51">
        <f>""</f>
        <v/>
      </c>
      <c r="M51">
        <f>""</f>
        <v/>
      </c>
      <c r="N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  <c r="K52">
        <f>""</f>
        <v/>
      </c>
      <c r="L52">
        <f>""</f>
        <v/>
      </c>
      <c r="M52">
        <f>""</f>
        <v/>
      </c>
      <c r="N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  <c r="K53">
        <f>""</f>
        <v/>
      </c>
      <c r="L53">
        <f>""</f>
        <v/>
      </c>
      <c r="M53">
        <f>""</f>
        <v/>
      </c>
      <c r="N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  <c r="K54">
        <f>""</f>
        <v/>
      </c>
      <c r="L54">
        <f>""</f>
        <v/>
      </c>
      <c r="M54">
        <f>""</f>
        <v/>
      </c>
      <c r="N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  <c r="K55">
        <f>""</f>
        <v/>
      </c>
      <c r="L55">
        <f>""</f>
        <v/>
      </c>
      <c r="M55">
        <f>""</f>
        <v/>
      </c>
      <c r="N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  <c r="K56">
        <f>""</f>
        <v/>
      </c>
      <c r="L56">
        <f>""</f>
        <v/>
      </c>
      <c r="M56">
        <f>""</f>
        <v/>
      </c>
      <c r="N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  <c r="K57">
        <f>""</f>
        <v/>
      </c>
      <c r="L57">
        <f>""</f>
        <v/>
      </c>
      <c r="M57">
        <f>""</f>
        <v/>
      </c>
      <c r="N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  <c r="K58">
        <f>""</f>
        <v/>
      </c>
      <c r="L58">
        <f>""</f>
        <v/>
      </c>
      <c r="M58">
        <f>""</f>
        <v/>
      </c>
      <c r="N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  <c r="K59">
        <f>""</f>
        <v/>
      </c>
      <c r="L59">
        <f>""</f>
        <v/>
      </c>
      <c r="M59">
        <f>""</f>
        <v/>
      </c>
      <c r="N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  <c r="K60">
        <f>""</f>
        <v/>
      </c>
      <c r="L60">
        <f>""</f>
        <v/>
      </c>
      <c r="M60">
        <f>""</f>
        <v/>
      </c>
      <c r="N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  <c r="K61">
        <f>""</f>
        <v/>
      </c>
      <c r="L61">
        <f>""</f>
        <v/>
      </c>
      <c r="M61">
        <f>""</f>
        <v/>
      </c>
      <c r="N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  <c r="K62">
        <f>""</f>
        <v/>
      </c>
      <c r="L62">
        <f>""</f>
        <v/>
      </c>
      <c r="M62">
        <f>""</f>
        <v/>
      </c>
      <c r="N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  <c r="K63">
        <f>""</f>
        <v/>
      </c>
      <c r="L63">
        <f>""</f>
        <v/>
      </c>
      <c r="M63">
        <f>""</f>
        <v/>
      </c>
      <c r="N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  <c r="K64">
        <f>""</f>
        <v/>
      </c>
      <c r="L64">
        <f>""</f>
        <v/>
      </c>
      <c r="M64">
        <f>""</f>
        <v/>
      </c>
      <c r="N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  <c r="K65">
        <f>""</f>
        <v/>
      </c>
      <c r="L65">
        <f>""</f>
        <v/>
      </c>
      <c r="M65">
        <f>""</f>
        <v/>
      </c>
      <c r="N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  <c r="K66">
        <f>""</f>
        <v/>
      </c>
      <c r="L66">
        <f>""</f>
        <v/>
      </c>
      <c r="M66">
        <f>""</f>
        <v/>
      </c>
      <c r="N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  <c r="K67">
        <f>""</f>
        <v/>
      </c>
      <c r="L67">
        <f>""</f>
        <v/>
      </c>
      <c r="M67">
        <f>""</f>
        <v/>
      </c>
      <c r="N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  <c r="K68">
        <f>""</f>
        <v/>
      </c>
      <c r="L68">
        <f>""</f>
        <v/>
      </c>
      <c r="M68">
        <f>""</f>
        <v/>
      </c>
      <c r="N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  <c r="K69">
        <f>""</f>
        <v/>
      </c>
      <c r="L69">
        <f>""</f>
        <v/>
      </c>
      <c r="M69">
        <f>""</f>
        <v/>
      </c>
      <c r="N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  <c r="K70">
        <f>""</f>
        <v/>
      </c>
      <c r="L70">
        <f>""</f>
        <v/>
      </c>
      <c r="M70">
        <f>""</f>
        <v/>
      </c>
      <c r="N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  <c r="K71">
        <f>""</f>
        <v/>
      </c>
      <c r="L71">
        <f>""</f>
        <v/>
      </c>
      <c r="M71">
        <f>""</f>
        <v/>
      </c>
      <c r="N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  <c r="K72">
        <f>""</f>
        <v/>
      </c>
      <c r="L72">
        <f>""</f>
        <v/>
      </c>
      <c r="M72">
        <f>""</f>
        <v/>
      </c>
      <c r="N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  <c r="K73">
        <f>""</f>
        <v/>
      </c>
      <c r="L73">
        <f>""</f>
        <v/>
      </c>
      <c r="M73">
        <f>""</f>
        <v/>
      </c>
      <c r="N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  <c r="K74">
        <f>""</f>
        <v/>
      </c>
      <c r="L74">
        <f>""</f>
        <v/>
      </c>
      <c r="M74">
        <f>""</f>
        <v/>
      </c>
      <c r="N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  <c r="K75">
        <f>""</f>
        <v/>
      </c>
      <c r="L75">
        <f>""</f>
        <v/>
      </c>
      <c r="M75">
        <f>""</f>
        <v/>
      </c>
      <c r="N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  <c r="K76">
        <f>""</f>
        <v/>
      </c>
      <c r="L76">
        <f>""</f>
        <v/>
      </c>
      <c r="M76">
        <f>""</f>
        <v/>
      </c>
      <c r="N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  <c r="K77">
        <f>""</f>
        <v/>
      </c>
      <c r="L77">
        <f>""</f>
        <v/>
      </c>
      <c r="M77">
        <f>""</f>
        <v/>
      </c>
      <c r="N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  <c r="K78">
        <f>""</f>
        <v/>
      </c>
      <c r="L78">
        <f>""</f>
        <v/>
      </c>
      <c r="M78">
        <f>""</f>
        <v/>
      </c>
      <c r="N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  <c r="K79">
        <f>""</f>
        <v/>
      </c>
      <c r="L79">
        <f>""</f>
        <v/>
      </c>
      <c r="M79">
        <f>""</f>
        <v/>
      </c>
      <c r="N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  <c r="K80">
        <f>""</f>
        <v/>
      </c>
      <c r="L80">
        <f>""</f>
        <v/>
      </c>
      <c r="M80">
        <f>""</f>
        <v/>
      </c>
      <c r="N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  <c r="K81">
        <f>""</f>
        <v/>
      </c>
      <c r="L81">
        <f>""</f>
        <v/>
      </c>
      <c r="M81">
        <f>""</f>
        <v/>
      </c>
      <c r="N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  <c r="K82">
        <f>""</f>
        <v/>
      </c>
      <c r="L82">
        <f>""</f>
        <v/>
      </c>
      <c r="M82">
        <f>""</f>
        <v/>
      </c>
      <c r="N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  <c r="K83">
        <f>""</f>
        <v/>
      </c>
      <c r="L83">
        <f>""</f>
        <v/>
      </c>
      <c r="M83">
        <f>""</f>
        <v/>
      </c>
      <c r="N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  <c r="K84">
        <f>""</f>
        <v/>
      </c>
      <c r="L84">
        <f>""</f>
        <v/>
      </c>
      <c r="M84">
        <f>""</f>
        <v/>
      </c>
      <c r="N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  <c r="K85">
        <f>""</f>
        <v/>
      </c>
      <c r="L85">
        <f>""</f>
        <v/>
      </c>
      <c r="M85">
        <f>""</f>
        <v/>
      </c>
      <c r="N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  <c r="K86">
        <f>""</f>
        <v/>
      </c>
      <c r="L86">
        <f>""</f>
        <v/>
      </c>
      <c r="M86">
        <f>""</f>
        <v/>
      </c>
      <c r="N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  <c r="K87">
        <f>""</f>
        <v/>
      </c>
      <c r="L87">
        <f>""</f>
        <v/>
      </c>
      <c r="M87">
        <f>""</f>
        <v/>
      </c>
      <c r="N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  <c r="K88">
        <f>""</f>
        <v/>
      </c>
      <c r="L88">
        <f>""</f>
        <v/>
      </c>
      <c r="M88">
        <f>""</f>
        <v/>
      </c>
      <c r="N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  <c r="K89">
        <f>""</f>
        <v/>
      </c>
      <c r="L89">
        <f>""</f>
        <v/>
      </c>
      <c r="M89">
        <f>""</f>
        <v/>
      </c>
      <c r="N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  <c r="K90">
        <f>""</f>
        <v/>
      </c>
      <c r="L90">
        <f>""</f>
        <v/>
      </c>
      <c r="M90">
        <f>""</f>
        <v/>
      </c>
      <c r="N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  <c r="K91">
        <f>""</f>
        <v/>
      </c>
      <c r="L91">
        <f>""</f>
        <v/>
      </c>
      <c r="M91">
        <f>""</f>
        <v/>
      </c>
      <c r="N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  <c r="K92">
        <f>""</f>
        <v/>
      </c>
      <c r="L92">
        <f>""</f>
        <v/>
      </c>
      <c r="M92">
        <f>""</f>
        <v/>
      </c>
      <c r="N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  <c r="K93">
        <f>""</f>
        <v/>
      </c>
      <c r="L93">
        <f>""</f>
        <v/>
      </c>
      <c r="M93">
        <f>""</f>
        <v/>
      </c>
      <c r="N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  <c r="K94">
        <f>""</f>
        <v/>
      </c>
      <c r="L94">
        <f>""</f>
        <v/>
      </c>
      <c r="M94">
        <f>""</f>
        <v/>
      </c>
      <c r="N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  <c r="K95">
        <f>""</f>
        <v/>
      </c>
      <c r="L95">
        <f>""</f>
        <v/>
      </c>
      <c r="M95">
        <f>""</f>
        <v/>
      </c>
      <c r="N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  <c r="K96">
        <f>""</f>
        <v/>
      </c>
      <c r="L96">
        <f>""</f>
        <v/>
      </c>
      <c r="M96">
        <f>""</f>
        <v/>
      </c>
      <c r="N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  <c r="K97">
        <f>""</f>
        <v/>
      </c>
      <c r="L97">
        <f>""</f>
        <v/>
      </c>
      <c r="M97">
        <f>""</f>
        <v/>
      </c>
      <c r="N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  <c r="K98">
        <f>""</f>
        <v/>
      </c>
      <c r="L98">
        <f>""</f>
        <v/>
      </c>
      <c r="M98">
        <f>""</f>
        <v/>
      </c>
      <c r="N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  <c r="K99">
        <f>""</f>
        <v/>
      </c>
      <c r="L99">
        <f>""</f>
        <v/>
      </c>
      <c r="M99">
        <f>""</f>
        <v/>
      </c>
      <c r="N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  <c r="K100">
        <f>""</f>
        <v/>
      </c>
      <c r="L100">
        <f>""</f>
        <v/>
      </c>
      <c r="M100">
        <f>""</f>
        <v/>
      </c>
      <c r="N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  <c r="K101">
        <f>""</f>
        <v/>
      </c>
      <c r="L101">
        <f>""</f>
        <v/>
      </c>
      <c r="M101">
        <f>""</f>
        <v/>
      </c>
      <c r="N101">
        <f>""</f>
        <v/>
      </c>
    </row>
  </sheetData>
  <mergeCells count="1">
    <mergeCell ref="A1:N1"/>
  </mergeCells>
  <conditionalFormatting sqref="B32:B34">
    <cfRule type="cellIs" priority="1" operator="equal" dxfId="2">
      <formula>0</formula>
    </cfRule>
    <cfRule type="cellIs" priority="2" operator="notEqual" dxfId="1">
      <formula>0</formula>
    </cfRule>
  </conditionalFormatting>
  <conditionalFormatting sqref="B8:N27">
    <cfRule type="cellIs" priority="3" operator="lessThan" dxfId="3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2026-09-02T10:36:06Z</dcterms:created>
  <dcterms:modified xmlns:dcterms="http://purl.org/dc/terms/" xmlns:xsi="http://www.w3.org/2001/XMLSchema-instance" xsi:type="dcterms:W3CDTF">2026-09-02T10:36:06Z</dcterms:modified>
</cp:coreProperties>
</file>