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raire hebdomadaire" sheetId="1" state="visible" r:id="rId1"/>
    <sheet xmlns:r="http://schemas.openxmlformats.org/officeDocument/2006/relationships" name="Tableau de bord" sheetId="2" state="visible" r:id="rId2"/>
    <sheet xmlns:r="http://schemas.openxmlformats.org/officeDocument/2006/relationships" name="Paramètres" sheetId="3" state="visible" r:id="rId3"/>
    <sheet xmlns:r="http://schemas.openxmlformats.org/officeDocument/2006/relationships" name="Listes" sheetId="4" state="visible" r:id="rId4"/>
  </sheets>
  <definedNames>
    <definedName name="_xlnm.Print_Area" localSheetId="0">'Horaire hebdomadaire'!$A$1:$N$40</definedName>
    <definedName name="_xlnm.Print_Area" localSheetId="1">'Tableau de bord'!$A$1:$Q$36</definedName>
  </definedNames>
  <calcPr calcId="124519" fullCalcOnLoad="1" forceFullCalc="1"/>
</workbook>
</file>

<file path=xl/styles.xml><?xml version="1.0" encoding="utf-8"?>
<styleSheet xmlns="http://schemas.openxmlformats.org/spreadsheetml/2006/main">
  <numFmts count="3">
    <numFmt numFmtId="164" formatCode="yyyy-mm-dd"/>
    <numFmt numFmtId="165" formatCode="hh:mm"/>
    <numFmt numFmtId="166" formatCode="0.00 &quot;h&quot;"/>
  </numFmts>
  <fonts count="6">
    <font>
      <name val="Calibri"/>
      <family val="2"/>
      <color theme="1"/>
      <sz val="11"/>
      <scheme val="minor"/>
    </font>
    <font>
      <name val="Aptos"/>
      <b val="1"/>
      <color rgb="00FFFFFF"/>
      <sz val="14"/>
    </font>
    <font>
      <name val="Aptos"/>
      <color rgb="00000000"/>
      <sz val="10"/>
    </font>
    <font>
      <name val="Aptos"/>
      <b val="1"/>
      <color rgb="00000000"/>
      <sz val="10"/>
    </font>
    <font>
      <name val="Aptos"/>
      <b val="1"/>
      <color rgb="00FFFFFF"/>
      <sz val="11"/>
    </font>
    <font>
      <name val="Aptos"/>
      <b val="1"/>
      <color rgb="00FFFFFF"/>
      <sz val="10"/>
    </font>
  </fonts>
  <fills count="8">
    <fill>
      <patternFill/>
    </fill>
    <fill>
      <patternFill patternType="gray125"/>
    </fill>
    <fill>
      <patternFill patternType="solid">
        <fgColor rgb="00004B87"/>
      </patternFill>
    </fill>
    <fill>
      <patternFill patternType="solid">
        <fgColor rgb="002D6A9F"/>
      </patternFill>
    </fill>
    <fill>
      <patternFill patternType="solid">
        <fgColor rgb="00F3F5F7"/>
      </patternFill>
    </fill>
    <fill>
      <patternFill patternType="solid">
        <fgColor rgb="00FFF4D6"/>
      </patternFill>
    </fill>
    <fill>
      <patternFill patternType="solid">
        <fgColor rgb="00F2F7FB"/>
      </patternFill>
    </fill>
    <fill>
      <patternFill patternType="solid">
        <fgColor rgb="00FFFFFF"/>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left" vertical="top" wrapText="1"/>
    </xf>
    <xf numFmtId="0" fontId="3" fillId="3" borderId="1" applyAlignment="1" pivotButton="0" quotePrefix="0" xfId="0">
      <alignment horizontal="center" vertical="center"/>
    </xf>
    <xf numFmtId="164" fontId="3" fillId="4" borderId="1" applyAlignment="1" pivotButton="0" quotePrefix="0" xfId="0">
      <alignment horizontal="center" vertical="center"/>
    </xf>
    <xf numFmtId="0" fontId="4" fillId="2" borderId="1" applyAlignment="1" pivotButton="0" quotePrefix="0" xfId="0">
      <alignment horizontal="center" vertical="center"/>
    </xf>
    <xf numFmtId="0" fontId="2" fillId="5" borderId="1" applyAlignment="1" pivotButton="0" quotePrefix="0" xfId="0">
      <alignment horizontal="center" vertical="center"/>
    </xf>
    <xf numFmtId="0" fontId="2" fillId="5" borderId="1" applyAlignment="1" pivotButton="0" quotePrefix="0" xfId="0">
      <alignment horizontal="left" vertical="top" wrapText="1"/>
    </xf>
    <xf numFmtId="164" fontId="2" fillId="5" borderId="1" applyAlignment="1" pivotButton="0" quotePrefix="0" xfId="0">
      <alignment horizontal="center" vertical="center"/>
    </xf>
    <xf numFmtId="0" fontId="2" fillId="4" borderId="1" applyAlignment="1" pivotButton="0" quotePrefix="0" xfId="0">
      <alignment horizontal="center" vertical="center"/>
    </xf>
    <xf numFmtId="165" fontId="2" fillId="5" borderId="1" applyAlignment="1" pivotButton="0" quotePrefix="0" xfId="0">
      <alignment horizontal="center" vertical="center"/>
    </xf>
    <xf numFmtId="1" fontId="2" fillId="5" borderId="1" applyAlignment="1" pivotButton="0" quotePrefix="0" xfId="0">
      <alignment horizontal="center" vertical="center"/>
    </xf>
    <xf numFmtId="166" fontId="2" fillId="4" borderId="1" applyAlignment="1" pivotButton="0" quotePrefix="0" xfId="0">
      <alignment horizontal="center" vertical="center"/>
    </xf>
    <xf numFmtId="0" fontId="3" fillId="5" borderId="1" applyAlignment="1" pivotButton="0" quotePrefix="0" xfId="0">
      <alignment horizontal="center" vertical="center"/>
    </xf>
    <xf numFmtId="0" fontId="5" fillId="3" borderId="1" applyAlignment="1" pivotButton="0" quotePrefix="0" xfId="0">
      <alignment horizontal="center" vertical="center"/>
    </xf>
    <xf numFmtId="166" fontId="3" fillId="4" borderId="1" applyAlignment="1" pivotButton="0" quotePrefix="0" xfId="0">
      <alignment horizontal="center" vertical="center"/>
    </xf>
    <xf numFmtId="1" fontId="3" fillId="4" borderId="1" applyAlignment="1" pivotButton="0" quotePrefix="0" xfId="0">
      <alignment horizontal="center" vertical="center"/>
    </xf>
    <xf numFmtId="0" fontId="2" fillId="6" borderId="1" applyAlignment="1" pivotButton="0" quotePrefix="0" xfId="0">
      <alignment horizontal="center" vertical="center"/>
    </xf>
    <xf numFmtId="164" fontId="2" fillId="6" borderId="1" applyAlignment="1" pivotButton="0" quotePrefix="0" xfId="0">
      <alignment horizontal="center" vertical="center"/>
    </xf>
    <xf numFmtId="166" fontId="2" fillId="6" borderId="1" applyAlignment="1" pivotButton="0" quotePrefix="0" xfId="0">
      <alignment horizontal="center" vertical="center"/>
    </xf>
    <xf numFmtId="1" fontId="2" fillId="6" borderId="1" applyAlignment="1" pivotButton="0" quotePrefix="0" xfId="0">
      <alignment horizontal="center" vertical="center"/>
    </xf>
    <xf numFmtId="0" fontId="2" fillId="7" borderId="1" applyAlignment="1" pivotButton="0" quotePrefix="0" xfId="0">
      <alignment horizontal="center" vertical="center"/>
    </xf>
    <xf numFmtId="164" fontId="2" fillId="7" borderId="1" applyAlignment="1" pivotButton="0" quotePrefix="0" xfId="0">
      <alignment horizontal="center" vertical="center"/>
    </xf>
    <xf numFmtId="166" fontId="2" fillId="7" borderId="1" applyAlignment="1" pivotButton="0" quotePrefix="0" xfId="0">
      <alignment horizontal="center" vertical="center"/>
    </xf>
    <xf numFmtId="1" fontId="2" fillId="7" borderId="1" applyAlignment="1" pivotButton="0" quotePrefix="0" xfId="0">
      <alignment horizontal="center" vertical="center"/>
    </xf>
    <xf numFmtId="0" fontId="0" fillId="3" borderId="1" pivotButton="0" quotePrefix="0" xfId="0"/>
    <xf numFmtId="0" fontId="2" fillId="4" borderId="1" applyAlignment="1" pivotButton="0" quotePrefix="0" xfId="0">
      <alignment horizontal="left" vertical="center"/>
    </xf>
    <xf numFmtId="0" fontId="3" fillId="3" borderId="1" applyAlignment="1" pivotButton="0" quotePrefix="0" xfId="0">
      <alignment horizontal="left" vertical="center"/>
    </xf>
    <xf numFmtId="0" fontId="2" fillId="5" borderId="1" applyAlignment="1" pivotButton="0" quotePrefix="0" xfId="0">
      <alignment horizontal="left" vertical="center"/>
    </xf>
    <xf numFmtId="164" fontId="2" fillId="5" borderId="1" applyAlignment="1" pivotButton="0" quotePrefix="0" xfId="0">
      <alignment horizontal="left" vertical="center"/>
    </xf>
    <xf numFmtId="164" fontId="2" fillId="4" borderId="1" applyAlignment="1" pivotButton="0" quotePrefix="0" xfId="0">
      <alignment horizontal="center" vertical="center"/>
    </xf>
    <xf numFmtId="166" fontId="2" fillId="5" borderId="1" applyAlignment="1" pivotButton="0" quotePrefix="0" xfId="0">
      <alignment horizontal="left" vertical="center"/>
    </xf>
    <xf numFmtId="0" fontId="2" fillId="4" borderId="1" applyAlignment="1" pivotButton="0" quotePrefix="0" xfId="0">
      <alignment horizontal="left" vertical="top" wrapText="1"/>
    </xf>
    <xf numFmtId="0" fontId="2" fillId="6" borderId="1" applyAlignment="1" pivotButton="0" quotePrefix="0" xfId="0">
      <alignment horizontal="left" vertical="center"/>
    </xf>
    <xf numFmtId="0" fontId="2" fillId="7" borderId="1" applyAlignment="1" pivotButton="0" quotePrefix="0" xfId="0">
      <alignment horizontal="left" vertical="center"/>
    </xf>
  </cellXfs>
  <cellStyles count="1">
    <cellStyle name="Normal" xfId="0" builtinId="0" hidden="0"/>
  </cellStyles>
  <dxfs count="4">
    <dxf>
      <font>
        <name val="Aptos"/>
        <b val="1"/>
        <color rgb="00147D64"/>
        <sz val="10"/>
      </font>
      <fill>
        <patternFill patternType="solid">
          <fgColor rgb="00DDEFE8"/>
        </patternFill>
      </fill>
    </dxf>
    <dxf>
      <font>
        <name val="Aptos"/>
        <b val="1"/>
        <color rgb="007A4A00"/>
        <sz val="10"/>
      </font>
      <fill>
        <patternFill patternType="solid">
          <fgColor rgb="00FFF4D6"/>
        </patternFill>
      </fill>
    </dxf>
    <dxf>
      <font>
        <name val="Aptos"/>
        <b val="1"/>
        <color rgb="00C73939"/>
        <sz val="10"/>
      </font>
      <fill>
        <patternFill patternType="solid">
          <fgColor rgb="00F9DEDE"/>
        </patternFill>
      </fill>
    </dxf>
    <dxf>
      <fill>
        <patternFill patternType="solid">
          <fgColor rgb="00E7ECF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Heures comptabilisées par employé</a:t>
            </a:r>
          </a:p>
        </rich>
      </tx>
    </title>
    <plotArea>
      <barChart>
        <barDir val="col"/>
        <grouping val="clustered"/>
        <ser>
          <idx val="0"/>
          <order val="0"/>
          <tx>
            <strRef>
              <f>'Tableau de bord'!G10</f>
            </strRef>
          </tx>
          <spPr>
            <a:solidFill xmlns:a="http://schemas.openxmlformats.org/drawingml/2006/main">
              <a:srgbClr val="2D6A9F"/>
            </a:solidFill>
            <a:ln xmlns:a="http://schemas.openxmlformats.org/drawingml/2006/main">
              <a:prstDash val="solid"/>
            </a:ln>
          </spPr>
          <cat>
            <numRef>
              <f>'Tableau de bord'!$F$11:$F$14</f>
            </numRef>
          </cat>
          <val>
            <numRef>
              <f>'Tableau de bord'!$G$11:$G$14</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Employés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Heures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11</col>
      <colOff>0</colOff>
      <row>4</row>
      <rowOff>0</rowOff>
    </from>
    <ext cx="50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Horaire" displayName="tblHoraire" ref="A6:N206" headerRowCount="1">
  <autoFilter ref="A6:N206"/>
  <tableColumns count="14">
    <tableColumn id="1" name="No de quart"/>
    <tableColumn id="2" name="Employé"/>
    <tableColumn id="3" name="Poste"/>
    <tableColumn id="4" name="Date"/>
    <tableColumn id="5" name="Jour"/>
    <tableColumn id="6" name="Début"/>
    <tableColumn id="7" name="Fin"/>
    <tableColumn id="8" name="Pause (min)"/>
    <tableColumn id="9" name="Heures nettes"/>
    <tableColumn id="10" name="Statut"/>
    <tableColumn id="11" name="Heures comptabilisées"/>
    <tableColumn id="12" name="Lieu / client"/>
    <tableColumn id="13" name="Notes"/>
    <tableColumn id="14" name="Contrôle"/>
  </tableColumns>
  <tableStyleInfo name="TableStyleMedium2" showFirstColumn="0" showLastColumn="0" showRowStripes="1" showColumnStripes="0"/>
</table>
</file>

<file path=xl/tables/table2.xml><?xml version="1.0" encoding="utf-8"?>
<table xmlns="http://schemas.openxmlformats.org/spreadsheetml/2006/main" id="2" name="tblHeuresJour" displayName="tblHeuresJour" ref="A10:D17" headerRowCount="1">
  <autoFilter ref="A10:D17"/>
  <tableColumns count="4">
    <tableColumn id="1" name="Jour"/>
    <tableColumn id="2" name="Date"/>
    <tableColumn id="3" name="Heures comptabilisées"/>
    <tableColumn id="4" name="Nombre de quarts"/>
  </tableColumns>
  <tableStyleInfo name="TableStyleMedium2" showFirstColumn="0" showLastColumn="0" showRowStripes="1" showColumnStripes="0"/>
</table>
</file>

<file path=xl/tables/table3.xml><?xml version="1.0" encoding="utf-8"?>
<table xmlns="http://schemas.openxmlformats.org/spreadsheetml/2006/main" id="3" name="tblSommaireEmployes" displayName="tblSommaireEmployes" ref="F10:J101" headerRowCount="1">
  <autoFilter ref="F10:J101"/>
  <tableColumns count="5">
    <tableColumn id="6" name="Employé"/>
    <tableColumn id="7" name="Heures comptabilisées"/>
    <tableColumn id="8" name="Heures selon seuil interne"/>
    <tableColumn id="9" name="Heures au-delà du seuil interne"/>
    <tableColumn id="10" name="Nombre de quarts"/>
  </tableColumns>
  <tableStyleInfo name="TableStyleMedium2" showFirstColumn="0" showLastColumn="0" showRowStripes="1" showColumnStripes="0"/>
</table>
</file>

<file path=xl/tables/table4.xml><?xml version="1.0" encoding="utf-8"?>
<table xmlns="http://schemas.openxmlformats.org/spreadsheetml/2006/main" id="4" name="tblListeEmployes" displayName="tblListeEmployes" ref="A5:A105" headerRowCount="1">
  <autoFilter ref="A5:A105"/>
  <tableColumns count="1">
    <tableColumn id="1" name="Employés"/>
  </tableColumns>
  <tableStyleInfo name="TableStyleMedium2" showFirstColumn="0" showLastColumn="0" showRowStripes="1" showColumnStripes="0"/>
</table>
</file>

<file path=xl/tables/table5.xml><?xml version="1.0" encoding="utf-8"?>
<table xmlns="http://schemas.openxmlformats.org/spreadsheetml/2006/main" id="5" name="tblListeEmployesTableauBord" displayName="tblListeEmployesTableauBord" ref="C5:C106" headerRowCount="1">
  <autoFilter ref="C5:C106"/>
  <tableColumns count="1">
    <tableColumn id="3" name="Employés — Tableau de bord"/>
  </tableColumns>
  <tableStyleInfo name="TableStyleMedium2" showFirstColumn="0" showLastColumn="0" showRowStripes="1" showColumnStripes="0"/>
</table>
</file>

<file path=xl/tables/table6.xml><?xml version="1.0" encoding="utf-8"?>
<table xmlns="http://schemas.openxmlformats.org/spreadsheetml/2006/main" id="6" name="tblListePostes" displayName="tblListePostes" ref="E5:E105" headerRowCount="1">
  <autoFilter ref="E5:E105"/>
  <tableColumns count="1">
    <tableColumn id="5" name="Postes"/>
  </tableColumns>
  <tableStyleInfo name="TableStyleMedium2" showFirstColumn="0" showLastColumn="0" showRowStripes="1" showColumnStripes="0"/>
</table>
</file>

<file path=xl/tables/table7.xml><?xml version="1.0" encoding="utf-8"?>
<table xmlns="http://schemas.openxmlformats.org/spreadsheetml/2006/main" id="7" name="tblListeStatuts" displayName="tblListeStatuts" ref="G5:G105" headerRowCount="1">
  <autoFilter ref="G5:G105"/>
  <tableColumns count="1">
    <tableColumn id="7" name="Statut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drawing" Target="/xl/drawings/drawing1.xml" Id="rId1"/><Relationship Type="http://schemas.openxmlformats.org/officeDocument/2006/relationships/table" Target="/xl/tables/table2.xml" Id="rId2"/><Relationship Type="http://schemas.openxmlformats.org/officeDocument/2006/relationships/table" Target="/xl/tables/table3.xml" Id="rId3"/></Relationships>
</file>

<file path=xl/worksheets/_rels/sheet4.xml.rels><Relationships xmlns="http://schemas.openxmlformats.org/package/2006/relationships"><Relationship Type="http://schemas.openxmlformats.org/officeDocument/2006/relationships/table" Target="/xl/tables/table4.xml" Id="rId1"/><Relationship Type="http://schemas.openxmlformats.org/officeDocument/2006/relationships/table" Target="/xl/tables/table5.xml" Id="rId2"/><Relationship Type="http://schemas.openxmlformats.org/officeDocument/2006/relationships/table" Target="/xl/tables/table6.xml" Id="rId3"/><Relationship Type="http://schemas.openxmlformats.org/officeDocument/2006/relationships/table" Target="/xl/tables/table7.xml" Id="rId4"/></Relationships>
</file>

<file path=xl/worksheets/sheet1.xml><?xml version="1.0" encoding="utf-8"?>
<worksheet xmlns="http://schemas.openxmlformats.org/spreadsheetml/2006/main">
  <sheetPr>
    <outlinePr summaryBelow="1" summaryRight="1"/>
    <pageSetUpPr/>
  </sheetPr>
  <dimension ref="A1:N206"/>
  <sheetViews>
    <sheetView showGridLines="1" workbookViewId="0">
      <pane ySplit="6" topLeftCell="A7" activePane="bottomLeft" state="frozen"/>
      <selection pane="bottomLeft" activeCell="A1" sqref="A1"/>
    </sheetView>
  </sheetViews>
  <sheetFormatPr baseColWidth="8" defaultRowHeight="15"/>
  <cols>
    <col width="13" customWidth="1" min="1" max="1"/>
    <col width="22" customWidth="1" min="2" max="2"/>
    <col width="31" customWidth="1" min="3" max="3"/>
    <col width="13" customWidth="1" min="4" max="4"/>
    <col width="13" customWidth="1" min="5" max="5"/>
    <col width="10" customWidth="1" min="6" max="6"/>
    <col width="10" customWidth="1" min="7" max="7"/>
    <col width="13" customWidth="1" min="8" max="8"/>
    <col width="16" customWidth="1" min="9" max="9"/>
    <col width="13" customWidth="1" min="10" max="10"/>
    <col width="23" customWidth="1" min="11" max="11"/>
    <col width="21" customWidth="1" min="12" max="12"/>
    <col width="35" customWidth="1" min="13" max="13"/>
    <col width="16" customWidth="1" min="14" max="14"/>
  </cols>
  <sheetData>
    <row r="1" ht="24" customHeight="1">
      <c r="A1" s="1" t="inlineStr">
        <is>
          <t>Horaire de travail hebdomadaire</t>
        </is>
      </c>
    </row>
    <row r="2" ht="28" customHeight="1">
      <c r="A2" s="2" t="inlineStr">
        <is>
          <t>Saisir un quart par ligne. Les heures comptabilisées excluent automatiquement les quarts absents ou annulés.</t>
        </is>
      </c>
    </row>
    <row r="3">
      <c r="A3" s="3" t="inlineStr">
        <is>
          <t>Semaine du</t>
        </is>
      </c>
      <c r="B3" s="4">
        <f>'Paramètres'!$B$5</f>
        <v/>
      </c>
      <c r="C3" s="3" t="inlineStr">
        <is>
          <t>Au</t>
        </is>
      </c>
      <c r="D3" s="4">
        <f>'Paramètres'!$B$6</f>
        <v/>
      </c>
    </row>
    <row r="6" ht="30" customHeight="1">
      <c r="A6" s="5" t="inlineStr">
        <is>
          <t>No de quart</t>
        </is>
      </c>
      <c r="B6" s="5" t="inlineStr">
        <is>
          <t>Employé</t>
        </is>
      </c>
      <c r="C6" s="5" t="inlineStr">
        <is>
          <t>Poste</t>
        </is>
      </c>
      <c r="D6" s="5" t="inlineStr">
        <is>
          <t>Date</t>
        </is>
      </c>
      <c r="E6" s="5" t="inlineStr">
        <is>
          <t>Jour</t>
        </is>
      </c>
      <c r="F6" s="5" t="inlineStr">
        <is>
          <t>Début</t>
        </is>
      </c>
      <c r="G6" s="5" t="inlineStr">
        <is>
          <t>Fin</t>
        </is>
      </c>
      <c r="H6" s="5" t="inlineStr">
        <is>
          <t>Pause (min)</t>
        </is>
      </c>
      <c r="I6" s="5" t="inlineStr">
        <is>
          <t>Heures nettes</t>
        </is>
      </c>
      <c r="J6" s="5" t="inlineStr">
        <is>
          <t>Statut</t>
        </is>
      </c>
      <c r="K6" s="5" t="inlineStr">
        <is>
          <t>Heures comptabilisées</t>
        </is>
      </c>
      <c r="L6" s="5" t="inlineStr">
        <is>
          <t>Lieu / client</t>
        </is>
      </c>
      <c r="M6" s="5" t="inlineStr">
        <is>
          <t>Notes</t>
        </is>
      </c>
      <c r="N6" s="5" t="inlineStr">
        <is>
          <t>Contrôle</t>
        </is>
      </c>
    </row>
    <row r="7">
      <c r="A7" s="6" t="inlineStr">
        <is>
          <t>Q-001</t>
        </is>
      </c>
      <c r="B7" s="6" t="inlineStr">
        <is>
          <t>Mélanie Gagnon</t>
        </is>
      </c>
      <c r="C7" s="7" t="inlineStr">
        <is>
          <t>Coordonnatrice administrative</t>
        </is>
      </c>
      <c r="D7" s="8" t="n">
        <v>46174</v>
      </c>
      <c r="E7" s="9">
        <f>IF(D7="","",CHOOSE(WEEKDAY(D7,2),"lundi","mardi","mercredi","jeudi","vendredi","samedi","dimanche"))</f>
        <v/>
      </c>
      <c r="F7" s="10" t="n">
        <v>0.3333333333333333</v>
      </c>
      <c r="G7" s="10" t="n">
        <v>0.6875</v>
      </c>
      <c r="H7" s="11" t="n">
        <v>30</v>
      </c>
      <c r="I7" s="12">
        <f>IF(OR(F7="",G7=""),"",IFERROR(MAX(0,(IF(G7&lt;F7,G7+1,G7)-F7)*24-H7/60),0))</f>
        <v/>
      </c>
      <c r="J7" s="6" t="inlineStr">
        <is>
          <t>Terminé</t>
        </is>
      </c>
      <c r="K7" s="12">
        <f>IF(I7="","",IF(OR(J7="Absent",J7="Annulé"),0,I7))</f>
        <v/>
      </c>
      <c r="L7" s="7" t="inlineStr">
        <is>
          <t>Bureau de Québec</t>
        </is>
      </c>
      <c r="M7" s="7" t="inlineStr">
        <is>
          <t>Accueil et suivi administratif</t>
        </is>
      </c>
      <c r="N7" s="9">
        <f>IF(COUNTA(A7:D7,F7:H7,J7)=0,"",IF(OR(B7="",C7="",D7="",F7="",G7="",H7="",J7=""),"À compléter",IF(OR(D7&lt;'Paramètres'!$B$5,D7&gt;'Paramètres'!$B$6),"Hors période","OK")))</f>
        <v/>
      </c>
    </row>
    <row r="8">
      <c r="A8" s="6" t="inlineStr">
        <is>
          <t>Q-002</t>
        </is>
      </c>
      <c r="B8" s="6" t="inlineStr">
        <is>
          <t>Mélanie Gagnon</t>
        </is>
      </c>
      <c r="C8" s="7" t="inlineStr">
        <is>
          <t>Coordonnatrice administrative</t>
        </is>
      </c>
      <c r="D8" s="8" t="n">
        <v>46175</v>
      </c>
      <c r="E8" s="9">
        <f>IF(D8="","",CHOOSE(WEEKDAY(D8,2),"lundi","mardi","mercredi","jeudi","vendredi","samedi","dimanche"))</f>
        <v/>
      </c>
      <c r="F8" s="10" t="n">
        <v>0.3333333333333333</v>
      </c>
      <c r="G8" s="10" t="n">
        <v>0.6875</v>
      </c>
      <c r="H8" s="11" t="n">
        <v>30</v>
      </c>
      <c r="I8" s="12">
        <f>IF(OR(F8="",G8=""),"",IFERROR(MAX(0,(IF(G8&lt;F8,G8+1,G8)-F8)*24-H8/60),0))</f>
        <v/>
      </c>
      <c r="J8" s="6" t="inlineStr">
        <is>
          <t>Terminé</t>
        </is>
      </c>
      <c r="K8" s="12">
        <f>IF(I8="","",IF(OR(J8="Absent",J8="Annulé"),0,I8))</f>
        <v/>
      </c>
      <c r="L8" s="7" t="inlineStr">
        <is>
          <t>Bureau de Québec</t>
        </is>
      </c>
      <c r="M8" s="7" t="inlineStr">
        <is>
          <t>Préparation des dossiers clients</t>
        </is>
      </c>
      <c r="N8" s="9">
        <f>IF(COUNTA(A8:D8,F8:H8,J8)=0,"",IF(OR(B8="",C8="",D8="",F8="",G8="",H8="",J8=""),"À compléter",IF(OR(D8&lt;'Paramètres'!$B$5,D8&gt;'Paramètres'!$B$6),"Hors période","OK")))</f>
        <v/>
      </c>
    </row>
    <row r="9">
      <c r="A9" s="6" t="inlineStr">
        <is>
          <t>Q-003</t>
        </is>
      </c>
      <c r="B9" s="6" t="inlineStr">
        <is>
          <t>Mélanie Gagnon</t>
        </is>
      </c>
      <c r="C9" s="7" t="inlineStr">
        <is>
          <t>Coordonnatrice administrative</t>
        </is>
      </c>
      <c r="D9" s="8" t="n">
        <v>46176</v>
      </c>
      <c r="E9" s="9">
        <f>IF(D9="","",CHOOSE(WEEKDAY(D9,2),"lundi","mardi","mercredi","jeudi","vendredi","samedi","dimanche"))</f>
        <v/>
      </c>
      <c r="F9" s="10" t="n">
        <v>0.3333333333333333</v>
      </c>
      <c r="G9" s="10" t="n">
        <v>0.6875</v>
      </c>
      <c r="H9" s="11" t="n">
        <v>30</v>
      </c>
      <c r="I9" s="12">
        <f>IF(OR(F9="",G9=""),"",IFERROR(MAX(0,(IF(G9&lt;F9,G9+1,G9)-F9)*24-H9/60),0))</f>
        <v/>
      </c>
      <c r="J9" s="6" t="inlineStr">
        <is>
          <t>Confirmé</t>
        </is>
      </c>
      <c r="K9" s="12">
        <f>IF(I9="","",IF(OR(J9="Absent",J9="Annulé"),0,I9))</f>
        <v/>
      </c>
      <c r="L9" s="7" t="inlineStr">
        <is>
          <t>Bureau de Québec</t>
        </is>
      </c>
      <c r="M9" s="7" t="inlineStr">
        <is>
          <t>Réunion d’équipe à 10 h</t>
        </is>
      </c>
      <c r="N9" s="9">
        <f>IF(COUNTA(A9:D9,F9:H9,J9)=0,"",IF(OR(B9="",C9="",D9="",F9="",G9="",H9="",J9=""),"À compléter",IF(OR(D9&lt;'Paramètres'!$B$5,D9&gt;'Paramètres'!$B$6),"Hors période","OK")))</f>
        <v/>
      </c>
    </row>
    <row r="10">
      <c r="A10" s="6" t="inlineStr">
        <is>
          <t>Q-004</t>
        </is>
      </c>
      <c r="B10" s="6" t="inlineStr">
        <is>
          <t>Mélanie Gagnon</t>
        </is>
      </c>
      <c r="C10" s="7" t="inlineStr">
        <is>
          <t>Coordonnatrice administrative</t>
        </is>
      </c>
      <c r="D10" s="8" t="n">
        <v>46177</v>
      </c>
      <c r="E10" s="9">
        <f>IF(D10="","",CHOOSE(WEEKDAY(D10,2),"lundi","mardi","mercredi","jeudi","vendredi","samedi","dimanche"))</f>
        <v/>
      </c>
      <c r="F10" s="10" t="n">
        <v>0.3333333333333333</v>
      </c>
      <c r="G10" s="10" t="n">
        <v>0.6875</v>
      </c>
      <c r="H10" s="11" t="n">
        <v>30</v>
      </c>
      <c r="I10" s="12">
        <f>IF(OR(F10="",G10=""),"",IFERROR(MAX(0,(IF(G10&lt;F10,G10+1,G10)-F10)*24-H10/60),0))</f>
        <v/>
      </c>
      <c r="J10" s="6" t="inlineStr">
        <is>
          <t>Planifié</t>
        </is>
      </c>
      <c r="K10" s="12">
        <f>IF(I10="","",IF(OR(J10="Absent",J10="Annulé"),0,I10))</f>
        <v/>
      </c>
      <c r="L10" s="7" t="inlineStr">
        <is>
          <t>Bureau de Québec</t>
        </is>
      </c>
      <c r="M10" s="7" t="inlineStr">
        <is>
          <t>Suivi de facturation</t>
        </is>
      </c>
      <c r="N10" s="9">
        <f>IF(COUNTA(A10:D10,F10:H10,J10)=0,"",IF(OR(B10="",C10="",D10="",F10="",G10="",H10="",J10=""),"À compléter",IF(OR(D10&lt;'Paramètres'!$B$5,D10&gt;'Paramètres'!$B$6),"Hors période","OK")))</f>
        <v/>
      </c>
    </row>
    <row r="11">
      <c r="A11" s="6" t="inlineStr">
        <is>
          <t>Q-005</t>
        </is>
      </c>
      <c r="B11" s="6" t="inlineStr">
        <is>
          <t>Mélanie Gagnon</t>
        </is>
      </c>
      <c r="C11" s="7" t="inlineStr">
        <is>
          <t>Coordonnatrice administrative</t>
        </is>
      </c>
      <c r="D11" s="8" t="n">
        <v>46178</v>
      </c>
      <c r="E11" s="9">
        <f>IF(D11="","",CHOOSE(WEEKDAY(D11,2),"lundi","mardi","mercredi","jeudi","vendredi","samedi","dimanche"))</f>
        <v/>
      </c>
      <c r="F11" s="10" t="n">
        <v>0.3333333333333333</v>
      </c>
      <c r="G11" s="10" t="n">
        <v>0.6458333333333334</v>
      </c>
      <c r="H11" s="11" t="n">
        <v>30</v>
      </c>
      <c r="I11" s="12">
        <f>IF(OR(F11="",G11=""),"",IFERROR(MAX(0,(IF(G11&lt;F11,G11+1,G11)-F11)*24-H11/60),0))</f>
        <v/>
      </c>
      <c r="J11" s="6" t="inlineStr">
        <is>
          <t>Planifié</t>
        </is>
      </c>
      <c r="K11" s="12">
        <f>IF(I11="","",IF(OR(J11="Absent",J11="Annulé"),0,I11))</f>
        <v/>
      </c>
      <c r="L11" s="7" t="inlineStr">
        <is>
          <t>Bureau de Québec</t>
        </is>
      </c>
      <c r="M11" s="7" t="inlineStr">
        <is>
          <t>Fermeture hebdomadaire</t>
        </is>
      </c>
      <c r="N11" s="9">
        <f>IF(COUNTA(A11:D11,F11:H11,J11)=0,"",IF(OR(B11="",C11="",D11="",F11="",G11="",H11="",J11=""),"À compléter",IF(OR(D11&lt;'Paramètres'!$B$5,D11&gt;'Paramètres'!$B$6),"Hors période","OK")))</f>
        <v/>
      </c>
    </row>
    <row r="12">
      <c r="A12" s="6" t="inlineStr">
        <is>
          <t>Q-006</t>
        </is>
      </c>
      <c r="B12" s="6" t="inlineStr">
        <is>
          <t>Olivier Tremblay</t>
        </is>
      </c>
      <c r="C12" s="7" t="inlineStr">
        <is>
          <t>Agent au service à la clientèle</t>
        </is>
      </c>
      <c r="D12" s="8" t="n">
        <v>46174</v>
      </c>
      <c r="E12" s="9">
        <f>IF(D12="","",CHOOSE(WEEKDAY(D12,2),"lundi","mardi","mercredi","jeudi","vendredi","samedi","dimanche"))</f>
        <v/>
      </c>
      <c r="F12" s="10" t="n">
        <v>0.375</v>
      </c>
      <c r="G12" s="10" t="n">
        <v>0.7083333333333334</v>
      </c>
      <c r="H12" s="11" t="n">
        <v>30</v>
      </c>
      <c r="I12" s="12">
        <f>IF(OR(F12="",G12=""),"",IFERROR(MAX(0,(IF(G12&lt;F12,G12+1,G12)-F12)*24-H12/60),0))</f>
        <v/>
      </c>
      <c r="J12" s="6" t="inlineStr">
        <is>
          <t>Terminé</t>
        </is>
      </c>
      <c r="K12" s="12">
        <f>IF(I12="","",IF(OR(J12="Absent",J12="Annulé"),0,I12))</f>
        <v/>
      </c>
      <c r="L12" s="7" t="inlineStr">
        <is>
          <t>Télétravail</t>
        </is>
      </c>
      <c r="M12" s="7" t="inlineStr">
        <is>
          <t>Réponse aux demandes clients</t>
        </is>
      </c>
      <c r="N12" s="9">
        <f>IF(COUNTA(A12:D12,F12:H12,J12)=0,"",IF(OR(B12="",C12="",D12="",F12="",G12="",H12="",J12=""),"À compléter",IF(OR(D12&lt;'Paramètres'!$B$5,D12&gt;'Paramètres'!$B$6),"Hors période","OK")))</f>
        <v/>
      </c>
    </row>
    <row r="13">
      <c r="A13" s="6" t="inlineStr">
        <is>
          <t>Q-007</t>
        </is>
      </c>
      <c r="B13" s="6" t="inlineStr">
        <is>
          <t>Olivier Tremblay</t>
        </is>
      </c>
      <c r="C13" s="7" t="inlineStr">
        <is>
          <t>Agent au service à la clientèle</t>
        </is>
      </c>
      <c r="D13" s="8" t="n">
        <v>46175</v>
      </c>
      <c r="E13" s="9">
        <f>IF(D13="","",CHOOSE(WEEKDAY(D13,2),"lundi","mardi","mercredi","jeudi","vendredi","samedi","dimanche"))</f>
        <v/>
      </c>
      <c r="F13" s="10" t="n">
        <v>0.375</v>
      </c>
      <c r="G13" s="10" t="n">
        <v>0.7083333333333334</v>
      </c>
      <c r="H13" s="11" t="n">
        <v>30</v>
      </c>
      <c r="I13" s="12">
        <f>IF(OR(F13="",G13=""),"",IFERROR(MAX(0,(IF(G13&lt;F13,G13+1,G13)-F13)*24-H13/60),0))</f>
        <v/>
      </c>
      <c r="J13" s="6" t="inlineStr">
        <is>
          <t>Confirmé</t>
        </is>
      </c>
      <c r="K13" s="12">
        <f>IF(I13="","",IF(OR(J13="Absent",J13="Annulé"),0,I13))</f>
        <v/>
      </c>
      <c r="L13" s="7" t="inlineStr">
        <is>
          <t>Télétravail</t>
        </is>
      </c>
      <c r="M13" s="7" t="inlineStr">
        <is>
          <t>Soutien par courriel et téléphone</t>
        </is>
      </c>
      <c r="N13" s="9">
        <f>IF(COUNTA(A13:D13,F13:H13,J13)=0,"",IF(OR(B13="",C13="",D13="",F13="",G13="",H13="",J13=""),"À compléter",IF(OR(D13&lt;'Paramètres'!$B$5,D13&gt;'Paramètres'!$B$6),"Hors période","OK")))</f>
        <v/>
      </c>
    </row>
    <row r="14">
      <c r="A14" s="6" t="inlineStr">
        <is>
          <t>Q-008</t>
        </is>
      </c>
      <c r="B14" s="6" t="inlineStr">
        <is>
          <t>Karim Benali</t>
        </is>
      </c>
      <c r="C14" s="7" t="inlineStr">
        <is>
          <t>Technicien sur la route</t>
        </is>
      </c>
      <c r="D14" s="8" t="n">
        <v>46176</v>
      </c>
      <c r="E14" s="9">
        <f>IF(D14="","",CHOOSE(WEEKDAY(D14,2),"lundi","mardi","mercredi","jeudi","vendredi","samedi","dimanche"))</f>
        <v/>
      </c>
      <c r="F14" s="10" t="n">
        <v>0.3125</v>
      </c>
      <c r="G14" s="10" t="n">
        <v>0.6666666666666666</v>
      </c>
      <c r="H14" s="11" t="n">
        <v>30</v>
      </c>
      <c r="I14" s="12">
        <f>IF(OR(F14="",G14=""),"",IFERROR(MAX(0,(IF(G14&lt;F14,G14+1,G14)-F14)*24-H14/60),0))</f>
        <v/>
      </c>
      <c r="J14" s="6" t="inlineStr">
        <is>
          <t>Terminé</t>
        </is>
      </c>
      <c r="K14" s="12">
        <f>IF(I14="","",IF(OR(J14="Absent",J14="Annulé"),0,I14))</f>
        <v/>
      </c>
      <c r="L14" s="7" t="inlineStr">
        <is>
          <t>Lévis</t>
        </is>
      </c>
      <c r="M14" s="7" t="inlineStr">
        <is>
          <t>Visite de service chez un client</t>
        </is>
      </c>
      <c r="N14" s="9">
        <f>IF(COUNTA(A14:D14,F14:H14,J14)=0,"",IF(OR(B14="",C14="",D14="",F14="",G14="",H14="",J14=""),"À compléter",IF(OR(D14&lt;'Paramètres'!$B$5,D14&gt;'Paramètres'!$B$6),"Hors période","OK")))</f>
        <v/>
      </c>
    </row>
    <row r="15">
      <c r="A15" s="6" t="inlineStr">
        <is>
          <t>Q-009</t>
        </is>
      </c>
      <c r="B15" s="6" t="inlineStr">
        <is>
          <t>Karim Benali</t>
        </is>
      </c>
      <c r="C15" s="7" t="inlineStr">
        <is>
          <t>Technicien sur la route</t>
        </is>
      </c>
      <c r="D15" s="8" t="n">
        <v>46177</v>
      </c>
      <c r="E15" s="9">
        <f>IF(D15="","",CHOOSE(WEEKDAY(D15,2),"lundi","mardi","mercredi","jeudi","vendredi","samedi","dimanche"))</f>
        <v/>
      </c>
      <c r="F15" s="10" t="n">
        <v>0.3125</v>
      </c>
      <c r="G15" s="10" t="n">
        <v>0.6666666666666666</v>
      </c>
      <c r="H15" s="11" t="n">
        <v>30</v>
      </c>
      <c r="I15" s="12">
        <f>IF(OR(F15="",G15=""),"",IFERROR(MAX(0,(IF(G15&lt;F15,G15+1,G15)-F15)*24-H15/60),0))</f>
        <v/>
      </c>
      <c r="J15" s="6" t="inlineStr">
        <is>
          <t>Planifié</t>
        </is>
      </c>
      <c r="K15" s="12">
        <f>IF(I15="","",IF(OR(J15="Absent",J15="Annulé"),0,I15))</f>
        <v/>
      </c>
      <c r="L15" s="7" t="inlineStr">
        <is>
          <t>Lévis</t>
        </is>
      </c>
      <c r="M15" s="7" t="inlineStr">
        <is>
          <t>Entretien préventif</t>
        </is>
      </c>
      <c r="N15" s="9">
        <f>IF(COUNTA(A15:D15,F15:H15,J15)=0,"",IF(OR(B15="",C15="",D15="",F15="",G15="",H15="",J15=""),"À compléter",IF(OR(D15&lt;'Paramètres'!$B$5,D15&gt;'Paramètres'!$B$6),"Hors période","OK")))</f>
        <v/>
      </c>
    </row>
    <row r="16">
      <c r="A16" s="6" t="inlineStr">
        <is>
          <t>Q-010</t>
        </is>
      </c>
      <c r="B16" s="6" t="inlineStr">
        <is>
          <t>Sophie Roy</t>
        </is>
      </c>
      <c r="C16" s="7" t="inlineStr">
        <is>
          <t>Adjointe administrative</t>
        </is>
      </c>
      <c r="D16" s="8" t="n">
        <v>46178</v>
      </c>
      <c r="E16" s="9">
        <f>IF(D16="","",CHOOSE(WEEKDAY(D16,2),"lundi","mardi","mercredi","jeudi","vendredi","samedi","dimanche"))</f>
        <v/>
      </c>
      <c r="F16" s="10" t="n">
        <v>0.3541666666666667</v>
      </c>
      <c r="G16" s="10" t="n">
        <v>0.6875</v>
      </c>
      <c r="H16" s="11" t="n">
        <v>30</v>
      </c>
      <c r="I16" s="12">
        <f>IF(OR(F16="",G16=""),"",IFERROR(MAX(0,(IF(G16&lt;F16,G16+1,G16)-F16)*24-H16/60),0))</f>
        <v/>
      </c>
      <c r="J16" s="6" t="inlineStr">
        <is>
          <t>Confirmé</t>
        </is>
      </c>
      <c r="K16" s="12">
        <f>IF(I16="","",IF(OR(J16="Absent",J16="Annulé"),0,I16))</f>
        <v/>
      </c>
      <c r="L16" s="7" t="inlineStr">
        <is>
          <t>Bureau de Québec</t>
        </is>
      </c>
      <c r="M16" s="7" t="inlineStr">
        <is>
          <t>Classement et réception</t>
        </is>
      </c>
      <c r="N16" s="9">
        <f>IF(COUNTA(A16:D16,F16:H16,J16)=0,"",IF(OR(B16="",C16="",D16="",F16="",G16="",H16="",J16=""),"À compléter",IF(OR(D16&lt;'Paramètres'!$B$5,D16&gt;'Paramètres'!$B$6),"Hors période","OK")))</f>
        <v/>
      </c>
    </row>
    <row r="17">
      <c r="A17" s="6" t="n"/>
      <c r="B17" s="6" t="n"/>
      <c r="C17" s="7" t="n"/>
      <c r="D17" s="8" t="n"/>
      <c r="E17" s="9">
        <f>IF(D17="","",CHOOSE(WEEKDAY(D17,2),"lundi","mardi","mercredi","jeudi","vendredi","samedi","dimanche"))</f>
        <v/>
      </c>
      <c r="F17" s="10" t="n"/>
      <c r="G17" s="10" t="n"/>
      <c r="H17" s="11" t="n"/>
      <c r="I17" s="12">
        <f>IF(OR(F17="",G17=""),"",IFERROR(MAX(0,(IF(G17&lt;F17,G17+1,G17)-F17)*24-H17/60),0))</f>
        <v/>
      </c>
      <c r="J17" s="6" t="n"/>
      <c r="K17" s="12">
        <f>IF(I17="","",IF(OR(J17="Absent",J17="Annulé"),0,I17))</f>
        <v/>
      </c>
      <c r="L17" s="7" t="n"/>
      <c r="M17" s="7" t="n"/>
      <c r="N17" s="9">
        <f>IF(COUNTA(A17:D17,F17:H17,J17)=0,"",IF(OR(B17="",C17="",D17="",F17="",G17="",H17="",J17=""),"À compléter",IF(OR(D17&lt;'Paramètres'!$B$5,D17&gt;'Paramètres'!$B$6),"Hors période","OK")))</f>
        <v/>
      </c>
    </row>
    <row r="18">
      <c r="A18" s="6" t="n"/>
      <c r="B18" s="6" t="n"/>
      <c r="C18" s="7" t="n"/>
      <c r="D18" s="8" t="n"/>
      <c r="E18" s="9">
        <f>IF(D18="","",CHOOSE(WEEKDAY(D18,2),"lundi","mardi","mercredi","jeudi","vendredi","samedi","dimanche"))</f>
        <v/>
      </c>
      <c r="F18" s="10" t="n"/>
      <c r="G18" s="10" t="n"/>
      <c r="H18" s="11" t="n"/>
      <c r="I18" s="12">
        <f>IF(OR(F18="",G18=""),"",IFERROR(MAX(0,(IF(G18&lt;F18,G18+1,G18)-F18)*24-H18/60),0))</f>
        <v/>
      </c>
      <c r="J18" s="6" t="n"/>
      <c r="K18" s="12">
        <f>IF(I18="","",IF(OR(J18="Absent",J18="Annulé"),0,I18))</f>
        <v/>
      </c>
      <c r="L18" s="7" t="n"/>
      <c r="M18" s="7" t="n"/>
      <c r="N18" s="9">
        <f>IF(COUNTA(A18:D18,F18:H18,J18)=0,"",IF(OR(B18="",C18="",D18="",F18="",G18="",H18="",J18=""),"À compléter",IF(OR(D18&lt;'Paramètres'!$B$5,D18&gt;'Paramètres'!$B$6),"Hors période","OK")))</f>
        <v/>
      </c>
    </row>
    <row r="19">
      <c r="A19" s="6" t="n"/>
      <c r="B19" s="6" t="n"/>
      <c r="C19" s="7" t="n"/>
      <c r="D19" s="8" t="n"/>
      <c r="E19" s="9">
        <f>IF(D19="","",CHOOSE(WEEKDAY(D19,2),"lundi","mardi","mercredi","jeudi","vendredi","samedi","dimanche"))</f>
        <v/>
      </c>
      <c r="F19" s="10" t="n"/>
      <c r="G19" s="10" t="n"/>
      <c r="H19" s="11" t="n"/>
      <c r="I19" s="12">
        <f>IF(OR(F19="",G19=""),"",IFERROR(MAX(0,(IF(G19&lt;F19,G19+1,G19)-F19)*24-H19/60),0))</f>
        <v/>
      </c>
      <c r="J19" s="6" t="n"/>
      <c r="K19" s="12">
        <f>IF(I19="","",IF(OR(J19="Absent",J19="Annulé"),0,I19))</f>
        <v/>
      </c>
      <c r="L19" s="7" t="n"/>
      <c r="M19" s="7" t="n"/>
      <c r="N19" s="9">
        <f>IF(COUNTA(A19:D19,F19:H19,J19)=0,"",IF(OR(B19="",C19="",D19="",F19="",G19="",H19="",J19=""),"À compléter",IF(OR(D19&lt;'Paramètres'!$B$5,D19&gt;'Paramètres'!$B$6),"Hors période","OK")))</f>
        <v/>
      </c>
    </row>
    <row r="20">
      <c r="A20" s="6" t="n"/>
      <c r="B20" s="6" t="n"/>
      <c r="C20" s="7" t="n"/>
      <c r="D20" s="8" t="n"/>
      <c r="E20" s="9">
        <f>IF(D20="","",CHOOSE(WEEKDAY(D20,2),"lundi","mardi","mercredi","jeudi","vendredi","samedi","dimanche"))</f>
        <v/>
      </c>
      <c r="F20" s="10" t="n"/>
      <c r="G20" s="10" t="n"/>
      <c r="H20" s="11" t="n"/>
      <c r="I20" s="12">
        <f>IF(OR(F20="",G20=""),"",IFERROR(MAX(0,(IF(G20&lt;F20,G20+1,G20)-F20)*24-H20/60),0))</f>
        <v/>
      </c>
      <c r="J20" s="6" t="n"/>
      <c r="K20" s="12">
        <f>IF(I20="","",IF(OR(J20="Absent",J20="Annulé"),0,I20))</f>
        <v/>
      </c>
      <c r="L20" s="7" t="n"/>
      <c r="M20" s="7" t="n"/>
      <c r="N20" s="9">
        <f>IF(COUNTA(A20:D20,F20:H20,J20)=0,"",IF(OR(B20="",C20="",D20="",F20="",G20="",H20="",J20=""),"À compléter",IF(OR(D20&lt;'Paramètres'!$B$5,D20&gt;'Paramètres'!$B$6),"Hors période","OK")))</f>
        <v/>
      </c>
    </row>
    <row r="21">
      <c r="A21" s="6" t="n"/>
      <c r="B21" s="6" t="n"/>
      <c r="C21" s="7" t="n"/>
      <c r="D21" s="8" t="n"/>
      <c r="E21" s="9">
        <f>IF(D21="","",CHOOSE(WEEKDAY(D21,2),"lundi","mardi","mercredi","jeudi","vendredi","samedi","dimanche"))</f>
        <v/>
      </c>
      <c r="F21" s="10" t="n"/>
      <c r="G21" s="10" t="n"/>
      <c r="H21" s="11" t="n"/>
      <c r="I21" s="12">
        <f>IF(OR(F21="",G21=""),"",IFERROR(MAX(0,(IF(G21&lt;F21,G21+1,G21)-F21)*24-H21/60),0))</f>
        <v/>
      </c>
      <c r="J21" s="6" t="n"/>
      <c r="K21" s="12">
        <f>IF(I21="","",IF(OR(J21="Absent",J21="Annulé"),0,I21))</f>
        <v/>
      </c>
      <c r="L21" s="7" t="n"/>
      <c r="M21" s="7" t="n"/>
      <c r="N21" s="9">
        <f>IF(COUNTA(A21:D21,F21:H21,J21)=0,"",IF(OR(B21="",C21="",D21="",F21="",G21="",H21="",J21=""),"À compléter",IF(OR(D21&lt;'Paramètres'!$B$5,D21&gt;'Paramètres'!$B$6),"Hors période","OK")))</f>
        <v/>
      </c>
    </row>
    <row r="22">
      <c r="A22" s="6" t="n"/>
      <c r="B22" s="6" t="n"/>
      <c r="C22" s="7" t="n"/>
      <c r="D22" s="8" t="n"/>
      <c r="E22" s="9">
        <f>IF(D22="","",CHOOSE(WEEKDAY(D22,2),"lundi","mardi","mercredi","jeudi","vendredi","samedi","dimanche"))</f>
        <v/>
      </c>
      <c r="F22" s="10" t="n"/>
      <c r="G22" s="10" t="n"/>
      <c r="H22" s="11" t="n"/>
      <c r="I22" s="12">
        <f>IF(OR(F22="",G22=""),"",IFERROR(MAX(0,(IF(G22&lt;F22,G22+1,G22)-F22)*24-H22/60),0))</f>
        <v/>
      </c>
      <c r="J22" s="6" t="n"/>
      <c r="K22" s="12">
        <f>IF(I22="","",IF(OR(J22="Absent",J22="Annulé"),0,I22))</f>
        <v/>
      </c>
      <c r="L22" s="7" t="n"/>
      <c r="M22" s="7" t="n"/>
      <c r="N22" s="9">
        <f>IF(COUNTA(A22:D22,F22:H22,J22)=0,"",IF(OR(B22="",C22="",D22="",F22="",G22="",H22="",J22=""),"À compléter",IF(OR(D22&lt;'Paramètres'!$B$5,D22&gt;'Paramètres'!$B$6),"Hors période","OK")))</f>
        <v/>
      </c>
    </row>
    <row r="23">
      <c r="A23" s="6" t="n"/>
      <c r="B23" s="6" t="n"/>
      <c r="C23" s="7" t="n"/>
      <c r="D23" s="8" t="n"/>
      <c r="E23" s="9">
        <f>IF(D23="","",CHOOSE(WEEKDAY(D23,2),"lundi","mardi","mercredi","jeudi","vendredi","samedi","dimanche"))</f>
        <v/>
      </c>
      <c r="F23" s="10" t="n"/>
      <c r="G23" s="10" t="n"/>
      <c r="H23" s="11" t="n"/>
      <c r="I23" s="12">
        <f>IF(OR(F23="",G23=""),"",IFERROR(MAX(0,(IF(G23&lt;F23,G23+1,G23)-F23)*24-H23/60),0))</f>
        <v/>
      </c>
      <c r="J23" s="6" t="n"/>
      <c r="K23" s="12">
        <f>IF(I23="","",IF(OR(J23="Absent",J23="Annulé"),0,I23))</f>
        <v/>
      </c>
      <c r="L23" s="7" t="n"/>
      <c r="M23" s="7" t="n"/>
      <c r="N23" s="9">
        <f>IF(COUNTA(A23:D23,F23:H23,J23)=0,"",IF(OR(B23="",C23="",D23="",F23="",G23="",H23="",J23=""),"À compléter",IF(OR(D23&lt;'Paramètres'!$B$5,D23&gt;'Paramètres'!$B$6),"Hors période","OK")))</f>
        <v/>
      </c>
    </row>
    <row r="24">
      <c r="A24" s="6" t="n"/>
      <c r="B24" s="6" t="n"/>
      <c r="C24" s="7" t="n"/>
      <c r="D24" s="8" t="n"/>
      <c r="E24" s="9">
        <f>IF(D24="","",CHOOSE(WEEKDAY(D24,2),"lundi","mardi","mercredi","jeudi","vendredi","samedi","dimanche"))</f>
        <v/>
      </c>
      <c r="F24" s="10" t="n"/>
      <c r="G24" s="10" t="n"/>
      <c r="H24" s="11" t="n"/>
      <c r="I24" s="12">
        <f>IF(OR(F24="",G24=""),"",IFERROR(MAX(0,(IF(G24&lt;F24,G24+1,G24)-F24)*24-H24/60),0))</f>
        <v/>
      </c>
      <c r="J24" s="6" t="n"/>
      <c r="K24" s="12">
        <f>IF(I24="","",IF(OR(J24="Absent",J24="Annulé"),0,I24))</f>
        <v/>
      </c>
      <c r="L24" s="7" t="n"/>
      <c r="M24" s="7" t="n"/>
      <c r="N24" s="9">
        <f>IF(COUNTA(A24:D24,F24:H24,J24)=0,"",IF(OR(B24="",C24="",D24="",F24="",G24="",H24="",J24=""),"À compléter",IF(OR(D24&lt;'Paramètres'!$B$5,D24&gt;'Paramètres'!$B$6),"Hors période","OK")))</f>
        <v/>
      </c>
    </row>
    <row r="25">
      <c r="A25" s="6" t="n"/>
      <c r="B25" s="6" t="n"/>
      <c r="C25" s="7" t="n"/>
      <c r="D25" s="8" t="n"/>
      <c r="E25" s="9">
        <f>IF(D25="","",CHOOSE(WEEKDAY(D25,2),"lundi","mardi","mercredi","jeudi","vendredi","samedi","dimanche"))</f>
        <v/>
      </c>
      <c r="F25" s="10" t="n"/>
      <c r="G25" s="10" t="n"/>
      <c r="H25" s="11" t="n"/>
      <c r="I25" s="12">
        <f>IF(OR(F25="",G25=""),"",IFERROR(MAX(0,(IF(G25&lt;F25,G25+1,G25)-F25)*24-H25/60),0))</f>
        <v/>
      </c>
      <c r="J25" s="6" t="n"/>
      <c r="K25" s="12">
        <f>IF(I25="","",IF(OR(J25="Absent",J25="Annulé"),0,I25))</f>
        <v/>
      </c>
      <c r="L25" s="7" t="n"/>
      <c r="M25" s="7" t="n"/>
      <c r="N25" s="9">
        <f>IF(COUNTA(A25:D25,F25:H25,J25)=0,"",IF(OR(B25="",C25="",D25="",F25="",G25="",H25="",J25=""),"À compléter",IF(OR(D25&lt;'Paramètres'!$B$5,D25&gt;'Paramètres'!$B$6),"Hors période","OK")))</f>
        <v/>
      </c>
    </row>
    <row r="26">
      <c r="A26" s="6" t="n"/>
      <c r="B26" s="6" t="n"/>
      <c r="C26" s="7" t="n"/>
      <c r="D26" s="8" t="n"/>
      <c r="E26" s="9">
        <f>IF(D26="","",CHOOSE(WEEKDAY(D26,2),"lundi","mardi","mercredi","jeudi","vendredi","samedi","dimanche"))</f>
        <v/>
      </c>
      <c r="F26" s="10" t="n"/>
      <c r="G26" s="10" t="n"/>
      <c r="H26" s="11" t="n"/>
      <c r="I26" s="12">
        <f>IF(OR(F26="",G26=""),"",IFERROR(MAX(0,(IF(G26&lt;F26,G26+1,G26)-F26)*24-H26/60),0))</f>
        <v/>
      </c>
      <c r="J26" s="6" t="n"/>
      <c r="K26" s="12">
        <f>IF(I26="","",IF(OR(J26="Absent",J26="Annulé"),0,I26))</f>
        <v/>
      </c>
      <c r="L26" s="7" t="n"/>
      <c r="M26" s="7" t="n"/>
      <c r="N26" s="9">
        <f>IF(COUNTA(A26:D26,F26:H26,J26)=0,"",IF(OR(B26="",C26="",D26="",F26="",G26="",H26="",J26=""),"À compléter",IF(OR(D26&lt;'Paramètres'!$B$5,D26&gt;'Paramètres'!$B$6),"Hors période","OK")))</f>
        <v/>
      </c>
    </row>
    <row r="27">
      <c r="A27" s="6" t="n"/>
      <c r="B27" s="6" t="n"/>
      <c r="C27" s="7" t="n"/>
      <c r="D27" s="8" t="n"/>
      <c r="E27" s="9">
        <f>IF(D27="","",CHOOSE(WEEKDAY(D27,2),"lundi","mardi","mercredi","jeudi","vendredi","samedi","dimanche"))</f>
        <v/>
      </c>
      <c r="F27" s="10" t="n"/>
      <c r="G27" s="10" t="n"/>
      <c r="H27" s="11" t="n"/>
      <c r="I27" s="12">
        <f>IF(OR(F27="",G27=""),"",IFERROR(MAX(0,(IF(G27&lt;F27,G27+1,G27)-F27)*24-H27/60),0))</f>
        <v/>
      </c>
      <c r="J27" s="6" t="n"/>
      <c r="K27" s="12">
        <f>IF(I27="","",IF(OR(J27="Absent",J27="Annulé"),0,I27))</f>
        <v/>
      </c>
      <c r="L27" s="7" t="n"/>
      <c r="M27" s="7" t="n"/>
      <c r="N27" s="9">
        <f>IF(COUNTA(A27:D27,F27:H27,J27)=0,"",IF(OR(B27="",C27="",D27="",F27="",G27="",H27="",J27=""),"À compléter",IF(OR(D27&lt;'Paramètres'!$B$5,D27&gt;'Paramètres'!$B$6),"Hors période","OK")))</f>
        <v/>
      </c>
    </row>
    <row r="28">
      <c r="A28" s="6" t="n"/>
      <c r="B28" s="6" t="n"/>
      <c r="C28" s="7" t="n"/>
      <c r="D28" s="8" t="n"/>
      <c r="E28" s="9">
        <f>IF(D28="","",CHOOSE(WEEKDAY(D28,2),"lundi","mardi","mercredi","jeudi","vendredi","samedi","dimanche"))</f>
        <v/>
      </c>
      <c r="F28" s="10" t="n"/>
      <c r="G28" s="10" t="n"/>
      <c r="H28" s="11" t="n"/>
      <c r="I28" s="12">
        <f>IF(OR(F28="",G28=""),"",IFERROR(MAX(0,(IF(G28&lt;F28,G28+1,G28)-F28)*24-H28/60),0))</f>
        <v/>
      </c>
      <c r="J28" s="6" t="n"/>
      <c r="K28" s="12">
        <f>IF(I28="","",IF(OR(J28="Absent",J28="Annulé"),0,I28))</f>
        <v/>
      </c>
      <c r="L28" s="7" t="n"/>
      <c r="M28" s="7" t="n"/>
      <c r="N28" s="9">
        <f>IF(COUNTA(A28:D28,F28:H28,J28)=0,"",IF(OR(B28="",C28="",D28="",F28="",G28="",H28="",J28=""),"À compléter",IF(OR(D28&lt;'Paramètres'!$B$5,D28&gt;'Paramètres'!$B$6),"Hors période","OK")))</f>
        <v/>
      </c>
    </row>
    <row r="29">
      <c r="A29" s="6" t="n"/>
      <c r="B29" s="6" t="n"/>
      <c r="C29" s="7" t="n"/>
      <c r="D29" s="8" t="n"/>
      <c r="E29" s="9">
        <f>IF(D29="","",CHOOSE(WEEKDAY(D29,2),"lundi","mardi","mercredi","jeudi","vendredi","samedi","dimanche"))</f>
        <v/>
      </c>
      <c r="F29" s="10" t="n"/>
      <c r="G29" s="10" t="n"/>
      <c r="H29" s="11" t="n"/>
      <c r="I29" s="12">
        <f>IF(OR(F29="",G29=""),"",IFERROR(MAX(0,(IF(G29&lt;F29,G29+1,G29)-F29)*24-H29/60),0))</f>
        <v/>
      </c>
      <c r="J29" s="6" t="n"/>
      <c r="K29" s="12">
        <f>IF(I29="","",IF(OR(J29="Absent",J29="Annulé"),0,I29))</f>
        <v/>
      </c>
      <c r="L29" s="7" t="n"/>
      <c r="M29" s="7" t="n"/>
      <c r="N29" s="9">
        <f>IF(COUNTA(A29:D29,F29:H29,J29)=0,"",IF(OR(B29="",C29="",D29="",F29="",G29="",H29="",J29=""),"À compléter",IF(OR(D29&lt;'Paramètres'!$B$5,D29&gt;'Paramètres'!$B$6),"Hors période","OK")))</f>
        <v/>
      </c>
    </row>
    <row r="30">
      <c r="A30" s="6" t="n"/>
      <c r="B30" s="6" t="n"/>
      <c r="C30" s="7" t="n"/>
      <c r="D30" s="8" t="n"/>
      <c r="E30" s="9">
        <f>IF(D30="","",CHOOSE(WEEKDAY(D30,2),"lundi","mardi","mercredi","jeudi","vendredi","samedi","dimanche"))</f>
        <v/>
      </c>
      <c r="F30" s="10" t="n"/>
      <c r="G30" s="10" t="n"/>
      <c r="H30" s="11" t="n"/>
      <c r="I30" s="12">
        <f>IF(OR(F30="",G30=""),"",IFERROR(MAX(0,(IF(G30&lt;F30,G30+1,G30)-F30)*24-H30/60),0))</f>
        <v/>
      </c>
      <c r="J30" s="6" t="n"/>
      <c r="K30" s="12">
        <f>IF(I30="","",IF(OR(J30="Absent",J30="Annulé"),0,I30))</f>
        <v/>
      </c>
      <c r="L30" s="7" t="n"/>
      <c r="M30" s="7" t="n"/>
      <c r="N30" s="9">
        <f>IF(COUNTA(A30:D30,F30:H30,J30)=0,"",IF(OR(B30="",C30="",D30="",F30="",G30="",H30="",J30=""),"À compléter",IF(OR(D30&lt;'Paramètres'!$B$5,D30&gt;'Paramètres'!$B$6),"Hors période","OK")))</f>
        <v/>
      </c>
    </row>
    <row r="31">
      <c r="A31" s="6" t="n"/>
      <c r="B31" s="6" t="n"/>
      <c r="C31" s="7" t="n"/>
      <c r="D31" s="8" t="n"/>
      <c r="E31" s="9">
        <f>IF(D31="","",CHOOSE(WEEKDAY(D31,2),"lundi","mardi","mercredi","jeudi","vendredi","samedi","dimanche"))</f>
        <v/>
      </c>
      <c r="F31" s="10" t="n"/>
      <c r="G31" s="10" t="n"/>
      <c r="H31" s="11" t="n"/>
      <c r="I31" s="12">
        <f>IF(OR(F31="",G31=""),"",IFERROR(MAX(0,(IF(G31&lt;F31,G31+1,G31)-F31)*24-H31/60),0))</f>
        <v/>
      </c>
      <c r="J31" s="6" t="n"/>
      <c r="K31" s="12">
        <f>IF(I31="","",IF(OR(J31="Absent",J31="Annulé"),0,I31))</f>
        <v/>
      </c>
      <c r="L31" s="7" t="n"/>
      <c r="M31" s="7" t="n"/>
      <c r="N31" s="9">
        <f>IF(COUNTA(A31:D31,F31:H31,J31)=0,"",IF(OR(B31="",C31="",D31="",F31="",G31="",H31="",J31=""),"À compléter",IF(OR(D31&lt;'Paramètres'!$B$5,D31&gt;'Paramètres'!$B$6),"Hors période","OK")))</f>
        <v/>
      </c>
    </row>
    <row r="32">
      <c r="A32" s="6" t="n"/>
      <c r="B32" s="6" t="n"/>
      <c r="C32" s="7" t="n"/>
      <c r="D32" s="8" t="n"/>
      <c r="E32" s="9">
        <f>IF(D32="","",CHOOSE(WEEKDAY(D32,2),"lundi","mardi","mercredi","jeudi","vendredi","samedi","dimanche"))</f>
        <v/>
      </c>
      <c r="F32" s="10" t="n"/>
      <c r="G32" s="10" t="n"/>
      <c r="H32" s="11" t="n"/>
      <c r="I32" s="12">
        <f>IF(OR(F32="",G32=""),"",IFERROR(MAX(0,(IF(G32&lt;F32,G32+1,G32)-F32)*24-H32/60),0))</f>
        <v/>
      </c>
      <c r="J32" s="6" t="n"/>
      <c r="K32" s="12">
        <f>IF(I32="","",IF(OR(J32="Absent",J32="Annulé"),0,I32))</f>
        <v/>
      </c>
      <c r="L32" s="7" t="n"/>
      <c r="M32" s="7" t="n"/>
      <c r="N32" s="9">
        <f>IF(COUNTA(A32:D32,F32:H32,J32)=0,"",IF(OR(B32="",C32="",D32="",F32="",G32="",H32="",J32=""),"À compléter",IF(OR(D32&lt;'Paramètres'!$B$5,D32&gt;'Paramètres'!$B$6),"Hors période","OK")))</f>
        <v/>
      </c>
    </row>
    <row r="33">
      <c r="A33" s="6" t="n"/>
      <c r="B33" s="6" t="n"/>
      <c r="C33" s="7" t="n"/>
      <c r="D33" s="8" t="n"/>
      <c r="E33" s="9">
        <f>IF(D33="","",CHOOSE(WEEKDAY(D33,2),"lundi","mardi","mercredi","jeudi","vendredi","samedi","dimanche"))</f>
        <v/>
      </c>
      <c r="F33" s="10" t="n"/>
      <c r="G33" s="10" t="n"/>
      <c r="H33" s="11" t="n"/>
      <c r="I33" s="12">
        <f>IF(OR(F33="",G33=""),"",IFERROR(MAX(0,(IF(G33&lt;F33,G33+1,G33)-F33)*24-H33/60),0))</f>
        <v/>
      </c>
      <c r="J33" s="6" t="n"/>
      <c r="K33" s="12">
        <f>IF(I33="","",IF(OR(J33="Absent",J33="Annulé"),0,I33))</f>
        <v/>
      </c>
      <c r="L33" s="7" t="n"/>
      <c r="M33" s="7" t="n"/>
      <c r="N33" s="9">
        <f>IF(COUNTA(A33:D33,F33:H33,J33)=0,"",IF(OR(B33="",C33="",D33="",F33="",G33="",H33="",J33=""),"À compléter",IF(OR(D33&lt;'Paramètres'!$B$5,D33&gt;'Paramètres'!$B$6),"Hors période","OK")))</f>
        <v/>
      </c>
    </row>
    <row r="34">
      <c r="A34" s="6" t="n"/>
      <c r="B34" s="6" t="n"/>
      <c r="C34" s="7" t="n"/>
      <c r="D34" s="8" t="n"/>
      <c r="E34" s="9">
        <f>IF(D34="","",CHOOSE(WEEKDAY(D34,2),"lundi","mardi","mercredi","jeudi","vendredi","samedi","dimanche"))</f>
        <v/>
      </c>
      <c r="F34" s="10" t="n"/>
      <c r="G34" s="10" t="n"/>
      <c r="H34" s="11" t="n"/>
      <c r="I34" s="12">
        <f>IF(OR(F34="",G34=""),"",IFERROR(MAX(0,(IF(G34&lt;F34,G34+1,G34)-F34)*24-H34/60),0))</f>
        <v/>
      </c>
      <c r="J34" s="6" t="n"/>
      <c r="K34" s="12">
        <f>IF(I34="","",IF(OR(J34="Absent",J34="Annulé"),0,I34))</f>
        <v/>
      </c>
      <c r="L34" s="7" t="n"/>
      <c r="M34" s="7" t="n"/>
      <c r="N34" s="9">
        <f>IF(COUNTA(A34:D34,F34:H34,J34)=0,"",IF(OR(B34="",C34="",D34="",F34="",G34="",H34="",J34=""),"À compléter",IF(OR(D34&lt;'Paramètres'!$B$5,D34&gt;'Paramètres'!$B$6),"Hors période","OK")))</f>
        <v/>
      </c>
    </row>
    <row r="35">
      <c r="A35" s="6" t="n"/>
      <c r="B35" s="6" t="n"/>
      <c r="C35" s="7" t="n"/>
      <c r="D35" s="8" t="n"/>
      <c r="E35" s="9">
        <f>IF(D35="","",CHOOSE(WEEKDAY(D35,2),"lundi","mardi","mercredi","jeudi","vendredi","samedi","dimanche"))</f>
        <v/>
      </c>
      <c r="F35" s="10" t="n"/>
      <c r="G35" s="10" t="n"/>
      <c r="H35" s="11" t="n"/>
      <c r="I35" s="12">
        <f>IF(OR(F35="",G35=""),"",IFERROR(MAX(0,(IF(G35&lt;F35,G35+1,G35)-F35)*24-H35/60),0))</f>
        <v/>
      </c>
      <c r="J35" s="6" t="n"/>
      <c r="K35" s="12">
        <f>IF(I35="","",IF(OR(J35="Absent",J35="Annulé"),0,I35))</f>
        <v/>
      </c>
      <c r="L35" s="7" t="n"/>
      <c r="M35" s="7" t="n"/>
      <c r="N35" s="9">
        <f>IF(COUNTA(A35:D35,F35:H35,J35)=0,"",IF(OR(B35="",C35="",D35="",F35="",G35="",H35="",J35=""),"À compléter",IF(OR(D35&lt;'Paramètres'!$B$5,D35&gt;'Paramètres'!$B$6),"Hors période","OK")))</f>
        <v/>
      </c>
    </row>
    <row r="36">
      <c r="A36" s="6" t="n"/>
      <c r="B36" s="6" t="n"/>
      <c r="C36" s="7" t="n"/>
      <c r="D36" s="8" t="n"/>
      <c r="E36" s="9">
        <f>IF(D36="","",CHOOSE(WEEKDAY(D36,2),"lundi","mardi","mercredi","jeudi","vendredi","samedi","dimanche"))</f>
        <v/>
      </c>
      <c r="F36" s="10" t="n"/>
      <c r="G36" s="10" t="n"/>
      <c r="H36" s="11" t="n"/>
      <c r="I36" s="12">
        <f>IF(OR(F36="",G36=""),"",IFERROR(MAX(0,(IF(G36&lt;F36,G36+1,G36)-F36)*24-H36/60),0))</f>
        <v/>
      </c>
      <c r="J36" s="6" t="n"/>
      <c r="K36" s="12">
        <f>IF(I36="","",IF(OR(J36="Absent",J36="Annulé"),0,I36))</f>
        <v/>
      </c>
      <c r="L36" s="7" t="n"/>
      <c r="M36" s="7" t="n"/>
      <c r="N36" s="9">
        <f>IF(COUNTA(A36:D36,F36:H36,J36)=0,"",IF(OR(B36="",C36="",D36="",F36="",G36="",H36="",J36=""),"À compléter",IF(OR(D36&lt;'Paramètres'!$B$5,D36&gt;'Paramètres'!$B$6),"Hors période","OK")))</f>
        <v/>
      </c>
    </row>
    <row r="37">
      <c r="A37" s="6" t="n"/>
      <c r="B37" s="6" t="n"/>
      <c r="C37" s="7" t="n"/>
      <c r="D37" s="8" t="n"/>
      <c r="E37" s="9">
        <f>IF(D37="","",CHOOSE(WEEKDAY(D37,2),"lundi","mardi","mercredi","jeudi","vendredi","samedi","dimanche"))</f>
        <v/>
      </c>
      <c r="F37" s="10" t="n"/>
      <c r="G37" s="10" t="n"/>
      <c r="H37" s="11" t="n"/>
      <c r="I37" s="12">
        <f>IF(OR(F37="",G37=""),"",IFERROR(MAX(0,(IF(G37&lt;F37,G37+1,G37)-F37)*24-H37/60),0))</f>
        <v/>
      </c>
      <c r="J37" s="6" t="n"/>
      <c r="K37" s="12">
        <f>IF(I37="","",IF(OR(J37="Absent",J37="Annulé"),0,I37))</f>
        <v/>
      </c>
      <c r="L37" s="7" t="n"/>
      <c r="M37" s="7" t="n"/>
      <c r="N37" s="9">
        <f>IF(COUNTA(A37:D37,F37:H37,J37)=0,"",IF(OR(B37="",C37="",D37="",F37="",G37="",H37="",J37=""),"À compléter",IF(OR(D37&lt;'Paramètres'!$B$5,D37&gt;'Paramètres'!$B$6),"Hors période","OK")))</f>
        <v/>
      </c>
    </row>
    <row r="38">
      <c r="A38" s="6" t="n"/>
      <c r="B38" s="6" t="n"/>
      <c r="C38" s="7" t="n"/>
      <c r="D38" s="8" t="n"/>
      <c r="E38" s="9">
        <f>IF(D38="","",CHOOSE(WEEKDAY(D38,2),"lundi","mardi","mercredi","jeudi","vendredi","samedi","dimanche"))</f>
        <v/>
      </c>
      <c r="F38" s="10" t="n"/>
      <c r="G38" s="10" t="n"/>
      <c r="H38" s="11" t="n"/>
      <c r="I38" s="12">
        <f>IF(OR(F38="",G38=""),"",IFERROR(MAX(0,(IF(G38&lt;F38,G38+1,G38)-F38)*24-H38/60),0))</f>
        <v/>
      </c>
      <c r="J38" s="6" t="n"/>
      <c r="K38" s="12">
        <f>IF(I38="","",IF(OR(J38="Absent",J38="Annulé"),0,I38))</f>
        <v/>
      </c>
      <c r="L38" s="7" t="n"/>
      <c r="M38" s="7" t="n"/>
      <c r="N38" s="9">
        <f>IF(COUNTA(A38:D38,F38:H38,J38)=0,"",IF(OR(B38="",C38="",D38="",F38="",G38="",H38="",J38=""),"À compléter",IF(OR(D38&lt;'Paramètres'!$B$5,D38&gt;'Paramètres'!$B$6),"Hors période","OK")))</f>
        <v/>
      </c>
    </row>
    <row r="39">
      <c r="A39" s="6" t="n"/>
      <c r="B39" s="6" t="n"/>
      <c r="C39" s="7" t="n"/>
      <c r="D39" s="8" t="n"/>
      <c r="E39" s="9">
        <f>IF(D39="","",CHOOSE(WEEKDAY(D39,2),"lundi","mardi","mercredi","jeudi","vendredi","samedi","dimanche"))</f>
        <v/>
      </c>
      <c r="F39" s="10" t="n"/>
      <c r="G39" s="10" t="n"/>
      <c r="H39" s="11" t="n"/>
      <c r="I39" s="12">
        <f>IF(OR(F39="",G39=""),"",IFERROR(MAX(0,(IF(G39&lt;F39,G39+1,G39)-F39)*24-H39/60),0))</f>
        <v/>
      </c>
      <c r="J39" s="6" t="n"/>
      <c r="K39" s="12">
        <f>IF(I39="","",IF(OR(J39="Absent",J39="Annulé"),0,I39))</f>
        <v/>
      </c>
      <c r="L39" s="7" t="n"/>
      <c r="M39" s="7" t="n"/>
      <c r="N39" s="9">
        <f>IF(COUNTA(A39:D39,F39:H39,J39)=0,"",IF(OR(B39="",C39="",D39="",F39="",G39="",H39="",J39=""),"À compléter",IF(OR(D39&lt;'Paramètres'!$B$5,D39&gt;'Paramètres'!$B$6),"Hors période","OK")))</f>
        <v/>
      </c>
    </row>
    <row r="40">
      <c r="A40" s="6" t="n"/>
      <c r="B40" s="6" t="n"/>
      <c r="C40" s="7" t="n"/>
      <c r="D40" s="8" t="n"/>
      <c r="E40" s="9">
        <f>IF(D40="","",CHOOSE(WEEKDAY(D40,2),"lundi","mardi","mercredi","jeudi","vendredi","samedi","dimanche"))</f>
        <v/>
      </c>
      <c r="F40" s="10" t="n"/>
      <c r="G40" s="10" t="n"/>
      <c r="H40" s="11" t="n"/>
      <c r="I40" s="12">
        <f>IF(OR(F40="",G40=""),"",IFERROR(MAX(0,(IF(G40&lt;F40,G40+1,G40)-F40)*24-H40/60),0))</f>
        <v/>
      </c>
      <c r="J40" s="6" t="n"/>
      <c r="K40" s="12">
        <f>IF(I40="","",IF(OR(J40="Absent",J40="Annulé"),0,I40))</f>
        <v/>
      </c>
      <c r="L40" s="7" t="n"/>
      <c r="M40" s="7" t="n"/>
      <c r="N40" s="9">
        <f>IF(COUNTA(A40:D40,F40:H40,J40)=0,"",IF(OR(B40="",C40="",D40="",F40="",G40="",H40="",J40=""),"À compléter",IF(OR(D40&lt;'Paramètres'!$B$5,D40&gt;'Paramètres'!$B$6),"Hors période","OK")))</f>
        <v/>
      </c>
    </row>
    <row r="41">
      <c r="A41" s="6" t="n"/>
      <c r="B41" s="6" t="n"/>
      <c r="C41" s="7" t="n"/>
      <c r="D41" s="8" t="n"/>
      <c r="E41" s="9">
        <f>IF(D41="","",CHOOSE(WEEKDAY(D41,2),"lundi","mardi","mercredi","jeudi","vendredi","samedi","dimanche"))</f>
        <v/>
      </c>
      <c r="F41" s="10" t="n"/>
      <c r="G41" s="10" t="n"/>
      <c r="H41" s="11" t="n"/>
      <c r="I41" s="12">
        <f>IF(OR(F41="",G41=""),"",IFERROR(MAX(0,(IF(G41&lt;F41,G41+1,G41)-F41)*24-H41/60),0))</f>
        <v/>
      </c>
      <c r="J41" s="6" t="n"/>
      <c r="K41" s="12">
        <f>IF(I41="","",IF(OR(J41="Absent",J41="Annulé"),0,I41))</f>
        <v/>
      </c>
      <c r="L41" s="7" t="n"/>
      <c r="M41" s="7" t="n"/>
      <c r="N41" s="9">
        <f>IF(COUNTA(A41:D41,F41:H41,J41)=0,"",IF(OR(B41="",C41="",D41="",F41="",G41="",H41="",J41=""),"À compléter",IF(OR(D41&lt;'Paramètres'!$B$5,D41&gt;'Paramètres'!$B$6),"Hors période","OK")))</f>
        <v/>
      </c>
    </row>
    <row r="42">
      <c r="A42" s="6" t="n"/>
      <c r="B42" s="6" t="n"/>
      <c r="C42" s="7" t="n"/>
      <c r="D42" s="8" t="n"/>
      <c r="E42" s="9">
        <f>IF(D42="","",CHOOSE(WEEKDAY(D42,2),"lundi","mardi","mercredi","jeudi","vendredi","samedi","dimanche"))</f>
        <v/>
      </c>
      <c r="F42" s="10" t="n"/>
      <c r="G42" s="10" t="n"/>
      <c r="H42" s="11" t="n"/>
      <c r="I42" s="12">
        <f>IF(OR(F42="",G42=""),"",IFERROR(MAX(0,(IF(G42&lt;F42,G42+1,G42)-F42)*24-H42/60),0))</f>
        <v/>
      </c>
      <c r="J42" s="6" t="n"/>
      <c r="K42" s="12">
        <f>IF(I42="","",IF(OR(J42="Absent",J42="Annulé"),0,I42))</f>
        <v/>
      </c>
      <c r="L42" s="7" t="n"/>
      <c r="M42" s="7" t="n"/>
      <c r="N42" s="9">
        <f>IF(COUNTA(A42:D42,F42:H42,J42)=0,"",IF(OR(B42="",C42="",D42="",F42="",G42="",H42="",J42=""),"À compléter",IF(OR(D42&lt;'Paramètres'!$B$5,D42&gt;'Paramètres'!$B$6),"Hors période","OK")))</f>
        <v/>
      </c>
    </row>
    <row r="43">
      <c r="A43" s="6" t="n"/>
      <c r="B43" s="6" t="n"/>
      <c r="C43" s="7" t="n"/>
      <c r="D43" s="8" t="n"/>
      <c r="E43" s="9">
        <f>IF(D43="","",CHOOSE(WEEKDAY(D43,2),"lundi","mardi","mercredi","jeudi","vendredi","samedi","dimanche"))</f>
        <v/>
      </c>
      <c r="F43" s="10" t="n"/>
      <c r="G43" s="10" t="n"/>
      <c r="H43" s="11" t="n"/>
      <c r="I43" s="12">
        <f>IF(OR(F43="",G43=""),"",IFERROR(MAX(0,(IF(G43&lt;F43,G43+1,G43)-F43)*24-H43/60),0))</f>
        <v/>
      </c>
      <c r="J43" s="6" t="n"/>
      <c r="K43" s="12">
        <f>IF(I43="","",IF(OR(J43="Absent",J43="Annulé"),0,I43))</f>
        <v/>
      </c>
      <c r="L43" s="7" t="n"/>
      <c r="M43" s="7" t="n"/>
      <c r="N43" s="9">
        <f>IF(COUNTA(A43:D43,F43:H43,J43)=0,"",IF(OR(B43="",C43="",D43="",F43="",G43="",H43="",J43=""),"À compléter",IF(OR(D43&lt;'Paramètres'!$B$5,D43&gt;'Paramètres'!$B$6),"Hors période","OK")))</f>
        <v/>
      </c>
    </row>
    <row r="44">
      <c r="A44" s="6" t="n"/>
      <c r="B44" s="6" t="n"/>
      <c r="C44" s="7" t="n"/>
      <c r="D44" s="8" t="n"/>
      <c r="E44" s="9">
        <f>IF(D44="","",CHOOSE(WEEKDAY(D44,2),"lundi","mardi","mercredi","jeudi","vendredi","samedi","dimanche"))</f>
        <v/>
      </c>
      <c r="F44" s="10" t="n"/>
      <c r="G44" s="10" t="n"/>
      <c r="H44" s="11" t="n"/>
      <c r="I44" s="12">
        <f>IF(OR(F44="",G44=""),"",IFERROR(MAX(0,(IF(G44&lt;F44,G44+1,G44)-F44)*24-H44/60),0))</f>
        <v/>
      </c>
      <c r="J44" s="6" t="n"/>
      <c r="K44" s="12">
        <f>IF(I44="","",IF(OR(J44="Absent",J44="Annulé"),0,I44))</f>
        <v/>
      </c>
      <c r="L44" s="7" t="n"/>
      <c r="M44" s="7" t="n"/>
      <c r="N44" s="9">
        <f>IF(COUNTA(A44:D44,F44:H44,J44)=0,"",IF(OR(B44="",C44="",D44="",F44="",G44="",H44="",J44=""),"À compléter",IF(OR(D44&lt;'Paramètres'!$B$5,D44&gt;'Paramètres'!$B$6),"Hors période","OK")))</f>
        <v/>
      </c>
    </row>
    <row r="45">
      <c r="A45" s="6" t="n"/>
      <c r="B45" s="6" t="n"/>
      <c r="C45" s="7" t="n"/>
      <c r="D45" s="8" t="n"/>
      <c r="E45" s="9">
        <f>IF(D45="","",CHOOSE(WEEKDAY(D45,2),"lundi","mardi","mercredi","jeudi","vendredi","samedi","dimanche"))</f>
        <v/>
      </c>
      <c r="F45" s="10" t="n"/>
      <c r="G45" s="10" t="n"/>
      <c r="H45" s="11" t="n"/>
      <c r="I45" s="12">
        <f>IF(OR(F45="",G45=""),"",IFERROR(MAX(0,(IF(G45&lt;F45,G45+1,G45)-F45)*24-H45/60),0))</f>
        <v/>
      </c>
      <c r="J45" s="6" t="n"/>
      <c r="K45" s="12">
        <f>IF(I45="","",IF(OR(J45="Absent",J45="Annulé"),0,I45))</f>
        <v/>
      </c>
      <c r="L45" s="7" t="n"/>
      <c r="M45" s="7" t="n"/>
      <c r="N45" s="9">
        <f>IF(COUNTA(A45:D45,F45:H45,J45)=0,"",IF(OR(B45="",C45="",D45="",F45="",G45="",H45="",J45=""),"À compléter",IF(OR(D45&lt;'Paramètres'!$B$5,D45&gt;'Paramètres'!$B$6),"Hors période","OK")))</f>
        <v/>
      </c>
    </row>
    <row r="46">
      <c r="A46" s="6" t="n"/>
      <c r="B46" s="6" t="n"/>
      <c r="C46" s="7" t="n"/>
      <c r="D46" s="8" t="n"/>
      <c r="E46" s="9">
        <f>IF(D46="","",CHOOSE(WEEKDAY(D46,2),"lundi","mardi","mercredi","jeudi","vendredi","samedi","dimanche"))</f>
        <v/>
      </c>
      <c r="F46" s="10" t="n"/>
      <c r="G46" s="10" t="n"/>
      <c r="H46" s="11" t="n"/>
      <c r="I46" s="12">
        <f>IF(OR(F46="",G46=""),"",IFERROR(MAX(0,(IF(G46&lt;F46,G46+1,G46)-F46)*24-H46/60),0))</f>
        <v/>
      </c>
      <c r="J46" s="6" t="n"/>
      <c r="K46" s="12">
        <f>IF(I46="","",IF(OR(J46="Absent",J46="Annulé"),0,I46))</f>
        <v/>
      </c>
      <c r="L46" s="7" t="n"/>
      <c r="M46" s="7" t="n"/>
      <c r="N46" s="9">
        <f>IF(COUNTA(A46:D46,F46:H46,J46)=0,"",IF(OR(B46="",C46="",D46="",F46="",G46="",H46="",J46=""),"À compléter",IF(OR(D46&lt;'Paramètres'!$B$5,D46&gt;'Paramètres'!$B$6),"Hors période","OK")))</f>
        <v/>
      </c>
    </row>
    <row r="47">
      <c r="A47" s="6" t="n"/>
      <c r="B47" s="6" t="n"/>
      <c r="C47" s="7" t="n"/>
      <c r="D47" s="8" t="n"/>
      <c r="E47" s="9">
        <f>IF(D47="","",CHOOSE(WEEKDAY(D47,2),"lundi","mardi","mercredi","jeudi","vendredi","samedi","dimanche"))</f>
        <v/>
      </c>
      <c r="F47" s="10" t="n"/>
      <c r="G47" s="10" t="n"/>
      <c r="H47" s="11" t="n"/>
      <c r="I47" s="12">
        <f>IF(OR(F47="",G47=""),"",IFERROR(MAX(0,(IF(G47&lt;F47,G47+1,G47)-F47)*24-H47/60),0))</f>
        <v/>
      </c>
      <c r="J47" s="6" t="n"/>
      <c r="K47" s="12">
        <f>IF(I47="","",IF(OR(J47="Absent",J47="Annulé"),0,I47))</f>
        <v/>
      </c>
      <c r="L47" s="7" t="n"/>
      <c r="M47" s="7" t="n"/>
      <c r="N47" s="9">
        <f>IF(COUNTA(A47:D47,F47:H47,J47)=0,"",IF(OR(B47="",C47="",D47="",F47="",G47="",H47="",J47=""),"À compléter",IF(OR(D47&lt;'Paramètres'!$B$5,D47&gt;'Paramètres'!$B$6),"Hors période","OK")))</f>
        <v/>
      </c>
    </row>
    <row r="48">
      <c r="A48" s="6" t="n"/>
      <c r="B48" s="6" t="n"/>
      <c r="C48" s="7" t="n"/>
      <c r="D48" s="8" t="n"/>
      <c r="E48" s="9">
        <f>IF(D48="","",CHOOSE(WEEKDAY(D48,2),"lundi","mardi","mercredi","jeudi","vendredi","samedi","dimanche"))</f>
        <v/>
      </c>
      <c r="F48" s="10" t="n"/>
      <c r="G48" s="10" t="n"/>
      <c r="H48" s="11" t="n"/>
      <c r="I48" s="12">
        <f>IF(OR(F48="",G48=""),"",IFERROR(MAX(0,(IF(G48&lt;F48,G48+1,G48)-F48)*24-H48/60),0))</f>
        <v/>
      </c>
      <c r="J48" s="6" t="n"/>
      <c r="K48" s="12">
        <f>IF(I48="","",IF(OR(J48="Absent",J48="Annulé"),0,I48))</f>
        <v/>
      </c>
      <c r="L48" s="7" t="n"/>
      <c r="M48" s="7" t="n"/>
      <c r="N48" s="9">
        <f>IF(COUNTA(A48:D48,F48:H48,J48)=0,"",IF(OR(B48="",C48="",D48="",F48="",G48="",H48="",J48=""),"À compléter",IF(OR(D48&lt;'Paramètres'!$B$5,D48&gt;'Paramètres'!$B$6),"Hors période","OK")))</f>
        <v/>
      </c>
    </row>
    <row r="49">
      <c r="A49" s="6" t="n"/>
      <c r="B49" s="6" t="n"/>
      <c r="C49" s="7" t="n"/>
      <c r="D49" s="8" t="n"/>
      <c r="E49" s="9">
        <f>IF(D49="","",CHOOSE(WEEKDAY(D49,2),"lundi","mardi","mercredi","jeudi","vendredi","samedi","dimanche"))</f>
        <v/>
      </c>
      <c r="F49" s="10" t="n"/>
      <c r="G49" s="10" t="n"/>
      <c r="H49" s="11" t="n"/>
      <c r="I49" s="12">
        <f>IF(OR(F49="",G49=""),"",IFERROR(MAX(0,(IF(G49&lt;F49,G49+1,G49)-F49)*24-H49/60),0))</f>
        <v/>
      </c>
      <c r="J49" s="6" t="n"/>
      <c r="K49" s="12">
        <f>IF(I49="","",IF(OR(J49="Absent",J49="Annulé"),0,I49))</f>
        <v/>
      </c>
      <c r="L49" s="7" t="n"/>
      <c r="M49" s="7" t="n"/>
      <c r="N49" s="9">
        <f>IF(COUNTA(A49:D49,F49:H49,J49)=0,"",IF(OR(B49="",C49="",D49="",F49="",G49="",H49="",J49=""),"À compléter",IF(OR(D49&lt;'Paramètres'!$B$5,D49&gt;'Paramètres'!$B$6),"Hors période","OK")))</f>
        <v/>
      </c>
    </row>
    <row r="50">
      <c r="A50" s="6" t="n"/>
      <c r="B50" s="6" t="n"/>
      <c r="C50" s="7" t="n"/>
      <c r="D50" s="8" t="n"/>
      <c r="E50" s="9">
        <f>IF(D50="","",CHOOSE(WEEKDAY(D50,2),"lundi","mardi","mercredi","jeudi","vendredi","samedi","dimanche"))</f>
        <v/>
      </c>
      <c r="F50" s="10" t="n"/>
      <c r="G50" s="10" t="n"/>
      <c r="H50" s="11" t="n"/>
      <c r="I50" s="12">
        <f>IF(OR(F50="",G50=""),"",IFERROR(MAX(0,(IF(G50&lt;F50,G50+1,G50)-F50)*24-H50/60),0))</f>
        <v/>
      </c>
      <c r="J50" s="6" t="n"/>
      <c r="K50" s="12">
        <f>IF(I50="","",IF(OR(J50="Absent",J50="Annulé"),0,I50))</f>
        <v/>
      </c>
      <c r="L50" s="7" t="n"/>
      <c r="M50" s="7" t="n"/>
      <c r="N50" s="9">
        <f>IF(COUNTA(A50:D50,F50:H50,J50)=0,"",IF(OR(B50="",C50="",D50="",F50="",G50="",H50="",J50=""),"À compléter",IF(OR(D50&lt;'Paramètres'!$B$5,D50&gt;'Paramètres'!$B$6),"Hors période","OK")))</f>
        <v/>
      </c>
    </row>
    <row r="51">
      <c r="A51" s="6" t="n"/>
      <c r="B51" s="6" t="n"/>
      <c r="C51" s="7" t="n"/>
      <c r="D51" s="8" t="n"/>
      <c r="E51" s="9">
        <f>IF(D51="","",CHOOSE(WEEKDAY(D51,2),"lundi","mardi","mercredi","jeudi","vendredi","samedi","dimanche"))</f>
        <v/>
      </c>
      <c r="F51" s="10" t="n"/>
      <c r="G51" s="10" t="n"/>
      <c r="H51" s="11" t="n"/>
      <c r="I51" s="12">
        <f>IF(OR(F51="",G51=""),"",IFERROR(MAX(0,(IF(G51&lt;F51,G51+1,G51)-F51)*24-H51/60),0))</f>
        <v/>
      </c>
      <c r="J51" s="6" t="n"/>
      <c r="K51" s="12">
        <f>IF(I51="","",IF(OR(J51="Absent",J51="Annulé"),0,I51))</f>
        <v/>
      </c>
      <c r="L51" s="7" t="n"/>
      <c r="M51" s="7" t="n"/>
      <c r="N51" s="9">
        <f>IF(COUNTA(A51:D51,F51:H51,J51)=0,"",IF(OR(B51="",C51="",D51="",F51="",G51="",H51="",J51=""),"À compléter",IF(OR(D51&lt;'Paramètres'!$B$5,D51&gt;'Paramètres'!$B$6),"Hors période","OK")))</f>
        <v/>
      </c>
    </row>
    <row r="52">
      <c r="A52" s="6" t="n"/>
      <c r="B52" s="6" t="n"/>
      <c r="C52" s="7" t="n"/>
      <c r="D52" s="8" t="n"/>
      <c r="E52" s="9">
        <f>IF(D52="","",CHOOSE(WEEKDAY(D52,2),"lundi","mardi","mercredi","jeudi","vendredi","samedi","dimanche"))</f>
        <v/>
      </c>
      <c r="F52" s="10" t="n"/>
      <c r="G52" s="10" t="n"/>
      <c r="H52" s="11" t="n"/>
      <c r="I52" s="12">
        <f>IF(OR(F52="",G52=""),"",IFERROR(MAX(0,(IF(G52&lt;F52,G52+1,G52)-F52)*24-H52/60),0))</f>
        <v/>
      </c>
      <c r="J52" s="6" t="n"/>
      <c r="K52" s="12">
        <f>IF(I52="","",IF(OR(J52="Absent",J52="Annulé"),0,I52))</f>
        <v/>
      </c>
      <c r="L52" s="7" t="n"/>
      <c r="M52" s="7" t="n"/>
      <c r="N52" s="9">
        <f>IF(COUNTA(A52:D52,F52:H52,J52)=0,"",IF(OR(B52="",C52="",D52="",F52="",G52="",H52="",J52=""),"À compléter",IF(OR(D52&lt;'Paramètres'!$B$5,D52&gt;'Paramètres'!$B$6),"Hors période","OK")))</f>
        <v/>
      </c>
    </row>
    <row r="53">
      <c r="A53" s="6" t="n"/>
      <c r="B53" s="6" t="n"/>
      <c r="C53" s="7" t="n"/>
      <c r="D53" s="8" t="n"/>
      <c r="E53" s="9">
        <f>IF(D53="","",CHOOSE(WEEKDAY(D53,2),"lundi","mardi","mercredi","jeudi","vendredi","samedi","dimanche"))</f>
        <v/>
      </c>
      <c r="F53" s="10" t="n"/>
      <c r="G53" s="10" t="n"/>
      <c r="H53" s="11" t="n"/>
      <c r="I53" s="12">
        <f>IF(OR(F53="",G53=""),"",IFERROR(MAX(0,(IF(G53&lt;F53,G53+1,G53)-F53)*24-H53/60),0))</f>
        <v/>
      </c>
      <c r="J53" s="6" t="n"/>
      <c r="K53" s="12">
        <f>IF(I53="","",IF(OR(J53="Absent",J53="Annulé"),0,I53))</f>
        <v/>
      </c>
      <c r="L53" s="7" t="n"/>
      <c r="M53" s="7" t="n"/>
      <c r="N53" s="9">
        <f>IF(COUNTA(A53:D53,F53:H53,J53)=0,"",IF(OR(B53="",C53="",D53="",F53="",G53="",H53="",J53=""),"À compléter",IF(OR(D53&lt;'Paramètres'!$B$5,D53&gt;'Paramètres'!$B$6),"Hors période","OK")))</f>
        <v/>
      </c>
    </row>
    <row r="54">
      <c r="A54" s="6" t="n"/>
      <c r="B54" s="6" t="n"/>
      <c r="C54" s="7" t="n"/>
      <c r="D54" s="8" t="n"/>
      <c r="E54" s="9">
        <f>IF(D54="","",CHOOSE(WEEKDAY(D54,2),"lundi","mardi","mercredi","jeudi","vendredi","samedi","dimanche"))</f>
        <v/>
      </c>
      <c r="F54" s="10" t="n"/>
      <c r="G54" s="10" t="n"/>
      <c r="H54" s="11" t="n"/>
      <c r="I54" s="12">
        <f>IF(OR(F54="",G54=""),"",IFERROR(MAX(0,(IF(G54&lt;F54,G54+1,G54)-F54)*24-H54/60),0))</f>
        <v/>
      </c>
      <c r="J54" s="6" t="n"/>
      <c r="K54" s="12">
        <f>IF(I54="","",IF(OR(J54="Absent",J54="Annulé"),0,I54))</f>
        <v/>
      </c>
      <c r="L54" s="7" t="n"/>
      <c r="M54" s="7" t="n"/>
      <c r="N54" s="9">
        <f>IF(COUNTA(A54:D54,F54:H54,J54)=0,"",IF(OR(B54="",C54="",D54="",F54="",G54="",H54="",J54=""),"À compléter",IF(OR(D54&lt;'Paramètres'!$B$5,D54&gt;'Paramètres'!$B$6),"Hors période","OK")))</f>
        <v/>
      </c>
    </row>
    <row r="55">
      <c r="A55" s="6" t="n"/>
      <c r="B55" s="6" t="n"/>
      <c r="C55" s="7" t="n"/>
      <c r="D55" s="8" t="n"/>
      <c r="E55" s="9">
        <f>IF(D55="","",CHOOSE(WEEKDAY(D55,2),"lundi","mardi","mercredi","jeudi","vendredi","samedi","dimanche"))</f>
        <v/>
      </c>
      <c r="F55" s="10" t="n"/>
      <c r="G55" s="10" t="n"/>
      <c r="H55" s="11" t="n"/>
      <c r="I55" s="12">
        <f>IF(OR(F55="",G55=""),"",IFERROR(MAX(0,(IF(G55&lt;F55,G55+1,G55)-F55)*24-H55/60),0))</f>
        <v/>
      </c>
      <c r="J55" s="6" t="n"/>
      <c r="K55" s="12">
        <f>IF(I55="","",IF(OR(J55="Absent",J55="Annulé"),0,I55))</f>
        <v/>
      </c>
      <c r="L55" s="7" t="n"/>
      <c r="M55" s="7" t="n"/>
      <c r="N55" s="9">
        <f>IF(COUNTA(A55:D55,F55:H55,J55)=0,"",IF(OR(B55="",C55="",D55="",F55="",G55="",H55="",J55=""),"À compléter",IF(OR(D55&lt;'Paramètres'!$B$5,D55&gt;'Paramètres'!$B$6),"Hors période","OK")))</f>
        <v/>
      </c>
    </row>
    <row r="56">
      <c r="A56" s="6" t="n"/>
      <c r="B56" s="6" t="n"/>
      <c r="C56" s="7" t="n"/>
      <c r="D56" s="8" t="n"/>
      <c r="E56" s="9">
        <f>IF(D56="","",CHOOSE(WEEKDAY(D56,2),"lundi","mardi","mercredi","jeudi","vendredi","samedi","dimanche"))</f>
        <v/>
      </c>
      <c r="F56" s="10" t="n"/>
      <c r="G56" s="10" t="n"/>
      <c r="H56" s="11" t="n"/>
      <c r="I56" s="12">
        <f>IF(OR(F56="",G56=""),"",IFERROR(MAX(0,(IF(G56&lt;F56,G56+1,G56)-F56)*24-H56/60),0))</f>
        <v/>
      </c>
      <c r="J56" s="6" t="n"/>
      <c r="K56" s="12">
        <f>IF(I56="","",IF(OR(J56="Absent",J56="Annulé"),0,I56))</f>
        <v/>
      </c>
      <c r="L56" s="7" t="n"/>
      <c r="M56" s="7" t="n"/>
      <c r="N56" s="9">
        <f>IF(COUNTA(A56:D56,F56:H56,J56)=0,"",IF(OR(B56="",C56="",D56="",F56="",G56="",H56="",J56=""),"À compléter",IF(OR(D56&lt;'Paramètres'!$B$5,D56&gt;'Paramètres'!$B$6),"Hors période","OK")))</f>
        <v/>
      </c>
    </row>
    <row r="57">
      <c r="A57" s="6" t="n"/>
      <c r="B57" s="6" t="n"/>
      <c r="C57" s="7" t="n"/>
      <c r="D57" s="8" t="n"/>
      <c r="E57" s="9">
        <f>IF(D57="","",CHOOSE(WEEKDAY(D57,2),"lundi","mardi","mercredi","jeudi","vendredi","samedi","dimanche"))</f>
        <v/>
      </c>
      <c r="F57" s="10" t="n"/>
      <c r="G57" s="10" t="n"/>
      <c r="H57" s="11" t="n"/>
      <c r="I57" s="12">
        <f>IF(OR(F57="",G57=""),"",IFERROR(MAX(0,(IF(G57&lt;F57,G57+1,G57)-F57)*24-H57/60),0))</f>
        <v/>
      </c>
      <c r="J57" s="6" t="n"/>
      <c r="K57" s="12">
        <f>IF(I57="","",IF(OR(J57="Absent",J57="Annulé"),0,I57))</f>
        <v/>
      </c>
      <c r="L57" s="7" t="n"/>
      <c r="M57" s="7" t="n"/>
      <c r="N57" s="9">
        <f>IF(COUNTA(A57:D57,F57:H57,J57)=0,"",IF(OR(B57="",C57="",D57="",F57="",G57="",H57="",J57=""),"À compléter",IF(OR(D57&lt;'Paramètres'!$B$5,D57&gt;'Paramètres'!$B$6),"Hors période","OK")))</f>
        <v/>
      </c>
    </row>
    <row r="58">
      <c r="A58" s="6" t="n"/>
      <c r="B58" s="6" t="n"/>
      <c r="C58" s="7" t="n"/>
      <c r="D58" s="8" t="n"/>
      <c r="E58" s="9">
        <f>IF(D58="","",CHOOSE(WEEKDAY(D58,2),"lundi","mardi","mercredi","jeudi","vendredi","samedi","dimanche"))</f>
        <v/>
      </c>
      <c r="F58" s="10" t="n"/>
      <c r="G58" s="10" t="n"/>
      <c r="H58" s="11" t="n"/>
      <c r="I58" s="12">
        <f>IF(OR(F58="",G58=""),"",IFERROR(MAX(0,(IF(G58&lt;F58,G58+1,G58)-F58)*24-H58/60),0))</f>
        <v/>
      </c>
      <c r="J58" s="6" t="n"/>
      <c r="K58" s="12">
        <f>IF(I58="","",IF(OR(J58="Absent",J58="Annulé"),0,I58))</f>
        <v/>
      </c>
      <c r="L58" s="7" t="n"/>
      <c r="M58" s="7" t="n"/>
      <c r="N58" s="9">
        <f>IF(COUNTA(A58:D58,F58:H58,J58)=0,"",IF(OR(B58="",C58="",D58="",F58="",G58="",H58="",J58=""),"À compléter",IF(OR(D58&lt;'Paramètres'!$B$5,D58&gt;'Paramètres'!$B$6),"Hors période","OK")))</f>
        <v/>
      </c>
    </row>
    <row r="59">
      <c r="A59" s="6" t="n"/>
      <c r="B59" s="6" t="n"/>
      <c r="C59" s="7" t="n"/>
      <c r="D59" s="8" t="n"/>
      <c r="E59" s="9">
        <f>IF(D59="","",CHOOSE(WEEKDAY(D59,2),"lundi","mardi","mercredi","jeudi","vendredi","samedi","dimanche"))</f>
        <v/>
      </c>
      <c r="F59" s="10" t="n"/>
      <c r="G59" s="10" t="n"/>
      <c r="H59" s="11" t="n"/>
      <c r="I59" s="12">
        <f>IF(OR(F59="",G59=""),"",IFERROR(MAX(0,(IF(G59&lt;F59,G59+1,G59)-F59)*24-H59/60),0))</f>
        <v/>
      </c>
      <c r="J59" s="6" t="n"/>
      <c r="K59" s="12">
        <f>IF(I59="","",IF(OR(J59="Absent",J59="Annulé"),0,I59))</f>
        <v/>
      </c>
      <c r="L59" s="7" t="n"/>
      <c r="M59" s="7" t="n"/>
      <c r="N59" s="9">
        <f>IF(COUNTA(A59:D59,F59:H59,J59)=0,"",IF(OR(B59="",C59="",D59="",F59="",G59="",H59="",J59=""),"À compléter",IF(OR(D59&lt;'Paramètres'!$B$5,D59&gt;'Paramètres'!$B$6),"Hors période","OK")))</f>
        <v/>
      </c>
    </row>
    <row r="60">
      <c r="A60" s="6" t="n"/>
      <c r="B60" s="6" t="n"/>
      <c r="C60" s="7" t="n"/>
      <c r="D60" s="8" t="n"/>
      <c r="E60" s="9">
        <f>IF(D60="","",CHOOSE(WEEKDAY(D60,2),"lundi","mardi","mercredi","jeudi","vendredi","samedi","dimanche"))</f>
        <v/>
      </c>
      <c r="F60" s="10" t="n"/>
      <c r="G60" s="10" t="n"/>
      <c r="H60" s="11" t="n"/>
      <c r="I60" s="12">
        <f>IF(OR(F60="",G60=""),"",IFERROR(MAX(0,(IF(G60&lt;F60,G60+1,G60)-F60)*24-H60/60),0))</f>
        <v/>
      </c>
      <c r="J60" s="6" t="n"/>
      <c r="K60" s="12">
        <f>IF(I60="","",IF(OR(J60="Absent",J60="Annulé"),0,I60))</f>
        <v/>
      </c>
      <c r="L60" s="7" t="n"/>
      <c r="M60" s="7" t="n"/>
      <c r="N60" s="9">
        <f>IF(COUNTA(A60:D60,F60:H60,J60)=0,"",IF(OR(B60="",C60="",D60="",F60="",G60="",H60="",J60=""),"À compléter",IF(OR(D60&lt;'Paramètres'!$B$5,D60&gt;'Paramètres'!$B$6),"Hors période","OK")))</f>
        <v/>
      </c>
    </row>
    <row r="61">
      <c r="A61" s="6" t="n"/>
      <c r="B61" s="6" t="n"/>
      <c r="C61" s="7" t="n"/>
      <c r="D61" s="8" t="n"/>
      <c r="E61" s="9">
        <f>IF(D61="","",CHOOSE(WEEKDAY(D61,2),"lundi","mardi","mercredi","jeudi","vendredi","samedi","dimanche"))</f>
        <v/>
      </c>
      <c r="F61" s="10" t="n"/>
      <c r="G61" s="10" t="n"/>
      <c r="H61" s="11" t="n"/>
      <c r="I61" s="12">
        <f>IF(OR(F61="",G61=""),"",IFERROR(MAX(0,(IF(G61&lt;F61,G61+1,G61)-F61)*24-H61/60),0))</f>
        <v/>
      </c>
      <c r="J61" s="6" t="n"/>
      <c r="K61" s="12">
        <f>IF(I61="","",IF(OR(J61="Absent",J61="Annulé"),0,I61))</f>
        <v/>
      </c>
      <c r="L61" s="7" t="n"/>
      <c r="M61" s="7" t="n"/>
      <c r="N61" s="9">
        <f>IF(COUNTA(A61:D61,F61:H61,J61)=0,"",IF(OR(B61="",C61="",D61="",F61="",G61="",H61="",J61=""),"À compléter",IF(OR(D61&lt;'Paramètres'!$B$5,D61&gt;'Paramètres'!$B$6),"Hors période","OK")))</f>
        <v/>
      </c>
    </row>
    <row r="62">
      <c r="A62" s="6" t="n"/>
      <c r="B62" s="6" t="n"/>
      <c r="C62" s="7" t="n"/>
      <c r="D62" s="8" t="n"/>
      <c r="E62" s="9">
        <f>IF(D62="","",CHOOSE(WEEKDAY(D62,2),"lundi","mardi","mercredi","jeudi","vendredi","samedi","dimanche"))</f>
        <v/>
      </c>
      <c r="F62" s="10" t="n"/>
      <c r="G62" s="10" t="n"/>
      <c r="H62" s="11" t="n"/>
      <c r="I62" s="12">
        <f>IF(OR(F62="",G62=""),"",IFERROR(MAX(0,(IF(G62&lt;F62,G62+1,G62)-F62)*24-H62/60),0))</f>
        <v/>
      </c>
      <c r="J62" s="6" t="n"/>
      <c r="K62" s="12">
        <f>IF(I62="","",IF(OR(J62="Absent",J62="Annulé"),0,I62))</f>
        <v/>
      </c>
      <c r="L62" s="7" t="n"/>
      <c r="M62" s="7" t="n"/>
      <c r="N62" s="9">
        <f>IF(COUNTA(A62:D62,F62:H62,J62)=0,"",IF(OR(B62="",C62="",D62="",F62="",G62="",H62="",J62=""),"À compléter",IF(OR(D62&lt;'Paramètres'!$B$5,D62&gt;'Paramètres'!$B$6),"Hors période","OK")))</f>
        <v/>
      </c>
    </row>
    <row r="63">
      <c r="A63" s="6" t="n"/>
      <c r="B63" s="6" t="n"/>
      <c r="C63" s="7" t="n"/>
      <c r="D63" s="8" t="n"/>
      <c r="E63" s="9">
        <f>IF(D63="","",CHOOSE(WEEKDAY(D63,2),"lundi","mardi","mercredi","jeudi","vendredi","samedi","dimanche"))</f>
        <v/>
      </c>
      <c r="F63" s="10" t="n"/>
      <c r="G63" s="10" t="n"/>
      <c r="H63" s="11" t="n"/>
      <c r="I63" s="12">
        <f>IF(OR(F63="",G63=""),"",IFERROR(MAX(0,(IF(G63&lt;F63,G63+1,G63)-F63)*24-H63/60),0))</f>
        <v/>
      </c>
      <c r="J63" s="6" t="n"/>
      <c r="K63" s="12">
        <f>IF(I63="","",IF(OR(J63="Absent",J63="Annulé"),0,I63))</f>
        <v/>
      </c>
      <c r="L63" s="7" t="n"/>
      <c r="M63" s="7" t="n"/>
      <c r="N63" s="9">
        <f>IF(COUNTA(A63:D63,F63:H63,J63)=0,"",IF(OR(B63="",C63="",D63="",F63="",G63="",H63="",J63=""),"À compléter",IF(OR(D63&lt;'Paramètres'!$B$5,D63&gt;'Paramètres'!$B$6),"Hors période","OK")))</f>
        <v/>
      </c>
    </row>
    <row r="64">
      <c r="A64" s="6" t="n"/>
      <c r="B64" s="6" t="n"/>
      <c r="C64" s="7" t="n"/>
      <c r="D64" s="8" t="n"/>
      <c r="E64" s="9">
        <f>IF(D64="","",CHOOSE(WEEKDAY(D64,2),"lundi","mardi","mercredi","jeudi","vendredi","samedi","dimanche"))</f>
        <v/>
      </c>
      <c r="F64" s="10" t="n"/>
      <c r="G64" s="10" t="n"/>
      <c r="H64" s="11" t="n"/>
      <c r="I64" s="12">
        <f>IF(OR(F64="",G64=""),"",IFERROR(MAX(0,(IF(G64&lt;F64,G64+1,G64)-F64)*24-H64/60),0))</f>
        <v/>
      </c>
      <c r="J64" s="6" t="n"/>
      <c r="K64" s="12">
        <f>IF(I64="","",IF(OR(J64="Absent",J64="Annulé"),0,I64))</f>
        <v/>
      </c>
      <c r="L64" s="7" t="n"/>
      <c r="M64" s="7" t="n"/>
      <c r="N64" s="9">
        <f>IF(COUNTA(A64:D64,F64:H64,J64)=0,"",IF(OR(B64="",C64="",D64="",F64="",G64="",H64="",J64=""),"À compléter",IF(OR(D64&lt;'Paramètres'!$B$5,D64&gt;'Paramètres'!$B$6),"Hors période","OK")))</f>
        <v/>
      </c>
    </row>
    <row r="65">
      <c r="A65" s="6" t="n"/>
      <c r="B65" s="6" t="n"/>
      <c r="C65" s="7" t="n"/>
      <c r="D65" s="8" t="n"/>
      <c r="E65" s="9">
        <f>IF(D65="","",CHOOSE(WEEKDAY(D65,2),"lundi","mardi","mercredi","jeudi","vendredi","samedi","dimanche"))</f>
        <v/>
      </c>
      <c r="F65" s="10" t="n"/>
      <c r="G65" s="10" t="n"/>
      <c r="H65" s="11" t="n"/>
      <c r="I65" s="12">
        <f>IF(OR(F65="",G65=""),"",IFERROR(MAX(0,(IF(G65&lt;F65,G65+1,G65)-F65)*24-H65/60),0))</f>
        <v/>
      </c>
      <c r="J65" s="6" t="n"/>
      <c r="K65" s="12">
        <f>IF(I65="","",IF(OR(J65="Absent",J65="Annulé"),0,I65))</f>
        <v/>
      </c>
      <c r="L65" s="7" t="n"/>
      <c r="M65" s="7" t="n"/>
      <c r="N65" s="9">
        <f>IF(COUNTA(A65:D65,F65:H65,J65)=0,"",IF(OR(B65="",C65="",D65="",F65="",G65="",H65="",J65=""),"À compléter",IF(OR(D65&lt;'Paramètres'!$B$5,D65&gt;'Paramètres'!$B$6),"Hors période","OK")))</f>
        <v/>
      </c>
    </row>
    <row r="66">
      <c r="A66" s="6" t="n"/>
      <c r="B66" s="6" t="n"/>
      <c r="C66" s="7" t="n"/>
      <c r="D66" s="8" t="n"/>
      <c r="E66" s="9">
        <f>IF(D66="","",CHOOSE(WEEKDAY(D66,2),"lundi","mardi","mercredi","jeudi","vendredi","samedi","dimanche"))</f>
        <v/>
      </c>
      <c r="F66" s="10" t="n"/>
      <c r="G66" s="10" t="n"/>
      <c r="H66" s="11" t="n"/>
      <c r="I66" s="12">
        <f>IF(OR(F66="",G66=""),"",IFERROR(MAX(0,(IF(G66&lt;F66,G66+1,G66)-F66)*24-H66/60),0))</f>
        <v/>
      </c>
      <c r="J66" s="6" t="n"/>
      <c r="K66" s="12">
        <f>IF(I66="","",IF(OR(J66="Absent",J66="Annulé"),0,I66))</f>
        <v/>
      </c>
      <c r="L66" s="7" t="n"/>
      <c r="M66" s="7" t="n"/>
      <c r="N66" s="9">
        <f>IF(COUNTA(A66:D66,F66:H66,J66)=0,"",IF(OR(B66="",C66="",D66="",F66="",G66="",H66="",J66=""),"À compléter",IF(OR(D66&lt;'Paramètres'!$B$5,D66&gt;'Paramètres'!$B$6),"Hors période","OK")))</f>
        <v/>
      </c>
    </row>
    <row r="67">
      <c r="A67" s="6" t="n"/>
      <c r="B67" s="6" t="n"/>
      <c r="C67" s="7" t="n"/>
      <c r="D67" s="8" t="n"/>
      <c r="E67" s="9">
        <f>IF(D67="","",CHOOSE(WEEKDAY(D67,2),"lundi","mardi","mercredi","jeudi","vendredi","samedi","dimanche"))</f>
        <v/>
      </c>
      <c r="F67" s="10" t="n"/>
      <c r="G67" s="10" t="n"/>
      <c r="H67" s="11" t="n"/>
      <c r="I67" s="12">
        <f>IF(OR(F67="",G67=""),"",IFERROR(MAX(0,(IF(G67&lt;F67,G67+1,G67)-F67)*24-H67/60),0))</f>
        <v/>
      </c>
      <c r="J67" s="6" t="n"/>
      <c r="K67" s="12">
        <f>IF(I67="","",IF(OR(J67="Absent",J67="Annulé"),0,I67))</f>
        <v/>
      </c>
      <c r="L67" s="7" t="n"/>
      <c r="M67" s="7" t="n"/>
      <c r="N67" s="9">
        <f>IF(COUNTA(A67:D67,F67:H67,J67)=0,"",IF(OR(B67="",C67="",D67="",F67="",G67="",H67="",J67=""),"À compléter",IF(OR(D67&lt;'Paramètres'!$B$5,D67&gt;'Paramètres'!$B$6),"Hors période","OK")))</f>
        <v/>
      </c>
    </row>
    <row r="68">
      <c r="A68" s="6" t="n"/>
      <c r="B68" s="6" t="n"/>
      <c r="C68" s="7" t="n"/>
      <c r="D68" s="8" t="n"/>
      <c r="E68" s="9">
        <f>IF(D68="","",CHOOSE(WEEKDAY(D68,2),"lundi","mardi","mercredi","jeudi","vendredi","samedi","dimanche"))</f>
        <v/>
      </c>
      <c r="F68" s="10" t="n"/>
      <c r="G68" s="10" t="n"/>
      <c r="H68" s="11" t="n"/>
      <c r="I68" s="12">
        <f>IF(OR(F68="",G68=""),"",IFERROR(MAX(0,(IF(G68&lt;F68,G68+1,G68)-F68)*24-H68/60),0))</f>
        <v/>
      </c>
      <c r="J68" s="6" t="n"/>
      <c r="K68" s="12">
        <f>IF(I68="","",IF(OR(J68="Absent",J68="Annulé"),0,I68))</f>
        <v/>
      </c>
      <c r="L68" s="7" t="n"/>
      <c r="M68" s="7" t="n"/>
      <c r="N68" s="9">
        <f>IF(COUNTA(A68:D68,F68:H68,J68)=0,"",IF(OR(B68="",C68="",D68="",F68="",G68="",H68="",J68=""),"À compléter",IF(OR(D68&lt;'Paramètres'!$B$5,D68&gt;'Paramètres'!$B$6),"Hors période","OK")))</f>
        <v/>
      </c>
    </row>
    <row r="69">
      <c r="A69" s="6" t="n"/>
      <c r="B69" s="6" t="n"/>
      <c r="C69" s="7" t="n"/>
      <c r="D69" s="8" t="n"/>
      <c r="E69" s="9">
        <f>IF(D69="","",CHOOSE(WEEKDAY(D69,2),"lundi","mardi","mercredi","jeudi","vendredi","samedi","dimanche"))</f>
        <v/>
      </c>
      <c r="F69" s="10" t="n"/>
      <c r="G69" s="10" t="n"/>
      <c r="H69" s="11" t="n"/>
      <c r="I69" s="12">
        <f>IF(OR(F69="",G69=""),"",IFERROR(MAX(0,(IF(G69&lt;F69,G69+1,G69)-F69)*24-H69/60),0))</f>
        <v/>
      </c>
      <c r="J69" s="6" t="n"/>
      <c r="K69" s="12">
        <f>IF(I69="","",IF(OR(J69="Absent",J69="Annulé"),0,I69))</f>
        <v/>
      </c>
      <c r="L69" s="7" t="n"/>
      <c r="M69" s="7" t="n"/>
      <c r="N69" s="9">
        <f>IF(COUNTA(A69:D69,F69:H69,J69)=0,"",IF(OR(B69="",C69="",D69="",F69="",G69="",H69="",J69=""),"À compléter",IF(OR(D69&lt;'Paramètres'!$B$5,D69&gt;'Paramètres'!$B$6),"Hors période","OK")))</f>
        <v/>
      </c>
    </row>
    <row r="70">
      <c r="A70" s="6" t="n"/>
      <c r="B70" s="6" t="n"/>
      <c r="C70" s="7" t="n"/>
      <c r="D70" s="8" t="n"/>
      <c r="E70" s="9">
        <f>IF(D70="","",CHOOSE(WEEKDAY(D70,2),"lundi","mardi","mercredi","jeudi","vendredi","samedi","dimanche"))</f>
        <v/>
      </c>
      <c r="F70" s="10" t="n"/>
      <c r="G70" s="10" t="n"/>
      <c r="H70" s="11" t="n"/>
      <c r="I70" s="12">
        <f>IF(OR(F70="",G70=""),"",IFERROR(MAX(0,(IF(G70&lt;F70,G70+1,G70)-F70)*24-H70/60),0))</f>
        <v/>
      </c>
      <c r="J70" s="6" t="n"/>
      <c r="K70" s="12">
        <f>IF(I70="","",IF(OR(J70="Absent",J70="Annulé"),0,I70))</f>
        <v/>
      </c>
      <c r="L70" s="7" t="n"/>
      <c r="M70" s="7" t="n"/>
      <c r="N70" s="9">
        <f>IF(COUNTA(A70:D70,F70:H70,J70)=0,"",IF(OR(B70="",C70="",D70="",F70="",G70="",H70="",J70=""),"À compléter",IF(OR(D70&lt;'Paramètres'!$B$5,D70&gt;'Paramètres'!$B$6),"Hors période","OK")))</f>
        <v/>
      </c>
    </row>
    <row r="71">
      <c r="A71" s="6" t="n"/>
      <c r="B71" s="6" t="n"/>
      <c r="C71" s="7" t="n"/>
      <c r="D71" s="8" t="n"/>
      <c r="E71" s="9">
        <f>IF(D71="","",CHOOSE(WEEKDAY(D71,2),"lundi","mardi","mercredi","jeudi","vendredi","samedi","dimanche"))</f>
        <v/>
      </c>
      <c r="F71" s="10" t="n"/>
      <c r="G71" s="10" t="n"/>
      <c r="H71" s="11" t="n"/>
      <c r="I71" s="12">
        <f>IF(OR(F71="",G71=""),"",IFERROR(MAX(0,(IF(G71&lt;F71,G71+1,G71)-F71)*24-H71/60),0))</f>
        <v/>
      </c>
      <c r="J71" s="6" t="n"/>
      <c r="K71" s="12">
        <f>IF(I71="","",IF(OR(J71="Absent",J71="Annulé"),0,I71))</f>
        <v/>
      </c>
      <c r="L71" s="7" t="n"/>
      <c r="M71" s="7" t="n"/>
      <c r="N71" s="9">
        <f>IF(COUNTA(A71:D71,F71:H71,J71)=0,"",IF(OR(B71="",C71="",D71="",F71="",G71="",H71="",J71=""),"À compléter",IF(OR(D71&lt;'Paramètres'!$B$5,D71&gt;'Paramètres'!$B$6),"Hors période","OK")))</f>
        <v/>
      </c>
    </row>
    <row r="72">
      <c r="A72" s="6" t="n"/>
      <c r="B72" s="6" t="n"/>
      <c r="C72" s="7" t="n"/>
      <c r="D72" s="8" t="n"/>
      <c r="E72" s="9">
        <f>IF(D72="","",CHOOSE(WEEKDAY(D72,2),"lundi","mardi","mercredi","jeudi","vendredi","samedi","dimanche"))</f>
        <v/>
      </c>
      <c r="F72" s="10" t="n"/>
      <c r="G72" s="10" t="n"/>
      <c r="H72" s="11" t="n"/>
      <c r="I72" s="12">
        <f>IF(OR(F72="",G72=""),"",IFERROR(MAX(0,(IF(G72&lt;F72,G72+1,G72)-F72)*24-H72/60),0))</f>
        <v/>
      </c>
      <c r="J72" s="6" t="n"/>
      <c r="K72" s="12">
        <f>IF(I72="","",IF(OR(J72="Absent",J72="Annulé"),0,I72))</f>
        <v/>
      </c>
      <c r="L72" s="7" t="n"/>
      <c r="M72" s="7" t="n"/>
      <c r="N72" s="9">
        <f>IF(COUNTA(A72:D72,F72:H72,J72)=0,"",IF(OR(B72="",C72="",D72="",F72="",G72="",H72="",J72=""),"À compléter",IF(OR(D72&lt;'Paramètres'!$B$5,D72&gt;'Paramètres'!$B$6),"Hors période","OK")))</f>
        <v/>
      </c>
    </row>
    <row r="73">
      <c r="A73" s="6" t="n"/>
      <c r="B73" s="6" t="n"/>
      <c r="C73" s="7" t="n"/>
      <c r="D73" s="8" t="n"/>
      <c r="E73" s="9">
        <f>IF(D73="","",CHOOSE(WEEKDAY(D73,2),"lundi","mardi","mercredi","jeudi","vendredi","samedi","dimanche"))</f>
        <v/>
      </c>
      <c r="F73" s="10" t="n"/>
      <c r="G73" s="10" t="n"/>
      <c r="H73" s="11" t="n"/>
      <c r="I73" s="12">
        <f>IF(OR(F73="",G73=""),"",IFERROR(MAX(0,(IF(G73&lt;F73,G73+1,G73)-F73)*24-H73/60),0))</f>
        <v/>
      </c>
      <c r="J73" s="6" t="n"/>
      <c r="K73" s="12">
        <f>IF(I73="","",IF(OR(J73="Absent",J73="Annulé"),0,I73))</f>
        <v/>
      </c>
      <c r="L73" s="7" t="n"/>
      <c r="M73" s="7" t="n"/>
      <c r="N73" s="9">
        <f>IF(COUNTA(A73:D73,F73:H73,J73)=0,"",IF(OR(B73="",C73="",D73="",F73="",G73="",H73="",J73=""),"À compléter",IF(OR(D73&lt;'Paramètres'!$B$5,D73&gt;'Paramètres'!$B$6),"Hors période","OK")))</f>
        <v/>
      </c>
    </row>
    <row r="74">
      <c r="A74" s="6" t="n"/>
      <c r="B74" s="6" t="n"/>
      <c r="C74" s="7" t="n"/>
      <c r="D74" s="8" t="n"/>
      <c r="E74" s="9">
        <f>IF(D74="","",CHOOSE(WEEKDAY(D74,2),"lundi","mardi","mercredi","jeudi","vendredi","samedi","dimanche"))</f>
        <v/>
      </c>
      <c r="F74" s="10" t="n"/>
      <c r="G74" s="10" t="n"/>
      <c r="H74" s="11" t="n"/>
      <c r="I74" s="12">
        <f>IF(OR(F74="",G74=""),"",IFERROR(MAX(0,(IF(G74&lt;F74,G74+1,G74)-F74)*24-H74/60),0))</f>
        <v/>
      </c>
      <c r="J74" s="6" t="n"/>
      <c r="K74" s="12">
        <f>IF(I74="","",IF(OR(J74="Absent",J74="Annulé"),0,I74))</f>
        <v/>
      </c>
      <c r="L74" s="7" t="n"/>
      <c r="M74" s="7" t="n"/>
      <c r="N74" s="9">
        <f>IF(COUNTA(A74:D74,F74:H74,J74)=0,"",IF(OR(B74="",C74="",D74="",F74="",G74="",H74="",J74=""),"À compléter",IF(OR(D74&lt;'Paramètres'!$B$5,D74&gt;'Paramètres'!$B$6),"Hors période","OK")))</f>
        <v/>
      </c>
    </row>
    <row r="75">
      <c r="A75" s="6" t="n"/>
      <c r="B75" s="6" t="n"/>
      <c r="C75" s="7" t="n"/>
      <c r="D75" s="8" t="n"/>
      <c r="E75" s="9">
        <f>IF(D75="","",CHOOSE(WEEKDAY(D75,2),"lundi","mardi","mercredi","jeudi","vendredi","samedi","dimanche"))</f>
        <v/>
      </c>
      <c r="F75" s="10" t="n"/>
      <c r="G75" s="10" t="n"/>
      <c r="H75" s="11" t="n"/>
      <c r="I75" s="12">
        <f>IF(OR(F75="",G75=""),"",IFERROR(MAX(0,(IF(G75&lt;F75,G75+1,G75)-F75)*24-H75/60),0))</f>
        <v/>
      </c>
      <c r="J75" s="6" t="n"/>
      <c r="K75" s="12">
        <f>IF(I75="","",IF(OR(J75="Absent",J75="Annulé"),0,I75))</f>
        <v/>
      </c>
      <c r="L75" s="7" t="n"/>
      <c r="M75" s="7" t="n"/>
      <c r="N75" s="9">
        <f>IF(COUNTA(A75:D75,F75:H75,J75)=0,"",IF(OR(B75="",C75="",D75="",F75="",G75="",H75="",J75=""),"À compléter",IF(OR(D75&lt;'Paramètres'!$B$5,D75&gt;'Paramètres'!$B$6),"Hors période","OK")))</f>
        <v/>
      </c>
    </row>
    <row r="76">
      <c r="A76" s="6" t="n"/>
      <c r="B76" s="6" t="n"/>
      <c r="C76" s="7" t="n"/>
      <c r="D76" s="8" t="n"/>
      <c r="E76" s="9">
        <f>IF(D76="","",CHOOSE(WEEKDAY(D76,2),"lundi","mardi","mercredi","jeudi","vendredi","samedi","dimanche"))</f>
        <v/>
      </c>
      <c r="F76" s="10" t="n"/>
      <c r="G76" s="10" t="n"/>
      <c r="H76" s="11" t="n"/>
      <c r="I76" s="12">
        <f>IF(OR(F76="",G76=""),"",IFERROR(MAX(0,(IF(G76&lt;F76,G76+1,G76)-F76)*24-H76/60),0))</f>
        <v/>
      </c>
      <c r="J76" s="6" t="n"/>
      <c r="K76" s="12">
        <f>IF(I76="","",IF(OR(J76="Absent",J76="Annulé"),0,I76))</f>
        <v/>
      </c>
      <c r="L76" s="7" t="n"/>
      <c r="M76" s="7" t="n"/>
      <c r="N76" s="9">
        <f>IF(COUNTA(A76:D76,F76:H76,J76)=0,"",IF(OR(B76="",C76="",D76="",F76="",G76="",H76="",J76=""),"À compléter",IF(OR(D76&lt;'Paramètres'!$B$5,D76&gt;'Paramètres'!$B$6),"Hors période","OK")))</f>
        <v/>
      </c>
    </row>
    <row r="77">
      <c r="A77" s="6" t="n"/>
      <c r="B77" s="6" t="n"/>
      <c r="C77" s="7" t="n"/>
      <c r="D77" s="8" t="n"/>
      <c r="E77" s="9">
        <f>IF(D77="","",CHOOSE(WEEKDAY(D77,2),"lundi","mardi","mercredi","jeudi","vendredi","samedi","dimanche"))</f>
        <v/>
      </c>
      <c r="F77" s="10" t="n"/>
      <c r="G77" s="10" t="n"/>
      <c r="H77" s="11" t="n"/>
      <c r="I77" s="12">
        <f>IF(OR(F77="",G77=""),"",IFERROR(MAX(0,(IF(G77&lt;F77,G77+1,G77)-F77)*24-H77/60),0))</f>
        <v/>
      </c>
      <c r="J77" s="6" t="n"/>
      <c r="K77" s="12">
        <f>IF(I77="","",IF(OR(J77="Absent",J77="Annulé"),0,I77))</f>
        <v/>
      </c>
      <c r="L77" s="7" t="n"/>
      <c r="M77" s="7" t="n"/>
      <c r="N77" s="9">
        <f>IF(COUNTA(A77:D77,F77:H77,J77)=0,"",IF(OR(B77="",C77="",D77="",F77="",G77="",H77="",J77=""),"À compléter",IF(OR(D77&lt;'Paramètres'!$B$5,D77&gt;'Paramètres'!$B$6),"Hors période","OK")))</f>
        <v/>
      </c>
    </row>
    <row r="78">
      <c r="A78" s="6" t="n"/>
      <c r="B78" s="6" t="n"/>
      <c r="C78" s="7" t="n"/>
      <c r="D78" s="8" t="n"/>
      <c r="E78" s="9">
        <f>IF(D78="","",CHOOSE(WEEKDAY(D78,2),"lundi","mardi","mercredi","jeudi","vendredi","samedi","dimanche"))</f>
        <v/>
      </c>
      <c r="F78" s="10" t="n"/>
      <c r="G78" s="10" t="n"/>
      <c r="H78" s="11" t="n"/>
      <c r="I78" s="12">
        <f>IF(OR(F78="",G78=""),"",IFERROR(MAX(0,(IF(G78&lt;F78,G78+1,G78)-F78)*24-H78/60),0))</f>
        <v/>
      </c>
      <c r="J78" s="6" t="n"/>
      <c r="K78" s="12">
        <f>IF(I78="","",IF(OR(J78="Absent",J78="Annulé"),0,I78))</f>
        <v/>
      </c>
      <c r="L78" s="7" t="n"/>
      <c r="M78" s="7" t="n"/>
      <c r="N78" s="9">
        <f>IF(COUNTA(A78:D78,F78:H78,J78)=0,"",IF(OR(B78="",C78="",D78="",F78="",G78="",H78="",J78=""),"À compléter",IF(OR(D78&lt;'Paramètres'!$B$5,D78&gt;'Paramètres'!$B$6),"Hors période","OK")))</f>
        <v/>
      </c>
    </row>
    <row r="79">
      <c r="A79" s="6" t="n"/>
      <c r="B79" s="6" t="n"/>
      <c r="C79" s="7" t="n"/>
      <c r="D79" s="8" t="n"/>
      <c r="E79" s="9">
        <f>IF(D79="","",CHOOSE(WEEKDAY(D79,2),"lundi","mardi","mercredi","jeudi","vendredi","samedi","dimanche"))</f>
        <v/>
      </c>
      <c r="F79" s="10" t="n"/>
      <c r="G79" s="10" t="n"/>
      <c r="H79" s="11" t="n"/>
      <c r="I79" s="12">
        <f>IF(OR(F79="",G79=""),"",IFERROR(MAX(0,(IF(G79&lt;F79,G79+1,G79)-F79)*24-H79/60),0))</f>
        <v/>
      </c>
      <c r="J79" s="6" t="n"/>
      <c r="K79" s="12">
        <f>IF(I79="","",IF(OR(J79="Absent",J79="Annulé"),0,I79))</f>
        <v/>
      </c>
      <c r="L79" s="7" t="n"/>
      <c r="M79" s="7" t="n"/>
      <c r="N79" s="9">
        <f>IF(COUNTA(A79:D79,F79:H79,J79)=0,"",IF(OR(B79="",C79="",D79="",F79="",G79="",H79="",J79=""),"À compléter",IF(OR(D79&lt;'Paramètres'!$B$5,D79&gt;'Paramètres'!$B$6),"Hors période","OK")))</f>
        <v/>
      </c>
    </row>
    <row r="80">
      <c r="A80" s="6" t="n"/>
      <c r="B80" s="6" t="n"/>
      <c r="C80" s="7" t="n"/>
      <c r="D80" s="8" t="n"/>
      <c r="E80" s="9">
        <f>IF(D80="","",CHOOSE(WEEKDAY(D80,2),"lundi","mardi","mercredi","jeudi","vendredi","samedi","dimanche"))</f>
        <v/>
      </c>
      <c r="F80" s="10" t="n"/>
      <c r="G80" s="10" t="n"/>
      <c r="H80" s="11" t="n"/>
      <c r="I80" s="12">
        <f>IF(OR(F80="",G80=""),"",IFERROR(MAX(0,(IF(G80&lt;F80,G80+1,G80)-F80)*24-H80/60),0))</f>
        <v/>
      </c>
      <c r="J80" s="6" t="n"/>
      <c r="K80" s="12">
        <f>IF(I80="","",IF(OR(J80="Absent",J80="Annulé"),0,I80))</f>
        <v/>
      </c>
      <c r="L80" s="7" t="n"/>
      <c r="M80" s="7" t="n"/>
      <c r="N80" s="9">
        <f>IF(COUNTA(A80:D80,F80:H80,J80)=0,"",IF(OR(B80="",C80="",D80="",F80="",G80="",H80="",J80=""),"À compléter",IF(OR(D80&lt;'Paramètres'!$B$5,D80&gt;'Paramètres'!$B$6),"Hors période","OK")))</f>
        <v/>
      </c>
    </row>
    <row r="81">
      <c r="A81" s="6" t="n"/>
      <c r="B81" s="6" t="n"/>
      <c r="C81" s="7" t="n"/>
      <c r="D81" s="8" t="n"/>
      <c r="E81" s="9">
        <f>IF(D81="","",CHOOSE(WEEKDAY(D81,2),"lundi","mardi","mercredi","jeudi","vendredi","samedi","dimanche"))</f>
        <v/>
      </c>
      <c r="F81" s="10" t="n"/>
      <c r="G81" s="10" t="n"/>
      <c r="H81" s="11" t="n"/>
      <c r="I81" s="12">
        <f>IF(OR(F81="",G81=""),"",IFERROR(MAX(0,(IF(G81&lt;F81,G81+1,G81)-F81)*24-H81/60),0))</f>
        <v/>
      </c>
      <c r="J81" s="6" t="n"/>
      <c r="K81" s="12">
        <f>IF(I81="","",IF(OR(J81="Absent",J81="Annulé"),0,I81))</f>
        <v/>
      </c>
      <c r="L81" s="7" t="n"/>
      <c r="M81" s="7" t="n"/>
      <c r="N81" s="9">
        <f>IF(COUNTA(A81:D81,F81:H81,J81)=0,"",IF(OR(B81="",C81="",D81="",F81="",G81="",H81="",J81=""),"À compléter",IF(OR(D81&lt;'Paramètres'!$B$5,D81&gt;'Paramètres'!$B$6),"Hors période","OK")))</f>
        <v/>
      </c>
    </row>
    <row r="82">
      <c r="A82" s="6" t="n"/>
      <c r="B82" s="6" t="n"/>
      <c r="C82" s="7" t="n"/>
      <c r="D82" s="8" t="n"/>
      <c r="E82" s="9">
        <f>IF(D82="","",CHOOSE(WEEKDAY(D82,2),"lundi","mardi","mercredi","jeudi","vendredi","samedi","dimanche"))</f>
        <v/>
      </c>
      <c r="F82" s="10" t="n"/>
      <c r="G82" s="10" t="n"/>
      <c r="H82" s="11" t="n"/>
      <c r="I82" s="12">
        <f>IF(OR(F82="",G82=""),"",IFERROR(MAX(0,(IF(G82&lt;F82,G82+1,G82)-F82)*24-H82/60),0))</f>
        <v/>
      </c>
      <c r="J82" s="6" t="n"/>
      <c r="K82" s="12">
        <f>IF(I82="","",IF(OR(J82="Absent",J82="Annulé"),0,I82))</f>
        <v/>
      </c>
      <c r="L82" s="7" t="n"/>
      <c r="M82" s="7" t="n"/>
      <c r="N82" s="9">
        <f>IF(COUNTA(A82:D82,F82:H82,J82)=0,"",IF(OR(B82="",C82="",D82="",F82="",G82="",H82="",J82=""),"À compléter",IF(OR(D82&lt;'Paramètres'!$B$5,D82&gt;'Paramètres'!$B$6),"Hors période","OK")))</f>
        <v/>
      </c>
    </row>
    <row r="83">
      <c r="A83" s="6" t="n"/>
      <c r="B83" s="6" t="n"/>
      <c r="C83" s="7" t="n"/>
      <c r="D83" s="8" t="n"/>
      <c r="E83" s="9">
        <f>IF(D83="","",CHOOSE(WEEKDAY(D83,2),"lundi","mardi","mercredi","jeudi","vendredi","samedi","dimanche"))</f>
        <v/>
      </c>
      <c r="F83" s="10" t="n"/>
      <c r="G83" s="10" t="n"/>
      <c r="H83" s="11" t="n"/>
      <c r="I83" s="12">
        <f>IF(OR(F83="",G83=""),"",IFERROR(MAX(0,(IF(G83&lt;F83,G83+1,G83)-F83)*24-H83/60),0))</f>
        <v/>
      </c>
      <c r="J83" s="6" t="n"/>
      <c r="K83" s="12">
        <f>IF(I83="","",IF(OR(J83="Absent",J83="Annulé"),0,I83))</f>
        <v/>
      </c>
      <c r="L83" s="7" t="n"/>
      <c r="M83" s="7" t="n"/>
      <c r="N83" s="9">
        <f>IF(COUNTA(A83:D83,F83:H83,J83)=0,"",IF(OR(B83="",C83="",D83="",F83="",G83="",H83="",J83=""),"À compléter",IF(OR(D83&lt;'Paramètres'!$B$5,D83&gt;'Paramètres'!$B$6),"Hors période","OK")))</f>
        <v/>
      </c>
    </row>
    <row r="84">
      <c r="A84" s="6" t="n"/>
      <c r="B84" s="6" t="n"/>
      <c r="C84" s="7" t="n"/>
      <c r="D84" s="8" t="n"/>
      <c r="E84" s="9">
        <f>IF(D84="","",CHOOSE(WEEKDAY(D84,2),"lundi","mardi","mercredi","jeudi","vendredi","samedi","dimanche"))</f>
        <v/>
      </c>
      <c r="F84" s="10" t="n"/>
      <c r="G84" s="10" t="n"/>
      <c r="H84" s="11" t="n"/>
      <c r="I84" s="12">
        <f>IF(OR(F84="",G84=""),"",IFERROR(MAX(0,(IF(G84&lt;F84,G84+1,G84)-F84)*24-H84/60),0))</f>
        <v/>
      </c>
      <c r="J84" s="6" t="n"/>
      <c r="K84" s="12">
        <f>IF(I84="","",IF(OR(J84="Absent",J84="Annulé"),0,I84))</f>
        <v/>
      </c>
      <c r="L84" s="7" t="n"/>
      <c r="M84" s="7" t="n"/>
      <c r="N84" s="9">
        <f>IF(COUNTA(A84:D84,F84:H84,J84)=0,"",IF(OR(B84="",C84="",D84="",F84="",G84="",H84="",J84=""),"À compléter",IF(OR(D84&lt;'Paramètres'!$B$5,D84&gt;'Paramètres'!$B$6),"Hors période","OK")))</f>
        <v/>
      </c>
    </row>
    <row r="85">
      <c r="A85" s="6" t="n"/>
      <c r="B85" s="6" t="n"/>
      <c r="C85" s="7" t="n"/>
      <c r="D85" s="8" t="n"/>
      <c r="E85" s="9">
        <f>IF(D85="","",CHOOSE(WEEKDAY(D85,2),"lundi","mardi","mercredi","jeudi","vendredi","samedi","dimanche"))</f>
        <v/>
      </c>
      <c r="F85" s="10" t="n"/>
      <c r="G85" s="10" t="n"/>
      <c r="H85" s="11" t="n"/>
      <c r="I85" s="12">
        <f>IF(OR(F85="",G85=""),"",IFERROR(MAX(0,(IF(G85&lt;F85,G85+1,G85)-F85)*24-H85/60),0))</f>
        <v/>
      </c>
      <c r="J85" s="6" t="n"/>
      <c r="K85" s="12">
        <f>IF(I85="","",IF(OR(J85="Absent",J85="Annulé"),0,I85))</f>
        <v/>
      </c>
      <c r="L85" s="7" t="n"/>
      <c r="M85" s="7" t="n"/>
      <c r="N85" s="9">
        <f>IF(COUNTA(A85:D85,F85:H85,J85)=0,"",IF(OR(B85="",C85="",D85="",F85="",G85="",H85="",J85=""),"À compléter",IF(OR(D85&lt;'Paramètres'!$B$5,D85&gt;'Paramètres'!$B$6),"Hors période","OK")))</f>
        <v/>
      </c>
    </row>
    <row r="86">
      <c r="A86" s="6" t="n"/>
      <c r="B86" s="6" t="n"/>
      <c r="C86" s="7" t="n"/>
      <c r="D86" s="8" t="n"/>
      <c r="E86" s="9">
        <f>IF(D86="","",CHOOSE(WEEKDAY(D86,2),"lundi","mardi","mercredi","jeudi","vendredi","samedi","dimanche"))</f>
        <v/>
      </c>
      <c r="F86" s="10" t="n"/>
      <c r="G86" s="10" t="n"/>
      <c r="H86" s="11" t="n"/>
      <c r="I86" s="12">
        <f>IF(OR(F86="",G86=""),"",IFERROR(MAX(0,(IF(G86&lt;F86,G86+1,G86)-F86)*24-H86/60),0))</f>
        <v/>
      </c>
      <c r="J86" s="6" t="n"/>
      <c r="K86" s="12">
        <f>IF(I86="","",IF(OR(J86="Absent",J86="Annulé"),0,I86))</f>
        <v/>
      </c>
      <c r="L86" s="7" t="n"/>
      <c r="M86" s="7" t="n"/>
      <c r="N86" s="9">
        <f>IF(COUNTA(A86:D86,F86:H86,J86)=0,"",IF(OR(B86="",C86="",D86="",F86="",G86="",H86="",J86=""),"À compléter",IF(OR(D86&lt;'Paramètres'!$B$5,D86&gt;'Paramètres'!$B$6),"Hors période","OK")))</f>
        <v/>
      </c>
    </row>
    <row r="87">
      <c r="A87" s="6" t="n"/>
      <c r="B87" s="6" t="n"/>
      <c r="C87" s="7" t="n"/>
      <c r="D87" s="8" t="n"/>
      <c r="E87" s="9">
        <f>IF(D87="","",CHOOSE(WEEKDAY(D87,2),"lundi","mardi","mercredi","jeudi","vendredi","samedi","dimanche"))</f>
        <v/>
      </c>
      <c r="F87" s="10" t="n"/>
      <c r="G87" s="10" t="n"/>
      <c r="H87" s="11" t="n"/>
      <c r="I87" s="12">
        <f>IF(OR(F87="",G87=""),"",IFERROR(MAX(0,(IF(G87&lt;F87,G87+1,G87)-F87)*24-H87/60),0))</f>
        <v/>
      </c>
      <c r="J87" s="6" t="n"/>
      <c r="K87" s="12">
        <f>IF(I87="","",IF(OR(J87="Absent",J87="Annulé"),0,I87))</f>
        <v/>
      </c>
      <c r="L87" s="7" t="n"/>
      <c r="M87" s="7" t="n"/>
      <c r="N87" s="9">
        <f>IF(COUNTA(A87:D87,F87:H87,J87)=0,"",IF(OR(B87="",C87="",D87="",F87="",G87="",H87="",J87=""),"À compléter",IF(OR(D87&lt;'Paramètres'!$B$5,D87&gt;'Paramètres'!$B$6),"Hors période","OK")))</f>
        <v/>
      </c>
    </row>
    <row r="88">
      <c r="A88" s="6" t="n"/>
      <c r="B88" s="6" t="n"/>
      <c r="C88" s="7" t="n"/>
      <c r="D88" s="8" t="n"/>
      <c r="E88" s="9">
        <f>IF(D88="","",CHOOSE(WEEKDAY(D88,2),"lundi","mardi","mercredi","jeudi","vendredi","samedi","dimanche"))</f>
        <v/>
      </c>
      <c r="F88" s="10" t="n"/>
      <c r="G88" s="10" t="n"/>
      <c r="H88" s="11" t="n"/>
      <c r="I88" s="12">
        <f>IF(OR(F88="",G88=""),"",IFERROR(MAX(0,(IF(G88&lt;F88,G88+1,G88)-F88)*24-H88/60),0))</f>
        <v/>
      </c>
      <c r="J88" s="6" t="n"/>
      <c r="K88" s="12">
        <f>IF(I88="","",IF(OR(J88="Absent",J88="Annulé"),0,I88))</f>
        <v/>
      </c>
      <c r="L88" s="7" t="n"/>
      <c r="M88" s="7" t="n"/>
      <c r="N88" s="9">
        <f>IF(COUNTA(A88:D88,F88:H88,J88)=0,"",IF(OR(B88="",C88="",D88="",F88="",G88="",H88="",J88=""),"À compléter",IF(OR(D88&lt;'Paramètres'!$B$5,D88&gt;'Paramètres'!$B$6),"Hors période","OK")))</f>
        <v/>
      </c>
    </row>
    <row r="89">
      <c r="A89" s="6" t="n"/>
      <c r="B89" s="6" t="n"/>
      <c r="C89" s="7" t="n"/>
      <c r="D89" s="8" t="n"/>
      <c r="E89" s="9">
        <f>IF(D89="","",CHOOSE(WEEKDAY(D89,2),"lundi","mardi","mercredi","jeudi","vendredi","samedi","dimanche"))</f>
        <v/>
      </c>
      <c r="F89" s="10" t="n"/>
      <c r="G89" s="10" t="n"/>
      <c r="H89" s="11" t="n"/>
      <c r="I89" s="12">
        <f>IF(OR(F89="",G89=""),"",IFERROR(MAX(0,(IF(G89&lt;F89,G89+1,G89)-F89)*24-H89/60),0))</f>
        <v/>
      </c>
      <c r="J89" s="6" t="n"/>
      <c r="K89" s="12">
        <f>IF(I89="","",IF(OR(J89="Absent",J89="Annulé"),0,I89))</f>
        <v/>
      </c>
      <c r="L89" s="7" t="n"/>
      <c r="M89" s="7" t="n"/>
      <c r="N89" s="9">
        <f>IF(COUNTA(A89:D89,F89:H89,J89)=0,"",IF(OR(B89="",C89="",D89="",F89="",G89="",H89="",J89=""),"À compléter",IF(OR(D89&lt;'Paramètres'!$B$5,D89&gt;'Paramètres'!$B$6),"Hors période","OK")))</f>
        <v/>
      </c>
    </row>
    <row r="90">
      <c r="A90" s="6" t="n"/>
      <c r="B90" s="6" t="n"/>
      <c r="C90" s="7" t="n"/>
      <c r="D90" s="8" t="n"/>
      <c r="E90" s="9">
        <f>IF(D90="","",CHOOSE(WEEKDAY(D90,2),"lundi","mardi","mercredi","jeudi","vendredi","samedi","dimanche"))</f>
        <v/>
      </c>
      <c r="F90" s="10" t="n"/>
      <c r="G90" s="10" t="n"/>
      <c r="H90" s="11" t="n"/>
      <c r="I90" s="12">
        <f>IF(OR(F90="",G90=""),"",IFERROR(MAX(0,(IF(G90&lt;F90,G90+1,G90)-F90)*24-H90/60),0))</f>
        <v/>
      </c>
      <c r="J90" s="6" t="n"/>
      <c r="K90" s="12">
        <f>IF(I90="","",IF(OR(J90="Absent",J90="Annulé"),0,I90))</f>
        <v/>
      </c>
      <c r="L90" s="7" t="n"/>
      <c r="M90" s="7" t="n"/>
      <c r="N90" s="9">
        <f>IF(COUNTA(A90:D90,F90:H90,J90)=0,"",IF(OR(B90="",C90="",D90="",F90="",G90="",H90="",J90=""),"À compléter",IF(OR(D90&lt;'Paramètres'!$B$5,D90&gt;'Paramètres'!$B$6),"Hors période","OK")))</f>
        <v/>
      </c>
    </row>
    <row r="91">
      <c r="A91" s="6" t="n"/>
      <c r="B91" s="6" t="n"/>
      <c r="C91" s="7" t="n"/>
      <c r="D91" s="8" t="n"/>
      <c r="E91" s="9">
        <f>IF(D91="","",CHOOSE(WEEKDAY(D91,2),"lundi","mardi","mercredi","jeudi","vendredi","samedi","dimanche"))</f>
        <v/>
      </c>
      <c r="F91" s="10" t="n"/>
      <c r="G91" s="10" t="n"/>
      <c r="H91" s="11" t="n"/>
      <c r="I91" s="12">
        <f>IF(OR(F91="",G91=""),"",IFERROR(MAX(0,(IF(G91&lt;F91,G91+1,G91)-F91)*24-H91/60),0))</f>
        <v/>
      </c>
      <c r="J91" s="6" t="n"/>
      <c r="K91" s="12">
        <f>IF(I91="","",IF(OR(J91="Absent",J91="Annulé"),0,I91))</f>
        <v/>
      </c>
      <c r="L91" s="7" t="n"/>
      <c r="M91" s="7" t="n"/>
      <c r="N91" s="9">
        <f>IF(COUNTA(A91:D91,F91:H91,J91)=0,"",IF(OR(B91="",C91="",D91="",F91="",G91="",H91="",J91=""),"À compléter",IF(OR(D91&lt;'Paramètres'!$B$5,D91&gt;'Paramètres'!$B$6),"Hors période","OK")))</f>
        <v/>
      </c>
    </row>
    <row r="92">
      <c r="A92" s="6" t="n"/>
      <c r="B92" s="6" t="n"/>
      <c r="C92" s="7" t="n"/>
      <c r="D92" s="8" t="n"/>
      <c r="E92" s="9">
        <f>IF(D92="","",CHOOSE(WEEKDAY(D92,2),"lundi","mardi","mercredi","jeudi","vendredi","samedi","dimanche"))</f>
        <v/>
      </c>
      <c r="F92" s="10" t="n"/>
      <c r="G92" s="10" t="n"/>
      <c r="H92" s="11" t="n"/>
      <c r="I92" s="12">
        <f>IF(OR(F92="",G92=""),"",IFERROR(MAX(0,(IF(G92&lt;F92,G92+1,G92)-F92)*24-H92/60),0))</f>
        <v/>
      </c>
      <c r="J92" s="6" t="n"/>
      <c r="K92" s="12">
        <f>IF(I92="","",IF(OR(J92="Absent",J92="Annulé"),0,I92))</f>
        <v/>
      </c>
      <c r="L92" s="7" t="n"/>
      <c r="M92" s="7" t="n"/>
      <c r="N92" s="9">
        <f>IF(COUNTA(A92:D92,F92:H92,J92)=0,"",IF(OR(B92="",C92="",D92="",F92="",G92="",H92="",J92=""),"À compléter",IF(OR(D92&lt;'Paramètres'!$B$5,D92&gt;'Paramètres'!$B$6),"Hors période","OK")))</f>
        <v/>
      </c>
    </row>
    <row r="93">
      <c r="A93" s="6" t="n"/>
      <c r="B93" s="6" t="n"/>
      <c r="C93" s="7" t="n"/>
      <c r="D93" s="8" t="n"/>
      <c r="E93" s="9">
        <f>IF(D93="","",CHOOSE(WEEKDAY(D93,2),"lundi","mardi","mercredi","jeudi","vendredi","samedi","dimanche"))</f>
        <v/>
      </c>
      <c r="F93" s="10" t="n"/>
      <c r="G93" s="10" t="n"/>
      <c r="H93" s="11" t="n"/>
      <c r="I93" s="12">
        <f>IF(OR(F93="",G93=""),"",IFERROR(MAX(0,(IF(G93&lt;F93,G93+1,G93)-F93)*24-H93/60),0))</f>
        <v/>
      </c>
      <c r="J93" s="6" t="n"/>
      <c r="K93" s="12">
        <f>IF(I93="","",IF(OR(J93="Absent",J93="Annulé"),0,I93))</f>
        <v/>
      </c>
      <c r="L93" s="7" t="n"/>
      <c r="M93" s="7" t="n"/>
      <c r="N93" s="9">
        <f>IF(COUNTA(A93:D93,F93:H93,J93)=0,"",IF(OR(B93="",C93="",D93="",F93="",G93="",H93="",J93=""),"À compléter",IF(OR(D93&lt;'Paramètres'!$B$5,D93&gt;'Paramètres'!$B$6),"Hors période","OK")))</f>
        <v/>
      </c>
    </row>
    <row r="94">
      <c r="A94" s="6" t="n"/>
      <c r="B94" s="6" t="n"/>
      <c r="C94" s="7" t="n"/>
      <c r="D94" s="8" t="n"/>
      <c r="E94" s="9">
        <f>IF(D94="","",CHOOSE(WEEKDAY(D94,2),"lundi","mardi","mercredi","jeudi","vendredi","samedi","dimanche"))</f>
        <v/>
      </c>
      <c r="F94" s="10" t="n"/>
      <c r="G94" s="10" t="n"/>
      <c r="H94" s="11" t="n"/>
      <c r="I94" s="12">
        <f>IF(OR(F94="",G94=""),"",IFERROR(MAX(0,(IF(G94&lt;F94,G94+1,G94)-F94)*24-H94/60),0))</f>
        <v/>
      </c>
      <c r="J94" s="6" t="n"/>
      <c r="K94" s="12">
        <f>IF(I94="","",IF(OR(J94="Absent",J94="Annulé"),0,I94))</f>
        <v/>
      </c>
      <c r="L94" s="7" t="n"/>
      <c r="M94" s="7" t="n"/>
      <c r="N94" s="9">
        <f>IF(COUNTA(A94:D94,F94:H94,J94)=0,"",IF(OR(B94="",C94="",D94="",F94="",G94="",H94="",J94=""),"À compléter",IF(OR(D94&lt;'Paramètres'!$B$5,D94&gt;'Paramètres'!$B$6),"Hors période","OK")))</f>
        <v/>
      </c>
    </row>
    <row r="95">
      <c r="A95" s="6" t="n"/>
      <c r="B95" s="6" t="n"/>
      <c r="C95" s="7" t="n"/>
      <c r="D95" s="8" t="n"/>
      <c r="E95" s="9">
        <f>IF(D95="","",CHOOSE(WEEKDAY(D95,2),"lundi","mardi","mercredi","jeudi","vendredi","samedi","dimanche"))</f>
        <v/>
      </c>
      <c r="F95" s="10" t="n"/>
      <c r="G95" s="10" t="n"/>
      <c r="H95" s="11" t="n"/>
      <c r="I95" s="12">
        <f>IF(OR(F95="",G95=""),"",IFERROR(MAX(0,(IF(G95&lt;F95,G95+1,G95)-F95)*24-H95/60),0))</f>
        <v/>
      </c>
      <c r="J95" s="6" t="n"/>
      <c r="K95" s="12">
        <f>IF(I95="","",IF(OR(J95="Absent",J95="Annulé"),0,I95))</f>
        <v/>
      </c>
      <c r="L95" s="7" t="n"/>
      <c r="M95" s="7" t="n"/>
      <c r="N95" s="9">
        <f>IF(COUNTA(A95:D95,F95:H95,J95)=0,"",IF(OR(B95="",C95="",D95="",F95="",G95="",H95="",J95=""),"À compléter",IF(OR(D95&lt;'Paramètres'!$B$5,D95&gt;'Paramètres'!$B$6),"Hors période","OK")))</f>
        <v/>
      </c>
    </row>
    <row r="96">
      <c r="A96" s="6" t="n"/>
      <c r="B96" s="6" t="n"/>
      <c r="C96" s="7" t="n"/>
      <c r="D96" s="8" t="n"/>
      <c r="E96" s="9">
        <f>IF(D96="","",CHOOSE(WEEKDAY(D96,2),"lundi","mardi","mercredi","jeudi","vendredi","samedi","dimanche"))</f>
        <v/>
      </c>
      <c r="F96" s="10" t="n"/>
      <c r="G96" s="10" t="n"/>
      <c r="H96" s="11" t="n"/>
      <c r="I96" s="12">
        <f>IF(OR(F96="",G96=""),"",IFERROR(MAX(0,(IF(G96&lt;F96,G96+1,G96)-F96)*24-H96/60),0))</f>
        <v/>
      </c>
      <c r="J96" s="6" t="n"/>
      <c r="K96" s="12">
        <f>IF(I96="","",IF(OR(J96="Absent",J96="Annulé"),0,I96))</f>
        <v/>
      </c>
      <c r="L96" s="7" t="n"/>
      <c r="M96" s="7" t="n"/>
      <c r="N96" s="9">
        <f>IF(COUNTA(A96:D96,F96:H96,J96)=0,"",IF(OR(B96="",C96="",D96="",F96="",G96="",H96="",J96=""),"À compléter",IF(OR(D96&lt;'Paramètres'!$B$5,D96&gt;'Paramètres'!$B$6),"Hors période","OK")))</f>
        <v/>
      </c>
    </row>
    <row r="97">
      <c r="A97" s="6" t="n"/>
      <c r="B97" s="6" t="n"/>
      <c r="C97" s="7" t="n"/>
      <c r="D97" s="8" t="n"/>
      <c r="E97" s="9">
        <f>IF(D97="","",CHOOSE(WEEKDAY(D97,2),"lundi","mardi","mercredi","jeudi","vendredi","samedi","dimanche"))</f>
        <v/>
      </c>
      <c r="F97" s="10" t="n"/>
      <c r="G97" s="10" t="n"/>
      <c r="H97" s="11" t="n"/>
      <c r="I97" s="12">
        <f>IF(OR(F97="",G97=""),"",IFERROR(MAX(0,(IF(G97&lt;F97,G97+1,G97)-F97)*24-H97/60),0))</f>
        <v/>
      </c>
      <c r="J97" s="6" t="n"/>
      <c r="K97" s="12">
        <f>IF(I97="","",IF(OR(J97="Absent",J97="Annulé"),0,I97))</f>
        <v/>
      </c>
      <c r="L97" s="7" t="n"/>
      <c r="M97" s="7" t="n"/>
      <c r="N97" s="9">
        <f>IF(COUNTA(A97:D97,F97:H97,J97)=0,"",IF(OR(B97="",C97="",D97="",F97="",G97="",H97="",J97=""),"À compléter",IF(OR(D97&lt;'Paramètres'!$B$5,D97&gt;'Paramètres'!$B$6),"Hors période","OK")))</f>
        <v/>
      </c>
    </row>
    <row r="98">
      <c r="A98" s="6" t="n"/>
      <c r="B98" s="6" t="n"/>
      <c r="C98" s="7" t="n"/>
      <c r="D98" s="8" t="n"/>
      <c r="E98" s="9">
        <f>IF(D98="","",CHOOSE(WEEKDAY(D98,2),"lundi","mardi","mercredi","jeudi","vendredi","samedi","dimanche"))</f>
        <v/>
      </c>
      <c r="F98" s="10" t="n"/>
      <c r="G98" s="10" t="n"/>
      <c r="H98" s="11" t="n"/>
      <c r="I98" s="12">
        <f>IF(OR(F98="",G98=""),"",IFERROR(MAX(0,(IF(G98&lt;F98,G98+1,G98)-F98)*24-H98/60),0))</f>
        <v/>
      </c>
      <c r="J98" s="6" t="n"/>
      <c r="K98" s="12">
        <f>IF(I98="","",IF(OR(J98="Absent",J98="Annulé"),0,I98))</f>
        <v/>
      </c>
      <c r="L98" s="7" t="n"/>
      <c r="M98" s="7" t="n"/>
      <c r="N98" s="9">
        <f>IF(COUNTA(A98:D98,F98:H98,J98)=0,"",IF(OR(B98="",C98="",D98="",F98="",G98="",H98="",J98=""),"À compléter",IF(OR(D98&lt;'Paramètres'!$B$5,D98&gt;'Paramètres'!$B$6),"Hors période","OK")))</f>
        <v/>
      </c>
    </row>
    <row r="99">
      <c r="A99" s="6" t="n"/>
      <c r="B99" s="6" t="n"/>
      <c r="C99" s="7" t="n"/>
      <c r="D99" s="8" t="n"/>
      <c r="E99" s="9">
        <f>IF(D99="","",CHOOSE(WEEKDAY(D99,2),"lundi","mardi","mercredi","jeudi","vendredi","samedi","dimanche"))</f>
        <v/>
      </c>
      <c r="F99" s="10" t="n"/>
      <c r="G99" s="10" t="n"/>
      <c r="H99" s="11" t="n"/>
      <c r="I99" s="12">
        <f>IF(OR(F99="",G99=""),"",IFERROR(MAX(0,(IF(G99&lt;F99,G99+1,G99)-F99)*24-H99/60),0))</f>
        <v/>
      </c>
      <c r="J99" s="6" t="n"/>
      <c r="K99" s="12">
        <f>IF(I99="","",IF(OR(J99="Absent",J99="Annulé"),0,I99))</f>
        <v/>
      </c>
      <c r="L99" s="7" t="n"/>
      <c r="M99" s="7" t="n"/>
      <c r="N99" s="9">
        <f>IF(COUNTA(A99:D99,F99:H99,J99)=0,"",IF(OR(B99="",C99="",D99="",F99="",G99="",H99="",J99=""),"À compléter",IF(OR(D99&lt;'Paramètres'!$B$5,D99&gt;'Paramètres'!$B$6),"Hors période","OK")))</f>
        <v/>
      </c>
    </row>
    <row r="100">
      <c r="A100" s="6" t="n"/>
      <c r="B100" s="6" t="n"/>
      <c r="C100" s="7" t="n"/>
      <c r="D100" s="8" t="n"/>
      <c r="E100" s="9">
        <f>IF(D100="","",CHOOSE(WEEKDAY(D100,2),"lundi","mardi","mercredi","jeudi","vendredi","samedi","dimanche"))</f>
        <v/>
      </c>
      <c r="F100" s="10" t="n"/>
      <c r="G100" s="10" t="n"/>
      <c r="H100" s="11" t="n"/>
      <c r="I100" s="12">
        <f>IF(OR(F100="",G100=""),"",IFERROR(MAX(0,(IF(G100&lt;F100,G100+1,G100)-F100)*24-H100/60),0))</f>
        <v/>
      </c>
      <c r="J100" s="6" t="n"/>
      <c r="K100" s="12">
        <f>IF(I100="","",IF(OR(J100="Absent",J100="Annulé"),0,I100))</f>
        <v/>
      </c>
      <c r="L100" s="7" t="n"/>
      <c r="M100" s="7" t="n"/>
      <c r="N100" s="9">
        <f>IF(COUNTA(A100:D100,F100:H100,J100)=0,"",IF(OR(B100="",C100="",D100="",F100="",G100="",H100="",J100=""),"À compléter",IF(OR(D100&lt;'Paramètres'!$B$5,D100&gt;'Paramètres'!$B$6),"Hors période","OK")))</f>
        <v/>
      </c>
    </row>
    <row r="101">
      <c r="A101" s="6" t="n"/>
      <c r="B101" s="6" t="n"/>
      <c r="C101" s="7" t="n"/>
      <c r="D101" s="8" t="n"/>
      <c r="E101" s="9">
        <f>IF(D101="","",CHOOSE(WEEKDAY(D101,2),"lundi","mardi","mercredi","jeudi","vendredi","samedi","dimanche"))</f>
        <v/>
      </c>
      <c r="F101" s="10" t="n"/>
      <c r="G101" s="10" t="n"/>
      <c r="H101" s="11" t="n"/>
      <c r="I101" s="12">
        <f>IF(OR(F101="",G101=""),"",IFERROR(MAX(0,(IF(G101&lt;F101,G101+1,G101)-F101)*24-H101/60),0))</f>
        <v/>
      </c>
      <c r="J101" s="6" t="n"/>
      <c r="K101" s="12">
        <f>IF(I101="","",IF(OR(J101="Absent",J101="Annulé"),0,I101))</f>
        <v/>
      </c>
      <c r="L101" s="7" t="n"/>
      <c r="M101" s="7" t="n"/>
      <c r="N101" s="9">
        <f>IF(COUNTA(A101:D101,F101:H101,J101)=0,"",IF(OR(B101="",C101="",D101="",F101="",G101="",H101="",J101=""),"À compléter",IF(OR(D101&lt;'Paramètres'!$B$5,D101&gt;'Paramètres'!$B$6),"Hors période","OK")))</f>
        <v/>
      </c>
    </row>
    <row r="102">
      <c r="A102" s="6" t="n"/>
      <c r="B102" s="6" t="n"/>
      <c r="C102" s="7" t="n"/>
      <c r="D102" s="8" t="n"/>
      <c r="E102" s="9">
        <f>IF(D102="","",CHOOSE(WEEKDAY(D102,2),"lundi","mardi","mercredi","jeudi","vendredi","samedi","dimanche"))</f>
        <v/>
      </c>
      <c r="F102" s="10" t="n"/>
      <c r="G102" s="10" t="n"/>
      <c r="H102" s="11" t="n"/>
      <c r="I102" s="12">
        <f>IF(OR(F102="",G102=""),"",IFERROR(MAX(0,(IF(G102&lt;F102,G102+1,G102)-F102)*24-H102/60),0))</f>
        <v/>
      </c>
      <c r="J102" s="6" t="n"/>
      <c r="K102" s="12">
        <f>IF(I102="","",IF(OR(J102="Absent",J102="Annulé"),0,I102))</f>
        <v/>
      </c>
      <c r="L102" s="7" t="n"/>
      <c r="M102" s="7" t="n"/>
      <c r="N102" s="9">
        <f>IF(COUNTA(A102:D102,F102:H102,J102)=0,"",IF(OR(B102="",C102="",D102="",F102="",G102="",H102="",J102=""),"À compléter",IF(OR(D102&lt;'Paramètres'!$B$5,D102&gt;'Paramètres'!$B$6),"Hors période","OK")))</f>
        <v/>
      </c>
    </row>
    <row r="103">
      <c r="A103" s="6" t="n"/>
      <c r="B103" s="6" t="n"/>
      <c r="C103" s="7" t="n"/>
      <c r="D103" s="8" t="n"/>
      <c r="E103" s="9">
        <f>IF(D103="","",CHOOSE(WEEKDAY(D103,2),"lundi","mardi","mercredi","jeudi","vendredi","samedi","dimanche"))</f>
        <v/>
      </c>
      <c r="F103" s="10" t="n"/>
      <c r="G103" s="10" t="n"/>
      <c r="H103" s="11" t="n"/>
      <c r="I103" s="12">
        <f>IF(OR(F103="",G103=""),"",IFERROR(MAX(0,(IF(G103&lt;F103,G103+1,G103)-F103)*24-H103/60),0))</f>
        <v/>
      </c>
      <c r="J103" s="6" t="n"/>
      <c r="K103" s="12">
        <f>IF(I103="","",IF(OR(J103="Absent",J103="Annulé"),0,I103))</f>
        <v/>
      </c>
      <c r="L103" s="7" t="n"/>
      <c r="M103" s="7" t="n"/>
      <c r="N103" s="9">
        <f>IF(COUNTA(A103:D103,F103:H103,J103)=0,"",IF(OR(B103="",C103="",D103="",F103="",G103="",H103="",J103=""),"À compléter",IF(OR(D103&lt;'Paramètres'!$B$5,D103&gt;'Paramètres'!$B$6),"Hors période","OK")))</f>
        <v/>
      </c>
    </row>
    <row r="104">
      <c r="A104" s="6" t="n"/>
      <c r="B104" s="6" t="n"/>
      <c r="C104" s="7" t="n"/>
      <c r="D104" s="8" t="n"/>
      <c r="E104" s="9">
        <f>IF(D104="","",CHOOSE(WEEKDAY(D104,2),"lundi","mardi","mercredi","jeudi","vendredi","samedi","dimanche"))</f>
        <v/>
      </c>
      <c r="F104" s="10" t="n"/>
      <c r="G104" s="10" t="n"/>
      <c r="H104" s="11" t="n"/>
      <c r="I104" s="12">
        <f>IF(OR(F104="",G104=""),"",IFERROR(MAX(0,(IF(G104&lt;F104,G104+1,G104)-F104)*24-H104/60),0))</f>
        <v/>
      </c>
      <c r="J104" s="6" t="n"/>
      <c r="K104" s="12">
        <f>IF(I104="","",IF(OR(J104="Absent",J104="Annulé"),0,I104))</f>
        <v/>
      </c>
      <c r="L104" s="7" t="n"/>
      <c r="M104" s="7" t="n"/>
      <c r="N104" s="9">
        <f>IF(COUNTA(A104:D104,F104:H104,J104)=0,"",IF(OR(B104="",C104="",D104="",F104="",G104="",H104="",J104=""),"À compléter",IF(OR(D104&lt;'Paramètres'!$B$5,D104&gt;'Paramètres'!$B$6),"Hors période","OK")))</f>
        <v/>
      </c>
    </row>
    <row r="105">
      <c r="A105" s="6" t="n"/>
      <c r="B105" s="6" t="n"/>
      <c r="C105" s="7" t="n"/>
      <c r="D105" s="8" t="n"/>
      <c r="E105" s="9">
        <f>IF(D105="","",CHOOSE(WEEKDAY(D105,2),"lundi","mardi","mercredi","jeudi","vendredi","samedi","dimanche"))</f>
        <v/>
      </c>
      <c r="F105" s="10" t="n"/>
      <c r="G105" s="10" t="n"/>
      <c r="H105" s="11" t="n"/>
      <c r="I105" s="12">
        <f>IF(OR(F105="",G105=""),"",IFERROR(MAX(0,(IF(G105&lt;F105,G105+1,G105)-F105)*24-H105/60),0))</f>
        <v/>
      </c>
      <c r="J105" s="6" t="n"/>
      <c r="K105" s="12">
        <f>IF(I105="","",IF(OR(J105="Absent",J105="Annulé"),0,I105))</f>
        <v/>
      </c>
      <c r="L105" s="7" t="n"/>
      <c r="M105" s="7" t="n"/>
      <c r="N105" s="9">
        <f>IF(COUNTA(A105:D105,F105:H105,J105)=0,"",IF(OR(B105="",C105="",D105="",F105="",G105="",H105="",J105=""),"À compléter",IF(OR(D105&lt;'Paramètres'!$B$5,D105&gt;'Paramètres'!$B$6),"Hors période","OK")))</f>
        <v/>
      </c>
    </row>
    <row r="106">
      <c r="A106" s="6" t="n"/>
      <c r="B106" s="6" t="n"/>
      <c r="C106" s="7" t="n"/>
      <c r="D106" s="8" t="n"/>
      <c r="E106" s="9">
        <f>IF(D106="","",CHOOSE(WEEKDAY(D106,2),"lundi","mardi","mercredi","jeudi","vendredi","samedi","dimanche"))</f>
        <v/>
      </c>
      <c r="F106" s="10" t="n"/>
      <c r="G106" s="10" t="n"/>
      <c r="H106" s="11" t="n"/>
      <c r="I106" s="12">
        <f>IF(OR(F106="",G106=""),"",IFERROR(MAX(0,(IF(G106&lt;F106,G106+1,G106)-F106)*24-H106/60),0))</f>
        <v/>
      </c>
      <c r="J106" s="6" t="n"/>
      <c r="K106" s="12">
        <f>IF(I106="","",IF(OR(J106="Absent",J106="Annulé"),0,I106))</f>
        <v/>
      </c>
      <c r="L106" s="7" t="n"/>
      <c r="M106" s="7" t="n"/>
      <c r="N106" s="9">
        <f>IF(COUNTA(A106:D106,F106:H106,J106)=0,"",IF(OR(B106="",C106="",D106="",F106="",G106="",H106="",J106=""),"À compléter",IF(OR(D106&lt;'Paramètres'!$B$5,D106&gt;'Paramètres'!$B$6),"Hors période","OK")))</f>
        <v/>
      </c>
    </row>
    <row r="107">
      <c r="A107" s="6" t="n"/>
      <c r="B107" s="6" t="n"/>
      <c r="C107" s="7" t="n"/>
      <c r="D107" s="8" t="n"/>
      <c r="E107" s="9">
        <f>IF(D107="","",CHOOSE(WEEKDAY(D107,2),"lundi","mardi","mercredi","jeudi","vendredi","samedi","dimanche"))</f>
        <v/>
      </c>
      <c r="F107" s="10" t="n"/>
      <c r="G107" s="10" t="n"/>
      <c r="H107" s="11" t="n"/>
      <c r="I107" s="12">
        <f>IF(OR(F107="",G107=""),"",IFERROR(MAX(0,(IF(G107&lt;F107,G107+1,G107)-F107)*24-H107/60),0))</f>
        <v/>
      </c>
      <c r="J107" s="6" t="n"/>
      <c r="K107" s="12">
        <f>IF(I107="","",IF(OR(J107="Absent",J107="Annulé"),0,I107))</f>
        <v/>
      </c>
      <c r="L107" s="7" t="n"/>
      <c r="M107" s="7" t="n"/>
      <c r="N107" s="9">
        <f>IF(COUNTA(A107:D107,F107:H107,J107)=0,"",IF(OR(B107="",C107="",D107="",F107="",G107="",H107="",J107=""),"À compléter",IF(OR(D107&lt;'Paramètres'!$B$5,D107&gt;'Paramètres'!$B$6),"Hors période","OK")))</f>
        <v/>
      </c>
    </row>
    <row r="108">
      <c r="A108" s="6" t="n"/>
      <c r="B108" s="6" t="n"/>
      <c r="C108" s="7" t="n"/>
      <c r="D108" s="8" t="n"/>
      <c r="E108" s="9">
        <f>IF(D108="","",CHOOSE(WEEKDAY(D108,2),"lundi","mardi","mercredi","jeudi","vendredi","samedi","dimanche"))</f>
        <v/>
      </c>
      <c r="F108" s="10" t="n"/>
      <c r="G108" s="10" t="n"/>
      <c r="H108" s="11" t="n"/>
      <c r="I108" s="12">
        <f>IF(OR(F108="",G108=""),"",IFERROR(MAX(0,(IF(G108&lt;F108,G108+1,G108)-F108)*24-H108/60),0))</f>
        <v/>
      </c>
      <c r="J108" s="6" t="n"/>
      <c r="K108" s="12">
        <f>IF(I108="","",IF(OR(J108="Absent",J108="Annulé"),0,I108))</f>
        <v/>
      </c>
      <c r="L108" s="7" t="n"/>
      <c r="M108" s="7" t="n"/>
      <c r="N108" s="9">
        <f>IF(COUNTA(A108:D108,F108:H108,J108)=0,"",IF(OR(B108="",C108="",D108="",F108="",G108="",H108="",J108=""),"À compléter",IF(OR(D108&lt;'Paramètres'!$B$5,D108&gt;'Paramètres'!$B$6),"Hors période","OK")))</f>
        <v/>
      </c>
    </row>
    <row r="109">
      <c r="A109" s="6" t="n"/>
      <c r="B109" s="6" t="n"/>
      <c r="C109" s="7" t="n"/>
      <c r="D109" s="8" t="n"/>
      <c r="E109" s="9">
        <f>IF(D109="","",CHOOSE(WEEKDAY(D109,2),"lundi","mardi","mercredi","jeudi","vendredi","samedi","dimanche"))</f>
        <v/>
      </c>
      <c r="F109" s="10" t="n"/>
      <c r="G109" s="10" t="n"/>
      <c r="H109" s="11" t="n"/>
      <c r="I109" s="12">
        <f>IF(OR(F109="",G109=""),"",IFERROR(MAX(0,(IF(G109&lt;F109,G109+1,G109)-F109)*24-H109/60),0))</f>
        <v/>
      </c>
      <c r="J109" s="6" t="n"/>
      <c r="K109" s="12">
        <f>IF(I109="","",IF(OR(J109="Absent",J109="Annulé"),0,I109))</f>
        <v/>
      </c>
      <c r="L109" s="7" t="n"/>
      <c r="M109" s="7" t="n"/>
      <c r="N109" s="9">
        <f>IF(COUNTA(A109:D109,F109:H109,J109)=0,"",IF(OR(B109="",C109="",D109="",F109="",G109="",H109="",J109=""),"À compléter",IF(OR(D109&lt;'Paramètres'!$B$5,D109&gt;'Paramètres'!$B$6),"Hors période","OK")))</f>
        <v/>
      </c>
    </row>
    <row r="110">
      <c r="A110" s="6" t="n"/>
      <c r="B110" s="6" t="n"/>
      <c r="C110" s="7" t="n"/>
      <c r="D110" s="8" t="n"/>
      <c r="E110" s="9">
        <f>IF(D110="","",CHOOSE(WEEKDAY(D110,2),"lundi","mardi","mercredi","jeudi","vendredi","samedi","dimanche"))</f>
        <v/>
      </c>
      <c r="F110" s="10" t="n"/>
      <c r="G110" s="10" t="n"/>
      <c r="H110" s="11" t="n"/>
      <c r="I110" s="12">
        <f>IF(OR(F110="",G110=""),"",IFERROR(MAX(0,(IF(G110&lt;F110,G110+1,G110)-F110)*24-H110/60),0))</f>
        <v/>
      </c>
      <c r="J110" s="6" t="n"/>
      <c r="K110" s="12">
        <f>IF(I110="","",IF(OR(J110="Absent",J110="Annulé"),0,I110))</f>
        <v/>
      </c>
      <c r="L110" s="7" t="n"/>
      <c r="M110" s="7" t="n"/>
      <c r="N110" s="9">
        <f>IF(COUNTA(A110:D110,F110:H110,J110)=0,"",IF(OR(B110="",C110="",D110="",F110="",G110="",H110="",J110=""),"À compléter",IF(OR(D110&lt;'Paramètres'!$B$5,D110&gt;'Paramètres'!$B$6),"Hors période","OK")))</f>
        <v/>
      </c>
    </row>
    <row r="111">
      <c r="A111" s="6" t="n"/>
      <c r="B111" s="6" t="n"/>
      <c r="C111" s="7" t="n"/>
      <c r="D111" s="8" t="n"/>
      <c r="E111" s="9">
        <f>IF(D111="","",CHOOSE(WEEKDAY(D111,2),"lundi","mardi","mercredi","jeudi","vendredi","samedi","dimanche"))</f>
        <v/>
      </c>
      <c r="F111" s="10" t="n"/>
      <c r="G111" s="10" t="n"/>
      <c r="H111" s="11" t="n"/>
      <c r="I111" s="12">
        <f>IF(OR(F111="",G111=""),"",IFERROR(MAX(0,(IF(G111&lt;F111,G111+1,G111)-F111)*24-H111/60),0))</f>
        <v/>
      </c>
      <c r="J111" s="6" t="n"/>
      <c r="K111" s="12">
        <f>IF(I111="","",IF(OR(J111="Absent",J111="Annulé"),0,I111))</f>
        <v/>
      </c>
      <c r="L111" s="7" t="n"/>
      <c r="M111" s="7" t="n"/>
      <c r="N111" s="9">
        <f>IF(COUNTA(A111:D111,F111:H111,J111)=0,"",IF(OR(B111="",C111="",D111="",F111="",G111="",H111="",J111=""),"À compléter",IF(OR(D111&lt;'Paramètres'!$B$5,D111&gt;'Paramètres'!$B$6),"Hors période","OK")))</f>
        <v/>
      </c>
    </row>
    <row r="112">
      <c r="A112" s="6" t="n"/>
      <c r="B112" s="6" t="n"/>
      <c r="C112" s="7" t="n"/>
      <c r="D112" s="8" t="n"/>
      <c r="E112" s="9">
        <f>IF(D112="","",CHOOSE(WEEKDAY(D112,2),"lundi","mardi","mercredi","jeudi","vendredi","samedi","dimanche"))</f>
        <v/>
      </c>
      <c r="F112" s="10" t="n"/>
      <c r="G112" s="10" t="n"/>
      <c r="H112" s="11" t="n"/>
      <c r="I112" s="12">
        <f>IF(OR(F112="",G112=""),"",IFERROR(MAX(0,(IF(G112&lt;F112,G112+1,G112)-F112)*24-H112/60),0))</f>
        <v/>
      </c>
      <c r="J112" s="6" t="n"/>
      <c r="K112" s="12">
        <f>IF(I112="","",IF(OR(J112="Absent",J112="Annulé"),0,I112))</f>
        <v/>
      </c>
      <c r="L112" s="7" t="n"/>
      <c r="M112" s="7" t="n"/>
      <c r="N112" s="9">
        <f>IF(COUNTA(A112:D112,F112:H112,J112)=0,"",IF(OR(B112="",C112="",D112="",F112="",G112="",H112="",J112=""),"À compléter",IF(OR(D112&lt;'Paramètres'!$B$5,D112&gt;'Paramètres'!$B$6),"Hors période","OK")))</f>
        <v/>
      </c>
    </row>
    <row r="113">
      <c r="A113" s="6" t="n"/>
      <c r="B113" s="6" t="n"/>
      <c r="C113" s="7" t="n"/>
      <c r="D113" s="8" t="n"/>
      <c r="E113" s="9">
        <f>IF(D113="","",CHOOSE(WEEKDAY(D113,2),"lundi","mardi","mercredi","jeudi","vendredi","samedi","dimanche"))</f>
        <v/>
      </c>
      <c r="F113" s="10" t="n"/>
      <c r="G113" s="10" t="n"/>
      <c r="H113" s="11" t="n"/>
      <c r="I113" s="12">
        <f>IF(OR(F113="",G113=""),"",IFERROR(MAX(0,(IF(G113&lt;F113,G113+1,G113)-F113)*24-H113/60),0))</f>
        <v/>
      </c>
      <c r="J113" s="6" t="n"/>
      <c r="K113" s="12">
        <f>IF(I113="","",IF(OR(J113="Absent",J113="Annulé"),0,I113))</f>
        <v/>
      </c>
      <c r="L113" s="7" t="n"/>
      <c r="M113" s="7" t="n"/>
      <c r="N113" s="9">
        <f>IF(COUNTA(A113:D113,F113:H113,J113)=0,"",IF(OR(B113="",C113="",D113="",F113="",G113="",H113="",J113=""),"À compléter",IF(OR(D113&lt;'Paramètres'!$B$5,D113&gt;'Paramètres'!$B$6),"Hors période","OK")))</f>
        <v/>
      </c>
    </row>
    <row r="114">
      <c r="A114" s="6" t="n"/>
      <c r="B114" s="6" t="n"/>
      <c r="C114" s="7" t="n"/>
      <c r="D114" s="8" t="n"/>
      <c r="E114" s="9">
        <f>IF(D114="","",CHOOSE(WEEKDAY(D114,2),"lundi","mardi","mercredi","jeudi","vendredi","samedi","dimanche"))</f>
        <v/>
      </c>
      <c r="F114" s="10" t="n"/>
      <c r="G114" s="10" t="n"/>
      <c r="H114" s="11" t="n"/>
      <c r="I114" s="12">
        <f>IF(OR(F114="",G114=""),"",IFERROR(MAX(0,(IF(G114&lt;F114,G114+1,G114)-F114)*24-H114/60),0))</f>
        <v/>
      </c>
      <c r="J114" s="6" t="n"/>
      <c r="K114" s="12">
        <f>IF(I114="","",IF(OR(J114="Absent",J114="Annulé"),0,I114))</f>
        <v/>
      </c>
      <c r="L114" s="7" t="n"/>
      <c r="M114" s="7" t="n"/>
      <c r="N114" s="9">
        <f>IF(COUNTA(A114:D114,F114:H114,J114)=0,"",IF(OR(B114="",C114="",D114="",F114="",G114="",H114="",J114=""),"À compléter",IF(OR(D114&lt;'Paramètres'!$B$5,D114&gt;'Paramètres'!$B$6),"Hors période","OK")))</f>
        <v/>
      </c>
    </row>
    <row r="115">
      <c r="A115" s="6" t="n"/>
      <c r="B115" s="6" t="n"/>
      <c r="C115" s="7" t="n"/>
      <c r="D115" s="8" t="n"/>
      <c r="E115" s="9">
        <f>IF(D115="","",CHOOSE(WEEKDAY(D115,2),"lundi","mardi","mercredi","jeudi","vendredi","samedi","dimanche"))</f>
        <v/>
      </c>
      <c r="F115" s="10" t="n"/>
      <c r="G115" s="10" t="n"/>
      <c r="H115" s="11" t="n"/>
      <c r="I115" s="12">
        <f>IF(OR(F115="",G115=""),"",IFERROR(MAX(0,(IF(G115&lt;F115,G115+1,G115)-F115)*24-H115/60),0))</f>
        <v/>
      </c>
      <c r="J115" s="6" t="n"/>
      <c r="K115" s="12">
        <f>IF(I115="","",IF(OR(J115="Absent",J115="Annulé"),0,I115))</f>
        <v/>
      </c>
      <c r="L115" s="7" t="n"/>
      <c r="M115" s="7" t="n"/>
      <c r="N115" s="9">
        <f>IF(COUNTA(A115:D115,F115:H115,J115)=0,"",IF(OR(B115="",C115="",D115="",F115="",G115="",H115="",J115=""),"À compléter",IF(OR(D115&lt;'Paramètres'!$B$5,D115&gt;'Paramètres'!$B$6),"Hors période","OK")))</f>
        <v/>
      </c>
    </row>
    <row r="116">
      <c r="A116" s="6" t="n"/>
      <c r="B116" s="6" t="n"/>
      <c r="C116" s="7" t="n"/>
      <c r="D116" s="8" t="n"/>
      <c r="E116" s="9">
        <f>IF(D116="","",CHOOSE(WEEKDAY(D116,2),"lundi","mardi","mercredi","jeudi","vendredi","samedi","dimanche"))</f>
        <v/>
      </c>
      <c r="F116" s="10" t="n"/>
      <c r="G116" s="10" t="n"/>
      <c r="H116" s="11" t="n"/>
      <c r="I116" s="12">
        <f>IF(OR(F116="",G116=""),"",IFERROR(MAX(0,(IF(G116&lt;F116,G116+1,G116)-F116)*24-H116/60),0))</f>
        <v/>
      </c>
      <c r="J116" s="6" t="n"/>
      <c r="K116" s="12">
        <f>IF(I116="","",IF(OR(J116="Absent",J116="Annulé"),0,I116))</f>
        <v/>
      </c>
      <c r="L116" s="7" t="n"/>
      <c r="M116" s="7" t="n"/>
      <c r="N116" s="9">
        <f>IF(COUNTA(A116:D116,F116:H116,J116)=0,"",IF(OR(B116="",C116="",D116="",F116="",G116="",H116="",J116=""),"À compléter",IF(OR(D116&lt;'Paramètres'!$B$5,D116&gt;'Paramètres'!$B$6),"Hors période","OK")))</f>
        <v/>
      </c>
    </row>
    <row r="117">
      <c r="A117" s="6" t="n"/>
      <c r="B117" s="6" t="n"/>
      <c r="C117" s="7" t="n"/>
      <c r="D117" s="8" t="n"/>
      <c r="E117" s="9">
        <f>IF(D117="","",CHOOSE(WEEKDAY(D117,2),"lundi","mardi","mercredi","jeudi","vendredi","samedi","dimanche"))</f>
        <v/>
      </c>
      <c r="F117" s="10" t="n"/>
      <c r="G117" s="10" t="n"/>
      <c r="H117" s="11" t="n"/>
      <c r="I117" s="12">
        <f>IF(OR(F117="",G117=""),"",IFERROR(MAX(0,(IF(G117&lt;F117,G117+1,G117)-F117)*24-H117/60),0))</f>
        <v/>
      </c>
      <c r="J117" s="6" t="n"/>
      <c r="K117" s="12">
        <f>IF(I117="","",IF(OR(J117="Absent",J117="Annulé"),0,I117))</f>
        <v/>
      </c>
      <c r="L117" s="7" t="n"/>
      <c r="M117" s="7" t="n"/>
      <c r="N117" s="9">
        <f>IF(COUNTA(A117:D117,F117:H117,J117)=0,"",IF(OR(B117="",C117="",D117="",F117="",G117="",H117="",J117=""),"À compléter",IF(OR(D117&lt;'Paramètres'!$B$5,D117&gt;'Paramètres'!$B$6),"Hors période","OK")))</f>
        <v/>
      </c>
    </row>
    <row r="118">
      <c r="A118" s="6" t="n"/>
      <c r="B118" s="6" t="n"/>
      <c r="C118" s="7" t="n"/>
      <c r="D118" s="8" t="n"/>
      <c r="E118" s="9">
        <f>IF(D118="","",CHOOSE(WEEKDAY(D118,2),"lundi","mardi","mercredi","jeudi","vendredi","samedi","dimanche"))</f>
        <v/>
      </c>
      <c r="F118" s="10" t="n"/>
      <c r="G118" s="10" t="n"/>
      <c r="H118" s="11" t="n"/>
      <c r="I118" s="12">
        <f>IF(OR(F118="",G118=""),"",IFERROR(MAX(0,(IF(G118&lt;F118,G118+1,G118)-F118)*24-H118/60),0))</f>
        <v/>
      </c>
      <c r="J118" s="6" t="n"/>
      <c r="K118" s="12">
        <f>IF(I118="","",IF(OR(J118="Absent",J118="Annulé"),0,I118))</f>
        <v/>
      </c>
      <c r="L118" s="7" t="n"/>
      <c r="M118" s="7" t="n"/>
      <c r="N118" s="9">
        <f>IF(COUNTA(A118:D118,F118:H118,J118)=0,"",IF(OR(B118="",C118="",D118="",F118="",G118="",H118="",J118=""),"À compléter",IF(OR(D118&lt;'Paramètres'!$B$5,D118&gt;'Paramètres'!$B$6),"Hors période","OK")))</f>
        <v/>
      </c>
    </row>
    <row r="119">
      <c r="A119" s="6" t="n"/>
      <c r="B119" s="6" t="n"/>
      <c r="C119" s="7" t="n"/>
      <c r="D119" s="8" t="n"/>
      <c r="E119" s="9">
        <f>IF(D119="","",CHOOSE(WEEKDAY(D119,2),"lundi","mardi","mercredi","jeudi","vendredi","samedi","dimanche"))</f>
        <v/>
      </c>
      <c r="F119" s="10" t="n"/>
      <c r="G119" s="10" t="n"/>
      <c r="H119" s="11" t="n"/>
      <c r="I119" s="12">
        <f>IF(OR(F119="",G119=""),"",IFERROR(MAX(0,(IF(G119&lt;F119,G119+1,G119)-F119)*24-H119/60),0))</f>
        <v/>
      </c>
      <c r="J119" s="6" t="n"/>
      <c r="K119" s="12">
        <f>IF(I119="","",IF(OR(J119="Absent",J119="Annulé"),0,I119))</f>
        <v/>
      </c>
      <c r="L119" s="7" t="n"/>
      <c r="M119" s="7" t="n"/>
      <c r="N119" s="9">
        <f>IF(COUNTA(A119:D119,F119:H119,J119)=0,"",IF(OR(B119="",C119="",D119="",F119="",G119="",H119="",J119=""),"À compléter",IF(OR(D119&lt;'Paramètres'!$B$5,D119&gt;'Paramètres'!$B$6),"Hors période","OK")))</f>
        <v/>
      </c>
    </row>
    <row r="120">
      <c r="A120" s="6" t="n"/>
      <c r="B120" s="6" t="n"/>
      <c r="C120" s="7" t="n"/>
      <c r="D120" s="8" t="n"/>
      <c r="E120" s="9">
        <f>IF(D120="","",CHOOSE(WEEKDAY(D120,2),"lundi","mardi","mercredi","jeudi","vendredi","samedi","dimanche"))</f>
        <v/>
      </c>
      <c r="F120" s="10" t="n"/>
      <c r="G120" s="10" t="n"/>
      <c r="H120" s="11" t="n"/>
      <c r="I120" s="12">
        <f>IF(OR(F120="",G120=""),"",IFERROR(MAX(0,(IF(G120&lt;F120,G120+1,G120)-F120)*24-H120/60),0))</f>
        <v/>
      </c>
      <c r="J120" s="6" t="n"/>
      <c r="K120" s="12">
        <f>IF(I120="","",IF(OR(J120="Absent",J120="Annulé"),0,I120))</f>
        <v/>
      </c>
      <c r="L120" s="7" t="n"/>
      <c r="M120" s="7" t="n"/>
      <c r="N120" s="9">
        <f>IF(COUNTA(A120:D120,F120:H120,J120)=0,"",IF(OR(B120="",C120="",D120="",F120="",G120="",H120="",J120=""),"À compléter",IF(OR(D120&lt;'Paramètres'!$B$5,D120&gt;'Paramètres'!$B$6),"Hors période","OK")))</f>
        <v/>
      </c>
    </row>
    <row r="121">
      <c r="A121" s="6" t="n"/>
      <c r="B121" s="6" t="n"/>
      <c r="C121" s="7" t="n"/>
      <c r="D121" s="8" t="n"/>
      <c r="E121" s="9">
        <f>IF(D121="","",CHOOSE(WEEKDAY(D121,2),"lundi","mardi","mercredi","jeudi","vendredi","samedi","dimanche"))</f>
        <v/>
      </c>
      <c r="F121" s="10" t="n"/>
      <c r="G121" s="10" t="n"/>
      <c r="H121" s="11" t="n"/>
      <c r="I121" s="12">
        <f>IF(OR(F121="",G121=""),"",IFERROR(MAX(0,(IF(G121&lt;F121,G121+1,G121)-F121)*24-H121/60),0))</f>
        <v/>
      </c>
      <c r="J121" s="6" t="n"/>
      <c r="K121" s="12">
        <f>IF(I121="","",IF(OR(J121="Absent",J121="Annulé"),0,I121))</f>
        <v/>
      </c>
      <c r="L121" s="7" t="n"/>
      <c r="M121" s="7" t="n"/>
      <c r="N121" s="9">
        <f>IF(COUNTA(A121:D121,F121:H121,J121)=0,"",IF(OR(B121="",C121="",D121="",F121="",G121="",H121="",J121=""),"À compléter",IF(OR(D121&lt;'Paramètres'!$B$5,D121&gt;'Paramètres'!$B$6),"Hors période","OK")))</f>
        <v/>
      </c>
    </row>
    <row r="122">
      <c r="A122" s="6" t="n"/>
      <c r="B122" s="6" t="n"/>
      <c r="C122" s="7" t="n"/>
      <c r="D122" s="8" t="n"/>
      <c r="E122" s="9">
        <f>IF(D122="","",CHOOSE(WEEKDAY(D122,2),"lundi","mardi","mercredi","jeudi","vendredi","samedi","dimanche"))</f>
        <v/>
      </c>
      <c r="F122" s="10" t="n"/>
      <c r="G122" s="10" t="n"/>
      <c r="H122" s="11" t="n"/>
      <c r="I122" s="12">
        <f>IF(OR(F122="",G122=""),"",IFERROR(MAX(0,(IF(G122&lt;F122,G122+1,G122)-F122)*24-H122/60),0))</f>
        <v/>
      </c>
      <c r="J122" s="6" t="n"/>
      <c r="K122" s="12">
        <f>IF(I122="","",IF(OR(J122="Absent",J122="Annulé"),0,I122))</f>
        <v/>
      </c>
      <c r="L122" s="7" t="n"/>
      <c r="M122" s="7" t="n"/>
      <c r="N122" s="9">
        <f>IF(COUNTA(A122:D122,F122:H122,J122)=0,"",IF(OR(B122="",C122="",D122="",F122="",G122="",H122="",J122=""),"À compléter",IF(OR(D122&lt;'Paramètres'!$B$5,D122&gt;'Paramètres'!$B$6),"Hors période","OK")))</f>
        <v/>
      </c>
    </row>
    <row r="123">
      <c r="A123" s="6" t="n"/>
      <c r="B123" s="6" t="n"/>
      <c r="C123" s="7" t="n"/>
      <c r="D123" s="8" t="n"/>
      <c r="E123" s="9">
        <f>IF(D123="","",CHOOSE(WEEKDAY(D123,2),"lundi","mardi","mercredi","jeudi","vendredi","samedi","dimanche"))</f>
        <v/>
      </c>
      <c r="F123" s="10" t="n"/>
      <c r="G123" s="10" t="n"/>
      <c r="H123" s="11" t="n"/>
      <c r="I123" s="12">
        <f>IF(OR(F123="",G123=""),"",IFERROR(MAX(0,(IF(G123&lt;F123,G123+1,G123)-F123)*24-H123/60),0))</f>
        <v/>
      </c>
      <c r="J123" s="6" t="n"/>
      <c r="K123" s="12">
        <f>IF(I123="","",IF(OR(J123="Absent",J123="Annulé"),0,I123))</f>
        <v/>
      </c>
      <c r="L123" s="7" t="n"/>
      <c r="M123" s="7" t="n"/>
      <c r="N123" s="9">
        <f>IF(COUNTA(A123:D123,F123:H123,J123)=0,"",IF(OR(B123="",C123="",D123="",F123="",G123="",H123="",J123=""),"À compléter",IF(OR(D123&lt;'Paramètres'!$B$5,D123&gt;'Paramètres'!$B$6),"Hors période","OK")))</f>
        <v/>
      </c>
    </row>
    <row r="124">
      <c r="A124" s="6" t="n"/>
      <c r="B124" s="6" t="n"/>
      <c r="C124" s="7" t="n"/>
      <c r="D124" s="8" t="n"/>
      <c r="E124" s="9">
        <f>IF(D124="","",CHOOSE(WEEKDAY(D124,2),"lundi","mardi","mercredi","jeudi","vendredi","samedi","dimanche"))</f>
        <v/>
      </c>
      <c r="F124" s="10" t="n"/>
      <c r="G124" s="10" t="n"/>
      <c r="H124" s="11" t="n"/>
      <c r="I124" s="12">
        <f>IF(OR(F124="",G124=""),"",IFERROR(MAX(0,(IF(G124&lt;F124,G124+1,G124)-F124)*24-H124/60),0))</f>
        <v/>
      </c>
      <c r="J124" s="6" t="n"/>
      <c r="K124" s="12">
        <f>IF(I124="","",IF(OR(J124="Absent",J124="Annulé"),0,I124))</f>
        <v/>
      </c>
      <c r="L124" s="7" t="n"/>
      <c r="M124" s="7" t="n"/>
      <c r="N124" s="9">
        <f>IF(COUNTA(A124:D124,F124:H124,J124)=0,"",IF(OR(B124="",C124="",D124="",F124="",G124="",H124="",J124=""),"À compléter",IF(OR(D124&lt;'Paramètres'!$B$5,D124&gt;'Paramètres'!$B$6),"Hors période","OK")))</f>
        <v/>
      </c>
    </row>
    <row r="125">
      <c r="A125" s="6" t="n"/>
      <c r="B125" s="6" t="n"/>
      <c r="C125" s="7" t="n"/>
      <c r="D125" s="8" t="n"/>
      <c r="E125" s="9">
        <f>IF(D125="","",CHOOSE(WEEKDAY(D125,2),"lundi","mardi","mercredi","jeudi","vendredi","samedi","dimanche"))</f>
        <v/>
      </c>
      <c r="F125" s="10" t="n"/>
      <c r="G125" s="10" t="n"/>
      <c r="H125" s="11" t="n"/>
      <c r="I125" s="12">
        <f>IF(OR(F125="",G125=""),"",IFERROR(MAX(0,(IF(G125&lt;F125,G125+1,G125)-F125)*24-H125/60),0))</f>
        <v/>
      </c>
      <c r="J125" s="6" t="n"/>
      <c r="K125" s="12">
        <f>IF(I125="","",IF(OR(J125="Absent",J125="Annulé"),0,I125))</f>
        <v/>
      </c>
      <c r="L125" s="7" t="n"/>
      <c r="M125" s="7" t="n"/>
      <c r="N125" s="9">
        <f>IF(COUNTA(A125:D125,F125:H125,J125)=0,"",IF(OR(B125="",C125="",D125="",F125="",G125="",H125="",J125=""),"À compléter",IF(OR(D125&lt;'Paramètres'!$B$5,D125&gt;'Paramètres'!$B$6),"Hors période","OK")))</f>
        <v/>
      </c>
    </row>
    <row r="126">
      <c r="A126" s="6" t="n"/>
      <c r="B126" s="6" t="n"/>
      <c r="C126" s="7" t="n"/>
      <c r="D126" s="8" t="n"/>
      <c r="E126" s="9">
        <f>IF(D126="","",CHOOSE(WEEKDAY(D126,2),"lundi","mardi","mercredi","jeudi","vendredi","samedi","dimanche"))</f>
        <v/>
      </c>
      <c r="F126" s="10" t="n"/>
      <c r="G126" s="10" t="n"/>
      <c r="H126" s="11" t="n"/>
      <c r="I126" s="12">
        <f>IF(OR(F126="",G126=""),"",IFERROR(MAX(0,(IF(G126&lt;F126,G126+1,G126)-F126)*24-H126/60),0))</f>
        <v/>
      </c>
      <c r="J126" s="6" t="n"/>
      <c r="K126" s="12">
        <f>IF(I126="","",IF(OR(J126="Absent",J126="Annulé"),0,I126))</f>
        <v/>
      </c>
      <c r="L126" s="7" t="n"/>
      <c r="M126" s="7" t="n"/>
      <c r="N126" s="9">
        <f>IF(COUNTA(A126:D126,F126:H126,J126)=0,"",IF(OR(B126="",C126="",D126="",F126="",G126="",H126="",J126=""),"À compléter",IF(OR(D126&lt;'Paramètres'!$B$5,D126&gt;'Paramètres'!$B$6),"Hors période","OK")))</f>
        <v/>
      </c>
    </row>
    <row r="127">
      <c r="A127" s="6" t="n"/>
      <c r="B127" s="6" t="n"/>
      <c r="C127" s="7" t="n"/>
      <c r="D127" s="8" t="n"/>
      <c r="E127" s="9">
        <f>IF(D127="","",CHOOSE(WEEKDAY(D127,2),"lundi","mardi","mercredi","jeudi","vendredi","samedi","dimanche"))</f>
        <v/>
      </c>
      <c r="F127" s="10" t="n"/>
      <c r="G127" s="10" t="n"/>
      <c r="H127" s="11" t="n"/>
      <c r="I127" s="12">
        <f>IF(OR(F127="",G127=""),"",IFERROR(MAX(0,(IF(G127&lt;F127,G127+1,G127)-F127)*24-H127/60),0))</f>
        <v/>
      </c>
      <c r="J127" s="6" t="n"/>
      <c r="K127" s="12">
        <f>IF(I127="","",IF(OR(J127="Absent",J127="Annulé"),0,I127))</f>
        <v/>
      </c>
      <c r="L127" s="7" t="n"/>
      <c r="M127" s="7" t="n"/>
      <c r="N127" s="9">
        <f>IF(COUNTA(A127:D127,F127:H127,J127)=0,"",IF(OR(B127="",C127="",D127="",F127="",G127="",H127="",J127=""),"À compléter",IF(OR(D127&lt;'Paramètres'!$B$5,D127&gt;'Paramètres'!$B$6),"Hors période","OK")))</f>
        <v/>
      </c>
    </row>
    <row r="128">
      <c r="A128" s="6" t="n"/>
      <c r="B128" s="6" t="n"/>
      <c r="C128" s="7" t="n"/>
      <c r="D128" s="8" t="n"/>
      <c r="E128" s="9">
        <f>IF(D128="","",CHOOSE(WEEKDAY(D128,2),"lundi","mardi","mercredi","jeudi","vendredi","samedi","dimanche"))</f>
        <v/>
      </c>
      <c r="F128" s="10" t="n"/>
      <c r="G128" s="10" t="n"/>
      <c r="H128" s="11" t="n"/>
      <c r="I128" s="12">
        <f>IF(OR(F128="",G128=""),"",IFERROR(MAX(0,(IF(G128&lt;F128,G128+1,G128)-F128)*24-H128/60),0))</f>
        <v/>
      </c>
      <c r="J128" s="6" t="n"/>
      <c r="K128" s="12">
        <f>IF(I128="","",IF(OR(J128="Absent",J128="Annulé"),0,I128))</f>
        <v/>
      </c>
      <c r="L128" s="7" t="n"/>
      <c r="M128" s="7" t="n"/>
      <c r="N128" s="9">
        <f>IF(COUNTA(A128:D128,F128:H128,J128)=0,"",IF(OR(B128="",C128="",D128="",F128="",G128="",H128="",J128=""),"À compléter",IF(OR(D128&lt;'Paramètres'!$B$5,D128&gt;'Paramètres'!$B$6),"Hors période","OK")))</f>
        <v/>
      </c>
    </row>
    <row r="129">
      <c r="A129" s="6" t="n"/>
      <c r="B129" s="6" t="n"/>
      <c r="C129" s="7" t="n"/>
      <c r="D129" s="8" t="n"/>
      <c r="E129" s="9">
        <f>IF(D129="","",CHOOSE(WEEKDAY(D129,2),"lundi","mardi","mercredi","jeudi","vendredi","samedi","dimanche"))</f>
        <v/>
      </c>
      <c r="F129" s="10" t="n"/>
      <c r="G129" s="10" t="n"/>
      <c r="H129" s="11" t="n"/>
      <c r="I129" s="12">
        <f>IF(OR(F129="",G129=""),"",IFERROR(MAX(0,(IF(G129&lt;F129,G129+1,G129)-F129)*24-H129/60),0))</f>
        <v/>
      </c>
      <c r="J129" s="6" t="n"/>
      <c r="K129" s="12">
        <f>IF(I129="","",IF(OR(J129="Absent",J129="Annulé"),0,I129))</f>
        <v/>
      </c>
      <c r="L129" s="7" t="n"/>
      <c r="M129" s="7" t="n"/>
      <c r="N129" s="9">
        <f>IF(COUNTA(A129:D129,F129:H129,J129)=0,"",IF(OR(B129="",C129="",D129="",F129="",G129="",H129="",J129=""),"À compléter",IF(OR(D129&lt;'Paramètres'!$B$5,D129&gt;'Paramètres'!$B$6),"Hors période","OK")))</f>
        <v/>
      </c>
    </row>
    <row r="130">
      <c r="A130" s="6" t="n"/>
      <c r="B130" s="6" t="n"/>
      <c r="C130" s="7" t="n"/>
      <c r="D130" s="8" t="n"/>
      <c r="E130" s="9">
        <f>IF(D130="","",CHOOSE(WEEKDAY(D130,2),"lundi","mardi","mercredi","jeudi","vendredi","samedi","dimanche"))</f>
        <v/>
      </c>
      <c r="F130" s="10" t="n"/>
      <c r="G130" s="10" t="n"/>
      <c r="H130" s="11" t="n"/>
      <c r="I130" s="12">
        <f>IF(OR(F130="",G130=""),"",IFERROR(MAX(0,(IF(G130&lt;F130,G130+1,G130)-F130)*24-H130/60),0))</f>
        <v/>
      </c>
      <c r="J130" s="6" t="n"/>
      <c r="K130" s="12">
        <f>IF(I130="","",IF(OR(J130="Absent",J130="Annulé"),0,I130))</f>
        <v/>
      </c>
      <c r="L130" s="7" t="n"/>
      <c r="M130" s="7" t="n"/>
      <c r="N130" s="9">
        <f>IF(COUNTA(A130:D130,F130:H130,J130)=0,"",IF(OR(B130="",C130="",D130="",F130="",G130="",H130="",J130=""),"À compléter",IF(OR(D130&lt;'Paramètres'!$B$5,D130&gt;'Paramètres'!$B$6),"Hors période","OK")))</f>
        <v/>
      </c>
    </row>
    <row r="131">
      <c r="A131" s="6" t="n"/>
      <c r="B131" s="6" t="n"/>
      <c r="C131" s="7" t="n"/>
      <c r="D131" s="8" t="n"/>
      <c r="E131" s="9">
        <f>IF(D131="","",CHOOSE(WEEKDAY(D131,2),"lundi","mardi","mercredi","jeudi","vendredi","samedi","dimanche"))</f>
        <v/>
      </c>
      <c r="F131" s="10" t="n"/>
      <c r="G131" s="10" t="n"/>
      <c r="H131" s="11" t="n"/>
      <c r="I131" s="12">
        <f>IF(OR(F131="",G131=""),"",IFERROR(MAX(0,(IF(G131&lt;F131,G131+1,G131)-F131)*24-H131/60),0))</f>
        <v/>
      </c>
      <c r="J131" s="6" t="n"/>
      <c r="K131" s="12">
        <f>IF(I131="","",IF(OR(J131="Absent",J131="Annulé"),0,I131))</f>
        <v/>
      </c>
      <c r="L131" s="7" t="n"/>
      <c r="M131" s="7" t="n"/>
      <c r="N131" s="9">
        <f>IF(COUNTA(A131:D131,F131:H131,J131)=0,"",IF(OR(B131="",C131="",D131="",F131="",G131="",H131="",J131=""),"À compléter",IF(OR(D131&lt;'Paramètres'!$B$5,D131&gt;'Paramètres'!$B$6),"Hors période","OK")))</f>
        <v/>
      </c>
    </row>
    <row r="132">
      <c r="A132" s="6" t="n"/>
      <c r="B132" s="6" t="n"/>
      <c r="C132" s="7" t="n"/>
      <c r="D132" s="8" t="n"/>
      <c r="E132" s="9">
        <f>IF(D132="","",CHOOSE(WEEKDAY(D132,2),"lundi","mardi","mercredi","jeudi","vendredi","samedi","dimanche"))</f>
        <v/>
      </c>
      <c r="F132" s="10" t="n"/>
      <c r="G132" s="10" t="n"/>
      <c r="H132" s="11" t="n"/>
      <c r="I132" s="12">
        <f>IF(OR(F132="",G132=""),"",IFERROR(MAX(0,(IF(G132&lt;F132,G132+1,G132)-F132)*24-H132/60),0))</f>
        <v/>
      </c>
      <c r="J132" s="6" t="n"/>
      <c r="K132" s="12">
        <f>IF(I132="","",IF(OR(J132="Absent",J132="Annulé"),0,I132))</f>
        <v/>
      </c>
      <c r="L132" s="7" t="n"/>
      <c r="M132" s="7" t="n"/>
      <c r="N132" s="9">
        <f>IF(COUNTA(A132:D132,F132:H132,J132)=0,"",IF(OR(B132="",C132="",D132="",F132="",G132="",H132="",J132=""),"À compléter",IF(OR(D132&lt;'Paramètres'!$B$5,D132&gt;'Paramètres'!$B$6),"Hors période","OK")))</f>
        <v/>
      </c>
    </row>
    <row r="133">
      <c r="A133" s="6" t="n"/>
      <c r="B133" s="6" t="n"/>
      <c r="C133" s="7" t="n"/>
      <c r="D133" s="8" t="n"/>
      <c r="E133" s="9">
        <f>IF(D133="","",CHOOSE(WEEKDAY(D133,2),"lundi","mardi","mercredi","jeudi","vendredi","samedi","dimanche"))</f>
        <v/>
      </c>
      <c r="F133" s="10" t="n"/>
      <c r="G133" s="10" t="n"/>
      <c r="H133" s="11" t="n"/>
      <c r="I133" s="12">
        <f>IF(OR(F133="",G133=""),"",IFERROR(MAX(0,(IF(G133&lt;F133,G133+1,G133)-F133)*24-H133/60),0))</f>
        <v/>
      </c>
      <c r="J133" s="6" t="n"/>
      <c r="K133" s="12">
        <f>IF(I133="","",IF(OR(J133="Absent",J133="Annulé"),0,I133))</f>
        <v/>
      </c>
      <c r="L133" s="7" t="n"/>
      <c r="M133" s="7" t="n"/>
      <c r="N133" s="9">
        <f>IF(COUNTA(A133:D133,F133:H133,J133)=0,"",IF(OR(B133="",C133="",D133="",F133="",G133="",H133="",J133=""),"À compléter",IF(OR(D133&lt;'Paramètres'!$B$5,D133&gt;'Paramètres'!$B$6),"Hors période","OK")))</f>
        <v/>
      </c>
    </row>
    <row r="134">
      <c r="A134" s="6" t="n"/>
      <c r="B134" s="6" t="n"/>
      <c r="C134" s="7" t="n"/>
      <c r="D134" s="8" t="n"/>
      <c r="E134" s="9">
        <f>IF(D134="","",CHOOSE(WEEKDAY(D134,2),"lundi","mardi","mercredi","jeudi","vendredi","samedi","dimanche"))</f>
        <v/>
      </c>
      <c r="F134" s="10" t="n"/>
      <c r="G134" s="10" t="n"/>
      <c r="H134" s="11" t="n"/>
      <c r="I134" s="12">
        <f>IF(OR(F134="",G134=""),"",IFERROR(MAX(0,(IF(G134&lt;F134,G134+1,G134)-F134)*24-H134/60),0))</f>
        <v/>
      </c>
      <c r="J134" s="6" t="n"/>
      <c r="K134" s="12">
        <f>IF(I134="","",IF(OR(J134="Absent",J134="Annulé"),0,I134))</f>
        <v/>
      </c>
      <c r="L134" s="7" t="n"/>
      <c r="M134" s="7" t="n"/>
      <c r="N134" s="9">
        <f>IF(COUNTA(A134:D134,F134:H134,J134)=0,"",IF(OR(B134="",C134="",D134="",F134="",G134="",H134="",J134=""),"À compléter",IF(OR(D134&lt;'Paramètres'!$B$5,D134&gt;'Paramètres'!$B$6),"Hors période","OK")))</f>
        <v/>
      </c>
    </row>
    <row r="135">
      <c r="A135" s="6" t="n"/>
      <c r="B135" s="6" t="n"/>
      <c r="C135" s="7" t="n"/>
      <c r="D135" s="8" t="n"/>
      <c r="E135" s="9">
        <f>IF(D135="","",CHOOSE(WEEKDAY(D135,2),"lundi","mardi","mercredi","jeudi","vendredi","samedi","dimanche"))</f>
        <v/>
      </c>
      <c r="F135" s="10" t="n"/>
      <c r="G135" s="10" t="n"/>
      <c r="H135" s="11" t="n"/>
      <c r="I135" s="12">
        <f>IF(OR(F135="",G135=""),"",IFERROR(MAX(0,(IF(G135&lt;F135,G135+1,G135)-F135)*24-H135/60),0))</f>
        <v/>
      </c>
      <c r="J135" s="6" t="n"/>
      <c r="K135" s="12">
        <f>IF(I135="","",IF(OR(J135="Absent",J135="Annulé"),0,I135))</f>
        <v/>
      </c>
      <c r="L135" s="7" t="n"/>
      <c r="M135" s="7" t="n"/>
      <c r="N135" s="9">
        <f>IF(COUNTA(A135:D135,F135:H135,J135)=0,"",IF(OR(B135="",C135="",D135="",F135="",G135="",H135="",J135=""),"À compléter",IF(OR(D135&lt;'Paramètres'!$B$5,D135&gt;'Paramètres'!$B$6),"Hors période","OK")))</f>
        <v/>
      </c>
    </row>
    <row r="136">
      <c r="A136" s="6" t="n"/>
      <c r="B136" s="6" t="n"/>
      <c r="C136" s="7" t="n"/>
      <c r="D136" s="8" t="n"/>
      <c r="E136" s="9">
        <f>IF(D136="","",CHOOSE(WEEKDAY(D136,2),"lundi","mardi","mercredi","jeudi","vendredi","samedi","dimanche"))</f>
        <v/>
      </c>
      <c r="F136" s="10" t="n"/>
      <c r="G136" s="10" t="n"/>
      <c r="H136" s="11" t="n"/>
      <c r="I136" s="12">
        <f>IF(OR(F136="",G136=""),"",IFERROR(MAX(0,(IF(G136&lt;F136,G136+1,G136)-F136)*24-H136/60),0))</f>
        <v/>
      </c>
      <c r="J136" s="6" t="n"/>
      <c r="K136" s="12">
        <f>IF(I136="","",IF(OR(J136="Absent",J136="Annulé"),0,I136))</f>
        <v/>
      </c>
      <c r="L136" s="7" t="n"/>
      <c r="M136" s="7" t="n"/>
      <c r="N136" s="9">
        <f>IF(COUNTA(A136:D136,F136:H136,J136)=0,"",IF(OR(B136="",C136="",D136="",F136="",G136="",H136="",J136=""),"À compléter",IF(OR(D136&lt;'Paramètres'!$B$5,D136&gt;'Paramètres'!$B$6),"Hors période","OK")))</f>
        <v/>
      </c>
    </row>
    <row r="137">
      <c r="A137" s="6" t="n"/>
      <c r="B137" s="6" t="n"/>
      <c r="C137" s="7" t="n"/>
      <c r="D137" s="8" t="n"/>
      <c r="E137" s="9">
        <f>IF(D137="","",CHOOSE(WEEKDAY(D137,2),"lundi","mardi","mercredi","jeudi","vendredi","samedi","dimanche"))</f>
        <v/>
      </c>
      <c r="F137" s="10" t="n"/>
      <c r="G137" s="10" t="n"/>
      <c r="H137" s="11" t="n"/>
      <c r="I137" s="12">
        <f>IF(OR(F137="",G137=""),"",IFERROR(MAX(0,(IF(G137&lt;F137,G137+1,G137)-F137)*24-H137/60),0))</f>
        <v/>
      </c>
      <c r="J137" s="6" t="n"/>
      <c r="K137" s="12">
        <f>IF(I137="","",IF(OR(J137="Absent",J137="Annulé"),0,I137))</f>
        <v/>
      </c>
      <c r="L137" s="7" t="n"/>
      <c r="M137" s="7" t="n"/>
      <c r="N137" s="9">
        <f>IF(COUNTA(A137:D137,F137:H137,J137)=0,"",IF(OR(B137="",C137="",D137="",F137="",G137="",H137="",J137=""),"À compléter",IF(OR(D137&lt;'Paramètres'!$B$5,D137&gt;'Paramètres'!$B$6),"Hors période","OK")))</f>
        <v/>
      </c>
    </row>
    <row r="138">
      <c r="A138" s="6" t="n"/>
      <c r="B138" s="6" t="n"/>
      <c r="C138" s="7" t="n"/>
      <c r="D138" s="8" t="n"/>
      <c r="E138" s="9">
        <f>IF(D138="","",CHOOSE(WEEKDAY(D138,2),"lundi","mardi","mercredi","jeudi","vendredi","samedi","dimanche"))</f>
        <v/>
      </c>
      <c r="F138" s="10" t="n"/>
      <c r="G138" s="10" t="n"/>
      <c r="H138" s="11" t="n"/>
      <c r="I138" s="12">
        <f>IF(OR(F138="",G138=""),"",IFERROR(MAX(0,(IF(G138&lt;F138,G138+1,G138)-F138)*24-H138/60),0))</f>
        <v/>
      </c>
      <c r="J138" s="6" t="n"/>
      <c r="K138" s="12">
        <f>IF(I138="","",IF(OR(J138="Absent",J138="Annulé"),0,I138))</f>
        <v/>
      </c>
      <c r="L138" s="7" t="n"/>
      <c r="M138" s="7" t="n"/>
      <c r="N138" s="9">
        <f>IF(COUNTA(A138:D138,F138:H138,J138)=0,"",IF(OR(B138="",C138="",D138="",F138="",G138="",H138="",J138=""),"À compléter",IF(OR(D138&lt;'Paramètres'!$B$5,D138&gt;'Paramètres'!$B$6),"Hors période","OK")))</f>
        <v/>
      </c>
    </row>
    <row r="139">
      <c r="A139" s="6" t="n"/>
      <c r="B139" s="6" t="n"/>
      <c r="C139" s="7" t="n"/>
      <c r="D139" s="8" t="n"/>
      <c r="E139" s="9">
        <f>IF(D139="","",CHOOSE(WEEKDAY(D139,2),"lundi","mardi","mercredi","jeudi","vendredi","samedi","dimanche"))</f>
        <v/>
      </c>
      <c r="F139" s="10" t="n"/>
      <c r="G139" s="10" t="n"/>
      <c r="H139" s="11" t="n"/>
      <c r="I139" s="12">
        <f>IF(OR(F139="",G139=""),"",IFERROR(MAX(0,(IF(G139&lt;F139,G139+1,G139)-F139)*24-H139/60),0))</f>
        <v/>
      </c>
      <c r="J139" s="6" t="n"/>
      <c r="K139" s="12">
        <f>IF(I139="","",IF(OR(J139="Absent",J139="Annulé"),0,I139))</f>
        <v/>
      </c>
      <c r="L139" s="7" t="n"/>
      <c r="M139" s="7" t="n"/>
      <c r="N139" s="9">
        <f>IF(COUNTA(A139:D139,F139:H139,J139)=0,"",IF(OR(B139="",C139="",D139="",F139="",G139="",H139="",J139=""),"À compléter",IF(OR(D139&lt;'Paramètres'!$B$5,D139&gt;'Paramètres'!$B$6),"Hors période","OK")))</f>
        <v/>
      </c>
    </row>
    <row r="140">
      <c r="A140" s="6" t="n"/>
      <c r="B140" s="6" t="n"/>
      <c r="C140" s="7" t="n"/>
      <c r="D140" s="8" t="n"/>
      <c r="E140" s="9">
        <f>IF(D140="","",CHOOSE(WEEKDAY(D140,2),"lundi","mardi","mercredi","jeudi","vendredi","samedi","dimanche"))</f>
        <v/>
      </c>
      <c r="F140" s="10" t="n"/>
      <c r="G140" s="10" t="n"/>
      <c r="H140" s="11" t="n"/>
      <c r="I140" s="12">
        <f>IF(OR(F140="",G140=""),"",IFERROR(MAX(0,(IF(G140&lt;F140,G140+1,G140)-F140)*24-H140/60),0))</f>
        <v/>
      </c>
      <c r="J140" s="6" t="n"/>
      <c r="K140" s="12">
        <f>IF(I140="","",IF(OR(J140="Absent",J140="Annulé"),0,I140))</f>
        <v/>
      </c>
      <c r="L140" s="7" t="n"/>
      <c r="M140" s="7" t="n"/>
      <c r="N140" s="9">
        <f>IF(COUNTA(A140:D140,F140:H140,J140)=0,"",IF(OR(B140="",C140="",D140="",F140="",G140="",H140="",J140=""),"À compléter",IF(OR(D140&lt;'Paramètres'!$B$5,D140&gt;'Paramètres'!$B$6),"Hors période","OK")))</f>
        <v/>
      </c>
    </row>
    <row r="141">
      <c r="A141" s="6" t="n"/>
      <c r="B141" s="6" t="n"/>
      <c r="C141" s="7" t="n"/>
      <c r="D141" s="8" t="n"/>
      <c r="E141" s="9">
        <f>IF(D141="","",CHOOSE(WEEKDAY(D141,2),"lundi","mardi","mercredi","jeudi","vendredi","samedi","dimanche"))</f>
        <v/>
      </c>
      <c r="F141" s="10" t="n"/>
      <c r="G141" s="10" t="n"/>
      <c r="H141" s="11" t="n"/>
      <c r="I141" s="12">
        <f>IF(OR(F141="",G141=""),"",IFERROR(MAX(0,(IF(G141&lt;F141,G141+1,G141)-F141)*24-H141/60),0))</f>
        <v/>
      </c>
      <c r="J141" s="6" t="n"/>
      <c r="K141" s="12">
        <f>IF(I141="","",IF(OR(J141="Absent",J141="Annulé"),0,I141))</f>
        <v/>
      </c>
      <c r="L141" s="7" t="n"/>
      <c r="M141" s="7" t="n"/>
      <c r="N141" s="9">
        <f>IF(COUNTA(A141:D141,F141:H141,J141)=0,"",IF(OR(B141="",C141="",D141="",F141="",G141="",H141="",J141=""),"À compléter",IF(OR(D141&lt;'Paramètres'!$B$5,D141&gt;'Paramètres'!$B$6),"Hors période","OK")))</f>
        <v/>
      </c>
    </row>
    <row r="142">
      <c r="A142" s="6" t="n"/>
      <c r="B142" s="6" t="n"/>
      <c r="C142" s="7" t="n"/>
      <c r="D142" s="8" t="n"/>
      <c r="E142" s="9">
        <f>IF(D142="","",CHOOSE(WEEKDAY(D142,2),"lundi","mardi","mercredi","jeudi","vendredi","samedi","dimanche"))</f>
        <v/>
      </c>
      <c r="F142" s="10" t="n"/>
      <c r="G142" s="10" t="n"/>
      <c r="H142" s="11" t="n"/>
      <c r="I142" s="12">
        <f>IF(OR(F142="",G142=""),"",IFERROR(MAX(0,(IF(G142&lt;F142,G142+1,G142)-F142)*24-H142/60),0))</f>
        <v/>
      </c>
      <c r="J142" s="6" t="n"/>
      <c r="K142" s="12">
        <f>IF(I142="","",IF(OR(J142="Absent",J142="Annulé"),0,I142))</f>
        <v/>
      </c>
      <c r="L142" s="7" t="n"/>
      <c r="M142" s="7" t="n"/>
      <c r="N142" s="9">
        <f>IF(COUNTA(A142:D142,F142:H142,J142)=0,"",IF(OR(B142="",C142="",D142="",F142="",G142="",H142="",J142=""),"À compléter",IF(OR(D142&lt;'Paramètres'!$B$5,D142&gt;'Paramètres'!$B$6),"Hors période","OK")))</f>
        <v/>
      </c>
    </row>
    <row r="143">
      <c r="A143" s="6" t="n"/>
      <c r="B143" s="6" t="n"/>
      <c r="C143" s="7" t="n"/>
      <c r="D143" s="8" t="n"/>
      <c r="E143" s="9">
        <f>IF(D143="","",CHOOSE(WEEKDAY(D143,2),"lundi","mardi","mercredi","jeudi","vendredi","samedi","dimanche"))</f>
        <v/>
      </c>
      <c r="F143" s="10" t="n"/>
      <c r="G143" s="10" t="n"/>
      <c r="H143" s="11" t="n"/>
      <c r="I143" s="12">
        <f>IF(OR(F143="",G143=""),"",IFERROR(MAX(0,(IF(G143&lt;F143,G143+1,G143)-F143)*24-H143/60),0))</f>
        <v/>
      </c>
      <c r="J143" s="6" t="n"/>
      <c r="K143" s="12">
        <f>IF(I143="","",IF(OR(J143="Absent",J143="Annulé"),0,I143))</f>
        <v/>
      </c>
      <c r="L143" s="7" t="n"/>
      <c r="M143" s="7" t="n"/>
      <c r="N143" s="9">
        <f>IF(COUNTA(A143:D143,F143:H143,J143)=0,"",IF(OR(B143="",C143="",D143="",F143="",G143="",H143="",J143=""),"À compléter",IF(OR(D143&lt;'Paramètres'!$B$5,D143&gt;'Paramètres'!$B$6),"Hors période","OK")))</f>
        <v/>
      </c>
    </row>
    <row r="144">
      <c r="A144" s="6" t="n"/>
      <c r="B144" s="6" t="n"/>
      <c r="C144" s="7" t="n"/>
      <c r="D144" s="8" t="n"/>
      <c r="E144" s="9">
        <f>IF(D144="","",CHOOSE(WEEKDAY(D144,2),"lundi","mardi","mercredi","jeudi","vendredi","samedi","dimanche"))</f>
        <v/>
      </c>
      <c r="F144" s="10" t="n"/>
      <c r="G144" s="10" t="n"/>
      <c r="H144" s="11" t="n"/>
      <c r="I144" s="12">
        <f>IF(OR(F144="",G144=""),"",IFERROR(MAX(0,(IF(G144&lt;F144,G144+1,G144)-F144)*24-H144/60),0))</f>
        <v/>
      </c>
      <c r="J144" s="6" t="n"/>
      <c r="K144" s="12">
        <f>IF(I144="","",IF(OR(J144="Absent",J144="Annulé"),0,I144))</f>
        <v/>
      </c>
      <c r="L144" s="7" t="n"/>
      <c r="M144" s="7" t="n"/>
      <c r="N144" s="9">
        <f>IF(COUNTA(A144:D144,F144:H144,J144)=0,"",IF(OR(B144="",C144="",D144="",F144="",G144="",H144="",J144=""),"À compléter",IF(OR(D144&lt;'Paramètres'!$B$5,D144&gt;'Paramètres'!$B$6),"Hors période","OK")))</f>
        <v/>
      </c>
    </row>
    <row r="145">
      <c r="A145" s="6" t="n"/>
      <c r="B145" s="6" t="n"/>
      <c r="C145" s="7" t="n"/>
      <c r="D145" s="8" t="n"/>
      <c r="E145" s="9">
        <f>IF(D145="","",CHOOSE(WEEKDAY(D145,2),"lundi","mardi","mercredi","jeudi","vendredi","samedi","dimanche"))</f>
        <v/>
      </c>
      <c r="F145" s="10" t="n"/>
      <c r="G145" s="10" t="n"/>
      <c r="H145" s="11" t="n"/>
      <c r="I145" s="12">
        <f>IF(OR(F145="",G145=""),"",IFERROR(MAX(0,(IF(G145&lt;F145,G145+1,G145)-F145)*24-H145/60),0))</f>
        <v/>
      </c>
      <c r="J145" s="6" t="n"/>
      <c r="K145" s="12">
        <f>IF(I145="","",IF(OR(J145="Absent",J145="Annulé"),0,I145))</f>
        <v/>
      </c>
      <c r="L145" s="7" t="n"/>
      <c r="M145" s="7" t="n"/>
      <c r="N145" s="9">
        <f>IF(COUNTA(A145:D145,F145:H145,J145)=0,"",IF(OR(B145="",C145="",D145="",F145="",G145="",H145="",J145=""),"À compléter",IF(OR(D145&lt;'Paramètres'!$B$5,D145&gt;'Paramètres'!$B$6),"Hors période","OK")))</f>
        <v/>
      </c>
    </row>
    <row r="146">
      <c r="A146" s="6" t="n"/>
      <c r="B146" s="6" t="n"/>
      <c r="C146" s="7" t="n"/>
      <c r="D146" s="8" t="n"/>
      <c r="E146" s="9">
        <f>IF(D146="","",CHOOSE(WEEKDAY(D146,2),"lundi","mardi","mercredi","jeudi","vendredi","samedi","dimanche"))</f>
        <v/>
      </c>
      <c r="F146" s="10" t="n"/>
      <c r="G146" s="10" t="n"/>
      <c r="H146" s="11" t="n"/>
      <c r="I146" s="12">
        <f>IF(OR(F146="",G146=""),"",IFERROR(MAX(0,(IF(G146&lt;F146,G146+1,G146)-F146)*24-H146/60),0))</f>
        <v/>
      </c>
      <c r="J146" s="6" t="n"/>
      <c r="K146" s="12">
        <f>IF(I146="","",IF(OR(J146="Absent",J146="Annulé"),0,I146))</f>
        <v/>
      </c>
      <c r="L146" s="7" t="n"/>
      <c r="M146" s="7" t="n"/>
      <c r="N146" s="9">
        <f>IF(COUNTA(A146:D146,F146:H146,J146)=0,"",IF(OR(B146="",C146="",D146="",F146="",G146="",H146="",J146=""),"À compléter",IF(OR(D146&lt;'Paramètres'!$B$5,D146&gt;'Paramètres'!$B$6),"Hors période","OK")))</f>
        <v/>
      </c>
    </row>
    <row r="147">
      <c r="A147" s="6" t="n"/>
      <c r="B147" s="6" t="n"/>
      <c r="C147" s="7" t="n"/>
      <c r="D147" s="8" t="n"/>
      <c r="E147" s="9">
        <f>IF(D147="","",CHOOSE(WEEKDAY(D147,2),"lundi","mardi","mercredi","jeudi","vendredi","samedi","dimanche"))</f>
        <v/>
      </c>
      <c r="F147" s="10" t="n"/>
      <c r="G147" s="10" t="n"/>
      <c r="H147" s="11" t="n"/>
      <c r="I147" s="12">
        <f>IF(OR(F147="",G147=""),"",IFERROR(MAX(0,(IF(G147&lt;F147,G147+1,G147)-F147)*24-H147/60),0))</f>
        <v/>
      </c>
      <c r="J147" s="6" t="n"/>
      <c r="K147" s="12">
        <f>IF(I147="","",IF(OR(J147="Absent",J147="Annulé"),0,I147))</f>
        <v/>
      </c>
      <c r="L147" s="7" t="n"/>
      <c r="M147" s="7" t="n"/>
      <c r="N147" s="9">
        <f>IF(COUNTA(A147:D147,F147:H147,J147)=0,"",IF(OR(B147="",C147="",D147="",F147="",G147="",H147="",J147=""),"À compléter",IF(OR(D147&lt;'Paramètres'!$B$5,D147&gt;'Paramètres'!$B$6),"Hors période","OK")))</f>
        <v/>
      </c>
    </row>
    <row r="148">
      <c r="A148" s="6" t="n"/>
      <c r="B148" s="6" t="n"/>
      <c r="C148" s="7" t="n"/>
      <c r="D148" s="8" t="n"/>
      <c r="E148" s="9">
        <f>IF(D148="","",CHOOSE(WEEKDAY(D148,2),"lundi","mardi","mercredi","jeudi","vendredi","samedi","dimanche"))</f>
        <v/>
      </c>
      <c r="F148" s="10" t="n"/>
      <c r="G148" s="10" t="n"/>
      <c r="H148" s="11" t="n"/>
      <c r="I148" s="12">
        <f>IF(OR(F148="",G148=""),"",IFERROR(MAX(0,(IF(G148&lt;F148,G148+1,G148)-F148)*24-H148/60),0))</f>
        <v/>
      </c>
      <c r="J148" s="6" t="n"/>
      <c r="K148" s="12">
        <f>IF(I148="","",IF(OR(J148="Absent",J148="Annulé"),0,I148))</f>
        <v/>
      </c>
      <c r="L148" s="7" t="n"/>
      <c r="M148" s="7" t="n"/>
      <c r="N148" s="9">
        <f>IF(COUNTA(A148:D148,F148:H148,J148)=0,"",IF(OR(B148="",C148="",D148="",F148="",G148="",H148="",J148=""),"À compléter",IF(OR(D148&lt;'Paramètres'!$B$5,D148&gt;'Paramètres'!$B$6),"Hors période","OK")))</f>
        <v/>
      </c>
    </row>
    <row r="149">
      <c r="A149" s="6" t="n"/>
      <c r="B149" s="6" t="n"/>
      <c r="C149" s="7" t="n"/>
      <c r="D149" s="8" t="n"/>
      <c r="E149" s="9">
        <f>IF(D149="","",CHOOSE(WEEKDAY(D149,2),"lundi","mardi","mercredi","jeudi","vendredi","samedi","dimanche"))</f>
        <v/>
      </c>
      <c r="F149" s="10" t="n"/>
      <c r="G149" s="10" t="n"/>
      <c r="H149" s="11" t="n"/>
      <c r="I149" s="12">
        <f>IF(OR(F149="",G149=""),"",IFERROR(MAX(0,(IF(G149&lt;F149,G149+1,G149)-F149)*24-H149/60),0))</f>
        <v/>
      </c>
      <c r="J149" s="6" t="n"/>
      <c r="K149" s="12">
        <f>IF(I149="","",IF(OR(J149="Absent",J149="Annulé"),0,I149))</f>
        <v/>
      </c>
      <c r="L149" s="7" t="n"/>
      <c r="M149" s="7" t="n"/>
      <c r="N149" s="9">
        <f>IF(COUNTA(A149:D149,F149:H149,J149)=0,"",IF(OR(B149="",C149="",D149="",F149="",G149="",H149="",J149=""),"À compléter",IF(OR(D149&lt;'Paramètres'!$B$5,D149&gt;'Paramètres'!$B$6),"Hors période","OK")))</f>
        <v/>
      </c>
    </row>
    <row r="150">
      <c r="A150" s="6" t="n"/>
      <c r="B150" s="6" t="n"/>
      <c r="C150" s="7" t="n"/>
      <c r="D150" s="8" t="n"/>
      <c r="E150" s="9">
        <f>IF(D150="","",CHOOSE(WEEKDAY(D150,2),"lundi","mardi","mercredi","jeudi","vendredi","samedi","dimanche"))</f>
        <v/>
      </c>
      <c r="F150" s="10" t="n"/>
      <c r="G150" s="10" t="n"/>
      <c r="H150" s="11" t="n"/>
      <c r="I150" s="12">
        <f>IF(OR(F150="",G150=""),"",IFERROR(MAX(0,(IF(G150&lt;F150,G150+1,G150)-F150)*24-H150/60),0))</f>
        <v/>
      </c>
      <c r="J150" s="6" t="n"/>
      <c r="K150" s="12">
        <f>IF(I150="","",IF(OR(J150="Absent",J150="Annulé"),0,I150))</f>
        <v/>
      </c>
      <c r="L150" s="7" t="n"/>
      <c r="M150" s="7" t="n"/>
      <c r="N150" s="9">
        <f>IF(COUNTA(A150:D150,F150:H150,J150)=0,"",IF(OR(B150="",C150="",D150="",F150="",G150="",H150="",J150=""),"À compléter",IF(OR(D150&lt;'Paramètres'!$B$5,D150&gt;'Paramètres'!$B$6),"Hors période","OK")))</f>
        <v/>
      </c>
    </row>
    <row r="151">
      <c r="A151" s="6" t="n"/>
      <c r="B151" s="6" t="n"/>
      <c r="C151" s="7" t="n"/>
      <c r="D151" s="8" t="n"/>
      <c r="E151" s="9">
        <f>IF(D151="","",CHOOSE(WEEKDAY(D151,2),"lundi","mardi","mercredi","jeudi","vendredi","samedi","dimanche"))</f>
        <v/>
      </c>
      <c r="F151" s="10" t="n"/>
      <c r="G151" s="10" t="n"/>
      <c r="H151" s="11" t="n"/>
      <c r="I151" s="12">
        <f>IF(OR(F151="",G151=""),"",IFERROR(MAX(0,(IF(G151&lt;F151,G151+1,G151)-F151)*24-H151/60),0))</f>
        <v/>
      </c>
      <c r="J151" s="6" t="n"/>
      <c r="K151" s="12">
        <f>IF(I151="","",IF(OR(J151="Absent",J151="Annulé"),0,I151))</f>
        <v/>
      </c>
      <c r="L151" s="7" t="n"/>
      <c r="M151" s="7" t="n"/>
      <c r="N151" s="9">
        <f>IF(COUNTA(A151:D151,F151:H151,J151)=0,"",IF(OR(B151="",C151="",D151="",F151="",G151="",H151="",J151=""),"À compléter",IF(OR(D151&lt;'Paramètres'!$B$5,D151&gt;'Paramètres'!$B$6),"Hors période","OK")))</f>
        <v/>
      </c>
    </row>
    <row r="152">
      <c r="A152" s="6" t="n"/>
      <c r="B152" s="6" t="n"/>
      <c r="C152" s="7" t="n"/>
      <c r="D152" s="8" t="n"/>
      <c r="E152" s="9">
        <f>IF(D152="","",CHOOSE(WEEKDAY(D152,2),"lundi","mardi","mercredi","jeudi","vendredi","samedi","dimanche"))</f>
        <v/>
      </c>
      <c r="F152" s="10" t="n"/>
      <c r="G152" s="10" t="n"/>
      <c r="H152" s="11" t="n"/>
      <c r="I152" s="12">
        <f>IF(OR(F152="",G152=""),"",IFERROR(MAX(0,(IF(G152&lt;F152,G152+1,G152)-F152)*24-H152/60),0))</f>
        <v/>
      </c>
      <c r="J152" s="6" t="n"/>
      <c r="K152" s="12">
        <f>IF(I152="","",IF(OR(J152="Absent",J152="Annulé"),0,I152))</f>
        <v/>
      </c>
      <c r="L152" s="7" t="n"/>
      <c r="M152" s="7" t="n"/>
      <c r="N152" s="9">
        <f>IF(COUNTA(A152:D152,F152:H152,J152)=0,"",IF(OR(B152="",C152="",D152="",F152="",G152="",H152="",J152=""),"À compléter",IF(OR(D152&lt;'Paramètres'!$B$5,D152&gt;'Paramètres'!$B$6),"Hors période","OK")))</f>
        <v/>
      </c>
    </row>
    <row r="153">
      <c r="A153" s="6" t="n"/>
      <c r="B153" s="6" t="n"/>
      <c r="C153" s="7" t="n"/>
      <c r="D153" s="8" t="n"/>
      <c r="E153" s="9">
        <f>IF(D153="","",CHOOSE(WEEKDAY(D153,2),"lundi","mardi","mercredi","jeudi","vendredi","samedi","dimanche"))</f>
        <v/>
      </c>
      <c r="F153" s="10" t="n"/>
      <c r="G153" s="10" t="n"/>
      <c r="H153" s="11" t="n"/>
      <c r="I153" s="12">
        <f>IF(OR(F153="",G153=""),"",IFERROR(MAX(0,(IF(G153&lt;F153,G153+1,G153)-F153)*24-H153/60),0))</f>
        <v/>
      </c>
      <c r="J153" s="6" t="n"/>
      <c r="K153" s="12">
        <f>IF(I153="","",IF(OR(J153="Absent",J153="Annulé"),0,I153))</f>
        <v/>
      </c>
      <c r="L153" s="7" t="n"/>
      <c r="M153" s="7" t="n"/>
      <c r="N153" s="9">
        <f>IF(COUNTA(A153:D153,F153:H153,J153)=0,"",IF(OR(B153="",C153="",D153="",F153="",G153="",H153="",J153=""),"À compléter",IF(OR(D153&lt;'Paramètres'!$B$5,D153&gt;'Paramètres'!$B$6),"Hors période","OK")))</f>
        <v/>
      </c>
    </row>
    <row r="154">
      <c r="A154" s="6" t="n"/>
      <c r="B154" s="6" t="n"/>
      <c r="C154" s="7" t="n"/>
      <c r="D154" s="8" t="n"/>
      <c r="E154" s="9">
        <f>IF(D154="","",CHOOSE(WEEKDAY(D154,2),"lundi","mardi","mercredi","jeudi","vendredi","samedi","dimanche"))</f>
        <v/>
      </c>
      <c r="F154" s="10" t="n"/>
      <c r="G154" s="10" t="n"/>
      <c r="H154" s="11" t="n"/>
      <c r="I154" s="12">
        <f>IF(OR(F154="",G154=""),"",IFERROR(MAX(0,(IF(G154&lt;F154,G154+1,G154)-F154)*24-H154/60),0))</f>
        <v/>
      </c>
      <c r="J154" s="6" t="n"/>
      <c r="K154" s="12">
        <f>IF(I154="","",IF(OR(J154="Absent",J154="Annulé"),0,I154))</f>
        <v/>
      </c>
      <c r="L154" s="7" t="n"/>
      <c r="M154" s="7" t="n"/>
      <c r="N154" s="9">
        <f>IF(COUNTA(A154:D154,F154:H154,J154)=0,"",IF(OR(B154="",C154="",D154="",F154="",G154="",H154="",J154=""),"À compléter",IF(OR(D154&lt;'Paramètres'!$B$5,D154&gt;'Paramètres'!$B$6),"Hors période","OK")))</f>
        <v/>
      </c>
    </row>
    <row r="155">
      <c r="A155" s="6" t="n"/>
      <c r="B155" s="6" t="n"/>
      <c r="C155" s="7" t="n"/>
      <c r="D155" s="8" t="n"/>
      <c r="E155" s="9">
        <f>IF(D155="","",CHOOSE(WEEKDAY(D155,2),"lundi","mardi","mercredi","jeudi","vendredi","samedi","dimanche"))</f>
        <v/>
      </c>
      <c r="F155" s="10" t="n"/>
      <c r="G155" s="10" t="n"/>
      <c r="H155" s="11" t="n"/>
      <c r="I155" s="12">
        <f>IF(OR(F155="",G155=""),"",IFERROR(MAX(0,(IF(G155&lt;F155,G155+1,G155)-F155)*24-H155/60),0))</f>
        <v/>
      </c>
      <c r="J155" s="6" t="n"/>
      <c r="K155" s="12">
        <f>IF(I155="","",IF(OR(J155="Absent",J155="Annulé"),0,I155))</f>
        <v/>
      </c>
      <c r="L155" s="7" t="n"/>
      <c r="M155" s="7" t="n"/>
      <c r="N155" s="9">
        <f>IF(COUNTA(A155:D155,F155:H155,J155)=0,"",IF(OR(B155="",C155="",D155="",F155="",G155="",H155="",J155=""),"À compléter",IF(OR(D155&lt;'Paramètres'!$B$5,D155&gt;'Paramètres'!$B$6),"Hors période","OK")))</f>
        <v/>
      </c>
    </row>
    <row r="156">
      <c r="A156" s="6" t="n"/>
      <c r="B156" s="6" t="n"/>
      <c r="C156" s="7" t="n"/>
      <c r="D156" s="8" t="n"/>
      <c r="E156" s="9">
        <f>IF(D156="","",CHOOSE(WEEKDAY(D156,2),"lundi","mardi","mercredi","jeudi","vendredi","samedi","dimanche"))</f>
        <v/>
      </c>
      <c r="F156" s="10" t="n"/>
      <c r="G156" s="10" t="n"/>
      <c r="H156" s="11" t="n"/>
      <c r="I156" s="12">
        <f>IF(OR(F156="",G156=""),"",IFERROR(MAX(0,(IF(G156&lt;F156,G156+1,G156)-F156)*24-H156/60),0))</f>
        <v/>
      </c>
      <c r="J156" s="6" t="n"/>
      <c r="K156" s="12">
        <f>IF(I156="","",IF(OR(J156="Absent",J156="Annulé"),0,I156))</f>
        <v/>
      </c>
      <c r="L156" s="7" t="n"/>
      <c r="M156" s="7" t="n"/>
      <c r="N156" s="9">
        <f>IF(COUNTA(A156:D156,F156:H156,J156)=0,"",IF(OR(B156="",C156="",D156="",F156="",G156="",H156="",J156=""),"À compléter",IF(OR(D156&lt;'Paramètres'!$B$5,D156&gt;'Paramètres'!$B$6),"Hors période","OK")))</f>
        <v/>
      </c>
    </row>
    <row r="157">
      <c r="A157" s="6" t="n"/>
      <c r="B157" s="6" t="n"/>
      <c r="C157" s="7" t="n"/>
      <c r="D157" s="8" t="n"/>
      <c r="E157" s="9">
        <f>IF(D157="","",CHOOSE(WEEKDAY(D157,2),"lundi","mardi","mercredi","jeudi","vendredi","samedi","dimanche"))</f>
        <v/>
      </c>
      <c r="F157" s="10" t="n"/>
      <c r="G157" s="10" t="n"/>
      <c r="H157" s="11" t="n"/>
      <c r="I157" s="12">
        <f>IF(OR(F157="",G157=""),"",IFERROR(MAX(0,(IF(G157&lt;F157,G157+1,G157)-F157)*24-H157/60),0))</f>
        <v/>
      </c>
      <c r="J157" s="6" t="n"/>
      <c r="K157" s="12">
        <f>IF(I157="","",IF(OR(J157="Absent",J157="Annulé"),0,I157))</f>
        <v/>
      </c>
      <c r="L157" s="7" t="n"/>
      <c r="M157" s="7" t="n"/>
      <c r="N157" s="9">
        <f>IF(COUNTA(A157:D157,F157:H157,J157)=0,"",IF(OR(B157="",C157="",D157="",F157="",G157="",H157="",J157=""),"À compléter",IF(OR(D157&lt;'Paramètres'!$B$5,D157&gt;'Paramètres'!$B$6),"Hors période","OK")))</f>
        <v/>
      </c>
    </row>
    <row r="158">
      <c r="A158" s="6" t="n"/>
      <c r="B158" s="6" t="n"/>
      <c r="C158" s="7" t="n"/>
      <c r="D158" s="8" t="n"/>
      <c r="E158" s="9">
        <f>IF(D158="","",CHOOSE(WEEKDAY(D158,2),"lundi","mardi","mercredi","jeudi","vendredi","samedi","dimanche"))</f>
        <v/>
      </c>
      <c r="F158" s="10" t="n"/>
      <c r="G158" s="10" t="n"/>
      <c r="H158" s="11" t="n"/>
      <c r="I158" s="12">
        <f>IF(OR(F158="",G158=""),"",IFERROR(MAX(0,(IF(G158&lt;F158,G158+1,G158)-F158)*24-H158/60),0))</f>
        <v/>
      </c>
      <c r="J158" s="6" t="n"/>
      <c r="K158" s="12">
        <f>IF(I158="","",IF(OR(J158="Absent",J158="Annulé"),0,I158))</f>
        <v/>
      </c>
      <c r="L158" s="7" t="n"/>
      <c r="M158" s="7" t="n"/>
      <c r="N158" s="9">
        <f>IF(COUNTA(A158:D158,F158:H158,J158)=0,"",IF(OR(B158="",C158="",D158="",F158="",G158="",H158="",J158=""),"À compléter",IF(OR(D158&lt;'Paramètres'!$B$5,D158&gt;'Paramètres'!$B$6),"Hors période","OK")))</f>
        <v/>
      </c>
    </row>
    <row r="159">
      <c r="A159" s="6" t="n"/>
      <c r="B159" s="6" t="n"/>
      <c r="C159" s="7" t="n"/>
      <c r="D159" s="8" t="n"/>
      <c r="E159" s="9">
        <f>IF(D159="","",CHOOSE(WEEKDAY(D159,2),"lundi","mardi","mercredi","jeudi","vendredi","samedi","dimanche"))</f>
        <v/>
      </c>
      <c r="F159" s="10" t="n"/>
      <c r="G159" s="10" t="n"/>
      <c r="H159" s="11" t="n"/>
      <c r="I159" s="12">
        <f>IF(OR(F159="",G159=""),"",IFERROR(MAX(0,(IF(G159&lt;F159,G159+1,G159)-F159)*24-H159/60),0))</f>
        <v/>
      </c>
      <c r="J159" s="6" t="n"/>
      <c r="K159" s="12">
        <f>IF(I159="","",IF(OR(J159="Absent",J159="Annulé"),0,I159))</f>
        <v/>
      </c>
      <c r="L159" s="7" t="n"/>
      <c r="M159" s="7" t="n"/>
      <c r="N159" s="9">
        <f>IF(COUNTA(A159:D159,F159:H159,J159)=0,"",IF(OR(B159="",C159="",D159="",F159="",G159="",H159="",J159=""),"À compléter",IF(OR(D159&lt;'Paramètres'!$B$5,D159&gt;'Paramètres'!$B$6),"Hors période","OK")))</f>
        <v/>
      </c>
    </row>
    <row r="160">
      <c r="A160" s="6" t="n"/>
      <c r="B160" s="6" t="n"/>
      <c r="C160" s="7" t="n"/>
      <c r="D160" s="8" t="n"/>
      <c r="E160" s="9">
        <f>IF(D160="","",CHOOSE(WEEKDAY(D160,2),"lundi","mardi","mercredi","jeudi","vendredi","samedi","dimanche"))</f>
        <v/>
      </c>
      <c r="F160" s="10" t="n"/>
      <c r="G160" s="10" t="n"/>
      <c r="H160" s="11" t="n"/>
      <c r="I160" s="12">
        <f>IF(OR(F160="",G160=""),"",IFERROR(MAX(0,(IF(G160&lt;F160,G160+1,G160)-F160)*24-H160/60),0))</f>
        <v/>
      </c>
      <c r="J160" s="6" t="n"/>
      <c r="K160" s="12">
        <f>IF(I160="","",IF(OR(J160="Absent",J160="Annulé"),0,I160))</f>
        <v/>
      </c>
      <c r="L160" s="7" t="n"/>
      <c r="M160" s="7" t="n"/>
      <c r="N160" s="9">
        <f>IF(COUNTA(A160:D160,F160:H160,J160)=0,"",IF(OR(B160="",C160="",D160="",F160="",G160="",H160="",J160=""),"À compléter",IF(OR(D160&lt;'Paramètres'!$B$5,D160&gt;'Paramètres'!$B$6),"Hors période","OK")))</f>
        <v/>
      </c>
    </row>
    <row r="161">
      <c r="A161" s="6" t="n"/>
      <c r="B161" s="6" t="n"/>
      <c r="C161" s="7" t="n"/>
      <c r="D161" s="8" t="n"/>
      <c r="E161" s="9">
        <f>IF(D161="","",CHOOSE(WEEKDAY(D161,2),"lundi","mardi","mercredi","jeudi","vendredi","samedi","dimanche"))</f>
        <v/>
      </c>
      <c r="F161" s="10" t="n"/>
      <c r="G161" s="10" t="n"/>
      <c r="H161" s="11" t="n"/>
      <c r="I161" s="12">
        <f>IF(OR(F161="",G161=""),"",IFERROR(MAX(0,(IF(G161&lt;F161,G161+1,G161)-F161)*24-H161/60),0))</f>
        <v/>
      </c>
      <c r="J161" s="6" t="n"/>
      <c r="K161" s="12">
        <f>IF(I161="","",IF(OR(J161="Absent",J161="Annulé"),0,I161))</f>
        <v/>
      </c>
      <c r="L161" s="7" t="n"/>
      <c r="M161" s="7" t="n"/>
      <c r="N161" s="9">
        <f>IF(COUNTA(A161:D161,F161:H161,J161)=0,"",IF(OR(B161="",C161="",D161="",F161="",G161="",H161="",J161=""),"À compléter",IF(OR(D161&lt;'Paramètres'!$B$5,D161&gt;'Paramètres'!$B$6),"Hors période","OK")))</f>
        <v/>
      </c>
    </row>
    <row r="162">
      <c r="A162" s="6" t="n"/>
      <c r="B162" s="6" t="n"/>
      <c r="C162" s="7" t="n"/>
      <c r="D162" s="8" t="n"/>
      <c r="E162" s="9">
        <f>IF(D162="","",CHOOSE(WEEKDAY(D162,2),"lundi","mardi","mercredi","jeudi","vendredi","samedi","dimanche"))</f>
        <v/>
      </c>
      <c r="F162" s="10" t="n"/>
      <c r="G162" s="10" t="n"/>
      <c r="H162" s="11" t="n"/>
      <c r="I162" s="12">
        <f>IF(OR(F162="",G162=""),"",IFERROR(MAX(0,(IF(G162&lt;F162,G162+1,G162)-F162)*24-H162/60),0))</f>
        <v/>
      </c>
      <c r="J162" s="6" t="n"/>
      <c r="K162" s="12">
        <f>IF(I162="","",IF(OR(J162="Absent",J162="Annulé"),0,I162))</f>
        <v/>
      </c>
      <c r="L162" s="7" t="n"/>
      <c r="M162" s="7" t="n"/>
      <c r="N162" s="9">
        <f>IF(COUNTA(A162:D162,F162:H162,J162)=0,"",IF(OR(B162="",C162="",D162="",F162="",G162="",H162="",J162=""),"À compléter",IF(OR(D162&lt;'Paramètres'!$B$5,D162&gt;'Paramètres'!$B$6),"Hors période","OK")))</f>
        <v/>
      </c>
    </row>
    <row r="163">
      <c r="A163" s="6" t="n"/>
      <c r="B163" s="6" t="n"/>
      <c r="C163" s="7" t="n"/>
      <c r="D163" s="8" t="n"/>
      <c r="E163" s="9">
        <f>IF(D163="","",CHOOSE(WEEKDAY(D163,2),"lundi","mardi","mercredi","jeudi","vendredi","samedi","dimanche"))</f>
        <v/>
      </c>
      <c r="F163" s="10" t="n"/>
      <c r="G163" s="10" t="n"/>
      <c r="H163" s="11" t="n"/>
      <c r="I163" s="12">
        <f>IF(OR(F163="",G163=""),"",IFERROR(MAX(0,(IF(G163&lt;F163,G163+1,G163)-F163)*24-H163/60),0))</f>
        <v/>
      </c>
      <c r="J163" s="6" t="n"/>
      <c r="K163" s="12">
        <f>IF(I163="","",IF(OR(J163="Absent",J163="Annulé"),0,I163))</f>
        <v/>
      </c>
      <c r="L163" s="7" t="n"/>
      <c r="M163" s="7" t="n"/>
      <c r="N163" s="9">
        <f>IF(COUNTA(A163:D163,F163:H163,J163)=0,"",IF(OR(B163="",C163="",D163="",F163="",G163="",H163="",J163=""),"À compléter",IF(OR(D163&lt;'Paramètres'!$B$5,D163&gt;'Paramètres'!$B$6),"Hors période","OK")))</f>
        <v/>
      </c>
    </row>
    <row r="164">
      <c r="A164" s="6" t="n"/>
      <c r="B164" s="6" t="n"/>
      <c r="C164" s="7" t="n"/>
      <c r="D164" s="8" t="n"/>
      <c r="E164" s="9">
        <f>IF(D164="","",CHOOSE(WEEKDAY(D164,2),"lundi","mardi","mercredi","jeudi","vendredi","samedi","dimanche"))</f>
        <v/>
      </c>
      <c r="F164" s="10" t="n"/>
      <c r="G164" s="10" t="n"/>
      <c r="H164" s="11" t="n"/>
      <c r="I164" s="12">
        <f>IF(OR(F164="",G164=""),"",IFERROR(MAX(0,(IF(G164&lt;F164,G164+1,G164)-F164)*24-H164/60),0))</f>
        <v/>
      </c>
      <c r="J164" s="6" t="n"/>
      <c r="K164" s="12">
        <f>IF(I164="","",IF(OR(J164="Absent",J164="Annulé"),0,I164))</f>
        <v/>
      </c>
      <c r="L164" s="7" t="n"/>
      <c r="M164" s="7" t="n"/>
      <c r="N164" s="9">
        <f>IF(COUNTA(A164:D164,F164:H164,J164)=0,"",IF(OR(B164="",C164="",D164="",F164="",G164="",H164="",J164=""),"À compléter",IF(OR(D164&lt;'Paramètres'!$B$5,D164&gt;'Paramètres'!$B$6),"Hors période","OK")))</f>
        <v/>
      </c>
    </row>
    <row r="165">
      <c r="A165" s="6" t="n"/>
      <c r="B165" s="6" t="n"/>
      <c r="C165" s="7" t="n"/>
      <c r="D165" s="8" t="n"/>
      <c r="E165" s="9">
        <f>IF(D165="","",CHOOSE(WEEKDAY(D165,2),"lundi","mardi","mercredi","jeudi","vendredi","samedi","dimanche"))</f>
        <v/>
      </c>
      <c r="F165" s="10" t="n"/>
      <c r="G165" s="10" t="n"/>
      <c r="H165" s="11" t="n"/>
      <c r="I165" s="12">
        <f>IF(OR(F165="",G165=""),"",IFERROR(MAX(0,(IF(G165&lt;F165,G165+1,G165)-F165)*24-H165/60),0))</f>
        <v/>
      </c>
      <c r="J165" s="6" t="n"/>
      <c r="K165" s="12">
        <f>IF(I165="","",IF(OR(J165="Absent",J165="Annulé"),0,I165))</f>
        <v/>
      </c>
      <c r="L165" s="7" t="n"/>
      <c r="M165" s="7" t="n"/>
      <c r="N165" s="9">
        <f>IF(COUNTA(A165:D165,F165:H165,J165)=0,"",IF(OR(B165="",C165="",D165="",F165="",G165="",H165="",J165=""),"À compléter",IF(OR(D165&lt;'Paramètres'!$B$5,D165&gt;'Paramètres'!$B$6),"Hors période","OK")))</f>
        <v/>
      </c>
    </row>
    <row r="166">
      <c r="A166" s="6" t="n"/>
      <c r="B166" s="6" t="n"/>
      <c r="C166" s="7" t="n"/>
      <c r="D166" s="8" t="n"/>
      <c r="E166" s="9">
        <f>IF(D166="","",CHOOSE(WEEKDAY(D166,2),"lundi","mardi","mercredi","jeudi","vendredi","samedi","dimanche"))</f>
        <v/>
      </c>
      <c r="F166" s="10" t="n"/>
      <c r="G166" s="10" t="n"/>
      <c r="H166" s="11" t="n"/>
      <c r="I166" s="12">
        <f>IF(OR(F166="",G166=""),"",IFERROR(MAX(0,(IF(G166&lt;F166,G166+1,G166)-F166)*24-H166/60),0))</f>
        <v/>
      </c>
      <c r="J166" s="6" t="n"/>
      <c r="K166" s="12">
        <f>IF(I166="","",IF(OR(J166="Absent",J166="Annulé"),0,I166))</f>
        <v/>
      </c>
      <c r="L166" s="7" t="n"/>
      <c r="M166" s="7" t="n"/>
      <c r="N166" s="9">
        <f>IF(COUNTA(A166:D166,F166:H166,J166)=0,"",IF(OR(B166="",C166="",D166="",F166="",G166="",H166="",J166=""),"À compléter",IF(OR(D166&lt;'Paramètres'!$B$5,D166&gt;'Paramètres'!$B$6),"Hors période","OK")))</f>
        <v/>
      </c>
    </row>
    <row r="167">
      <c r="A167" s="6" t="n"/>
      <c r="B167" s="6" t="n"/>
      <c r="C167" s="7" t="n"/>
      <c r="D167" s="8" t="n"/>
      <c r="E167" s="9">
        <f>IF(D167="","",CHOOSE(WEEKDAY(D167,2),"lundi","mardi","mercredi","jeudi","vendredi","samedi","dimanche"))</f>
        <v/>
      </c>
      <c r="F167" s="10" t="n"/>
      <c r="G167" s="10" t="n"/>
      <c r="H167" s="11" t="n"/>
      <c r="I167" s="12">
        <f>IF(OR(F167="",G167=""),"",IFERROR(MAX(0,(IF(G167&lt;F167,G167+1,G167)-F167)*24-H167/60),0))</f>
        <v/>
      </c>
      <c r="J167" s="6" t="n"/>
      <c r="K167" s="12">
        <f>IF(I167="","",IF(OR(J167="Absent",J167="Annulé"),0,I167))</f>
        <v/>
      </c>
      <c r="L167" s="7" t="n"/>
      <c r="M167" s="7" t="n"/>
      <c r="N167" s="9">
        <f>IF(COUNTA(A167:D167,F167:H167,J167)=0,"",IF(OR(B167="",C167="",D167="",F167="",G167="",H167="",J167=""),"À compléter",IF(OR(D167&lt;'Paramètres'!$B$5,D167&gt;'Paramètres'!$B$6),"Hors période","OK")))</f>
        <v/>
      </c>
    </row>
    <row r="168">
      <c r="A168" s="6" t="n"/>
      <c r="B168" s="6" t="n"/>
      <c r="C168" s="7" t="n"/>
      <c r="D168" s="8" t="n"/>
      <c r="E168" s="9">
        <f>IF(D168="","",CHOOSE(WEEKDAY(D168,2),"lundi","mardi","mercredi","jeudi","vendredi","samedi","dimanche"))</f>
        <v/>
      </c>
      <c r="F168" s="10" t="n"/>
      <c r="G168" s="10" t="n"/>
      <c r="H168" s="11" t="n"/>
      <c r="I168" s="12">
        <f>IF(OR(F168="",G168=""),"",IFERROR(MAX(0,(IF(G168&lt;F168,G168+1,G168)-F168)*24-H168/60),0))</f>
        <v/>
      </c>
      <c r="J168" s="6" t="n"/>
      <c r="K168" s="12">
        <f>IF(I168="","",IF(OR(J168="Absent",J168="Annulé"),0,I168))</f>
        <v/>
      </c>
      <c r="L168" s="7" t="n"/>
      <c r="M168" s="7" t="n"/>
      <c r="N168" s="9">
        <f>IF(COUNTA(A168:D168,F168:H168,J168)=0,"",IF(OR(B168="",C168="",D168="",F168="",G168="",H168="",J168=""),"À compléter",IF(OR(D168&lt;'Paramètres'!$B$5,D168&gt;'Paramètres'!$B$6),"Hors période","OK")))</f>
        <v/>
      </c>
    </row>
    <row r="169">
      <c r="A169" s="6" t="n"/>
      <c r="B169" s="6" t="n"/>
      <c r="C169" s="7" t="n"/>
      <c r="D169" s="8" t="n"/>
      <c r="E169" s="9">
        <f>IF(D169="","",CHOOSE(WEEKDAY(D169,2),"lundi","mardi","mercredi","jeudi","vendredi","samedi","dimanche"))</f>
        <v/>
      </c>
      <c r="F169" s="10" t="n"/>
      <c r="G169" s="10" t="n"/>
      <c r="H169" s="11" t="n"/>
      <c r="I169" s="12">
        <f>IF(OR(F169="",G169=""),"",IFERROR(MAX(0,(IF(G169&lt;F169,G169+1,G169)-F169)*24-H169/60),0))</f>
        <v/>
      </c>
      <c r="J169" s="6" t="n"/>
      <c r="K169" s="12">
        <f>IF(I169="","",IF(OR(J169="Absent",J169="Annulé"),0,I169))</f>
        <v/>
      </c>
      <c r="L169" s="7" t="n"/>
      <c r="M169" s="7" t="n"/>
      <c r="N169" s="9">
        <f>IF(COUNTA(A169:D169,F169:H169,J169)=0,"",IF(OR(B169="",C169="",D169="",F169="",G169="",H169="",J169=""),"À compléter",IF(OR(D169&lt;'Paramètres'!$B$5,D169&gt;'Paramètres'!$B$6),"Hors période","OK")))</f>
        <v/>
      </c>
    </row>
    <row r="170">
      <c r="A170" s="6" t="n"/>
      <c r="B170" s="6" t="n"/>
      <c r="C170" s="7" t="n"/>
      <c r="D170" s="8" t="n"/>
      <c r="E170" s="9">
        <f>IF(D170="","",CHOOSE(WEEKDAY(D170,2),"lundi","mardi","mercredi","jeudi","vendredi","samedi","dimanche"))</f>
        <v/>
      </c>
      <c r="F170" s="10" t="n"/>
      <c r="G170" s="10" t="n"/>
      <c r="H170" s="11" t="n"/>
      <c r="I170" s="12">
        <f>IF(OR(F170="",G170=""),"",IFERROR(MAX(0,(IF(G170&lt;F170,G170+1,G170)-F170)*24-H170/60),0))</f>
        <v/>
      </c>
      <c r="J170" s="6" t="n"/>
      <c r="K170" s="12">
        <f>IF(I170="","",IF(OR(J170="Absent",J170="Annulé"),0,I170))</f>
        <v/>
      </c>
      <c r="L170" s="7" t="n"/>
      <c r="M170" s="7" t="n"/>
      <c r="N170" s="9">
        <f>IF(COUNTA(A170:D170,F170:H170,J170)=0,"",IF(OR(B170="",C170="",D170="",F170="",G170="",H170="",J170=""),"À compléter",IF(OR(D170&lt;'Paramètres'!$B$5,D170&gt;'Paramètres'!$B$6),"Hors période","OK")))</f>
        <v/>
      </c>
    </row>
    <row r="171">
      <c r="A171" s="6" t="n"/>
      <c r="B171" s="6" t="n"/>
      <c r="C171" s="7" t="n"/>
      <c r="D171" s="8" t="n"/>
      <c r="E171" s="9">
        <f>IF(D171="","",CHOOSE(WEEKDAY(D171,2),"lundi","mardi","mercredi","jeudi","vendredi","samedi","dimanche"))</f>
        <v/>
      </c>
      <c r="F171" s="10" t="n"/>
      <c r="G171" s="10" t="n"/>
      <c r="H171" s="11" t="n"/>
      <c r="I171" s="12">
        <f>IF(OR(F171="",G171=""),"",IFERROR(MAX(0,(IF(G171&lt;F171,G171+1,G171)-F171)*24-H171/60),0))</f>
        <v/>
      </c>
      <c r="J171" s="6" t="n"/>
      <c r="K171" s="12">
        <f>IF(I171="","",IF(OR(J171="Absent",J171="Annulé"),0,I171))</f>
        <v/>
      </c>
      <c r="L171" s="7" t="n"/>
      <c r="M171" s="7" t="n"/>
      <c r="N171" s="9">
        <f>IF(COUNTA(A171:D171,F171:H171,J171)=0,"",IF(OR(B171="",C171="",D171="",F171="",G171="",H171="",J171=""),"À compléter",IF(OR(D171&lt;'Paramètres'!$B$5,D171&gt;'Paramètres'!$B$6),"Hors période","OK")))</f>
        <v/>
      </c>
    </row>
    <row r="172">
      <c r="A172" s="6" t="n"/>
      <c r="B172" s="6" t="n"/>
      <c r="C172" s="7" t="n"/>
      <c r="D172" s="8" t="n"/>
      <c r="E172" s="9">
        <f>IF(D172="","",CHOOSE(WEEKDAY(D172,2),"lundi","mardi","mercredi","jeudi","vendredi","samedi","dimanche"))</f>
        <v/>
      </c>
      <c r="F172" s="10" t="n"/>
      <c r="G172" s="10" t="n"/>
      <c r="H172" s="11" t="n"/>
      <c r="I172" s="12">
        <f>IF(OR(F172="",G172=""),"",IFERROR(MAX(0,(IF(G172&lt;F172,G172+1,G172)-F172)*24-H172/60),0))</f>
        <v/>
      </c>
      <c r="J172" s="6" t="n"/>
      <c r="K172" s="12">
        <f>IF(I172="","",IF(OR(J172="Absent",J172="Annulé"),0,I172))</f>
        <v/>
      </c>
      <c r="L172" s="7" t="n"/>
      <c r="M172" s="7" t="n"/>
      <c r="N172" s="9">
        <f>IF(COUNTA(A172:D172,F172:H172,J172)=0,"",IF(OR(B172="",C172="",D172="",F172="",G172="",H172="",J172=""),"À compléter",IF(OR(D172&lt;'Paramètres'!$B$5,D172&gt;'Paramètres'!$B$6),"Hors période","OK")))</f>
        <v/>
      </c>
    </row>
    <row r="173">
      <c r="A173" s="6" t="n"/>
      <c r="B173" s="6" t="n"/>
      <c r="C173" s="7" t="n"/>
      <c r="D173" s="8" t="n"/>
      <c r="E173" s="9">
        <f>IF(D173="","",CHOOSE(WEEKDAY(D173,2),"lundi","mardi","mercredi","jeudi","vendredi","samedi","dimanche"))</f>
        <v/>
      </c>
      <c r="F173" s="10" t="n"/>
      <c r="G173" s="10" t="n"/>
      <c r="H173" s="11" t="n"/>
      <c r="I173" s="12">
        <f>IF(OR(F173="",G173=""),"",IFERROR(MAX(0,(IF(G173&lt;F173,G173+1,G173)-F173)*24-H173/60),0))</f>
        <v/>
      </c>
      <c r="J173" s="6" t="n"/>
      <c r="K173" s="12">
        <f>IF(I173="","",IF(OR(J173="Absent",J173="Annulé"),0,I173))</f>
        <v/>
      </c>
      <c r="L173" s="7" t="n"/>
      <c r="M173" s="7" t="n"/>
      <c r="N173" s="9">
        <f>IF(COUNTA(A173:D173,F173:H173,J173)=0,"",IF(OR(B173="",C173="",D173="",F173="",G173="",H173="",J173=""),"À compléter",IF(OR(D173&lt;'Paramètres'!$B$5,D173&gt;'Paramètres'!$B$6),"Hors période","OK")))</f>
        <v/>
      </c>
    </row>
    <row r="174">
      <c r="A174" s="6" t="n"/>
      <c r="B174" s="6" t="n"/>
      <c r="C174" s="7" t="n"/>
      <c r="D174" s="8" t="n"/>
      <c r="E174" s="9">
        <f>IF(D174="","",CHOOSE(WEEKDAY(D174,2),"lundi","mardi","mercredi","jeudi","vendredi","samedi","dimanche"))</f>
        <v/>
      </c>
      <c r="F174" s="10" t="n"/>
      <c r="G174" s="10" t="n"/>
      <c r="H174" s="11" t="n"/>
      <c r="I174" s="12">
        <f>IF(OR(F174="",G174=""),"",IFERROR(MAX(0,(IF(G174&lt;F174,G174+1,G174)-F174)*24-H174/60),0))</f>
        <v/>
      </c>
      <c r="J174" s="6" t="n"/>
      <c r="K174" s="12">
        <f>IF(I174="","",IF(OR(J174="Absent",J174="Annulé"),0,I174))</f>
        <v/>
      </c>
      <c r="L174" s="7" t="n"/>
      <c r="M174" s="7" t="n"/>
      <c r="N174" s="9">
        <f>IF(COUNTA(A174:D174,F174:H174,J174)=0,"",IF(OR(B174="",C174="",D174="",F174="",G174="",H174="",J174=""),"À compléter",IF(OR(D174&lt;'Paramètres'!$B$5,D174&gt;'Paramètres'!$B$6),"Hors période","OK")))</f>
        <v/>
      </c>
    </row>
    <row r="175">
      <c r="A175" s="6" t="n"/>
      <c r="B175" s="6" t="n"/>
      <c r="C175" s="7" t="n"/>
      <c r="D175" s="8" t="n"/>
      <c r="E175" s="9">
        <f>IF(D175="","",CHOOSE(WEEKDAY(D175,2),"lundi","mardi","mercredi","jeudi","vendredi","samedi","dimanche"))</f>
        <v/>
      </c>
      <c r="F175" s="10" t="n"/>
      <c r="G175" s="10" t="n"/>
      <c r="H175" s="11" t="n"/>
      <c r="I175" s="12">
        <f>IF(OR(F175="",G175=""),"",IFERROR(MAX(0,(IF(G175&lt;F175,G175+1,G175)-F175)*24-H175/60),0))</f>
        <v/>
      </c>
      <c r="J175" s="6" t="n"/>
      <c r="K175" s="12">
        <f>IF(I175="","",IF(OR(J175="Absent",J175="Annulé"),0,I175))</f>
        <v/>
      </c>
      <c r="L175" s="7" t="n"/>
      <c r="M175" s="7" t="n"/>
      <c r="N175" s="9">
        <f>IF(COUNTA(A175:D175,F175:H175,J175)=0,"",IF(OR(B175="",C175="",D175="",F175="",G175="",H175="",J175=""),"À compléter",IF(OR(D175&lt;'Paramètres'!$B$5,D175&gt;'Paramètres'!$B$6),"Hors période","OK")))</f>
        <v/>
      </c>
    </row>
    <row r="176">
      <c r="A176" s="6" t="n"/>
      <c r="B176" s="6" t="n"/>
      <c r="C176" s="7" t="n"/>
      <c r="D176" s="8" t="n"/>
      <c r="E176" s="9">
        <f>IF(D176="","",CHOOSE(WEEKDAY(D176,2),"lundi","mardi","mercredi","jeudi","vendredi","samedi","dimanche"))</f>
        <v/>
      </c>
      <c r="F176" s="10" t="n"/>
      <c r="G176" s="10" t="n"/>
      <c r="H176" s="11" t="n"/>
      <c r="I176" s="12">
        <f>IF(OR(F176="",G176=""),"",IFERROR(MAX(0,(IF(G176&lt;F176,G176+1,G176)-F176)*24-H176/60),0))</f>
        <v/>
      </c>
      <c r="J176" s="6" t="n"/>
      <c r="K176" s="12">
        <f>IF(I176="","",IF(OR(J176="Absent",J176="Annulé"),0,I176))</f>
        <v/>
      </c>
      <c r="L176" s="7" t="n"/>
      <c r="M176" s="7" t="n"/>
      <c r="N176" s="9">
        <f>IF(COUNTA(A176:D176,F176:H176,J176)=0,"",IF(OR(B176="",C176="",D176="",F176="",G176="",H176="",J176=""),"À compléter",IF(OR(D176&lt;'Paramètres'!$B$5,D176&gt;'Paramètres'!$B$6),"Hors période","OK")))</f>
        <v/>
      </c>
    </row>
    <row r="177">
      <c r="A177" s="6" t="n"/>
      <c r="B177" s="6" t="n"/>
      <c r="C177" s="7" t="n"/>
      <c r="D177" s="8" t="n"/>
      <c r="E177" s="9">
        <f>IF(D177="","",CHOOSE(WEEKDAY(D177,2),"lundi","mardi","mercredi","jeudi","vendredi","samedi","dimanche"))</f>
        <v/>
      </c>
      <c r="F177" s="10" t="n"/>
      <c r="G177" s="10" t="n"/>
      <c r="H177" s="11" t="n"/>
      <c r="I177" s="12">
        <f>IF(OR(F177="",G177=""),"",IFERROR(MAX(0,(IF(G177&lt;F177,G177+1,G177)-F177)*24-H177/60),0))</f>
        <v/>
      </c>
      <c r="J177" s="6" t="n"/>
      <c r="K177" s="12">
        <f>IF(I177="","",IF(OR(J177="Absent",J177="Annulé"),0,I177))</f>
        <v/>
      </c>
      <c r="L177" s="7" t="n"/>
      <c r="M177" s="7" t="n"/>
      <c r="N177" s="9">
        <f>IF(COUNTA(A177:D177,F177:H177,J177)=0,"",IF(OR(B177="",C177="",D177="",F177="",G177="",H177="",J177=""),"À compléter",IF(OR(D177&lt;'Paramètres'!$B$5,D177&gt;'Paramètres'!$B$6),"Hors période","OK")))</f>
        <v/>
      </c>
    </row>
    <row r="178">
      <c r="A178" s="6" t="n"/>
      <c r="B178" s="6" t="n"/>
      <c r="C178" s="7" t="n"/>
      <c r="D178" s="8" t="n"/>
      <c r="E178" s="9">
        <f>IF(D178="","",CHOOSE(WEEKDAY(D178,2),"lundi","mardi","mercredi","jeudi","vendredi","samedi","dimanche"))</f>
        <v/>
      </c>
      <c r="F178" s="10" t="n"/>
      <c r="G178" s="10" t="n"/>
      <c r="H178" s="11" t="n"/>
      <c r="I178" s="12">
        <f>IF(OR(F178="",G178=""),"",IFERROR(MAX(0,(IF(G178&lt;F178,G178+1,G178)-F178)*24-H178/60),0))</f>
        <v/>
      </c>
      <c r="J178" s="6" t="n"/>
      <c r="K178" s="12">
        <f>IF(I178="","",IF(OR(J178="Absent",J178="Annulé"),0,I178))</f>
        <v/>
      </c>
      <c r="L178" s="7" t="n"/>
      <c r="M178" s="7" t="n"/>
      <c r="N178" s="9">
        <f>IF(COUNTA(A178:D178,F178:H178,J178)=0,"",IF(OR(B178="",C178="",D178="",F178="",G178="",H178="",J178=""),"À compléter",IF(OR(D178&lt;'Paramètres'!$B$5,D178&gt;'Paramètres'!$B$6),"Hors période","OK")))</f>
        <v/>
      </c>
    </row>
    <row r="179">
      <c r="A179" s="6" t="n"/>
      <c r="B179" s="6" t="n"/>
      <c r="C179" s="7" t="n"/>
      <c r="D179" s="8" t="n"/>
      <c r="E179" s="9">
        <f>IF(D179="","",CHOOSE(WEEKDAY(D179,2),"lundi","mardi","mercredi","jeudi","vendredi","samedi","dimanche"))</f>
        <v/>
      </c>
      <c r="F179" s="10" t="n"/>
      <c r="G179" s="10" t="n"/>
      <c r="H179" s="11" t="n"/>
      <c r="I179" s="12">
        <f>IF(OR(F179="",G179=""),"",IFERROR(MAX(0,(IF(G179&lt;F179,G179+1,G179)-F179)*24-H179/60),0))</f>
        <v/>
      </c>
      <c r="J179" s="6" t="n"/>
      <c r="K179" s="12">
        <f>IF(I179="","",IF(OR(J179="Absent",J179="Annulé"),0,I179))</f>
        <v/>
      </c>
      <c r="L179" s="7" t="n"/>
      <c r="M179" s="7" t="n"/>
      <c r="N179" s="9">
        <f>IF(COUNTA(A179:D179,F179:H179,J179)=0,"",IF(OR(B179="",C179="",D179="",F179="",G179="",H179="",J179=""),"À compléter",IF(OR(D179&lt;'Paramètres'!$B$5,D179&gt;'Paramètres'!$B$6),"Hors période","OK")))</f>
        <v/>
      </c>
    </row>
    <row r="180">
      <c r="A180" s="6" t="n"/>
      <c r="B180" s="6" t="n"/>
      <c r="C180" s="7" t="n"/>
      <c r="D180" s="8" t="n"/>
      <c r="E180" s="9">
        <f>IF(D180="","",CHOOSE(WEEKDAY(D180,2),"lundi","mardi","mercredi","jeudi","vendredi","samedi","dimanche"))</f>
        <v/>
      </c>
      <c r="F180" s="10" t="n"/>
      <c r="G180" s="10" t="n"/>
      <c r="H180" s="11" t="n"/>
      <c r="I180" s="12">
        <f>IF(OR(F180="",G180=""),"",IFERROR(MAX(0,(IF(G180&lt;F180,G180+1,G180)-F180)*24-H180/60),0))</f>
        <v/>
      </c>
      <c r="J180" s="6" t="n"/>
      <c r="K180" s="12">
        <f>IF(I180="","",IF(OR(J180="Absent",J180="Annulé"),0,I180))</f>
        <v/>
      </c>
      <c r="L180" s="7" t="n"/>
      <c r="M180" s="7" t="n"/>
      <c r="N180" s="9">
        <f>IF(COUNTA(A180:D180,F180:H180,J180)=0,"",IF(OR(B180="",C180="",D180="",F180="",G180="",H180="",J180=""),"À compléter",IF(OR(D180&lt;'Paramètres'!$B$5,D180&gt;'Paramètres'!$B$6),"Hors période","OK")))</f>
        <v/>
      </c>
    </row>
    <row r="181">
      <c r="A181" s="6" t="n"/>
      <c r="B181" s="6" t="n"/>
      <c r="C181" s="7" t="n"/>
      <c r="D181" s="8" t="n"/>
      <c r="E181" s="9">
        <f>IF(D181="","",CHOOSE(WEEKDAY(D181,2),"lundi","mardi","mercredi","jeudi","vendredi","samedi","dimanche"))</f>
        <v/>
      </c>
      <c r="F181" s="10" t="n"/>
      <c r="G181" s="10" t="n"/>
      <c r="H181" s="11" t="n"/>
      <c r="I181" s="12">
        <f>IF(OR(F181="",G181=""),"",IFERROR(MAX(0,(IF(G181&lt;F181,G181+1,G181)-F181)*24-H181/60),0))</f>
        <v/>
      </c>
      <c r="J181" s="6" t="n"/>
      <c r="K181" s="12">
        <f>IF(I181="","",IF(OR(J181="Absent",J181="Annulé"),0,I181))</f>
        <v/>
      </c>
      <c r="L181" s="7" t="n"/>
      <c r="M181" s="7" t="n"/>
      <c r="N181" s="9">
        <f>IF(COUNTA(A181:D181,F181:H181,J181)=0,"",IF(OR(B181="",C181="",D181="",F181="",G181="",H181="",J181=""),"À compléter",IF(OR(D181&lt;'Paramètres'!$B$5,D181&gt;'Paramètres'!$B$6),"Hors période","OK")))</f>
        <v/>
      </c>
    </row>
    <row r="182">
      <c r="A182" s="6" t="n"/>
      <c r="B182" s="6" t="n"/>
      <c r="C182" s="7" t="n"/>
      <c r="D182" s="8" t="n"/>
      <c r="E182" s="9">
        <f>IF(D182="","",CHOOSE(WEEKDAY(D182,2),"lundi","mardi","mercredi","jeudi","vendredi","samedi","dimanche"))</f>
        <v/>
      </c>
      <c r="F182" s="10" t="n"/>
      <c r="G182" s="10" t="n"/>
      <c r="H182" s="11" t="n"/>
      <c r="I182" s="12">
        <f>IF(OR(F182="",G182=""),"",IFERROR(MAX(0,(IF(G182&lt;F182,G182+1,G182)-F182)*24-H182/60),0))</f>
        <v/>
      </c>
      <c r="J182" s="6" t="n"/>
      <c r="K182" s="12">
        <f>IF(I182="","",IF(OR(J182="Absent",J182="Annulé"),0,I182))</f>
        <v/>
      </c>
      <c r="L182" s="7" t="n"/>
      <c r="M182" s="7" t="n"/>
      <c r="N182" s="9">
        <f>IF(COUNTA(A182:D182,F182:H182,J182)=0,"",IF(OR(B182="",C182="",D182="",F182="",G182="",H182="",J182=""),"À compléter",IF(OR(D182&lt;'Paramètres'!$B$5,D182&gt;'Paramètres'!$B$6),"Hors période","OK")))</f>
        <v/>
      </c>
    </row>
    <row r="183">
      <c r="A183" s="6" t="n"/>
      <c r="B183" s="6" t="n"/>
      <c r="C183" s="7" t="n"/>
      <c r="D183" s="8" t="n"/>
      <c r="E183" s="9">
        <f>IF(D183="","",CHOOSE(WEEKDAY(D183,2),"lundi","mardi","mercredi","jeudi","vendredi","samedi","dimanche"))</f>
        <v/>
      </c>
      <c r="F183" s="10" t="n"/>
      <c r="G183" s="10" t="n"/>
      <c r="H183" s="11" t="n"/>
      <c r="I183" s="12">
        <f>IF(OR(F183="",G183=""),"",IFERROR(MAX(0,(IF(G183&lt;F183,G183+1,G183)-F183)*24-H183/60),0))</f>
        <v/>
      </c>
      <c r="J183" s="6" t="n"/>
      <c r="K183" s="12">
        <f>IF(I183="","",IF(OR(J183="Absent",J183="Annulé"),0,I183))</f>
        <v/>
      </c>
      <c r="L183" s="7" t="n"/>
      <c r="M183" s="7" t="n"/>
      <c r="N183" s="9">
        <f>IF(COUNTA(A183:D183,F183:H183,J183)=0,"",IF(OR(B183="",C183="",D183="",F183="",G183="",H183="",J183=""),"À compléter",IF(OR(D183&lt;'Paramètres'!$B$5,D183&gt;'Paramètres'!$B$6),"Hors période","OK")))</f>
        <v/>
      </c>
    </row>
    <row r="184">
      <c r="A184" s="6" t="n"/>
      <c r="B184" s="6" t="n"/>
      <c r="C184" s="7" t="n"/>
      <c r="D184" s="8" t="n"/>
      <c r="E184" s="9">
        <f>IF(D184="","",CHOOSE(WEEKDAY(D184,2),"lundi","mardi","mercredi","jeudi","vendredi","samedi","dimanche"))</f>
        <v/>
      </c>
      <c r="F184" s="10" t="n"/>
      <c r="G184" s="10" t="n"/>
      <c r="H184" s="11" t="n"/>
      <c r="I184" s="12">
        <f>IF(OR(F184="",G184=""),"",IFERROR(MAX(0,(IF(G184&lt;F184,G184+1,G184)-F184)*24-H184/60),0))</f>
        <v/>
      </c>
      <c r="J184" s="6" t="n"/>
      <c r="K184" s="12">
        <f>IF(I184="","",IF(OR(J184="Absent",J184="Annulé"),0,I184))</f>
        <v/>
      </c>
      <c r="L184" s="7" t="n"/>
      <c r="M184" s="7" t="n"/>
      <c r="N184" s="9">
        <f>IF(COUNTA(A184:D184,F184:H184,J184)=0,"",IF(OR(B184="",C184="",D184="",F184="",G184="",H184="",J184=""),"À compléter",IF(OR(D184&lt;'Paramètres'!$B$5,D184&gt;'Paramètres'!$B$6),"Hors période","OK")))</f>
        <v/>
      </c>
    </row>
    <row r="185">
      <c r="A185" s="6" t="n"/>
      <c r="B185" s="6" t="n"/>
      <c r="C185" s="7" t="n"/>
      <c r="D185" s="8" t="n"/>
      <c r="E185" s="9">
        <f>IF(D185="","",CHOOSE(WEEKDAY(D185,2),"lundi","mardi","mercredi","jeudi","vendredi","samedi","dimanche"))</f>
        <v/>
      </c>
      <c r="F185" s="10" t="n"/>
      <c r="G185" s="10" t="n"/>
      <c r="H185" s="11" t="n"/>
      <c r="I185" s="12">
        <f>IF(OR(F185="",G185=""),"",IFERROR(MAX(0,(IF(G185&lt;F185,G185+1,G185)-F185)*24-H185/60),0))</f>
        <v/>
      </c>
      <c r="J185" s="6" t="n"/>
      <c r="K185" s="12">
        <f>IF(I185="","",IF(OR(J185="Absent",J185="Annulé"),0,I185))</f>
        <v/>
      </c>
      <c r="L185" s="7" t="n"/>
      <c r="M185" s="7" t="n"/>
      <c r="N185" s="9">
        <f>IF(COUNTA(A185:D185,F185:H185,J185)=0,"",IF(OR(B185="",C185="",D185="",F185="",G185="",H185="",J185=""),"À compléter",IF(OR(D185&lt;'Paramètres'!$B$5,D185&gt;'Paramètres'!$B$6),"Hors période","OK")))</f>
        <v/>
      </c>
    </row>
    <row r="186">
      <c r="A186" s="6" t="n"/>
      <c r="B186" s="6" t="n"/>
      <c r="C186" s="7" t="n"/>
      <c r="D186" s="8" t="n"/>
      <c r="E186" s="9">
        <f>IF(D186="","",CHOOSE(WEEKDAY(D186,2),"lundi","mardi","mercredi","jeudi","vendredi","samedi","dimanche"))</f>
        <v/>
      </c>
      <c r="F186" s="10" t="n"/>
      <c r="G186" s="10" t="n"/>
      <c r="H186" s="11" t="n"/>
      <c r="I186" s="12">
        <f>IF(OR(F186="",G186=""),"",IFERROR(MAX(0,(IF(G186&lt;F186,G186+1,G186)-F186)*24-H186/60),0))</f>
        <v/>
      </c>
      <c r="J186" s="6" t="n"/>
      <c r="K186" s="12">
        <f>IF(I186="","",IF(OR(J186="Absent",J186="Annulé"),0,I186))</f>
        <v/>
      </c>
      <c r="L186" s="7" t="n"/>
      <c r="M186" s="7" t="n"/>
      <c r="N186" s="9">
        <f>IF(COUNTA(A186:D186,F186:H186,J186)=0,"",IF(OR(B186="",C186="",D186="",F186="",G186="",H186="",J186=""),"À compléter",IF(OR(D186&lt;'Paramètres'!$B$5,D186&gt;'Paramètres'!$B$6),"Hors période","OK")))</f>
        <v/>
      </c>
    </row>
    <row r="187">
      <c r="A187" s="6" t="n"/>
      <c r="B187" s="6" t="n"/>
      <c r="C187" s="7" t="n"/>
      <c r="D187" s="8" t="n"/>
      <c r="E187" s="9">
        <f>IF(D187="","",CHOOSE(WEEKDAY(D187,2),"lundi","mardi","mercredi","jeudi","vendredi","samedi","dimanche"))</f>
        <v/>
      </c>
      <c r="F187" s="10" t="n"/>
      <c r="G187" s="10" t="n"/>
      <c r="H187" s="11" t="n"/>
      <c r="I187" s="12">
        <f>IF(OR(F187="",G187=""),"",IFERROR(MAX(0,(IF(G187&lt;F187,G187+1,G187)-F187)*24-H187/60),0))</f>
        <v/>
      </c>
      <c r="J187" s="6" t="n"/>
      <c r="K187" s="12">
        <f>IF(I187="","",IF(OR(J187="Absent",J187="Annulé"),0,I187))</f>
        <v/>
      </c>
      <c r="L187" s="7" t="n"/>
      <c r="M187" s="7" t="n"/>
      <c r="N187" s="9">
        <f>IF(COUNTA(A187:D187,F187:H187,J187)=0,"",IF(OR(B187="",C187="",D187="",F187="",G187="",H187="",J187=""),"À compléter",IF(OR(D187&lt;'Paramètres'!$B$5,D187&gt;'Paramètres'!$B$6),"Hors période","OK")))</f>
        <v/>
      </c>
    </row>
    <row r="188">
      <c r="A188" s="6" t="n"/>
      <c r="B188" s="6" t="n"/>
      <c r="C188" s="7" t="n"/>
      <c r="D188" s="8" t="n"/>
      <c r="E188" s="9">
        <f>IF(D188="","",CHOOSE(WEEKDAY(D188,2),"lundi","mardi","mercredi","jeudi","vendredi","samedi","dimanche"))</f>
        <v/>
      </c>
      <c r="F188" s="10" t="n"/>
      <c r="G188" s="10" t="n"/>
      <c r="H188" s="11" t="n"/>
      <c r="I188" s="12">
        <f>IF(OR(F188="",G188=""),"",IFERROR(MAX(0,(IF(G188&lt;F188,G188+1,G188)-F188)*24-H188/60),0))</f>
        <v/>
      </c>
      <c r="J188" s="6" t="n"/>
      <c r="K188" s="12">
        <f>IF(I188="","",IF(OR(J188="Absent",J188="Annulé"),0,I188))</f>
        <v/>
      </c>
      <c r="L188" s="7" t="n"/>
      <c r="M188" s="7" t="n"/>
      <c r="N188" s="9">
        <f>IF(COUNTA(A188:D188,F188:H188,J188)=0,"",IF(OR(B188="",C188="",D188="",F188="",G188="",H188="",J188=""),"À compléter",IF(OR(D188&lt;'Paramètres'!$B$5,D188&gt;'Paramètres'!$B$6),"Hors période","OK")))</f>
        <v/>
      </c>
    </row>
    <row r="189">
      <c r="A189" s="6" t="n"/>
      <c r="B189" s="6" t="n"/>
      <c r="C189" s="7" t="n"/>
      <c r="D189" s="8" t="n"/>
      <c r="E189" s="9">
        <f>IF(D189="","",CHOOSE(WEEKDAY(D189,2),"lundi","mardi","mercredi","jeudi","vendredi","samedi","dimanche"))</f>
        <v/>
      </c>
      <c r="F189" s="10" t="n"/>
      <c r="G189" s="10" t="n"/>
      <c r="H189" s="11" t="n"/>
      <c r="I189" s="12">
        <f>IF(OR(F189="",G189=""),"",IFERROR(MAX(0,(IF(G189&lt;F189,G189+1,G189)-F189)*24-H189/60),0))</f>
        <v/>
      </c>
      <c r="J189" s="6" t="n"/>
      <c r="K189" s="12">
        <f>IF(I189="","",IF(OR(J189="Absent",J189="Annulé"),0,I189))</f>
        <v/>
      </c>
      <c r="L189" s="7" t="n"/>
      <c r="M189" s="7" t="n"/>
      <c r="N189" s="9">
        <f>IF(COUNTA(A189:D189,F189:H189,J189)=0,"",IF(OR(B189="",C189="",D189="",F189="",G189="",H189="",J189=""),"À compléter",IF(OR(D189&lt;'Paramètres'!$B$5,D189&gt;'Paramètres'!$B$6),"Hors période","OK")))</f>
        <v/>
      </c>
    </row>
    <row r="190">
      <c r="A190" s="6" t="n"/>
      <c r="B190" s="6" t="n"/>
      <c r="C190" s="7" t="n"/>
      <c r="D190" s="8" t="n"/>
      <c r="E190" s="9">
        <f>IF(D190="","",CHOOSE(WEEKDAY(D190,2),"lundi","mardi","mercredi","jeudi","vendredi","samedi","dimanche"))</f>
        <v/>
      </c>
      <c r="F190" s="10" t="n"/>
      <c r="G190" s="10" t="n"/>
      <c r="H190" s="11" t="n"/>
      <c r="I190" s="12">
        <f>IF(OR(F190="",G190=""),"",IFERROR(MAX(0,(IF(G190&lt;F190,G190+1,G190)-F190)*24-H190/60),0))</f>
        <v/>
      </c>
      <c r="J190" s="6" t="n"/>
      <c r="K190" s="12">
        <f>IF(I190="","",IF(OR(J190="Absent",J190="Annulé"),0,I190))</f>
        <v/>
      </c>
      <c r="L190" s="7" t="n"/>
      <c r="M190" s="7" t="n"/>
      <c r="N190" s="9">
        <f>IF(COUNTA(A190:D190,F190:H190,J190)=0,"",IF(OR(B190="",C190="",D190="",F190="",G190="",H190="",J190=""),"À compléter",IF(OR(D190&lt;'Paramètres'!$B$5,D190&gt;'Paramètres'!$B$6),"Hors période","OK")))</f>
        <v/>
      </c>
    </row>
    <row r="191">
      <c r="A191" s="6" t="n"/>
      <c r="B191" s="6" t="n"/>
      <c r="C191" s="7" t="n"/>
      <c r="D191" s="8" t="n"/>
      <c r="E191" s="9">
        <f>IF(D191="","",CHOOSE(WEEKDAY(D191,2),"lundi","mardi","mercredi","jeudi","vendredi","samedi","dimanche"))</f>
        <v/>
      </c>
      <c r="F191" s="10" t="n"/>
      <c r="G191" s="10" t="n"/>
      <c r="H191" s="11" t="n"/>
      <c r="I191" s="12">
        <f>IF(OR(F191="",G191=""),"",IFERROR(MAX(0,(IF(G191&lt;F191,G191+1,G191)-F191)*24-H191/60),0))</f>
        <v/>
      </c>
      <c r="J191" s="6" t="n"/>
      <c r="K191" s="12">
        <f>IF(I191="","",IF(OR(J191="Absent",J191="Annulé"),0,I191))</f>
        <v/>
      </c>
      <c r="L191" s="7" t="n"/>
      <c r="M191" s="7" t="n"/>
      <c r="N191" s="9">
        <f>IF(COUNTA(A191:D191,F191:H191,J191)=0,"",IF(OR(B191="",C191="",D191="",F191="",G191="",H191="",J191=""),"À compléter",IF(OR(D191&lt;'Paramètres'!$B$5,D191&gt;'Paramètres'!$B$6),"Hors période","OK")))</f>
        <v/>
      </c>
    </row>
    <row r="192">
      <c r="A192" s="6" t="n"/>
      <c r="B192" s="6" t="n"/>
      <c r="C192" s="7" t="n"/>
      <c r="D192" s="8" t="n"/>
      <c r="E192" s="9">
        <f>IF(D192="","",CHOOSE(WEEKDAY(D192,2),"lundi","mardi","mercredi","jeudi","vendredi","samedi","dimanche"))</f>
        <v/>
      </c>
      <c r="F192" s="10" t="n"/>
      <c r="G192" s="10" t="n"/>
      <c r="H192" s="11" t="n"/>
      <c r="I192" s="12">
        <f>IF(OR(F192="",G192=""),"",IFERROR(MAX(0,(IF(G192&lt;F192,G192+1,G192)-F192)*24-H192/60),0))</f>
        <v/>
      </c>
      <c r="J192" s="6" t="n"/>
      <c r="K192" s="12">
        <f>IF(I192="","",IF(OR(J192="Absent",J192="Annulé"),0,I192))</f>
        <v/>
      </c>
      <c r="L192" s="7" t="n"/>
      <c r="M192" s="7" t="n"/>
      <c r="N192" s="9">
        <f>IF(COUNTA(A192:D192,F192:H192,J192)=0,"",IF(OR(B192="",C192="",D192="",F192="",G192="",H192="",J192=""),"À compléter",IF(OR(D192&lt;'Paramètres'!$B$5,D192&gt;'Paramètres'!$B$6),"Hors période","OK")))</f>
        <v/>
      </c>
    </row>
    <row r="193">
      <c r="A193" s="6" t="n"/>
      <c r="B193" s="6" t="n"/>
      <c r="C193" s="7" t="n"/>
      <c r="D193" s="8" t="n"/>
      <c r="E193" s="9">
        <f>IF(D193="","",CHOOSE(WEEKDAY(D193,2),"lundi","mardi","mercredi","jeudi","vendredi","samedi","dimanche"))</f>
        <v/>
      </c>
      <c r="F193" s="10" t="n"/>
      <c r="G193" s="10" t="n"/>
      <c r="H193" s="11" t="n"/>
      <c r="I193" s="12">
        <f>IF(OR(F193="",G193=""),"",IFERROR(MAX(0,(IF(G193&lt;F193,G193+1,G193)-F193)*24-H193/60),0))</f>
        <v/>
      </c>
      <c r="J193" s="6" t="n"/>
      <c r="K193" s="12">
        <f>IF(I193="","",IF(OR(J193="Absent",J193="Annulé"),0,I193))</f>
        <v/>
      </c>
      <c r="L193" s="7" t="n"/>
      <c r="M193" s="7" t="n"/>
      <c r="N193" s="9">
        <f>IF(COUNTA(A193:D193,F193:H193,J193)=0,"",IF(OR(B193="",C193="",D193="",F193="",G193="",H193="",J193=""),"À compléter",IF(OR(D193&lt;'Paramètres'!$B$5,D193&gt;'Paramètres'!$B$6),"Hors période","OK")))</f>
        <v/>
      </c>
    </row>
    <row r="194">
      <c r="A194" s="6" t="n"/>
      <c r="B194" s="6" t="n"/>
      <c r="C194" s="7" t="n"/>
      <c r="D194" s="8" t="n"/>
      <c r="E194" s="9">
        <f>IF(D194="","",CHOOSE(WEEKDAY(D194,2),"lundi","mardi","mercredi","jeudi","vendredi","samedi","dimanche"))</f>
        <v/>
      </c>
      <c r="F194" s="10" t="n"/>
      <c r="G194" s="10" t="n"/>
      <c r="H194" s="11" t="n"/>
      <c r="I194" s="12">
        <f>IF(OR(F194="",G194=""),"",IFERROR(MAX(0,(IF(G194&lt;F194,G194+1,G194)-F194)*24-H194/60),0))</f>
        <v/>
      </c>
      <c r="J194" s="6" t="n"/>
      <c r="K194" s="12">
        <f>IF(I194="","",IF(OR(J194="Absent",J194="Annulé"),0,I194))</f>
        <v/>
      </c>
      <c r="L194" s="7" t="n"/>
      <c r="M194" s="7" t="n"/>
      <c r="N194" s="9">
        <f>IF(COUNTA(A194:D194,F194:H194,J194)=0,"",IF(OR(B194="",C194="",D194="",F194="",G194="",H194="",J194=""),"À compléter",IF(OR(D194&lt;'Paramètres'!$B$5,D194&gt;'Paramètres'!$B$6),"Hors période","OK")))</f>
        <v/>
      </c>
    </row>
    <row r="195">
      <c r="A195" s="6" t="n"/>
      <c r="B195" s="6" t="n"/>
      <c r="C195" s="7" t="n"/>
      <c r="D195" s="8" t="n"/>
      <c r="E195" s="9">
        <f>IF(D195="","",CHOOSE(WEEKDAY(D195,2),"lundi","mardi","mercredi","jeudi","vendredi","samedi","dimanche"))</f>
        <v/>
      </c>
      <c r="F195" s="10" t="n"/>
      <c r="G195" s="10" t="n"/>
      <c r="H195" s="11" t="n"/>
      <c r="I195" s="12">
        <f>IF(OR(F195="",G195=""),"",IFERROR(MAX(0,(IF(G195&lt;F195,G195+1,G195)-F195)*24-H195/60),0))</f>
        <v/>
      </c>
      <c r="J195" s="6" t="n"/>
      <c r="K195" s="12">
        <f>IF(I195="","",IF(OR(J195="Absent",J195="Annulé"),0,I195))</f>
        <v/>
      </c>
      <c r="L195" s="7" t="n"/>
      <c r="M195" s="7" t="n"/>
      <c r="N195" s="9">
        <f>IF(COUNTA(A195:D195,F195:H195,J195)=0,"",IF(OR(B195="",C195="",D195="",F195="",G195="",H195="",J195=""),"À compléter",IF(OR(D195&lt;'Paramètres'!$B$5,D195&gt;'Paramètres'!$B$6),"Hors période","OK")))</f>
        <v/>
      </c>
    </row>
    <row r="196">
      <c r="A196" s="6" t="n"/>
      <c r="B196" s="6" t="n"/>
      <c r="C196" s="7" t="n"/>
      <c r="D196" s="8" t="n"/>
      <c r="E196" s="9">
        <f>IF(D196="","",CHOOSE(WEEKDAY(D196,2),"lundi","mardi","mercredi","jeudi","vendredi","samedi","dimanche"))</f>
        <v/>
      </c>
      <c r="F196" s="10" t="n"/>
      <c r="G196" s="10" t="n"/>
      <c r="H196" s="11" t="n"/>
      <c r="I196" s="12">
        <f>IF(OR(F196="",G196=""),"",IFERROR(MAX(0,(IF(G196&lt;F196,G196+1,G196)-F196)*24-H196/60),0))</f>
        <v/>
      </c>
      <c r="J196" s="6" t="n"/>
      <c r="K196" s="12">
        <f>IF(I196="","",IF(OR(J196="Absent",J196="Annulé"),0,I196))</f>
        <v/>
      </c>
      <c r="L196" s="7" t="n"/>
      <c r="M196" s="7" t="n"/>
      <c r="N196" s="9">
        <f>IF(COUNTA(A196:D196,F196:H196,J196)=0,"",IF(OR(B196="",C196="",D196="",F196="",G196="",H196="",J196=""),"À compléter",IF(OR(D196&lt;'Paramètres'!$B$5,D196&gt;'Paramètres'!$B$6),"Hors période","OK")))</f>
        <v/>
      </c>
    </row>
    <row r="197">
      <c r="A197" s="6" t="n"/>
      <c r="B197" s="6" t="n"/>
      <c r="C197" s="7" t="n"/>
      <c r="D197" s="8" t="n"/>
      <c r="E197" s="9">
        <f>IF(D197="","",CHOOSE(WEEKDAY(D197,2),"lundi","mardi","mercredi","jeudi","vendredi","samedi","dimanche"))</f>
        <v/>
      </c>
      <c r="F197" s="10" t="n"/>
      <c r="G197" s="10" t="n"/>
      <c r="H197" s="11" t="n"/>
      <c r="I197" s="12">
        <f>IF(OR(F197="",G197=""),"",IFERROR(MAX(0,(IF(G197&lt;F197,G197+1,G197)-F197)*24-H197/60),0))</f>
        <v/>
      </c>
      <c r="J197" s="6" t="n"/>
      <c r="K197" s="12">
        <f>IF(I197="","",IF(OR(J197="Absent",J197="Annulé"),0,I197))</f>
        <v/>
      </c>
      <c r="L197" s="7" t="n"/>
      <c r="M197" s="7" t="n"/>
      <c r="N197" s="9">
        <f>IF(COUNTA(A197:D197,F197:H197,J197)=0,"",IF(OR(B197="",C197="",D197="",F197="",G197="",H197="",J197=""),"À compléter",IF(OR(D197&lt;'Paramètres'!$B$5,D197&gt;'Paramètres'!$B$6),"Hors période","OK")))</f>
        <v/>
      </c>
    </row>
    <row r="198">
      <c r="A198" s="6" t="n"/>
      <c r="B198" s="6" t="n"/>
      <c r="C198" s="7" t="n"/>
      <c r="D198" s="8" t="n"/>
      <c r="E198" s="9">
        <f>IF(D198="","",CHOOSE(WEEKDAY(D198,2),"lundi","mardi","mercredi","jeudi","vendredi","samedi","dimanche"))</f>
        <v/>
      </c>
      <c r="F198" s="10" t="n"/>
      <c r="G198" s="10" t="n"/>
      <c r="H198" s="11" t="n"/>
      <c r="I198" s="12">
        <f>IF(OR(F198="",G198=""),"",IFERROR(MAX(0,(IF(G198&lt;F198,G198+1,G198)-F198)*24-H198/60),0))</f>
        <v/>
      </c>
      <c r="J198" s="6" t="n"/>
      <c r="K198" s="12">
        <f>IF(I198="","",IF(OR(J198="Absent",J198="Annulé"),0,I198))</f>
        <v/>
      </c>
      <c r="L198" s="7" t="n"/>
      <c r="M198" s="7" t="n"/>
      <c r="N198" s="9">
        <f>IF(COUNTA(A198:D198,F198:H198,J198)=0,"",IF(OR(B198="",C198="",D198="",F198="",G198="",H198="",J198=""),"À compléter",IF(OR(D198&lt;'Paramètres'!$B$5,D198&gt;'Paramètres'!$B$6),"Hors période","OK")))</f>
        <v/>
      </c>
    </row>
    <row r="199">
      <c r="A199" s="6" t="n"/>
      <c r="B199" s="6" t="n"/>
      <c r="C199" s="7" t="n"/>
      <c r="D199" s="8" t="n"/>
      <c r="E199" s="9">
        <f>IF(D199="","",CHOOSE(WEEKDAY(D199,2),"lundi","mardi","mercredi","jeudi","vendredi","samedi","dimanche"))</f>
        <v/>
      </c>
      <c r="F199" s="10" t="n"/>
      <c r="G199" s="10" t="n"/>
      <c r="H199" s="11" t="n"/>
      <c r="I199" s="12">
        <f>IF(OR(F199="",G199=""),"",IFERROR(MAX(0,(IF(G199&lt;F199,G199+1,G199)-F199)*24-H199/60),0))</f>
        <v/>
      </c>
      <c r="J199" s="6" t="n"/>
      <c r="K199" s="12">
        <f>IF(I199="","",IF(OR(J199="Absent",J199="Annulé"),0,I199))</f>
        <v/>
      </c>
      <c r="L199" s="7" t="n"/>
      <c r="M199" s="7" t="n"/>
      <c r="N199" s="9">
        <f>IF(COUNTA(A199:D199,F199:H199,J199)=0,"",IF(OR(B199="",C199="",D199="",F199="",G199="",H199="",J199=""),"À compléter",IF(OR(D199&lt;'Paramètres'!$B$5,D199&gt;'Paramètres'!$B$6),"Hors période","OK")))</f>
        <v/>
      </c>
    </row>
    <row r="200">
      <c r="A200" s="6" t="n"/>
      <c r="B200" s="6" t="n"/>
      <c r="C200" s="7" t="n"/>
      <c r="D200" s="8" t="n"/>
      <c r="E200" s="9">
        <f>IF(D200="","",CHOOSE(WEEKDAY(D200,2),"lundi","mardi","mercredi","jeudi","vendredi","samedi","dimanche"))</f>
        <v/>
      </c>
      <c r="F200" s="10" t="n"/>
      <c r="G200" s="10" t="n"/>
      <c r="H200" s="11" t="n"/>
      <c r="I200" s="12">
        <f>IF(OR(F200="",G200=""),"",IFERROR(MAX(0,(IF(G200&lt;F200,G200+1,G200)-F200)*24-H200/60),0))</f>
        <v/>
      </c>
      <c r="J200" s="6" t="n"/>
      <c r="K200" s="12">
        <f>IF(I200="","",IF(OR(J200="Absent",J200="Annulé"),0,I200))</f>
        <v/>
      </c>
      <c r="L200" s="7" t="n"/>
      <c r="M200" s="7" t="n"/>
      <c r="N200" s="9">
        <f>IF(COUNTA(A200:D200,F200:H200,J200)=0,"",IF(OR(B200="",C200="",D200="",F200="",G200="",H200="",J200=""),"À compléter",IF(OR(D200&lt;'Paramètres'!$B$5,D200&gt;'Paramètres'!$B$6),"Hors période","OK")))</f>
        <v/>
      </c>
    </row>
    <row r="201">
      <c r="A201" s="6" t="n"/>
      <c r="B201" s="6" t="n"/>
      <c r="C201" s="7" t="n"/>
      <c r="D201" s="8" t="n"/>
      <c r="E201" s="9">
        <f>IF(D201="","",CHOOSE(WEEKDAY(D201,2),"lundi","mardi","mercredi","jeudi","vendredi","samedi","dimanche"))</f>
        <v/>
      </c>
      <c r="F201" s="10" t="n"/>
      <c r="G201" s="10" t="n"/>
      <c r="H201" s="11" t="n"/>
      <c r="I201" s="12">
        <f>IF(OR(F201="",G201=""),"",IFERROR(MAX(0,(IF(G201&lt;F201,G201+1,G201)-F201)*24-H201/60),0))</f>
        <v/>
      </c>
      <c r="J201" s="6" t="n"/>
      <c r="K201" s="12">
        <f>IF(I201="","",IF(OR(J201="Absent",J201="Annulé"),0,I201))</f>
        <v/>
      </c>
      <c r="L201" s="7" t="n"/>
      <c r="M201" s="7" t="n"/>
      <c r="N201" s="9">
        <f>IF(COUNTA(A201:D201,F201:H201,J201)=0,"",IF(OR(B201="",C201="",D201="",F201="",G201="",H201="",J201=""),"À compléter",IF(OR(D201&lt;'Paramètres'!$B$5,D201&gt;'Paramètres'!$B$6),"Hors période","OK")))</f>
        <v/>
      </c>
    </row>
    <row r="202">
      <c r="A202" s="6" t="n"/>
      <c r="B202" s="6" t="n"/>
      <c r="C202" s="7" t="n"/>
      <c r="D202" s="8" t="n"/>
      <c r="E202" s="9">
        <f>IF(D202="","",CHOOSE(WEEKDAY(D202,2),"lundi","mardi","mercredi","jeudi","vendredi","samedi","dimanche"))</f>
        <v/>
      </c>
      <c r="F202" s="10" t="n"/>
      <c r="G202" s="10" t="n"/>
      <c r="H202" s="11" t="n"/>
      <c r="I202" s="12">
        <f>IF(OR(F202="",G202=""),"",IFERROR(MAX(0,(IF(G202&lt;F202,G202+1,G202)-F202)*24-H202/60),0))</f>
        <v/>
      </c>
      <c r="J202" s="6" t="n"/>
      <c r="K202" s="12">
        <f>IF(I202="","",IF(OR(J202="Absent",J202="Annulé"),0,I202))</f>
        <v/>
      </c>
      <c r="L202" s="7" t="n"/>
      <c r="M202" s="7" t="n"/>
      <c r="N202" s="9">
        <f>IF(COUNTA(A202:D202,F202:H202,J202)=0,"",IF(OR(B202="",C202="",D202="",F202="",G202="",H202="",J202=""),"À compléter",IF(OR(D202&lt;'Paramètres'!$B$5,D202&gt;'Paramètres'!$B$6),"Hors période","OK")))</f>
        <v/>
      </c>
    </row>
    <row r="203">
      <c r="A203" s="6" t="n"/>
      <c r="B203" s="6" t="n"/>
      <c r="C203" s="7" t="n"/>
      <c r="D203" s="8" t="n"/>
      <c r="E203" s="9">
        <f>IF(D203="","",CHOOSE(WEEKDAY(D203,2),"lundi","mardi","mercredi","jeudi","vendredi","samedi","dimanche"))</f>
        <v/>
      </c>
      <c r="F203" s="10" t="n"/>
      <c r="G203" s="10" t="n"/>
      <c r="H203" s="11" t="n"/>
      <c r="I203" s="12">
        <f>IF(OR(F203="",G203=""),"",IFERROR(MAX(0,(IF(G203&lt;F203,G203+1,G203)-F203)*24-H203/60),0))</f>
        <v/>
      </c>
      <c r="J203" s="6" t="n"/>
      <c r="K203" s="12">
        <f>IF(I203="","",IF(OR(J203="Absent",J203="Annulé"),0,I203))</f>
        <v/>
      </c>
      <c r="L203" s="7" t="n"/>
      <c r="M203" s="7" t="n"/>
      <c r="N203" s="9">
        <f>IF(COUNTA(A203:D203,F203:H203,J203)=0,"",IF(OR(B203="",C203="",D203="",F203="",G203="",H203="",J203=""),"À compléter",IF(OR(D203&lt;'Paramètres'!$B$5,D203&gt;'Paramètres'!$B$6),"Hors période","OK")))</f>
        <v/>
      </c>
    </row>
    <row r="204">
      <c r="A204" s="6" t="n"/>
      <c r="B204" s="6" t="n"/>
      <c r="C204" s="7" t="n"/>
      <c r="D204" s="8" t="n"/>
      <c r="E204" s="9">
        <f>IF(D204="","",CHOOSE(WEEKDAY(D204,2),"lundi","mardi","mercredi","jeudi","vendredi","samedi","dimanche"))</f>
        <v/>
      </c>
      <c r="F204" s="10" t="n"/>
      <c r="G204" s="10" t="n"/>
      <c r="H204" s="11" t="n"/>
      <c r="I204" s="12">
        <f>IF(OR(F204="",G204=""),"",IFERROR(MAX(0,(IF(G204&lt;F204,G204+1,G204)-F204)*24-H204/60),0))</f>
        <v/>
      </c>
      <c r="J204" s="6" t="n"/>
      <c r="K204" s="12">
        <f>IF(I204="","",IF(OR(J204="Absent",J204="Annulé"),0,I204))</f>
        <v/>
      </c>
      <c r="L204" s="7" t="n"/>
      <c r="M204" s="7" t="n"/>
      <c r="N204" s="9">
        <f>IF(COUNTA(A204:D204,F204:H204,J204)=0,"",IF(OR(B204="",C204="",D204="",F204="",G204="",H204="",J204=""),"À compléter",IF(OR(D204&lt;'Paramètres'!$B$5,D204&gt;'Paramètres'!$B$6),"Hors période","OK")))</f>
        <v/>
      </c>
    </row>
    <row r="205">
      <c r="A205" s="6" t="n"/>
      <c r="B205" s="6" t="n"/>
      <c r="C205" s="7" t="n"/>
      <c r="D205" s="8" t="n"/>
      <c r="E205" s="9">
        <f>IF(D205="","",CHOOSE(WEEKDAY(D205,2),"lundi","mardi","mercredi","jeudi","vendredi","samedi","dimanche"))</f>
        <v/>
      </c>
      <c r="F205" s="10" t="n"/>
      <c r="G205" s="10" t="n"/>
      <c r="H205" s="11" t="n"/>
      <c r="I205" s="12">
        <f>IF(OR(F205="",G205=""),"",IFERROR(MAX(0,(IF(G205&lt;F205,G205+1,G205)-F205)*24-H205/60),0))</f>
        <v/>
      </c>
      <c r="J205" s="6" t="n"/>
      <c r="K205" s="12">
        <f>IF(I205="","",IF(OR(J205="Absent",J205="Annulé"),0,I205))</f>
        <v/>
      </c>
      <c r="L205" s="7" t="n"/>
      <c r="M205" s="7" t="n"/>
      <c r="N205" s="9">
        <f>IF(COUNTA(A205:D205,F205:H205,J205)=0,"",IF(OR(B205="",C205="",D205="",F205="",G205="",H205="",J205=""),"À compléter",IF(OR(D205&lt;'Paramètres'!$B$5,D205&gt;'Paramètres'!$B$6),"Hors période","OK")))</f>
        <v/>
      </c>
    </row>
    <row r="206">
      <c r="A206" s="6" t="n"/>
      <c r="B206" s="6" t="n"/>
      <c r="C206" s="7" t="n"/>
      <c r="D206" s="8" t="n"/>
      <c r="E206" s="9">
        <f>IF(D206="","",CHOOSE(WEEKDAY(D206,2),"lundi","mardi","mercredi","jeudi","vendredi","samedi","dimanche"))</f>
        <v/>
      </c>
      <c r="F206" s="10" t="n"/>
      <c r="G206" s="10" t="n"/>
      <c r="H206" s="11" t="n"/>
      <c r="I206" s="12">
        <f>IF(OR(F206="",G206=""),"",IFERROR(MAX(0,(IF(G206&lt;F206,G206+1,G206)-F206)*24-H206/60),0))</f>
        <v/>
      </c>
      <c r="J206" s="6" t="n"/>
      <c r="K206" s="12">
        <f>IF(I206="","",IF(OR(J206="Absent",J206="Annulé"),0,I206))</f>
        <v/>
      </c>
      <c r="L206" s="7" t="n"/>
      <c r="M206" s="7" t="n"/>
      <c r="N206" s="9">
        <f>IF(COUNTA(A206:D206,F206:H206,J206)=0,"",IF(OR(B206="",C206="",D206="",F206="",G206="",H206="",J206=""),"À compléter",IF(OR(D206&lt;'Paramètres'!$B$5,D206&gt;'Paramètres'!$B$6),"Hors période","OK")))</f>
        <v/>
      </c>
    </row>
  </sheetData>
  <mergeCells count="1">
    <mergeCell ref="A1:N1"/>
  </mergeCells>
  <conditionalFormatting sqref="N7:N206">
    <cfRule type="expression" priority="1" dxfId="0">
      <formula>N7="OK"</formula>
    </cfRule>
    <cfRule type="expression" priority="2" dxfId="1">
      <formula>N7="À compléter"</formula>
    </cfRule>
    <cfRule type="expression" priority="3" dxfId="2">
      <formula>N7="Hors période"</formula>
    </cfRule>
  </conditionalFormatting>
  <conditionalFormatting sqref="J7:J206">
    <cfRule type="expression" priority="4" dxfId="3">
      <formula>OR(J7="Absent",J7="Annulé")</formula>
    </cfRule>
  </conditionalFormatting>
  <conditionalFormatting sqref="B7:M206">
    <cfRule type="expression" priority="5" dxfId="2">
      <formula>$N7="Hors période"</formula>
    </cfRule>
  </conditionalFormatting>
  <dataValidations count="7">
    <dataValidation sqref="B7:B206" showErrorMessage="1" showInputMessage="1" allowBlank="1" type="list" errorStyle="stop">
      <formula1>'Listes'!$A$6:$A$105</formula1>
    </dataValidation>
    <dataValidation sqref="C7:C206" showErrorMessage="1" showInputMessage="1" allowBlank="1" type="list" errorStyle="stop">
      <formula1>'Listes'!$E$6:$E$105</formula1>
    </dataValidation>
    <dataValidation sqref="D7:D206" showErrorMessage="1" showInputMessage="1" allowBlank="1" errorTitle="Date non valide" error="La date doit être comprise dans la semaine sélectionnée." type="date" errorStyle="stop" operator="between">
      <formula1>'Paramètres'!$B$5</formula1>
      <formula2>'Paramètres'!$B$6</formula2>
    </dataValidation>
    <dataValidation sqref="F7:F206" showErrorMessage="1" showInputMessage="1" allowBlank="1" errorTitle="Heure non valide" error="Saisir une heure entre 00:00 et 23:59." type="time" errorStyle="stop" operator="between">
      <formula1>0</formula1>
      <formula2>0.9999884259</formula2>
    </dataValidation>
    <dataValidation sqref="G7:G206" showErrorMessage="1" showInputMessage="1" allowBlank="1" errorTitle="Heure non valide" error="Saisir une heure entre 00:00 et 23:59." type="time" errorStyle="stop" operator="between">
      <formula1>0</formula1>
      <formula2>0.9999884259</formula2>
    </dataValidation>
    <dataValidation sqref="H7:H206" showErrorMessage="1" showInputMessage="1" allowBlank="1" errorTitle="Pause non valide" error="La pause doit être comprise entre 0 et 720 minutes." type="whole" errorStyle="stop" operator="between">
      <formula1>0</formula1>
      <formula2>720</formula2>
    </dataValidation>
    <dataValidation sqref="J7:J206" showErrorMessage="1" showInputMessage="1" allowBlank="1" type="list" errorStyle="stop">
      <formula1>'Listes'!$G$6:$G$105</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Q101"/>
  <sheetViews>
    <sheetView showGridLines="0" workbookViewId="0">
      <pane ySplit="9" topLeftCell="A10" activePane="bottomLeft" state="frozen"/>
      <selection pane="bottomLeft" activeCell="A1" sqref="A1"/>
    </sheetView>
  </sheetViews>
  <sheetFormatPr baseColWidth="8" defaultRowHeight="15"/>
  <cols>
    <col width="27" customWidth="1" min="1" max="1"/>
    <col width="17" customWidth="1" min="2" max="2"/>
    <col width="15" customWidth="1" min="3" max="3"/>
    <col width="17" customWidth="1" min="4" max="4"/>
    <col width="13" customWidth="1" min="5" max="5"/>
    <col width="23" customWidth="1" min="6" max="6"/>
    <col width="19" customWidth="1" min="7" max="7"/>
    <col width="23" customWidth="1" min="8" max="8"/>
    <col width="25" customWidth="1" min="9" max="9"/>
    <col width="16" customWidth="1" min="10" max="10"/>
    <col width="3" customWidth="1" min="11" max="11"/>
    <col width="14" customWidth="1" min="12" max="12"/>
    <col width="14" customWidth="1" min="13" max="13"/>
    <col width="14" customWidth="1" min="14" max="14"/>
    <col width="14" customWidth="1" min="15" max="15"/>
    <col width="14" customWidth="1" min="16" max="16"/>
    <col width="14" customWidth="1" min="17" max="17"/>
  </cols>
  <sheetData>
    <row r="1" ht="24" customHeight="1">
      <c r="A1" s="1" t="inlineStr">
        <is>
          <t>Tableau de bord — Horaire hebdomadaire</t>
        </is>
      </c>
    </row>
    <row r="3">
      <c r="A3" s="3" t="inlineStr">
        <is>
          <t>Employé affiché</t>
        </is>
      </c>
      <c r="B3" s="13" t="inlineStr">
        <is>
          <t>Tous</t>
        </is>
      </c>
      <c r="C3" s="3" t="inlineStr">
        <is>
          <t>Semaine du</t>
        </is>
      </c>
      <c r="D3" s="4">
        <f>'Paramètres'!$B$5</f>
        <v/>
      </c>
      <c r="E3" s="3" t="inlineStr">
        <is>
          <t>Au</t>
        </is>
      </c>
      <c r="F3" s="4">
        <f>'Paramètres'!$B$6</f>
        <v/>
      </c>
    </row>
    <row r="6">
      <c r="B6" s="14" t="inlineStr">
        <is>
          <t>Heures comptabilisées</t>
        </is>
      </c>
      <c r="D6" s="14" t="inlineStr">
        <is>
          <t>Nombre de quarts</t>
        </is>
      </c>
      <c r="F6" s="14" t="inlineStr">
        <is>
          <t>Heures selon seuil interne</t>
        </is>
      </c>
      <c r="H6" s="14" t="inlineStr">
        <is>
          <t>Heures au-delà du seuil interne</t>
        </is>
      </c>
    </row>
    <row r="7">
      <c r="B7" s="15">
        <f>IFERROR(IF($B$3="Tous",SUM('Horaire hebdomadaire'!$K$7:$K$206),SUMIFS('Horaire hebdomadaire'!$K$7:$K$206,'Horaire hebdomadaire'!$B$7:$B$206,$B$3)),0)</f>
        <v/>
      </c>
      <c r="D7" s="16">
        <f>IFERROR(IF($B$3="Tous",COUNTIFS('Horaire hebdomadaire'!$K$7:$K$206,"&gt;0"),COUNTIFS('Horaire hebdomadaire'!$B$7:$B$206,$B$3,'Horaire hebdomadaire'!$K$7:$K$206,"&gt;0")),0)</f>
        <v/>
      </c>
      <c r="F7" s="15">
        <f>IF('Paramètres'!$B$7="","",MIN($B$7,'Paramètres'!$B$7))</f>
        <v/>
      </c>
      <c r="H7" s="15">
        <f>IF('Paramètres'!$B$7="","",MAX(0,$B$7-'Paramètres'!$B$7))</f>
        <v/>
      </c>
    </row>
    <row r="9" ht="34" customHeight="1">
      <c r="A9" s="2" t="inlineStr">
        <is>
          <t>Le seuil hebdomadaire est un repère interne configurable. Confirmer son application selon le contrat de travail, la convention collective ou la politique de l’entreprise.</t>
        </is>
      </c>
    </row>
    <row r="10">
      <c r="A10" s="5" t="inlineStr">
        <is>
          <t>Jour</t>
        </is>
      </c>
      <c r="B10" s="5" t="inlineStr">
        <is>
          <t>Date</t>
        </is>
      </c>
      <c r="C10" s="5" t="inlineStr">
        <is>
          <t>Heures comptabilisées</t>
        </is>
      </c>
      <c r="D10" s="5" t="inlineStr">
        <is>
          <t>Nombre de quarts</t>
        </is>
      </c>
      <c r="F10" s="5" t="inlineStr">
        <is>
          <t>Employé</t>
        </is>
      </c>
      <c r="G10" s="5" t="inlineStr">
        <is>
          <t>Heures comptabilisées</t>
        </is>
      </c>
      <c r="H10" s="5" t="inlineStr">
        <is>
          <t>Heures selon seuil interne</t>
        </is>
      </c>
      <c r="I10" s="5" t="inlineStr">
        <is>
          <t>Heures au-delà du seuil interne</t>
        </is>
      </c>
      <c r="J10" s="5" t="inlineStr">
        <is>
          <t>Nombre de quarts</t>
        </is>
      </c>
    </row>
    <row r="11">
      <c r="A11" s="17" t="inlineStr">
        <is>
          <t>lundi</t>
        </is>
      </c>
      <c r="B11" s="18">
        <f>'Paramètres'!$B$5</f>
        <v/>
      </c>
      <c r="C11" s="19">
        <f>IFERROR(IF($B$3="Tous",SUMIFS('Horaire hebdomadaire'!$K$7:$K$206,'Horaire hebdomadaire'!$D$7:$D$206,B11),SUMIFS('Horaire hebdomadaire'!$K$7:$K$206,'Horaire hebdomadaire'!$D$7:$D$206,B11,'Horaire hebdomadaire'!$B$7:$B$206,$B$3)),0)</f>
        <v/>
      </c>
      <c r="D11" s="20">
        <f>IFERROR(IF($B$3="Tous",COUNTIFS('Horaire hebdomadaire'!$D$7:$D$206,B11,'Horaire hebdomadaire'!$K$7:$K$206,"&gt;0"),COUNTIFS('Horaire hebdomadaire'!$D$7:$D$206,B11,'Horaire hebdomadaire'!$B$7:$B$206,$B$3,'Horaire hebdomadaire'!$K$7:$K$206,"&gt;0")),0)</f>
        <v/>
      </c>
      <c r="F11" s="17">
        <f>IF('Listes'!A6="","",'Listes'!A6)</f>
        <v/>
      </c>
      <c r="G11" s="19">
        <f>IF(F11="","",IFERROR(SUMIFS('Horaire hebdomadaire'!$K$7:$K$206,'Horaire hebdomadaire'!$B$7:$B$206,F11),0))</f>
        <v/>
      </c>
      <c r="H11" s="19">
        <f>IF(G11="","",IF('Paramètres'!$B$7="","",MIN(G11,'Paramètres'!$B$7)))</f>
        <v/>
      </c>
      <c r="I11" s="19">
        <f>IF(G11="","",IF('Paramètres'!$B$7="","",MAX(0,G11-'Paramètres'!$B$7)))</f>
        <v/>
      </c>
      <c r="J11" s="20">
        <f>IF(F11="","",IFERROR(COUNTIFS('Horaire hebdomadaire'!$B$7:$B$206,F11,'Horaire hebdomadaire'!$K$7:$K$206,"&gt;0"),0))</f>
        <v/>
      </c>
    </row>
    <row r="12">
      <c r="A12" s="21" t="inlineStr">
        <is>
          <t>mardi</t>
        </is>
      </c>
      <c r="B12" s="22">
        <f>B11+1</f>
        <v/>
      </c>
      <c r="C12" s="23">
        <f>IFERROR(IF($B$3="Tous",SUMIFS('Horaire hebdomadaire'!$K$7:$K$206,'Horaire hebdomadaire'!$D$7:$D$206,B12),SUMIFS('Horaire hebdomadaire'!$K$7:$K$206,'Horaire hebdomadaire'!$D$7:$D$206,B12,'Horaire hebdomadaire'!$B$7:$B$206,$B$3)),0)</f>
        <v/>
      </c>
      <c r="D12" s="24">
        <f>IFERROR(IF($B$3="Tous",COUNTIFS('Horaire hebdomadaire'!$D$7:$D$206,B12,'Horaire hebdomadaire'!$K$7:$K$206,"&gt;0"),COUNTIFS('Horaire hebdomadaire'!$D$7:$D$206,B12,'Horaire hebdomadaire'!$B$7:$B$206,$B$3,'Horaire hebdomadaire'!$K$7:$K$206,"&gt;0")),0)</f>
        <v/>
      </c>
      <c r="F12" s="21">
        <f>IF('Listes'!A7="","",'Listes'!A7)</f>
        <v/>
      </c>
      <c r="G12" s="23">
        <f>IF(F12="","",IFERROR(SUMIFS('Horaire hebdomadaire'!$K$7:$K$206,'Horaire hebdomadaire'!$B$7:$B$206,F12),0))</f>
        <v/>
      </c>
      <c r="H12" s="23">
        <f>IF(G12="","",IF('Paramètres'!$B$7="","",MIN(G12,'Paramètres'!$B$7)))</f>
        <v/>
      </c>
      <c r="I12" s="23">
        <f>IF(G12="","",IF('Paramètres'!$B$7="","",MAX(0,G12-'Paramètres'!$B$7)))</f>
        <v/>
      </c>
      <c r="J12" s="24">
        <f>IF(F12="","",IFERROR(COUNTIFS('Horaire hebdomadaire'!$B$7:$B$206,F12,'Horaire hebdomadaire'!$K$7:$K$206,"&gt;0"),0))</f>
        <v/>
      </c>
    </row>
    <row r="13">
      <c r="A13" s="17" t="inlineStr">
        <is>
          <t>mercredi</t>
        </is>
      </c>
      <c r="B13" s="18">
        <f>B12+1</f>
        <v/>
      </c>
      <c r="C13" s="19">
        <f>IFERROR(IF($B$3="Tous",SUMIFS('Horaire hebdomadaire'!$K$7:$K$206,'Horaire hebdomadaire'!$D$7:$D$206,B13),SUMIFS('Horaire hebdomadaire'!$K$7:$K$206,'Horaire hebdomadaire'!$D$7:$D$206,B13,'Horaire hebdomadaire'!$B$7:$B$206,$B$3)),0)</f>
        <v/>
      </c>
      <c r="D13" s="20">
        <f>IFERROR(IF($B$3="Tous",COUNTIFS('Horaire hebdomadaire'!$D$7:$D$206,B13,'Horaire hebdomadaire'!$K$7:$K$206,"&gt;0"),COUNTIFS('Horaire hebdomadaire'!$D$7:$D$206,B13,'Horaire hebdomadaire'!$B$7:$B$206,$B$3,'Horaire hebdomadaire'!$K$7:$K$206,"&gt;0")),0)</f>
        <v/>
      </c>
      <c r="F13" s="17">
        <f>IF('Listes'!A8="","",'Listes'!A8)</f>
        <v/>
      </c>
      <c r="G13" s="19">
        <f>IF(F13="","",IFERROR(SUMIFS('Horaire hebdomadaire'!$K$7:$K$206,'Horaire hebdomadaire'!$B$7:$B$206,F13),0))</f>
        <v/>
      </c>
      <c r="H13" s="19">
        <f>IF(G13="","",IF('Paramètres'!$B$7="","",MIN(G13,'Paramètres'!$B$7)))</f>
        <v/>
      </c>
      <c r="I13" s="19">
        <f>IF(G13="","",IF('Paramètres'!$B$7="","",MAX(0,G13-'Paramètres'!$B$7)))</f>
        <v/>
      </c>
      <c r="J13" s="20">
        <f>IF(F13="","",IFERROR(COUNTIFS('Horaire hebdomadaire'!$B$7:$B$206,F13,'Horaire hebdomadaire'!$K$7:$K$206,"&gt;0"),0))</f>
        <v/>
      </c>
    </row>
    <row r="14">
      <c r="A14" s="21" t="inlineStr">
        <is>
          <t>jeudi</t>
        </is>
      </c>
      <c r="B14" s="22">
        <f>B13+1</f>
        <v/>
      </c>
      <c r="C14" s="23">
        <f>IFERROR(IF($B$3="Tous",SUMIFS('Horaire hebdomadaire'!$K$7:$K$206,'Horaire hebdomadaire'!$D$7:$D$206,B14),SUMIFS('Horaire hebdomadaire'!$K$7:$K$206,'Horaire hebdomadaire'!$D$7:$D$206,B14,'Horaire hebdomadaire'!$B$7:$B$206,$B$3)),0)</f>
        <v/>
      </c>
      <c r="D14" s="24">
        <f>IFERROR(IF($B$3="Tous",COUNTIFS('Horaire hebdomadaire'!$D$7:$D$206,B14,'Horaire hebdomadaire'!$K$7:$K$206,"&gt;0"),COUNTIFS('Horaire hebdomadaire'!$D$7:$D$206,B14,'Horaire hebdomadaire'!$B$7:$B$206,$B$3,'Horaire hebdomadaire'!$K$7:$K$206,"&gt;0")),0)</f>
        <v/>
      </c>
      <c r="F14" s="21">
        <f>IF('Listes'!A9="","",'Listes'!A9)</f>
        <v/>
      </c>
      <c r="G14" s="23">
        <f>IF(F14="","",IFERROR(SUMIFS('Horaire hebdomadaire'!$K$7:$K$206,'Horaire hebdomadaire'!$B$7:$B$206,F14),0))</f>
        <v/>
      </c>
      <c r="H14" s="23">
        <f>IF(G14="","",IF('Paramètres'!$B$7="","",MIN(G14,'Paramètres'!$B$7)))</f>
        <v/>
      </c>
      <c r="I14" s="23">
        <f>IF(G14="","",IF('Paramètres'!$B$7="","",MAX(0,G14-'Paramètres'!$B$7)))</f>
        <v/>
      </c>
      <c r="J14" s="24">
        <f>IF(F14="","",IFERROR(COUNTIFS('Horaire hebdomadaire'!$B$7:$B$206,F14,'Horaire hebdomadaire'!$K$7:$K$206,"&gt;0"),0))</f>
        <v/>
      </c>
    </row>
    <row r="15">
      <c r="A15" s="17" t="inlineStr">
        <is>
          <t>vendredi</t>
        </is>
      </c>
      <c r="B15" s="18">
        <f>B14+1</f>
        <v/>
      </c>
      <c r="C15" s="19">
        <f>IFERROR(IF($B$3="Tous",SUMIFS('Horaire hebdomadaire'!$K$7:$K$206,'Horaire hebdomadaire'!$D$7:$D$206,B15),SUMIFS('Horaire hebdomadaire'!$K$7:$K$206,'Horaire hebdomadaire'!$D$7:$D$206,B15,'Horaire hebdomadaire'!$B$7:$B$206,$B$3)),0)</f>
        <v/>
      </c>
      <c r="D15" s="20">
        <f>IFERROR(IF($B$3="Tous",COUNTIFS('Horaire hebdomadaire'!$D$7:$D$206,B15,'Horaire hebdomadaire'!$K$7:$K$206,"&gt;0"),COUNTIFS('Horaire hebdomadaire'!$D$7:$D$206,B15,'Horaire hebdomadaire'!$B$7:$B$206,$B$3,'Horaire hebdomadaire'!$K$7:$K$206,"&gt;0")),0)</f>
        <v/>
      </c>
      <c r="F15" s="17">
        <f>IF('Listes'!A10="","",'Listes'!A10)</f>
        <v/>
      </c>
      <c r="G15" s="19">
        <f>IF(F15="","",IFERROR(SUMIFS('Horaire hebdomadaire'!$K$7:$K$206,'Horaire hebdomadaire'!$B$7:$B$206,F15),0))</f>
        <v/>
      </c>
      <c r="H15" s="19">
        <f>IF(G15="","",IF('Paramètres'!$B$7="","",MIN(G15,'Paramètres'!$B$7)))</f>
        <v/>
      </c>
      <c r="I15" s="19">
        <f>IF(G15="","",IF('Paramètres'!$B$7="","",MAX(0,G15-'Paramètres'!$B$7)))</f>
        <v/>
      </c>
      <c r="J15" s="20">
        <f>IF(F15="","",IFERROR(COUNTIFS('Horaire hebdomadaire'!$B$7:$B$206,F15,'Horaire hebdomadaire'!$K$7:$K$206,"&gt;0"),0))</f>
        <v/>
      </c>
    </row>
    <row r="16">
      <c r="A16" s="21" t="inlineStr">
        <is>
          <t>samedi</t>
        </is>
      </c>
      <c r="B16" s="22">
        <f>B15+1</f>
        <v/>
      </c>
      <c r="C16" s="23">
        <f>IFERROR(IF($B$3="Tous",SUMIFS('Horaire hebdomadaire'!$K$7:$K$206,'Horaire hebdomadaire'!$D$7:$D$206,B16),SUMIFS('Horaire hebdomadaire'!$K$7:$K$206,'Horaire hebdomadaire'!$D$7:$D$206,B16,'Horaire hebdomadaire'!$B$7:$B$206,$B$3)),0)</f>
        <v/>
      </c>
      <c r="D16" s="24">
        <f>IFERROR(IF($B$3="Tous",COUNTIFS('Horaire hebdomadaire'!$D$7:$D$206,B16,'Horaire hebdomadaire'!$K$7:$K$206,"&gt;0"),COUNTIFS('Horaire hebdomadaire'!$D$7:$D$206,B16,'Horaire hebdomadaire'!$B$7:$B$206,$B$3,'Horaire hebdomadaire'!$K$7:$K$206,"&gt;0")),0)</f>
        <v/>
      </c>
      <c r="F16" s="21">
        <f>IF('Listes'!A11="","",'Listes'!A11)</f>
        <v/>
      </c>
      <c r="G16" s="23">
        <f>IF(F16="","",IFERROR(SUMIFS('Horaire hebdomadaire'!$K$7:$K$206,'Horaire hebdomadaire'!$B$7:$B$206,F16),0))</f>
        <v/>
      </c>
      <c r="H16" s="23">
        <f>IF(G16="","",IF('Paramètres'!$B$7="","",MIN(G16,'Paramètres'!$B$7)))</f>
        <v/>
      </c>
      <c r="I16" s="23">
        <f>IF(G16="","",IF('Paramètres'!$B$7="","",MAX(0,G16-'Paramètres'!$B$7)))</f>
        <v/>
      </c>
      <c r="J16" s="24">
        <f>IF(F16="","",IFERROR(COUNTIFS('Horaire hebdomadaire'!$B$7:$B$206,F16,'Horaire hebdomadaire'!$K$7:$K$206,"&gt;0"),0))</f>
        <v/>
      </c>
    </row>
    <row r="17">
      <c r="A17" s="17" t="inlineStr">
        <is>
          <t>dimanche</t>
        </is>
      </c>
      <c r="B17" s="18">
        <f>B16+1</f>
        <v/>
      </c>
      <c r="C17" s="19">
        <f>IFERROR(IF($B$3="Tous",SUMIFS('Horaire hebdomadaire'!$K$7:$K$206,'Horaire hebdomadaire'!$D$7:$D$206,B17),SUMIFS('Horaire hebdomadaire'!$K$7:$K$206,'Horaire hebdomadaire'!$D$7:$D$206,B17,'Horaire hebdomadaire'!$B$7:$B$206,$B$3)),0)</f>
        <v/>
      </c>
      <c r="D17" s="20">
        <f>IFERROR(IF($B$3="Tous",COUNTIFS('Horaire hebdomadaire'!$D$7:$D$206,B17,'Horaire hebdomadaire'!$K$7:$K$206,"&gt;0"),COUNTIFS('Horaire hebdomadaire'!$D$7:$D$206,B17,'Horaire hebdomadaire'!$B$7:$B$206,$B$3,'Horaire hebdomadaire'!$K$7:$K$206,"&gt;0")),0)</f>
        <v/>
      </c>
      <c r="F17" s="17">
        <f>IF('Listes'!A12="","",'Listes'!A12)</f>
        <v/>
      </c>
      <c r="G17" s="19">
        <f>IF(F17="","",IFERROR(SUMIFS('Horaire hebdomadaire'!$K$7:$K$206,'Horaire hebdomadaire'!$B$7:$B$206,F17),0))</f>
        <v/>
      </c>
      <c r="H17" s="19">
        <f>IF(G17="","",IF('Paramètres'!$B$7="","",MIN(G17,'Paramètres'!$B$7)))</f>
        <v/>
      </c>
      <c r="I17" s="19">
        <f>IF(G17="","",IF('Paramètres'!$B$7="","",MAX(0,G17-'Paramètres'!$B$7)))</f>
        <v/>
      </c>
      <c r="J17" s="20">
        <f>IF(F17="","",IFERROR(COUNTIFS('Horaire hebdomadaire'!$B$7:$B$206,F17,'Horaire hebdomadaire'!$K$7:$K$206,"&gt;0"),0))</f>
        <v/>
      </c>
    </row>
    <row r="18">
      <c r="F18" s="21">
        <f>IF('Listes'!A13="","",'Listes'!A13)</f>
        <v/>
      </c>
      <c r="G18" s="23">
        <f>IF(F18="","",IFERROR(SUMIFS('Horaire hebdomadaire'!$K$7:$K$206,'Horaire hebdomadaire'!$B$7:$B$206,F18),0))</f>
        <v/>
      </c>
      <c r="H18" s="23">
        <f>IF(G18="","",IF('Paramètres'!$B$7="","",MIN(G18,'Paramètres'!$B$7)))</f>
        <v/>
      </c>
      <c r="I18" s="23">
        <f>IF(G18="","",IF('Paramètres'!$B$7="","",MAX(0,G18-'Paramètres'!$B$7)))</f>
        <v/>
      </c>
      <c r="J18" s="24">
        <f>IF(F18="","",IFERROR(COUNTIFS('Horaire hebdomadaire'!$B$7:$B$206,F18,'Horaire hebdomadaire'!$K$7:$K$206,"&gt;0"),0))</f>
        <v/>
      </c>
    </row>
    <row r="19">
      <c r="F19" s="17">
        <f>IF('Listes'!A14="","",'Listes'!A14)</f>
        <v/>
      </c>
      <c r="G19" s="19">
        <f>IF(F19="","",IFERROR(SUMIFS('Horaire hebdomadaire'!$K$7:$K$206,'Horaire hebdomadaire'!$B$7:$B$206,F19),0))</f>
        <v/>
      </c>
      <c r="H19" s="19">
        <f>IF(G19="","",IF('Paramètres'!$B$7="","",MIN(G19,'Paramètres'!$B$7)))</f>
        <v/>
      </c>
      <c r="I19" s="19">
        <f>IF(G19="","",IF('Paramètres'!$B$7="","",MAX(0,G19-'Paramètres'!$B$7)))</f>
        <v/>
      </c>
      <c r="J19" s="20">
        <f>IF(F19="","",IFERROR(COUNTIFS('Horaire hebdomadaire'!$B$7:$B$206,F19,'Horaire hebdomadaire'!$K$7:$K$206,"&gt;0"),0))</f>
        <v/>
      </c>
    </row>
    <row r="20">
      <c r="F20" s="21">
        <f>IF('Listes'!A15="","",'Listes'!A15)</f>
        <v/>
      </c>
      <c r="G20" s="23">
        <f>IF(F20="","",IFERROR(SUMIFS('Horaire hebdomadaire'!$K$7:$K$206,'Horaire hebdomadaire'!$B$7:$B$206,F20),0))</f>
        <v/>
      </c>
      <c r="H20" s="23">
        <f>IF(G20="","",IF('Paramètres'!$B$7="","",MIN(G20,'Paramètres'!$B$7)))</f>
        <v/>
      </c>
      <c r="I20" s="23">
        <f>IF(G20="","",IF('Paramètres'!$B$7="","",MAX(0,G20-'Paramètres'!$B$7)))</f>
        <v/>
      </c>
      <c r="J20" s="24">
        <f>IF(F20="","",IFERROR(COUNTIFS('Horaire hebdomadaire'!$B$7:$B$206,F20,'Horaire hebdomadaire'!$K$7:$K$206,"&gt;0"),0))</f>
        <v/>
      </c>
    </row>
    <row r="21">
      <c r="F21" s="17">
        <f>IF('Listes'!A16="","",'Listes'!A16)</f>
        <v/>
      </c>
      <c r="G21" s="19">
        <f>IF(F21="","",IFERROR(SUMIFS('Horaire hebdomadaire'!$K$7:$K$206,'Horaire hebdomadaire'!$B$7:$B$206,F21),0))</f>
        <v/>
      </c>
      <c r="H21" s="19">
        <f>IF(G21="","",IF('Paramètres'!$B$7="","",MIN(G21,'Paramètres'!$B$7)))</f>
        <v/>
      </c>
      <c r="I21" s="19">
        <f>IF(G21="","",IF('Paramètres'!$B$7="","",MAX(0,G21-'Paramètres'!$B$7)))</f>
        <v/>
      </c>
      <c r="J21" s="20">
        <f>IF(F21="","",IFERROR(COUNTIFS('Horaire hebdomadaire'!$B$7:$B$206,F21,'Horaire hebdomadaire'!$K$7:$K$206,"&gt;0"),0))</f>
        <v/>
      </c>
    </row>
    <row r="22">
      <c r="F22" s="21">
        <f>IF('Listes'!A17="","",'Listes'!A17)</f>
        <v/>
      </c>
      <c r="G22" s="23">
        <f>IF(F22="","",IFERROR(SUMIFS('Horaire hebdomadaire'!$K$7:$K$206,'Horaire hebdomadaire'!$B$7:$B$206,F22),0))</f>
        <v/>
      </c>
      <c r="H22" s="23">
        <f>IF(G22="","",IF('Paramètres'!$B$7="","",MIN(G22,'Paramètres'!$B$7)))</f>
        <v/>
      </c>
      <c r="I22" s="23">
        <f>IF(G22="","",IF('Paramètres'!$B$7="","",MAX(0,G22-'Paramètres'!$B$7)))</f>
        <v/>
      </c>
      <c r="J22" s="24">
        <f>IF(F22="","",IFERROR(COUNTIFS('Horaire hebdomadaire'!$B$7:$B$206,F22,'Horaire hebdomadaire'!$K$7:$K$206,"&gt;0"),0))</f>
        <v/>
      </c>
    </row>
    <row r="23">
      <c r="F23" s="17">
        <f>IF('Listes'!A18="","",'Listes'!A18)</f>
        <v/>
      </c>
      <c r="G23" s="19">
        <f>IF(F23="","",IFERROR(SUMIFS('Horaire hebdomadaire'!$K$7:$K$206,'Horaire hebdomadaire'!$B$7:$B$206,F23),0))</f>
        <v/>
      </c>
      <c r="H23" s="19">
        <f>IF(G23="","",IF('Paramètres'!$B$7="","",MIN(G23,'Paramètres'!$B$7)))</f>
        <v/>
      </c>
      <c r="I23" s="19">
        <f>IF(G23="","",IF('Paramètres'!$B$7="","",MAX(0,G23-'Paramètres'!$B$7)))</f>
        <v/>
      </c>
      <c r="J23" s="20">
        <f>IF(F23="","",IFERROR(COUNTIFS('Horaire hebdomadaire'!$B$7:$B$206,F23,'Horaire hebdomadaire'!$K$7:$K$206,"&gt;0"),0))</f>
        <v/>
      </c>
    </row>
    <row r="24">
      <c r="F24" s="21">
        <f>IF('Listes'!A19="","",'Listes'!A19)</f>
        <v/>
      </c>
      <c r="G24" s="23">
        <f>IF(F24="","",IFERROR(SUMIFS('Horaire hebdomadaire'!$K$7:$K$206,'Horaire hebdomadaire'!$B$7:$B$206,F24),0))</f>
        <v/>
      </c>
      <c r="H24" s="23">
        <f>IF(G24="","",IF('Paramètres'!$B$7="","",MIN(G24,'Paramètres'!$B$7)))</f>
        <v/>
      </c>
      <c r="I24" s="23">
        <f>IF(G24="","",IF('Paramètres'!$B$7="","",MAX(0,G24-'Paramètres'!$B$7)))</f>
        <v/>
      </c>
      <c r="J24" s="24">
        <f>IF(F24="","",IFERROR(COUNTIFS('Horaire hebdomadaire'!$B$7:$B$206,F24,'Horaire hebdomadaire'!$K$7:$K$206,"&gt;0"),0))</f>
        <v/>
      </c>
    </row>
    <row r="25">
      <c r="F25" s="17">
        <f>IF('Listes'!A20="","",'Listes'!A20)</f>
        <v/>
      </c>
      <c r="G25" s="19">
        <f>IF(F25="","",IFERROR(SUMIFS('Horaire hebdomadaire'!$K$7:$K$206,'Horaire hebdomadaire'!$B$7:$B$206,F25),0))</f>
        <v/>
      </c>
      <c r="H25" s="19">
        <f>IF(G25="","",IF('Paramètres'!$B$7="","",MIN(G25,'Paramètres'!$B$7)))</f>
        <v/>
      </c>
      <c r="I25" s="19">
        <f>IF(G25="","",IF('Paramètres'!$B$7="","",MAX(0,G25-'Paramètres'!$B$7)))</f>
        <v/>
      </c>
      <c r="J25" s="20">
        <f>IF(F25="","",IFERROR(COUNTIFS('Horaire hebdomadaire'!$B$7:$B$206,F25,'Horaire hebdomadaire'!$K$7:$K$206,"&gt;0"),0))</f>
        <v/>
      </c>
    </row>
    <row r="26">
      <c r="F26" s="21">
        <f>IF('Listes'!A21="","",'Listes'!A21)</f>
        <v/>
      </c>
      <c r="G26" s="23">
        <f>IF(F26="","",IFERROR(SUMIFS('Horaire hebdomadaire'!$K$7:$K$206,'Horaire hebdomadaire'!$B$7:$B$206,F26),0))</f>
        <v/>
      </c>
      <c r="H26" s="23">
        <f>IF(G26="","",IF('Paramètres'!$B$7="","",MIN(G26,'Paramètres'!$B$7)))</f>
        <v/>
      </c>
      <c r="I26" s="23">
        <f>IF(G26="","",IF('Paramètres'!$B$7="","",MAX(0,G26-'Paramètres'!$B$7)))</f>
        <v/>
      </c>
      <c r="J26" s="24">
        <f>IF(F26="","",IFERROR(COUNTIFS('Horaire hebdomadaire'!$B$7:$B$206,F26,'Horaire hebdomadaire'!$K$7:$K$206,"&gt;0"),0))</f>
        <v/>
      </c>
    </row>
    <row r="27">
      <c r="F27" s="17">
        <f>IF('Listes'!A22="","",'Listes'!A22)</f>
        <v/>
      </c>
      <c r="G27" s="19">
        <f>IF(F27="","",IFERROR(SUMIFS('Horaire hebdomadaire'!$K$7:$K$206,'Horaire hebdomadaire'!$B$7:$B$206,F27),0))</f>
        <v/>
      </c>
      <c r="H27" s="19">
        <f>IF(G27="","",IF('Paramètres'!$B$7="","",MIN(G27,'Paramètres'!$B$7)))</f>
        <v/>
      </c>
      <c r="I27" s="19">
        <f>IF(G27="","",IF('Paramètres'!$B$7="","",MAX(0,G27-'Paramètres'!$B$7)))</f>
        <v/>
      </c>
      <c r="J27" s="20">
        <f>IF(F27="","",IFERROR(COUNTIFS('Horaire hebdomadaire'!$B$7:$B$206,F27,'Horaire hebdomadaire'!$K$7:$K$206,"&gt;0"),0))</f>
        <v/>
      </c>
    </row>
    <row r="28">
      <c r="F28" s="21">
        <f>IF('Listes'!A23="","",'Listes'!A23)</f>
        <v/>
      </c>
      <c r="G28" s="23">
        <f>IF(F28="","",IFERROR(SUMIFS('Horaire hebdomadaire'!$K$7:$K$206,'Horaire hebdomadaire'!$B$7:$B$206,F28),0))</f>
        <v/>
      </c>
      <c r="H28" s="23">
        <f>IF(G28="","",IF('Paramètres'!$B$7="","",MIN(G28,'Paramètres'!$B$7)))</f>
        <v/>
      </c>
      <c r="I28" s="23">
        <f>IF(G28="","",IF('Paramètres'!$B$7="","",MAX(0,G28-'Paramètres'!$B$7)))</f>
        <v/>
      </c>
      <c r="J28" s="24">
        <f>IF(F28="","",IFERROR(COUNTIFS('Horaire hebdomadaire'!$B$7:$B$206,F28,'Horaire hebdomadaire'!$K$7:$K$206,"&gt;0"),0))</f>
        <v/>
      </c>
    </row>
    <row r="29">
      <c r="A29" s="14" t="inlineStr">
        <is>
          <t>Contrôles de concordance</t>
        </is>
      </c>
      <c r="B29" s="25" t="n"/>
      <c r="F29" s="17">
        <f>IF('Listes'!A24="","",'Listes'!A24)</f>
        <v/>
      </c>
      <c r="G29" s="19">
        <f>IF(F29="","",IFERROR(SUMIFS('Horaire hebdomadaire'!$K$7:$K$206,'Horaire hebdomadaire'!$B$7:$B$206,F29),0))</f>
        <v/>
      </c>
      <c r="H29" s="19">
        <f>IF(G29="","",IF('Paramètres'!$B$7="","",MIN(G29,'Paramètres'!$B$7)))</f>
        <v/>
      </c>
      <c r="I29" s="19">
        <f>IF(G29="","",IF('Paramètres'!$B$7="","",MAX(0,G29-'Paramètres'!$B$7)))</f>
        <v/>
      </c>
      <c r="J29" s="20">
        <f>IF(F29="","",IFERROR(COUNTIFS('Horaire hebdomadaire'!$B$7:$B$206,F29,'Horaire hebdomadaire'!$K$7:$K$206,"&gt;0"),0))</f>
        <v/>
      </c>
    </row>
    <row r="30">
      <c r="A30" s="26" t="inlineStr">
        <is>
          <t>Total de l’horaire détaillé</t>
        </is>
      </c>
      <c r="B30" s="15">
        <f>IFERROR(SUM('Horaire hebdomadaire'!$K$7:$K$206),0)</f>
        <v/>
      </c>
      <c r="F30" s="21">
        <f>IF('Listes'!A25="","",'Listes'!A25)</f>
        <v/>
      </c>
      <c r="G30" s="23">
        <f>IF(F30="","",IFERROR(SUMIFS('Horaire hebdomadaire'!$K$7:$K$206,'Horaire hebdomadaire'!$B$7:$B$206,F30),0))</f>
        <v/>
      </c>
      <c r="H30" s="23">
        <f>IF(G30="","",IF('Paramètres'!$B$7="","",MIN(G30,'Paramètres'!$B$7)))</f>
        <v/>
      </c>
      <c r="I30" s="23">
        <f>IF(G30="","",IF('Paramètres'!$B$7="","",MAX(0,G30-'Paramètres'!$B$7)))</f>
        <v/>
      </c>
      <c r="J30" s="24">
        <f>IF(F30="","",IFERROR(COUNTIFS('Horaire hebdomadaire'!$B$7:$B$206,F30,'Horaire hebdomadaire'!$K$7:$K$206,"&gt;0"),0))</f>
        <v/>
      </c>
    </row>
    <row r="31">
      <c r="A31" s="26" t="inlineStr">
        <is>
          <t>Total du sommaire par employé</t>
        </is>
      </c>
      <c r="B31" s="15">
        <f>IFERROR(SUM($G$11:$G$101),0)</f>
        <v/>
      </c>
      <c r="F31" s="17">
        <f>IF('Listes'!A26="","",'Listes'!A26)</f>
        <v/>
      </c>
      <c r="G31" s="19">
        <f>IF(F31="","",IFERROR(SUMIFS('Horaire hebdomadaire'!$K$7:$K$206,'Horaire hebdomadaire'!$B$7:$B$206,F31),0))</f>
        <v/>
      </c>
      <c r="H31" s="19">
        <f>IF(G31="","",IF('Paramètres'!$B$7="","",MIN(G31,'Paramètres'!$B$7)))</f>
        <v/>
      </c>
      <c r="I31" s="19">
        <f>IF(G31="","",IF('Paramètres'!$B$7="","",MAX(0,G31-'Paramètres'!$B$7)))</f>
        <v/>
      </c>
      <c r="J31" s="20">
        <f>IF(F31="","",IFERROR(COUNTIFS('Horaire hebdomadaire'!$B$7:$B$206,F31,'Horaire hebdomadaire'!$K$7:$K$206,"&gt;0"),0))</f>
        <v/>
      </c>
    </row>
    <row r="32">
      <c r="A32" s="26" t="inlineStr">
        <is>
          <t>Écart de contrôle</t>
        </is>
      </c>
      <c r="B32" s="15">
        <f>IFERROR(B30-B31,0)</f>
        <v/>
      </c>
      <c r="F32" s="21">
        <f>IF('Listes'!A27="","",'Listes'!A27)</f>
        <v/>
      </c>
      <c r="G32" s="23">
        <f>IF(F32="","",IFERROR(SUMIFS('Horaire hebdomadaire'!$K$7:$K$206,'Horaire hebdomadaire'!$B$7:$B$206,F32),0))</f>
        <v/>
      </c>
      <c r="H32" s="23">
        <f>IF(G32="","",IF('Paramètres'!$B$7="","",MIN(G32,'Paramètres'!$B$7)))</f>
        <v/>
      </c>
      <c r="I32" s="23">
        <f>IF(G32="","",IF('Paramètres'!$B$7="","",MAX(0,G32-'Paramètres'!$B$7)))</f>
        <v/>
      </c>
      <c r="J32" s="24">
        <f>IF(F32="","",IFERROR(COUNTIFS('Horaire hebdomadaire'!$B$7:$B$206,F32,'Horaire hebdomadaire'!$K$7:$K$206,"&gt;0"),0))</f>
        <v/>
      </c>
    </row>
    <row r="33">
      <c r="A33" s="26" t="inlineStr">
        <is>
          <t>Lignes à compléter</t>
        </is>
      </c>
      <c r="B33" s="16">
        <f>IFERROR(COUNTIF('Horaire hebdomadaire'!$N$7:$N$206,"À compléter"),0)</f>
        <v/>
      </c>
      <c r="F33" s="17">
        <f>IF('Listes'!A28="","",'Listes'!A28)</f>
        <v/>
      </c>
      <c r="G33" s="19">
        <f>IF(F33="","",IFERROR(SUMIFS('Horaire hebdomadaire'!$K$7:$K$206,'Horaire hebdomadaire'!$B$7:$B$206,F33),0))</f>
        <v/>
      </c>
      <c r="H33" s="19">
        <f>IF(G33="","",IF('Paramètres'!$B$7="","",MIN(G33,'Paramètres'!$B$7)))</f>
        <v/>
      </c>
      <c r="I33" s="19">
        <f>IF(G33="","",IF('Paramètres'!$B$7="","",MAX(0,G33-'Paramètres'!$B$7)))</f>
        <v/>
      </c>
      <c r="J33" s="20">
        <f>IF(F33="","",IFERROR(COUNTIFS('Horaire hebdomadaire'!$B$7:$B$206,F33,'Horaire hebdomadaire'!$K$7:$K$206,"&gt;0"),0))</f>
        <v/>
      </c>
    </row>
    <row r="34">
      <c r="A34" s="26" t="inlineStr">
        <is>
          <t>Lignes hors période</t>
        </is>
      </c>
      <c r="B34" s="16">
        <f>IFERROR(COUNTIF('Horaire hebdomadaire'!$N$7:$N$206,"Hors période"),0)</f>
        <v/>
      </c>
      <c r="F34" s="21">
        <f>IF('Listes'!A29="","",'Listes'!A29)</f>
        <v/>
      </c>
      <c r="G34" s="23">
        <f>IF(F34="","",IFERROR(SUMIFS('Horaire hebdomadaire'!$K$7:$K$206,'Horaire hebdomadaire'!$B$7:$B$206,F34),0))</f>
        <v/>
      </c>
      <c r="H34" s="23">
        <f>IF(G34="","",IF('Paramètres'!$B$7="","",MIN(G34,'Paramètres'!$B$7)))</f>
        <v/>
      </c>
      <c r="I34" s="23">
        <f>IF(G34="","",IF('Paramètres'!$B$7="","",MAX(0,G34-'Paramètres'!$B$7)))</f>
        <v/>
      </c>
      <c r="J34" s="24">
        <f>IF(F34="","",IFERROR(COUNTIFS('Horaire hebdomadaire'!$B$7:$B$206,F34,'Horaire hebdomadaire'!$K$7:$K$206,"&gt;0"),0))</f>
        <v/>
      </c>
    </row>
    <row r="35">
      <c r="F35" s="17">
        <f>IF('Listes'!A30="","",'Listes'!A30)</f>
        <v/>
      </c>
      <c r="G35" s="19">
        <f>IF(F35="","",IFERROR(SUMIFS('Horaire hebdomadaire'!$K$7:$K$206,'Horaire hebdomadaire'!$B$7:$B$206,F35),0))</f>
        <v/>
      </c>
      <c r="H35" s="19">
        <f>IF(G35="","",IF('Paramètres'!$B$7="","",MIN(G35,'Paramètres'!$B$7)))</f>
        <v/>
      </c>
      <c r="I35" s="19">
        <f>IF(G35="","",IF('Paramètres'!$B$7="","",MAX(0,G35-'Paramètres'!$B$7)))</f>
        <v/>
      </c>
      <c r="J35" s="20">
        <f>IF(F35="","",IFERROR(COUNTIFS('Horaire hebdomadaire'!$B$7:$B$206,F35,'Horaire hebdomadaire'!$K$7:$K$206,"&gt;0"),0))</f>
        <v/>
      </c>
    </row>
    <row r="36">
      <c r="A36" s="2" t="inlineStr">
        <is>
          <t>Un écart de contrôle différent de 0 indique que le sommaire ne concorde pas avec l’horaire détaillé.</t>
        </is>
      </c>
      <c r="F36" s="21">
        <f>IF('Listes'!A31="","",'Listes'!A31)</f>
        <v/>
      </c>
      <c r="G36" s="23">
        <f>IF(F36="","",IFERROR(SUMIFS('Horaire hebdomadaire'!$K$7:$K$206,'Horaire hebdomadaire'!$B$7:$B$206,F36),0))</f>
        <v/>
      </c>
      <c r="H36" s="23">
        <f>IF(G36="","",IF('Paramètres'!$B$7="","",MIN(G36,'Paramètres'!$B$7)))</f>
        <v/>
      </c>
      <c r="I36" s="23">
        <f>IF(G36="","",IF('Paramètres'!$B$7="","",MAX(0,G36-'Paramètres'!$B$7)))</f>
        <v/>
      </c>
      <c r="J36" s="24">
        <f>IF(F36="","",IFERROR(COUNTIFS('Horaire hebdomadaire'!$B$7:$B$206,F36,'Horaire hebdomadaire'!$K$7:$K$206,"&gt;0"),0))</f>
        <v/>
      </c>
    </row>
    <row r="37">
      <c r="F37" s="17">
        <f>IF('Listes'!A32="","",'Listes'!A32)</f>
        <v/>
      </c>
      <c r="G37" s="19">
        <f>IF(F37="","",IFERROR(SUMIFS('Horaire hebdomadaire'!$K$7:$K$206,'Horaire hebdomadaire'!$B$7:$B$206,F37),0))</f>
        <v/>
      </c>
      <c r="H37" s="19">
        <f>IF(G37="","",IF('Paramètres'!$B$7="","",MIN(G37,'Paramètres'!$B$7)))</f>
        <v/>
      </c>
      <c r="I37" s="19">
        <f>IF(G37="","",IF('Paramètres'!$B$7="","",MAX(0,G37-'Paramètres'!$B$7)))</f>
        <v/>
      </c>
      <c r="J37" s="20">
        <f>IF(F37="","",IFERROR(COUNTIFS('Horaire hebdomadaire'!$B$7:$B$206,F37,'Horaire hebdomadaire'!$K$7:$K$206,"&gt;0"),0))</f>
        <v/>
      </c>
    </row>
    <row r="38">
      <c r="F38" s="21">
        <f>IF('Listes'!A33="","",'Listes'!A33)</f>
        <v/>
      </c>
      <c r="G38" s="23">
        <f>IF(F38="","",IFERROR(SUMIFS('Horaire hebdomadaire'!$K$7:$K$206,'Horaire hebdomadaire'!$B$7:$B$206,F38),0))</f>
        <v/>
      </c>
      <c r="H38" s="23">
        <f>IF(G38="","",IF('Paramètres'!$B$7="","",MIN(G38,'Paramètres'!$B$7)))</f>
        <v/>
      </c>
      <c r="I38" s="23">
        <f>IF(G38="","",IF('Paramètres'!$B$7="","",MAX(0,G38-'Paramètres'!$B$7)))</f>
        <v/>
      </c>
      <c r="J38" s="24">
        <f>IF(F38="","",IFERROR(COUNTIFS('Horaire hebdomadaire'!$B$7:$B$206,F38,'Horaire hebdomadaire'!$K$7:$K$206,"&gt;0"),0))</f>
        <v/>
      </c>
    </row>
    <row r="39">
      <c r="F39" s="17">
        <f>IF('Listes'!A34="","",'Listes'!A34)</f>
        <v/>
      </c>
      <c r="G39" s="19">
        <f>IF(F39="","",IFERROR(SUMIFS('Horaire hebdomadaire'!$K$7:$K$206,'Horaire hebdomadaire'!$B$7:$B$206,F39),0))</f>
        <v/>
      </c>
      <c r="H39" s="19">
        <f>IF(G39="","",IF('Paramètres'!$B$7="","",MIN(G39,'Paramètres'!$B$7)))</f>
        <v/>
      </c>
      <c r="I39" s="19">
        <f>IF(G39="","",IF('Paramètres'!$B$7="","",MAX(0,G39-'Paramètres'!$B$7)))</f>
        <v/>
      </c>
      <c r="J39" s="20">
        <f>IF(F39="","",IFERROR(COUNTIFS('Horaire hebdomadaire'!$B$7:$B$206,F39,'Horaire hebdomadaire'!$K$7:$K$206,"&gt;0"),0))</f>
        <v/>
      </c>
    </row>
    <row r="40">
      <c r="F40" s="21">
        <f>IF('Listes'!A35="","",'Listes'!A35)</f>
        <v/>
      </c>
      <c r="G40" s="23">
        <f>IF(F40="","",IFERROR(SUMIFS('Horaire hebdomadaire'!$K$7:$K$206,'Horaire hebdomadaire'!$B$7:$B$206,F40),0))</f>
        <v/>
      </c>
      <c r="H40" s="23">
        <f>IF(G40="","",IF('Paramètres'!$B$7="","",MIN(G40,'Paramètres'!$B$7)))</f>
        <v/>
      </c>
      <c r="I40" s="23">
        <f>IF(G40="","",IF('Paramètres'!$B$7="","",MAX(0,G40-'Paramètres'!$B$7)))</f>
        <v/>
      </c>
      <c r="J40" s="24">
        <f>IF(F40="","",IFERROR(COUNTIFS('Horaire hebdomadaire'!$B$7:$B$206,F40,'Horaire hebdomadaire'!$K$7:$K$206,"&gt;0"),0))</f>
        <v/>
      </c>
    </row>
    <row r="41">
      <c r="F41" s="17">
        <f>IF('Listes'!A36="","",'Listes'!A36)</f>
        <v/>
      </c>
      <c r="G41" s="19">
        <f>IF(F41="","",IFERROR(SUMIFS('Horaire hebdomadaire'!$K$7:$K$206,'Horaire hebdomadaire'!$B$7:$B$206,F41),0))</f>
        <v/>
      </c>
      <c r="H41" s="19">
        <f>IF(G41="","",IF('Paramètres'!$B$7="","",MIN(G41,'Paramètres'!$B$7)))</f>
        <v/>
      </c>
      <c r="I41" s="19">
        <f>IF(G41="","",IF('Paramètres'!$B$7="","",MAX(0,G41-'Paramètres'!$B$7)))</f>
        <v/>
      </c>
      <c r="J41" s="20">
        <f>IF(F41="","",IFERROR(COUNTIFS('Horaire hebdomadaire'!$B$7:$B$206,F41,'Horaire hebdomadaire'!$K$7:$K$206,"&gt;0"),0))</f>
        <v/>
      </c>
    </row>
    <row r="42">
      <c r="F42" s="21">
        <f>IF('Listes'!A37="","",'Listes'!A37)</f>
        <v/>
      </c>
      <c r="G42" s="23">
        <f>IF(F42="","",IFERROR(SUMIFS('Horaire hebdomadaire'!$K$7:$K$206,'Horaire hebdomadaire'!$B$7:$B$206,F42),0))</f>
        <v/>
      </c>
      <c r="H42" s="23">
        <f>IF(G42="","",IF('Paramètres'!$B$7="","",MIN(G42,'Paramètres'!$B$7)))</f>
        <v/>
      </c>
      <c r="I42" s="23">
        <f>IF(G42="","",IF('Paramètres'!$B$7="","",MAX(0,G42-'Paramètres'!$B$7)))</f>
        <v/>
      </c>
      <c r="J42" s="24">
        <f>IF(F42="","",IFERROR(COUNTIFS('Horaire hebdomadaire'!$B$7:$B$206,F42,'Horaire hebdomadaire'!$K$7:$K$206,"&gt;0"),0))</f>
        <v/>
      </c>
    </row>
    <row r="43">
      <c r="F43" s="17">
        <f>IF('Listes'!A38="","",'Listes'!A38)</f>
        <v/>
      </c>
      <c r="G43" s="19">
        <f>IF(F43="","",IFERROR(SUMIFS('Horaire hebdomadaire'!$K$7:$K$206,'Horaire hebdomadaire'!$B$7:$B$206,F43),0))</f>
        <v/>
      </c>
      <c r="H43" s="19">
        <f>IF(G43="","",IF('Paramètres'!$B$7="","",MIN(G43,'Paramètres'!$B$7)))</f>
        <v/>
      </c>
      <c r="I43" s="19">
        <f>IF(G43="","",IF('Paramètres'!$B$7="","",MAX(0,G43-'Paramètres'!$B$7)))</f>
        <v/>
      </c>
      <c r="J43" s="20">
        <f>IF(F43="","",IFERROR(COUNTIFS('Horaire hebdomadaire'!$B$7:$B$206,F43,'Horaire hebdomadaire'!$K$7:$K$206,"&gt;0"),0))</f>
        <v/>
      </c>
    </row>
    <row r="44">
      <c r="F44" s="21">
        <f>IF('Listes'!A39="","",'Listes'!A39)</f>
        <v/>
      </c>
      <c r="G44" s="23">
        <f>IF(F44="","",IFERROR(SUMIFS('Horaire hebdomadaire'!$K$7:$K$206,'Horaire hebdomadaire'!$B$7:$B$206,F44),0))</f>
        <v/>
      </c>
      <c r="H44" s="23">
        <f>IF(G44="","",IF('Paramètres'!$B$7="","",MIN(G44,'Paramètres'!$B$7)))</f>
        <v/>
      </c>
      <c r="I44" s="23">
        <f>IF(G44="","",IF('Paramètres'!$B$7="","",MAX(0,G44-'Paramètres'!$B$7)))</f>
        <v/>
      </c>
      <c r="J44" s="24">
        <f>IF(F44="","",IFERROR(COUNTIFS('Horaire hebdomadaire'!$B$7:$B$206,F44,'Horaire hebdomadaire'!$K$7:$K$206,"&gt;0"),0))</f>
        <v/>
      </c>
    </row>
    <row r="45">
      <c r="F45" s="17">
        <f>IF('Listes'!A40="","",'Listes'!A40)</f>
        <v/>
      </c>
      <c r="G45" s="19">
        <f>IF(F45="","",IFERROR(SUMIFS('Horaire hebdomadaire'!$K$7:$K$206,'Horaire hebdomadaire'!$B$7:$B$206,F45),0))</f>
        <v/>
      </c>
      <c r="H45" s="19">
        <f>IF(G45="","",IF('Paramètres'!$B$7="","",MIN(G45,'Paramètres'!$B$7)))</f>
        <v/>
      </c>
      <c r="I45" s="19">
        <f>IF(G45="","",IF('Paramètres'!$B$7="","",MAX(0,G45-'Paramètres'!$B$7)))</f>
        <v/>
      </c>
      <c r="J45" s="20">
        <f>IF(F45="","",IFERROR(COUNTIFS('Horaire hebdomadaire'!$B$7:$B$206,F45,'Horaire hebdomadaire'!$K$7:$K$206,"&gt;0"),0))</f>
        <v/>
      </c>
    </row>
    <row r="46">
      <c r="F46" s="21">
        <f>IF('Listes'!A41="","",'Listes'!A41)</f>
        <v/>
      </c>
      <c r="G46" s="23">
        <f>IF(F46="","",IFERROR(SUMIFS('Horaire hebdomadaire'!$K$7:$K$206,'Horaire hebdomadaire'!$B$7:$B$206,F46),0))</f>
        <v/>
      </c>
      <c r="H46" s="23">
        <f>IF(G46="","",IF('Paramètres'!$B$7="","",MIN(G46,'Paramètres'!$B$7)))</f>
        <v/>
      </c>
      <c r="I46" s="23">
        <f>IF(G46="","",IF('Paramètres'!$B$7="","",MAX(0,G46-'Paramètres'!$B$7)))</f>
        <v/>
      </c>
      <c r="J46" s="24">
        <f>IF(F46="","",IFERROR(COUNTIFS('Horaire hebdomadaire'!$B$7:$B$206,F46,'Horaire hebdomadaire'!$K$7:$K$206,"&gt;0"),0))</f>
        <v/>
      </c>
    </row>
    <row r="47">
      <c r="F47" s="17">
        <f>IF('Listes'!A42="","",'Listes'!A42)</f>
        <v/>
      </c>
      <c r="G47" s="19">
        <f>IF(F47="","",IFERROR(SUMIFS('Horaire hebdomadaire'!$K$7:$K$206,'Horaire hebdomadaire'!$B$7:$B$206,F47),0))</f>
        <v/>
      </c>
      <c r="H47" s="19">
        <f>IF(G47="","",IF('Paramètres'!$B$7="","",MIN(G47,'Paramètres'!$B$7)))</f>
        <v/>
      </c>
      <c r="I47" s="19">
        <f>IF(G47="","",IF('Paramètres'!$B$7="","",MAX(0,G47-'Paramètres'!$B$7)))</f>
        <v/>
      </c>
      <c r="J47" s="20">
        <f>IF(F47="","",IFERROR(COUNTIFS('Horaire hebdomadaire'!$B$7:$B$206,F47,'Horaire hebdomadaire'!$K$7:$K$206,"&gt;0"),0))</f>
        <v/>
      </c>
    </row>
    <row r="48">
      <c r="F48" s="21">
        <f>IF('Listes'!A43="","",'Listes'!A43)</f>
        <v/>
      </c>
      <c r="G48" s="23">
        <f>IF(F48="","",IFERROR(SUMIFS('Horaire hebdomadaire'!$K$7:$K$206,'Horaire hebdomadaire'!$B$7:$B$206,F48),0))</f>
        <v/>
      </c>
      <c r="H48" s="23">
        <f>IF(G48="","",IF('Paramètres'!$B$7="","",MIN(G48,'Paramètres'!$B$7)))</f>
        <v/>
      </c>
      <c r="I48" s="23">
        <f>IF(G48="","",IF('Paramètres'!$B$7="","",MAX(0,G48-'Paramètres'!$B$7)))</f>
        <v/>
      </c>
      <c r="J48" s="24">
        <f>IF(F48="","",IFERROR(COUNTIFS('Horaire hebdomadaire'!$B$7:$B$206,F48,'Horaire hebdomadaire'!$K$7:$K$206,"&gt;0"),0))</f>
        <v/>
      </c>
    </row>
    <row r="49">
      <c r="F49" s="17">
        <f>IF('Listes'!A44="","",'Listes'!A44)</f>
        <v/>
      </c>
      <c r="G49" s="19">
        <f>IF(F49="","",IFERROR(SUMIFS('Horaire hebdomadaire'!$K$7:$K$206,'Horaire hebdomadaire'!$B$7:$B$206,F49),0))</f>
        <v/>
      </c>
      <c r="H49" s="19">
        <f>IF(G49="","",IF('Paramètres'!$B$7="","",MIN(G49,'Paramètres'!$B$7)))</f>
        <v/>
      </c>
      <c r="I49" s="19">
        <f>IF(G49="","",IF('Paramètres'!$B$7="","",MAX(0,G49-'Paramètres'!$B$7)))</f>
        <v/>
      </c>
      <c r="J49" s="20">
        <f>IF(F49="","",IFERROR(COUNTIFS('Horaire hebdomadaire'!$B$7:$B$206,F49,'Horaire hebdomadaire'!$K$7:$K$206,"&gt;0"),0))</f>
        <v/>
      </c>
    </row>
    <row r="50">
      <c r="F50" s="21">
        <f>IF('Listes'!A45="","",'Listes'!A45)</f>
        <v/>
      </c>
      <c r="G50" s="23">
        <f>IF(F50="","",IFERROR(SUMIFS('Horaire hebdomadaire'!$K$7:$K$206,'Horaire hebdomadaire'!$B$7:$B$206,F50),0))</f>
        <v/>
      </c>
      <c r="H50" s="23">
        <f>IF(G50="","",IF('Paramètres'!$B$7="","",MIN(G50,'Paramètres'!$B$7)))</f>
        <v/>
      </c>
      <c r="I50" s="23">
        <f>IF(G50="","",IF('Paramètres'!$B$7="","",MAX(0,G50-'Paramètres'!$B$7)))</f>
        <v/>
      </c>
      <c r="J50" s="24">
        <f>IF(F50="","",IFERROR(COUNTIFS('Horaire hebdomadaire'!$B$7:$B$206,F50,'Horaire hebdomadaire'!$K$7:$K$206,"&gt;0"),0))</f>
        <v/>
      </c>
    </row>
    <row r="51">
      <c r="F51" s="17">
        <f>IF('Listes'!A46="","",'Listes'!A46)</f>
        <v/>
      </c>
      <c r="G51" s="19">
        <f>IF(F51="","",IFERROR(SUMIFS('Horaire hebdomadaire'!$K$7:$K$206,'Horaire hebdomadaire'!$B$7:$B$206,F51),0))</f>
        <v/>
      </c>
      <c r="H51" s="19">
        <f>IF(G51="","",IF('Paramètres'!$B$7="","",MIN(G51,'Paramètres'!$B$7)))</f>
        <v/>
      </c>
      <c r="I51" s="19">
        <f>IF(G51="","",IF('Paramètres'!$B$7="","",MAX(0,G51-'Paramètres'!$B$7)))</f>
        <v/>
      </c>
      <c r="J51" s="20">
        <f>IF(F51="","",IFERROR(COUNTIFS('Horaire hebdomadaire'!$B$7:$B$206,F51,'Horaire hebdomadaire'!$K$7:$K$206,"&gt;0"),0))</f>
        <v/>
      </c>
    </row>
    <row r="52">
      <c r="F52" s="21">
        <f>IF('Listes'!A47="","",'Listes'!A47)</f>
        <v/>
      </c>
      <c r="G52" s="23">
        <f>IF(F52="","",IFERROR(SUMIFS('Horaire hebdomadaire'!$K$7:$K$206,'Horaire hebdomadaire'!$B$7:$B$206,F52),0))</f>
        <v/>
      </c>
      <c r="H52" s="23">
        <f>IF(G52="","",IF('Paramètres'!$B$7="","",MIN(G52,'Paramètres'!$B$7)))</f>
        <v/>
      </c>
      <c r="I52" s="23">
        <f>IF(G52="","",IF('Paramètres'!$B$7="","",MAX(0,G52-'Paramètres'!$B$7)))</f>
        <v/>
      </c>
      <c r="J52" s="24">
        <f>IF(F52="","",IFERROR(COUNTIFS('Horaire hebdomadaire'!$B$7:$B$206,F52,'Horaire hebdomadaire'!$K$7:$K$206,"&gt;0"),0))</f>
        <v/>
      </c>
    </row>
    <row r="53">
      <c r="F53" s="17">
        <f>IF('Listes'!A48="","",'Listes'!A48)</f>
        <v/>
      </c>
      <c r="G53" s="19">
        <f>IF(F53="","",IFERROR(SUMIFS('Horaire hebdomadaire'!$K$7:$K$206,'Horaire hebdomadaire'!$B$7:$B$206,F53),0))</f>
        <v/>
      </c>
      <c r="H53" s="19">
        <f>IF(G53="","",IF('Paramètres'!$B$7="","",MIN(G53,'Paramètres'!$B$7)))</f>
        <v/>
      </c>
      <c r="I53" s="19">
        <f>IF(G53="","",IF('Paramètres'!$B$7="","",MAX(0,G53-'Paramètres'!$B$7)))</f>
        <v/>
      </c>
      <c r="J53" s="20">
        <f>IF(F53="","",IFERROR(COUNTIFS('Horaire hebdomadaire'!$B$7:$B$206,F53,'Horaire hebdomadaire'!$K$7:$K$206,"&gt;0"),0))</f>
        <v/>
      </c>
    </row>
    <row r="54">
      <c r="F54" s="21">
        <f>IF('Listes'!A49="","",'Listes'!A49)</f>
        <v/>
      </c>
      <c r="G54" s="23">
        <f>IF(F54="","",IFERROR(SUMIFS('Horaire hebdomadaire'!$K$7:$K$206,'Horaire hebdomadaire'!$B$7:$B$206,F54),0))</f>
        <v/>
      </c>
      <c r="H54" s="23">
        <f>IF(G54="","",IF('Paramètres'!$B$7="","",MIN(G54,'Paramètres'!$B$7)))</f>
        <v/>
      </c>
      <c r="I54" s="23">
        <f>IF(G54="","",IF('Paramètres'!$B$7="","",MAX(0,G54-'Paramètres'!$B$7)))</f>
        <v/>
      </c>
      <c r="J54" s="24">
        <f>IF(F54="","",IFERROR(COUNTIFS('Horaire hebdomadaire'!$B$7:$B$206,F54,'Horaire hebdomadaire'!$K$7:$K$206,"&gt;0"),0))</f>
        <v/>
      </c>
    </row>
    <row r="55">
      <c r="F55" s="17">
        <f>IF('Listes'!A50="","",'Listes'!A50)</f>
        <v/>
      </c>
      <c r="G55" s="19">
        <f>IF(F55="","",IFERROR(SUMIFS('Horaire hebdomadaire'!$K$7:$K$206,'Horaire hebdomadaire'!$B$7:$B$206,F55),0))</f>
        <v/>
      </c>
      <c r="H55" s="19">
        <f>IF(G55="","",IF('Paramètres'!$B$7="","",MIN(G55,'Paramètres'!$B$7)))</f>
        <v/>
      </c>
      <c r="I55" s="19">
        <f>IF(G55="","",IF('Paramètres'!$B$7="","",MAX(0,G55-'Paramètres'!$B$7)))</f>
        <v/>
      </c>
      <c r="J55" s="20">
        <f>IF(F55="","",IFERROR(COUNTIFS('Horaire hebdomadaire'!$B$7:$B$206,F55,'Horaire hebdomadaire'!$K$7:$K$206,"&gt;0"),0))</f>
        <v/>
      </c>
    </row>
    <row r="56">
      <c r="F56" s="21">
        <f>IF('Listes'!A51="","",'Listes'!A51)</f>
        <v/>
      </c>
      <c r="G56" s="23">
        <f>IF(F56="","",IFERROR(SUMIFS('Horaire hebdomadaire'!$K$7:$K$206,'Horaire hebdomadaire'!$B$7:$B$206,F56),0))</f>
        <v/>
      </c>
      <c r="H56" s="23">
        <f>IF(G56="","",IF('Paramètres'!$B$7="","",MIN(G56,'Paramètres'!$B$7)))</f>
        <v/>
      </c>
      <c r="I56" s="23">
        <f>IF(G56="","",IF('Paramètres'!$B$7="","",MAX(0,G56-'Paramètres'!$B$7)))</f>
        <v/>
      </c>
      <c r="J56" s="24">
        <f>IF(F56="","",IFERROR(COUNTIFS('Horaire hebdomadaire'!$B$7:$B$206,F56,'Horaire hebdomadaire'!$K$7:$K$206,"&gt;0"),0))</f>
        <v/>
      </c>
    </row>
    <row r="57">
      <c r="F57" s="17">
        <f>IF('Listes'!A52="","",'Listes'!A52)</f>
        <v/>
      </c>
      <c r="G57" s="19">
        <f>IF(F57="","",IFERROR(SUMIFS('Horaire hebdomadaire'!$K$7:$K$206,'Horaire hebdomadaire'!$B$7:$B$206,F57),0))</f>
        <v/>
      </c>
      <c r="H57" s="19">
        <f>IF(G57="","",IF('Paramètres'!$B$7="","",MIN(G57,'Paramètres'!$B$7)))</f>
        <v/>
      </c>
      <c r="I57" s="19">
        <f>IF(G57="","",IF('Paramètres'!$B$7="","",MAX(0,G57-'Paramètres'!$B$7)))</f>
        <v/>
      </c>
      <c r="J57" s="20">
        <f>IF(F57="","",IFERROR(COUNTIFS('Horaire hebdomadaire'!$B$7:$B$206,F57,'Horaire hebdomadaire'!$K$7:$K$206,"&gt;0"),0))</f>
        <v/>
      </c>
    </row>
    <row r="58">
      <c r="F58" s="21">
        <f>IF('Listes'!A53="","",'Listes'!A53)</f>
        <v/>
      </c>
      <c r="G58" s="23">
        <f>IF(F58="","",IFERROR(SUMIFS('Horaire hebdomadaire'!$K$7:$K$206,'Horaire hebdomadaire'!$B$7:$B$206,F58),0))</f>
        <v/>
      </c>
      <c r="H58" s="23">
        <f>IF(G58="","",IF('Paramètres'!$B$7="","",MIN(G58,'Paramètres'!$B$7)))</f>
        <v/>
      </c>
      <c r="I58" s="23">
        <f>IF(G58="","",IF('Paramètres'!$B$7="","",MAX(0,G58-'Paramètres'!$B$7)))</f>
        <v/>
      </c>
      <c r="J58" s="24">
        <f>IF(F58="","",IFERROR(COUNTIFS('Horaire hebdomadaire'!$B$7:$B$206,F58,'Horaire hebdomadaire'!$K$7:$K$206,"&gt;0"),0))</f>
        <v/>
      </c>
    </row>
    <row r="59">
      <c r="F59" s="17">
        <f>IF('Listes'!A54="","",'Listes'!A54)</f>
        <v/>
      </c>
      <c r="G59" s="19">
        <f>IF(F59="","",IFERROR(SUMIFS('Horaire hebdomadaire'!$K$7:$K$206,'Horaire hebdomadaire'!$B$7:$B$206,F59),0))</f>
        <v/>
      </c>
      <c r="H59" s="19">
        <f>IF(G59="","",IF('Paramètres'!$B$7="","",MIN(G59,'Paramètres'!$B$7)))</f>
        <v/>
      </c>
      <c r="I59" s="19">
        <f>IF(G59="","",IF('Paramètres'!$B$7="","",MAX(0,G59-'Paramètres'!$B$7)))</f>
        <v/>
      </c>
      <c r="J59" s="20">
        <f>IF(F59="","",IFERROR(COUNTIFS('Horaire hebdomadaire'!$B$7:$B$206,F59,'Horaire hebdomadaire'!$K$7:$K$206,"&gt;0"),0))</f>
        <v/>
      </c>
    </row>
    <row r="60">
      <c r="F60" s="21">
        <f>IF('Listes'!A55="","",'Listes'!A55)</f>
        <v/>
      </c>
      <c r="G60" s="23">
        <f>IF(F60="","",IFERROR(SUMIFS('Horaire hebdomadaire'!$K$7:$K$206,'Horaire hebdomadaire'!$B$7:$B$206,F60),0))</f>
        <v/>
      </c>
      <c r="H60" s="23">
        <f>IF(G60="","",IF('Paramètres'!$B$7="","",MIN(G60,'Paramètres'!$B$7)))</f>
        <v/>
      </c>
      <c r="I60" s="23">
        <f>IF(G60="","",IF('Paramètres'!$B$7="","",MAX(0,G60-'Paramètres'!$B$7)))</f>
        <v/>
      </c>
      <c r="J60" s="24">
        <f>IF(F60="","",IFERROR(COUNTIFS('Horaire hebdomadaire'!$B$7:$B$206,F60,'Horaire hebdomadaire'!$K$7:$K$206,"&gt;0"),0))</f>
        <v/>
      </c>
    </row>
    <row r="61">
      <c r="F61" s="17">
        <f>IF('Listes'!A56="","",'Listes'!A56)</f>
        <v/>
      </c>
      <c r="G61" s="19">
        <f>IF(F61="","",IFERROR(SUMIFS('Horaire hebdomadaire'!$K$7:$K$206,'Horaire hebdomadaire'!$B$7:$B$206,F61),0))</f>
        <v/>
      </c>
      <c r="H61" s="19">
        <f>IF(G61="","",IF('Paramètres'!$B$7="","",MIN(G61,'Paramètres'!$B$7)))</f>
        <v/>
      </c>
      <c r="I61" s="19">
        <f>IF(G61="","",IF('Paramètres'!$B$7="","",MAX(0,G61-'Paramètres'!$B$7)))</f>
        <v/>
      </c>
      <c r="J61" s="20">
        <f>IF(F61="","",IFERROR(COUNTIFS('Horaire hebdomadaire'!$B$7:$B$206,F61,'Horaire hebdomadaire'!$K$7:$K$206,"&gt;0"),0))</f>
        <v/>
      </c>
    </row>
    <row r="62">
      <c r="F62" s="21">
        <f>IF('Listes'!A57="","",'Listes'!A57)</f>
        <v/>
      </c>
      <c r="G62" s="23">
        <f>IF(F62="","",IFERROR(SUMIFS('Horaire hebdomadaire'!$K$7:$K$206,'Horaire hebdomadaire'!$B$7:$B$206,F62),0))</f>
        <v/>
      </c>
      <c r="H62" s="23">
        <f>IF(G62="","",IF('Paramètres'!$B$7="","",MIN(G62,'Paramètres'!$B$7)))</f>
        <v/>
      </c>
      <c r="I62" s="23">
        <f>IF(G62="","",IF('Paramètres'!$B$7="","",MAX(0,G62-'Paramètres'!$B$7)))</f>
        <v/>
      </c>
      <c r="J62" s="24">
        <f>IF(F62="","",IFERROR(COUNTIFS('Horaire hebdomadaire'!$B$7:$B$206,F62,'Horaire hebdomadaire'!$K$7:$K$206,"&gt;0"),0))</f>
        <v/>
      </c>
    </row>
    <row r="63">
      <c r="F63" s="17">
        <f>IF('Listes'!A58="","",'Listes'!A58)</f>
        <v/>
      </c>
      <c r="G63" s="19">
        <f>IF(F63="","",IFERROR(SUMIFS('Horaire hebdomadaire'!$K$7:$K$206,'Horaire hebdomadaire'!$B$7:$B$206,F63),0))</f>
        <v/>
      </c>
      <c r="H63" s="19">
        <f>IF(G63="","",IF('Paramètres'!$B$7="","",MIN(G63,'Paramètres'!$B$7)))</f>
        <v/>
      </c>
      <c r="I63" s="19">
        <f>IF(G63="","",IF('Paramètres'!$B$7="","",MAX(0,G63-'Paramètres'!$B$7)))</f>
        <v/>
      </c>
      <c r="J63" s="20">
        <f>IF(F63="","",IFERROR(COUNTIFS('Horaire hebdomadaire'!$B$7:$B$206,F63,'Horaire hebdomadaire'!$K$7:$K$206,"&gt;0"),0))</f>
        <v/>
      </c>
    </row>
    <row r="64">
      <c r="F64" s="21">
        <f>IF('Listes'!A59="","",'Listes'!A59)</f>
        <v/>
      </c>
      <c r="G64" s="23">
        <f>IF(F64="","",IFERROR(SUMIFS('Horaire hebdomadaire'!$K$7:$K$206,'Horaire hebdomadaire'!$B$7:$B$206,F64),0))</f>
        <v/>
      </c>
      <c r="H64" s="23">
        <f>IF(G64="","",IF('Paramètres'!$B$7="","",MIN(G64,'Paramètres'!$B$7)))</f>
        <v/>
      </c>
      <c r="I64" s="23">
        <f>IF(G64="","",IF('Paramètres'!$B$7="","",MAX(0,G64-'Paramètres'!$B$7)))</f>
        <v/>
      </c>
      <c r="J64" s="24">
        <f>IF(F64="","",IFERROR(COUNTIFS('Horaire hebdomadaire'!$B$7:$B$206,F64,'Horaire hebdomadaire'!$K$7:$K$206,"&gt;0"),0))</f>
        <v/>
      </c>
    </row>
    <row r="65">
      <c r="F65" s="17">
        <f>IF('Listes'!A60="","",'Listes'!A60)</f>
        <v/>
      </c>
      <c r="G65" s="19">
        <f>IF(F65="","",IFERROR(SUMIFS('Horaire hebdomadaire'!$K$7:$K$206,'Horaire hebdomadaire'!$B$7:$B$206,F65),0))</f>
        <v/>
      </c>
      <c r="H65" s="19">
        <f>IF(G65="","",IF('Paramètres'!$B$7="","",MIN(G65,'Paramètres'!$B$7)))</f>
        <v/>
      </c>
      <c r="I65" s="19">
        <f>IF(G65="","",IF('Paramètres'!$B$7="","",MAX(0,G65-'Paramètres'!$B$7)))</f>
        <v/>
      </c>
      <c r="J65" s="20">
        <f>IF(F65="","",IFERROR(COUNTIFS('Horaire hebdomadaire'!$B$7:$B$206,F65,'Horaire hebdomadaire'!$K$7:$K$206,"&gt;0"),0))</f>
        <v/>
      </c>
    </row>
    <row r="66">
      <c r="F66" s="21">
        <f>IF('Listes'!A61="","",'Listes'!A61)</f>
        <v/>
      </c>
      <c r="G66" s="23">
        <f>IF(F66="","",IFERROR(SUMIFS('Horaire hebdomadaire'!$K$7:$K$206,'Horaire hebdomadaire'!$B$7:$B$206,F66),0))</f>
        <v/>
      </c>
      <c r="H66" s="23">
        <f>IF(G66="","",IF('Paramètres'!$B$7="","",MIN(G66,'Paramètres'!$B$7)))</f>
        <v/>
      </c>
      <c r="I66" s="23">
        <f>IF(G66="","",IF('Paramètres'!$B$7="","",MAX(0,G66-'Paramètres'!$B$7)))</f>
        <v/>
      </c>
      <c r="J66" s="24">
        <f>IF(F66="","",IFERROR(COUNTIFS('Horaire hebdomadaire'!$B$7:$B$206,F66,'Horaire hebdomadaire'!$K$7:$K$206,"&gt;0"),0))</f>
        <v/>
      </c>
    </row>
    <row r="67">
      <c r="F67" s="17">
        <f>IF('Listes'!A62="","",'Listes'!A62)</f>
        <v/>
      </c>
      <c r="G67" s="19">
        <f>IF(F67="","",IFERROR(SUMIFS('Horaire hebdomadaire'!$K$7:$K$206,'Horaire hebdomadaire'!$B$7:$B$206,F67),0))</f>
        <v/>
      </c>
      <c r="H67" s="19">
        <f>IF(G67="","",IF('Paramètres'!$B$7="","",MIN(G67,'Paramètres'!$B$7)))</f>
        <v/>
      </c>
      <c r="I67" s="19">
        <f>IF(G67="","",IF('Paramètres'!$B$7="","",MAX(0,G67-'Paramètres'!$B$7)))</f>
        <v/>
      </c>
      <c r="J67" s="20">
        <f>IF(F67="","",IFERROR(COUNTIFS('Horaire hebdomadaire'!$B$7:$B$206,F67,'Horaire hebdomadaire'!$K$7:$K$206,"&gt;0"),0))</f>
        <v/>
      </c>
    </row>
    <row r="68">
      <c r="F68" s="21">
        <f>IF('Listes'!A63="","",'Listes'!A63)</f>
        <v/>
      </c>
      <c r="G68" s="23">
        <f>IF(F68="","",IFERROR(SUMIFS('Horaire hebdomadaire'!$K$7:$K$206,'Horaire hebdomadaire'!$B$7:$B$206,F68),0))</f>
        <v/>
      </c>
      <c r="H68" s="23">
        <f>IF(G68="","",IF('Paramètres'!$B$7="","",MIN(G68,'Paramètres'!$B$7)))</f>
        <v/>
      </c>
      <c r="I68" s="23">
        <f>IF(G68="","",IF('Paramètres'!$B$7="","",MAX(0,G68-'Paramètres'!$B$7)))</f>
        <v/>
      </c>
      <c r="J68" s="24">
        <f>IF(F68="","",IFERROR(COUNTIFS('Horaire hebdomadaire'!$B$7:$B$206,F68,'Horaire hebdomadaire'!$K$7:$K$206,"&gt;0"),0))</f>
        <v/>
      </c>
    </row>
    <row r="69">
      <c r="F69" s="17">
        <f>IF('Listes'!A64="","",'Listes'!A64)</f>
        <v/>
      </c>
      <c r="G69" s="19">
        <f>IF(F69="","",IFERROR(SUMIFS('Horaire hebdomadaire'!$K$7:$K$206,'Horaire hebdomadaire'!$B$7:$B$206,F69),0))</f>
        <v/>
      </c>
      <c r="H69" s="19">
        <f>IF(G69="","",IF('Paramètres'!$B$7="","",MIN(G69,'Paramètres'!$B$7)))</f>
        <v/>
      </c>
      <c r="I69" s="19">
        <f>IF(G69="","",IF('Paramètres'!$B$7="","",MAX(0,G69-'Paramètres'!$B$7)))</f>
        <v/>
      </c>
      <c r="J69" s="20">
        <f>IF(F69="","",IFERROR(COUNTIFS('Horaire hebdomadaire'!$B$7:$B$206,F69,'Horaire hebdomadaire'!$K$7:$K$206,"&gt;0"),0))</f>
        <v/>
      </c>
    </row>
    <row r="70">
      <c r="F70" s="21">
        <f>IF('Listes'!A65="","",'Listes'!A65)</f>
        <v/>
      </c>
      <c r="G70" s="23">
        <f>IF(F70="","",IFERROR(SUMIFS('Horaire hebdomadaire'!$K$7:$K$206,'Horaire hebdomadaire'!$B$7:$B$206,F70),0))</f>
        <v/>
      </c>
      <c r="H70" s="23">
        <f>IF(G70="","",IF('Paramètres'!$B$7="","",MIN(G70,'Paramètres'!$B$7)))</f>
        <v/>
      </c>
      <c r="I70" s="23">
        <f>IF(G70="","",IF('Paramètres'!$B$7="","",MAX(0,G70-'Paramètres'!$B$7)))</f>
        <v/>
      </c>
      <c r="J70" s="24">
        <f>IF(F70="","",IFERROR(COUNTIFS('Horaire hebdomadaire'!$B$7:$B$206,F70,'Horaire hebdomadaire'!$K$7:$K$206,"&gt;0"),0))</f>
        <v/>
      </c>
    </row>
    <row r="71">
      <c r="F71" s="17">
        <f>IF('Listes'!A66="","",'Listes'!A66)</f>
        <v/>
      </c>
      <c r="G71" s="19">
        <f>IF(F71="","",IFERROR(SUMIFS('Horaire hebdomadaire'!$K$7:$K$206,'Horaire hebdomadaire'!$B$7:$B$206,F71),0))</f>
        <v/>
      </c>
      <c r="H71" s="19">
        <f>IF(G71="","",IF('Paramètres'!$B$7="","",MIN(G71,'Paramètres'!$B$7)))</f>
        <v/>
      </c>
      <c r="I71" s="19">
        <f>IF(G71="","",IF('Paramètres'!$B$7="","",MAX(0,G71-'Paramètres'!$B$7)))</f>
        <v/>
      </c>
      <c r="J71" s="20">
        <f>IF(F71="","",IFERROR(COUNTIFS('Horaire hebdomadaire'!$B$7:$B$206,F71,'Horaire hebdomadaire'!$K$7:$K$206,"&gt;0"),0))</f>
        <v/>
      </c>
    </row>
    <row r="72">
      <c r="F72" s="21">
        <f>IF('Listes'!A67="","",'Listes'!A67)</f>
        <v/>
      </c>
      <c r="G72" s="23">
        <f>IF(F72="","",IFERROR(SUMIFS('Horaire hebdomadaire'!$K$7:$K$206,'Horaire hebdomadaire'!$B$7:$B$206,F72),0))</f>
        <v/>
      </c>
      <c r="H72" s="23">
        <f>IF(G72="","",IF('Paramètres'!$B$7="","",MIN(G72,'Paramètres'!$B$7)))</f>
        <v/>
      </c>
      <c r="I72" s="23">
        <f>IF(G72="","",IF('Paramètres'!$B$7="","",MAX(0,G72-'Paramètres'!$B$7)))</f>
        <v/>
      </c>
      <c r="J72" s="24">
        <f>IF(F72="","",IFERROR(COUNTIFS('Horaire hebdomadaire'!$B$7:$B$206,F72,'Horaire hebdomadaire'!$K$7:$K$206,"&gt;0"),0))</f>
        <v/>
      </c>
    </row>
    <row r="73">
      <c r="F73" s="17">
        <f>IF('Listes'!A68="","",'Listes'!A68)</f>
        <v/>
      </c>
      <c r="G73" s="19">
        <f>IF(F73="","",IFERROR(SUMIFS('Horaire hebdomadaire'!$K$7:$K$206,'Horaire hebdomadaire'!$B$7:$B$206,F73),0))</f>
        <v/>
      </c>
      <c r="H73" s="19">
        <f>IF(G73="","",IF('Paramètres'!$B$7="","",MIN(G73,'Paramètres'!$B$7)))</f>
        <v/>
      </c>
      <c r="I73" s="19">
        <f>IF(G73="","",IF('Paramètres'!$B$7="","",MAX(0,G73-'Paramètres'!$B$7)))</f>
        <v/>
      </c>
      <c r="J73" s="20">
        <f>IF(F73="","",IFERROR(COUNTIFS('Horaire hebdomadaire'!$B$7:$B$206,F73,'Horaire hebdomadaire'!$K$7:$K$206,"&gt;0"),0))</f>
        <v/>
      </c>
    </row>
    <row r="74">
      <c r="F74" s="21">
        <f>IF('Listes'!A69="","",'Listes'!A69)</f>
        <v/>
      </c>
      <c r="G74" s="23">
        <f>IF(F74="","",IFERROR(SUMIFS('Horaire hebdomadaire'!$K$7:$K$206,'Horaire hebdomadaire'!$B$7:$B$206,F74),0))</f>
        <v/>
      </c>
      <c r="H74" s="23">
        <f>IF(G74="","",IF('Paramètres'!$B$7="","",MIN(G74,'Paramètres'!$B$7)))</f>
        <v/>
      </c>
      <c r="I74" s="23">
        <f>IF(G74="","",IF('Paramètres'!$B$7="","",MAX(0,G74-'Paramètres'!$B$7)))</f>
        <v/>
      </c>
      <c r="J74" s="24">
        <f>IF(F74="","",IFERROR(COUNTIFS('Horaire hebdomadaire'!$B$7:$B$206,F74,'Horaire hebdomadaire'!$K$7:$K$206,"&gt;0"),0))</f>
        <v/>
      </c>
    </row>
    <row r="75">
      <c r="F75" s="17">
        <f>IF('Listes'!A70="","",'Listes'!A70)</f>
        <v/>
      </c>
      <c r="G75" s="19">
        <f>IF(F75="","",IFERROR(SUMIFS('Horaire hebdomadaire'!$K$7:$K$206,'Horaire hebdomadaire'!$B$7:$B$206,F75),0))</f>
        <v/>
      </c>
      <c r="H75" s="19">
        <f>IF(G75="","",IF('Paramètres'!$B$7="","",MIN(G75,'Paramètres'!$B$7)))</f>
        <v/>
      </c>
      <c r="I75" s="19">
        <f>IF(G75="","",IF('Paramètres'!$B$7="","",MAX(0,G75-'Paramètres'!$B$7)))</f>
        <v/>
      </c>
      <c r="J75" s="20">
        <f>IF(F75="","",IFERROR(COUNTIFS('Horaire hebdomadaire'!$B$7:$B$206,F75,'Horaire hebdomadaire'!$K$7:$K$206,"&gt;0"),0))</f>
        <v/>
      </c>
    </row>
    <row r="76">
      <c r="F76" s="21">
        <f>IF('Listes'!A71="","",'Listes'!A71)</f>
        <v/>
      </c>
      <c r="G76" s="23">
        <f>IF(F76="","",IFERROR(SUMIFS('Horaire hebdomadaire'!$K$7:$K$206,'Horaire hebdomadaire'!$B$7:$B$206,F76),0))</f>
        <v/>
      </c>
      <c r="H76" s="23">
        <f>IF(G76="","",IF('Paramètres'!$B$7="","",MIN(G76,'Paramètres'!$B$7)))</f>
        <v/>
      </c>
      <c r="I76" s="23">
        <f>IF(G76="","",IF('Paramètres'!$B$7="","",MAX(0,G76-'Paramètres'!$B$7)))</f>
        <v/>
      </c>
      <c r="J76" s="24">
        <f>IF(F76="","",IFERROR(COUNTIFS('Horaire hebdomadaire'!$B$7:$B$206,F76,'Horaire hebdomadaire'!$K$7:$K$206,"&gt;0"),0))</f>
        <v/>
      </c>
    </row>
    <row r="77">
      <c r="F77" s="17">
        <f>IF('Listes'!A72="","",'Listes'!A72)</f>
        <v/>
      </c>
      <c r="G77" s="19">
        <f>IF(F77="","",IFERROR(SUMIFS('Horaire hebdomadaire'!$K$7:$K$206,'Horaire hebdomadaire'!$B$7:$B$206,F77),0))</f>
        <v/>
      </c>
      <c r="H77" s="19">
        <f>IF(G77="","",IF('Paramètres'!$B$7="","",MIN(G77,'Paramètres'!$B$7)))</f>
        <v/>
      </c>
      <c r="I77" s="19">
        <f>IF(G77="","",IF('Paramètres'!$B$7="","",MAX(0,G77-'Paramètres'!$B$7)))</f>
        <v/>
      </c>
      <c r="J77" s="20">
        <f>IF(F77="","",IFERROR(COUNTIFS('Horaire hebdomadaire'!$B$7:$B$206,F77,'Horaire hebdomadaire'!$K$7:$K$206,"&gt;0"),0))</f>
        <v/>
      </c>
    </row>
    <row r="78">
      <c r="F78" s="21">
        <f>IF('Listes'!A73="","",'Listes'!A73)</f>
        <v/>
      </c>
      <c r="G78" s="23">
        <f>IF(F78="","",IFERROR(SUMIFS('Horaire hebdomadaire'!$K$7:$K$206,'Horaire hebdomadaire'!$B$7:$B$206,F78),0))</f>
        <v/>
      </c>
      <c r="H78" s="23">
        <f>IF(G78="","",IF('Paramètres'!$B$7="","",MIN(G78,'Paramètres'!$B$7)))</f>
        <v/>
      </c>
      <c r="I78" s="23">
        <f>IF(G78="","",IF('Paramètres'!$B$7="","",MAX(0,G78-'Paramètres'!$B$7)))</f>
        <v/>
      </c>
      <c r="J78" s="24">
        <f>IF(F78="","",IFERROR(COUNTIFS('Horaire hebdomadaire'!$B$7:$B$206,F78,'Horaire hebdomadaire'!$K$7:$K$206,"&gt;0"),0))</f>
        <v/>
      </c>
    </row>
    <row r="79">
      <c r="F79" s="17">
        <f>IF('Listes'!A74="","",'Listes'!A74)</f>
        <v/>
      </c>
      <c r="G79" s="19">
        <f>IF(F79="","",IFERROR(SUMIFS('Horaire hebdomadaire'!$K$7:$K$206,'Horaire hebdomadaire'!$B$7:$B$206,F79),0))</f>
        <v/>
      </c>
      <c r="H79" s="19">
        <f>IF(G79="","",IF('Paramètres'!$B$7="","",MIN(G79,'Paramètres'!$B$7)))</f>
        <v/>
      </c>
      <c r="I79" s="19">
        <f>IF(G79="","",IF('Paramètres'!$B$7="","",MAX(0,G79-'Paramètres'!$B$7)))</f>
        <v/>
      </c>
      <c r="J79" s="20">
        <f>IF(F79="","",IFERROR(COUNTIFS('Horaire hebdomadaire'!$B$7:$B$206,F79,'Horaire hebdomadaire'!$K$7:$K$206,"&gt;0"),0))</f>
        <v/>
      </c>
    </row>
    <row r="80">
      <c r="F80" s="21">
        <f>IF('Listes'!A75="","",'Listes'!A75)</f>
        <v/>
      </c>
      <c r="G80" s="23">
        <f>IF(F80="","",IFERROR(SUMIFS('Horaire hebdomadaire'!$K$7:$K$206,'Horaire hebdomadaire'!$B$7:$B$206,F80),0))</f>
        <v/>
      </c>
      <c r="H80" s="23">
        <f>IF(G80="","",IF('Paramètres'!$B$7="","",MIN(G80,'Paramètres'!$B$7)))</f>
        <v/>
      </c>
      <c r="I80" s="23">
        <f>IF(G80="","",IF('Paramètres'!$B$7="","",MAX(0,G80-'Paramètres'!$B$7)))</f>
        <v/>
      </c>
      <c r="J80" s="24">
        <f>IF(F80="","",IFERROR(COUNTIFS('Horaire hebdomadaire'!$B$7:$B$206,F80,'Horaire hebdomadaire'!$K$7:$K$206,"&gt;0"),0))</f>
        <v/>
      </c>
    </row>
    <row r="81">
      <c r="F81" s="17">
        <f>IF('Listes'!A76="","",'Listes'!A76)</f>
        <v/>
      </c>
      <c r="G81" s="19">
        <f>IF(F81="","",IFERROR(SUMIFS('Horaire hebdomadaire'!$K$7:$K$206,'Horaire hebdomadaire'!$B$7:$B$206,F81),0))</f>
        <v/>
      </c>
      <c r="H81" s="19">
        <f>IF(G81="","",IF('Paramètres'!$B$7="","",MIN(G81,'Paramètres'!$B$7)))</f>
        <v/>
      </c>
      <c r="I81" s="19">
        <f>IF(G81="","",IF('Paramètres'!$B$7="","",MAX(0,G81-'Paramètres'!$B$7)))</f>
        <v/>
      </c>
      <c r="J81" s="20">
        <f>IF(F81="","",IFERROR(COUNTIFS('Horaire hebdomadaire'!$B$7:$B$206,F81,'Horaire hebdomadaire'!$K$7:$K$206,"&gt;0"),0))</f>
        <v/>
      </c>
    </row>
    <row r="82">
      <c r="F82" s="21">
        <f>IF('Listes'!A77="","",'Listes'!A77)</f>
        <v/>
      </c>
      <c r="G82" s="23">
        <f>IF(F82="","",IFERROR(SUMIFS('Horaire hebdomadaire'!$K$7:$K$206,'Horaire hebdomadaire'!$B$7:$B$206,F82),0))</f>
        <v/>
      </c>
      <c r="H82" s="23">
        <f>IF(G82="","",IF('Paramètres'!$B$7="","",MIN(G82,'Paramètres'!$B$7)))</f>
        <v/>
      </c>
      <c r="I82" s="23">
        <f>IF(G82="","",IF('Paramètres'!$B$7="","",MAX(0,G82-'Paramètres'!$B$7)))</f>
        <v/>
      </c>
      <c r="J82" s="24">
        <f>IF(F82="","",IFERROR(COUNTIFS('Horaire hebdomadaire'!$B$7:$B$206,F82,'Horaire hebdomadaire'!$K$7:$K$206,"&gt;0"),0))</f>
        <v/>
      </c>
    </row>
    <row r="83">
      <c r="F83" s="17">
        <f>IF('Listes'!A78="","",'Listes'!A78)</f>
        <v/>
      </c>
      <c r="G83" s="19">
        <f>IF(F83="","",IFERROR(SUMIFS('Horaire hebdomadaire'!$K$7:$K$206,'Horaire hebdomadaire'!$B$7:$B$206,F83),0))</f>
        <v/>
      </c>
      <c r="H83" s="19">
        <f>IF(G83="","",IF('Paramètres'!$B$7="","",MIN(G83,'Paramètres'!$B$7)))</f>
        <v/>
      </c>
      <c r="I83" s="19">
        <f>IF(G83="","",IF('Paramètres'!$B$7="","",MAX(0,G83-'Paramètres'!$B$7)))</f>
        <v/>
      </c>
      <c r="J83" s="20">
        <f>IF(F83="","",IFERROR(COUNTIFS('Horaire hebdomadaire'!$B$7:$B$206,F83,'Horaire hebdomadaire'!$K$7:$K$206,"&gt;0"),0))</f>
        <v/>
      </c>
    </row>
    <row r="84">
      <c r="F84" s="21">
        <f>IF('Listes'!A79="","",'Listes'!A79)</f>
        <v/>
      </c>
      <c r="G84" s="23">
        <f>IF(F84="","",IFERROR(SUMIFS('Horaire hebdomadaire'!$K$7:$K$206,'Horaire hebdomadaire'!$B$7:$B$206,F84),0))</f>
        <v/>
      </c>
      <c r="H84" s="23">
        <f>IF(G84="","",IF('Paramètres'!$B$7="","",MIN(G84,'Paramètres'!$B$7)))</f>
        <v/>
      </c>
      <c r="I84" s="23">
        <f>IF(G84="","",IF('Paramètres'!$B$7="","",MAX(0,G84-'Paramètres'!$B$7)))</f>
        <v/>
      </c>
      <c r="J84" s="24">
        <f>IF(F84="","",IFERROR(COUNTIFS('Horaire hebdomadaire'!$B$7:$B$206,F84,'Horaire hebdomadaire'!$K$7:$K$206,"&gt;0"),0))</f>
        <v/>
      </c>
    </row>
    <row r="85">
      <c r="F85" s="17">
        <f>IF('Listes'!A80="","",'Listes'!A80)</f>
        <v/>
      </c>
      <c r="G85" s="19">
        <f>IF(F85="","",IFERROR(SUMIFS('Horaire hebdomadaire'!$K$7:$K$206,'Horaire hebdomadaire'!$B$7:$B$206,F85),0))</f>
        <v/>
      </c>
      <c r="H85" s="19">
        <f>IF(G85="","",IF('Paramètres'!$B$7="","",MIN(G85,'Paramètres'!$B$7)))</f>
        <v/>
      </c>
      <c r="I85" s="19">
        <f>IF(G85="","",IF('Paramètres'!$B$7="","",MAX(0,G85-'Paramètres'!$B$7)))</f>
        <v/>
      </c>
      <c r="J85" s="20">
        <f>IF(F85="","",IFERROR(COUNTIFS('Horaire hebdomadaire'!$B$7:$B$206,F85,'Horaire hebdomadaire'!$K$7:$K$206,"&gt;0"),0))</f>
        <v/>
      </c>
    </row>
    <row r="86">
      <c r="F86" s="21">
        <f>IF('Listes'!A81="","",'Listes'!A81)</f>
        <v/>
      </c>
      <c r="G86" s="23">
        <f>IF(F86="","",IFERROR(SUMIFS('Horaire hebdomadaire'!$K$7:$K$206,'Horaire hebdomadaire'!$B$7:$B$206,F86),0))</f>
        <v/>
      </c>
      <c r="H86" s="23">
        <f>IF(G86="","",IF('Paramètres'!$B$7="","",MIN(G86,'Paramètres'!$B$7)))</f>
        <v/>
      </c>
      <c r="I86" s="23">
        <f>IF(G86="","",IF('Paramètres'!$B$7="","",MAX(0,G86-'Paramètres'!$B$7)))</f>
        <v/>
      </c>
      <c r="J86" s="24">
        <f>IF(F86="","",IFERROR(COUNTIFS('Horaire hebdomadaire'!$B$7:$B$206,F86,'Horaire hebdomadaire'!$K$7:$K$206,"&gt;0"),0))</f>
        <v/>
      </c>
    </row>
    <row r="87">
      <c r="F87" s="17">
        <f>IF('Listes'!A82="","",'Listes'!A82)</f>
        <v/>
      </c>
      <c r="G87" s="19">
        <f>IF(F87="","",IFERROR(SUMIFS('Horaire hebdomadaire'!$K$7:$K$206,'Horaire hebdomadaire'!$B$7:$B$206,F87),0))</f>
        <v/>
      </c>
      <c r="H87" s="19">
        <f>IF(G87="","",IF('Paramètres'!$B$7="","",MIN(G87,'Paramètres'!$B$7)))</f>
        <v/>
      </c>
      <c r="I87" s="19">
        <f>IF(G87="","",IF('Paramètres'!$B$7="","",MAX(0,G87-'Paramètres'!$B$7)))</f>
        <v/>
      </c>
      <c r="J87" s="20">
        <f>IF(F87="","",IFERROR(COUNTIFS('Horaire hebdomadaire'!$B$7:$B$206,F87,'Horaire hebdomadaire'!$K$7:$K$206,"&gt;0"),0))</f>
        <v/>
      </c>
    </row>
    <row r="88">
      <c r="F88" s="21">
        <f>IF('Listes'!A83="","",'Listes'!A83)</f>
        <v/>
      </c>
      <c r="G88" s="23">
        <f>IF(F88="","",IFERROR(SUMIFS('Horaire hebdomadaire'!$K$7:$K$206,'Horaire hebdomadaire'!$B$7:$B$206,F88),0))</f>
        <v/>
      </c>
      <c r="H88" s="23">
        <f>IF(G88="","",IF('Paramètres'!$B$7="","",MIN(G88,'Paramètres'!$B$7)))</f>
        <v/>
      </c>
      <c r="I88" s="23">
        <f>IF(G88="","",IF('Paramètres'!$B$7="","",MAX(0,G88-'Paramètres'!$B$7)))</f>
        <v/>
      </c>
      <c r="J88" s="24">
        <f>IF(F88="","",IFERROR(COUNTIFS('Horaire hebdomadaire'!$B$7:$B$206,F88,'Horaire hebdomadaire'!$K$7:$K$206,"&gt;0"),0))</f>
        <v/>
      </c>
    </row>
    <row r="89">
      <c r="F89" s="17">
        <f>IF('Listes'!A84="","",'Listes'!A84)</f>
        <v/>
      </c>
      <c r="G89" s="19">
        <f>IF(F89="","",IFERROR(SUMIFS('Horaire hebdomadaire'!$K$7:$K$206,'Horaire hebdomadaire'!$B$7:$B$206,F89),0))</f>
        <v/>
      </c>
      <c r="H89" s="19">
        <f>IF(G89="","",IF('Paramètres'!$B$7="","",MIN(G89,'Paramètres'!$B$7)))</f>
        <v/>
      </c>
      <c r="I89" s="19">
        <f>IF(G89="","",IF('Paramètres'!$B$7="","",MAX(0,G89-'Paramètres'!$B$7)))</f>
        <v/>
      </c>
      <c r="J89" s="20">
        <f>IF(F89="","",IFERROR(COUNTIFS('Horaire hebdomadaire'!$B$7:$B$206,F89,'Horaire hebdomadaire'!$K$7:$K$206,"&gt;0"),0))</f>
        <v/>
      </c>
    </row>
    <row r="90">
      <c r="F90" s="21">
        <f>IF('Listes'!A85="","",'Listes'!A85)</f>
        <v/>
      </c>
      <c r="G90" s="23">
        <f>IF(F90="","",IFERROR(SUMIFS('Horaire hebdomadaire'!$K$7:$K$206,'Horaire hebdomadaire'!$B$7:$B$206,F90),0))</f>
        <v/>
      </c>
      <c r="H90" s="23">
        <f>IF(G90="","",IF('Paramètres'!$B$7="","",MIN(G90,'Paramètres'!$B$7)))</f>
        <v/>
      </c>
      <c r="I90" s="23">
        <f>IF(G90="","",IF('Paramètres'!$B$7="","",MAX(0,G90-'Paramètres'!$B$7)))</f>
        <v/>
      </c>
      <c r="J90" s="24">
        <f>IF(F90="","",IFERROR(COUNTIFS('Horaire hebdomadaire'!$B$7:$B$206,F90,'Horaire hebdomadaire'!$K$7:$K$206,"&gt;0"),0))</f>
        <v/>
      </c>
    </row>
    <row r="91">
      <c r="F91" s="17">
        <f>IF('Listes'!A86="","",'Listes'!A86)</f>
        <v/>
      </c>
      <c r="G91" s="19">
        <f>IF(F91="","",IFERROR(SUMIFS('Horaire hebdomadaire'!$K$7:$K$206,'Horaire hebdomadaire'!$B$7:$B$206,F91),0))</f>
        <v/>
      </c>
      <c r="H91" s="19">
        <f>IF(G91="","",IF('Paramètres'!$B$7="","",MIN(G91,'Paramètres'!$B$7)))</f>
        <v/>
      </c>
      <c r="I91" s="19">
        <f>IF(G91="","",IF('Paramètres'!$B$7="","",MAX(0,G91-'Paramètres'!$B$7)))</f>
        <v/>
      </c>
      <c r="J91" s="20">
        <f>IF(F91="","",IFERROR(COUNTIFS('Horaire hebdomadaire'!$B$7:$B$206,F91,'Horaire hebdomadaire'!$K$7:$K$206,"&gt;0"),0))</f>
        <v/>
      </c>
    </row>
    <row r="92">
      <c r="F92" s="21">
        <f>IF('Listes'!A87="","",'Listes'!A87)</f>
        <v/>
      </c>
      <c r="G92" s="23">
        <f>IF(F92="","",IFERROR(SUMIFS('Horaire hebdomadaire'!$K$7:$K$206,'Horaire hebdomadaire'!$B$7:$B$206,F92),0))</f>
        <v/>
      </c>
      <c r="H92" s="23">
        <f>IF(G92="","",IF('Paramètres'!$B$7="","",MIN(G92,'Paramètres'!$B$7)))</f>
        <v/>
      </c>
      <c r="I92" s="23">
        <f>IF(G92="","",IF('Paramètres'!$B$7="","",MAX(0,G92-'Paramètres'!$B$7)))</f>
        <v/>
      </c>
      <c r="J92" s="24">
        <f>IF(F92="","",IFERROR(COUNTIFS('Horaire hebdomadaire'!$B$7:$B$206,F92,'Horaire hebdomadaire'!$K$7:$K$206,"&gt;0"),0))</f>
        <v/>
      </c>
    </row>
    <row r="93">
      <c r="F93" s="17">
        <f>IF('Listes'!A88="","",'Listes'!A88)</f>
        <v/>
      </c>
      <c r="G93" s="19">
        <f>IF(F93="","",IFERROR(SUMIFS('Horaire hebdomadaire'!$K$7:$K$206,'Horaire hebdomadaire'!$B$7:$B$206,F93),0))</f>
        <v/>
      </c>
      <c r="H93" s="19">
        <f>IF(G93="","",IF('Paramètres'!$B$7="","",MIN(G93,'Paramètres'!$B$7)))</f>
        <v/>
      </c>
      <c r="I93" s="19">
        <f>IF(G93="","",IF('Paramètres'!$B$7="","",MAX(0,G93-'Paramètres'!$B$7)))</f>
        <v/>
      </c>
      <c r="J93" s="20">
        <f>IF(F93="","",IFERROR(COUNTIFS('Horaire hebdomadaire'!$B$7:$B$206,F93,'Horaire hebdomadaire'!$K$7:$K$206,"&gt;0"),0))</f>
        <v/>
      </c>
    </row>
    <row r="94">
      <c r="F94" s="21">
        <f>IF('Listes'!A89="","",'Listes'!A89)</f>
        <v/>
      </c>
      <c r="G94" s="23">
        <f>IF(F94="","",IFERROR(SUMIFS('Horaire hebdomadaire'!$K$7:$K$206,'Horaire hebdomadaire'!$B$7:$B$206,F94),0))</f>
        <v/>
      </c>
      <c r="H94" s="23">
        <f>IF(G94="","",IF('Paramètres'!$B$7="","",MIN(G94,'Paramètres'!$B$7)))</f>
        <v/>
      </c>
      <c r="I94" s="23">
        <f>IF(G94="","",IF('Paramètres'!$B$7="","",MAX(0,G94-'Paramètres'!$B$7)))</f>
        <v/>
      </c>
      <c r="J94" s="24">
        <f>IF(F94="","",IFERROR(COUNTIFS('Horaire hebdomadaire'!$B$7:$B$206,F94,'Horaire hebdomadaire'!$K$7:$K$206,"&gt;0"),0))</f>
        <v/>
      </c>
    </row>
    <row r="95">
      <c r="F95" s="17">
        <f>IF('Listes'!A90="","",'Listes'!A90)</f>
        <v/>
      </c>
      <c r="G95" s="19">
        <f>IF(F95="","",IFERROR(SUMIFS('Horaire hebdomadaire'!$K$7:$K$206,'Horaire hebdomadaire'!$B$7:$B$206,F95),0))</f>
        <v/>
      </c>
      <c r="H95" s="19">
        <f>IF(G95="","",IF('Paramètres'!$B$7="","",MIN(G95,'Paramètres'!$B$7)))</f>
        <v/>
      </c>
      <c r="I95" s="19">
        <f>IF(G95="","",IF('Paramètres'!$B$7="","",MAX(0,G95-'Paramètres'!$B$7)))</f>
        <v/>
      </c>
      <c r="J95" s="20">
        <f>IF(F95="","",IFERROR(COUNTIFS('Horaire hebdomadaire'!$B$7:$B$206,F95,'Horaire hebdomadaire'!$K$7:$K$206,"&gt;0"),0))</f>
        <v/>
      </c>
    </row>
    <row r="96">
      <c r="F96" s="21">
        <f>IF('Listes'!A91="","",'Listes'!A91)</f>
        <v/>
      </c>
      <c r="G96" s="23">
        <f>IF(F96="","",IFERROR(SUMIFS('Horaire hebdomadaire'!$K$7:$K$206,'Horaire hebdomadaire'!$B$7:$B$206,F96),0))</f>
        <v/>
      </c>
      <c r="H96" s="23">
        <f>IF(G96="","",IF('Paramètres'!$B$7="","",MIN(G96,'Paramètres'!$B$7)))</f>
        <v/>
      </c>
      <c r="I96" s="23">
        <f>IF(G96="","",IF('Paramètres'!$B$7="","",MAX(0,G96-'Paramètres'!$B$7)))</f>
        <v/>
      </c>
      <c r="J96" s="24">
        <f>IF(F96="","",IFERROR(COUNTIFS('Horaire hebdomadaire'!$B$7:$B$206,F96,'Horaire hebdomadaire'!$K$7:$K$206,"&gt;0"),0))</f>
        <v/>
      </c>
    </row>
    <row r="97">
      <c r="F97" s="17">
        <f>IF('Listes'!A92="","",'Listes'!A92)</f>
        <v/>
      </c>
      <c r="G97" s="19">
        <f>IF(F97="","",IFERROR(SUMIFS('Horaire hebdomadaire'!$K$7:$K$206,'Horaire hebdomadaire'!$B$7:$B$206,F97),0))</f>
        <v/>
      </c>
      <c r="H97" s="19">
        <f>IF(G97="","",IF('Paramètres'!$B$7="","",MIN(G97,'Paramètres'!$B$7)))</f>
        <v/>
      </c>
      <c r="I97" s="19">
        <f>IF(G97="","",IF('Paramètres'!$B$7="","",MAX(0,G97-'Paramètres'!$B$7)))</f>
        <v/>
      </c>
      <c r="J97" s="20">
        <f>IF(F97="","",IFERROR(COUNTIFS('Horaire hebdomadaire'!$B$7:$B$206,F97,'Horaire hebdomadaire'!$K$7:$K$206,"&gt;0"),0))</f>
        <v/>
      </c>
    </row>
    <row r="98">
      <c r="F98" s="21">
        <f>IF('Listes'!A93="","",'Listes'!A93)</f>
        <v/>
      </c>
      <c r="G98" s="23">
        <f>IF(F98="","",IFERROR(SUMIFS('Horaire hebdomadaire'!$K$7:$K$206,'Horaire hebdomadaire'!$B$7:$B$206,F98),0))</f>
        <v/>
      </c>
      <c r="H98" s="23">
        <f>IF(G98="","",IF('Paramètres'!$B$7="","",MIN(G98,'Paramètres'!$B$7)))</f>
        <v/>
      </c>
      <c r="I98" s="23">
        <f>IF(G98="","",IF('Paramètres'!$B$7="","",MAX(0,G98-'Paramètres'!$B$7)))</f>
        <v/>
      </c>
      <c r="J98" s="24">
        <f>IF(F98="","",IFERROR(COUNTIFS('Horaire hebdomadaire'!$B$7:$B$206,F98,'Horaire hebdomadaire'!$K$7:$K$206,"&gt;0"),0))</f>
        <v/>
      </c>
    </row>
    <row r="99">
      <c r="F99" s="17">
        <f>IF('Listes'!A94="","",'Listes'!A94)</f>
        <v/>
      </c>
      <c r="G99" s="19">
        <f>IF(F99="","",IFERROR(SUMIFS('Horaire hebdomadaire'!$K$7:$K$206,'Horaire hebdomadaire'!$B$7:$B$206,F99),0))</f>
        <v/>
      </c>
      <c r="H99" s="19">
        <f>IF(G99="","",IF('Paramètres'!$B$7="","",MIN(G99,'Paramètres'!$B$7)))</f>
        <v/>
      </c>
      <c r="I99" s="19">
        <f>IF(G99="","",IF('Paramètres'!$B$7="","",MAX(0,G99-'Paramètres'!$B$7)))</f>
        <v/>
      </c>
      <c r="J99" s="20">
        <f>IF(F99="","",IFERROR(COUNTIFS('Horaire hebdomadaire'!$B$7:$B$206,F99,'Horaire hebdomadaire'!$K$7:$K$206,"&gt;0"),0))</f>
        <v/>
      </c>
    </row>
    <row r="100">
      <c r="F100" s="21">
        <f>IF('Listes'!A95="","",'Listes'!A95)</f>
        <v/>
      </c>
      <c r="G100" s="23">
        <f>IF(F100="","",IFERROR(SUMIFS('Horaire hebdomadaire'!$K$7:$K$206,'Horaire hebdomadaire'!$B$7:$B$206,F100),0))</f>
        <v/>
      </c>
      <c r="H100" s="23">
        <f>IF(G100="","",IF('Paramètres'!$B$7="","",MIN(G100,'Paramètres'!$B$7)))</f>
        <v/>
      </c>
      <c r="I100" s="23">
        <f>IF(G100="","",IF('Paramètres'!$B$7="","",MAX(0,G100-'Paramètres'!$B$7)))</f>
        <v/>
      </c>
      <c r="J100" s="24">
        <f>IF(F100="","",IFERROR(COUNTIFS('Horaire hebdomadaire'!$B$7:$B$206,F100,'Horaire hebdomadaire'!$K$7:$K$206,"&gt;0"),0))</f>
        <v/>
      </c>
    </row>
    <row r="101">
      <c r="B101">
        <f>""</f>
        <v/>
      </c>
      <c r="C101">
        <f>""</f>
        <v/>
      </c>
      <c r="D101">
        <f>""</f>
        <v/>
      </c>
      <c r="F101" s="17">
        <f>IF('Listes'!A96="","",'Listes'!A96)</f>
        <v/>
      </c>
      <c r="G101" s="19">
        <f>IF(F101="","",IFERROR(SUMIFS('Horaire hebdomadaire'!$K$7:$K$206,'Horaire hebdomadaire'!$B$7:$B$206,F101),0))</f>
        <v/>
      </c>
      <c r="H101" s="19">
        <f>IF(G101="","",IF('Paramètres'!$B$7="","",MIN(G101,'Paramètres'!$B$7)))</f>
        <v/>
      </c>
      <c r="I101" s="19">
        <f>IF(G101="","",IF('Paramètres'!$B$7="","",MAX(0,G101-'Paramètres'!$B$7)))</f>
        <v/>
      </c>
      <c r="J101" s="20">
        <f>IF(F101="","",IFERROR(COUNTIFS('Horaire hebdomadaire'!$B$7:$B$206,F101,'Horaire hebdomadaire'!$K$7:$K$206,"&gt;0"),0))</f>
        <v/>
      </c>
    </row>
  </sheetData>
  <mergeCells count="1">
    <mergeCell ref="A1:Q1"/>
  </mergeCells>
  <conditionalFormatting sqref="B32">
    <cfRule type="expression" priority="1" dxfId="0">
      <formula>B32=0</formula>
    </cfRule>
    <cfRule type="expression" priority="2" dxfId="2">
      <formula>B32&lt;&gt;0</formula>
    </cfRule>
  </conditionalFormatting>
  <conditionalFormatting sqref="B33">
    <cfRule type="expression" priority="3" dxfId="1">
      <formula>B33&gt;0</formula>
    </cfRule>
  </conditionalFormatting>
  <conditionalFormatting sqref="B34">
    <cfRule type="expression" priority="4" dxfId="2">
      <formula>B34&gt;0</formula>
    </cfRule>
  </conditionalFormatting>
  <dataValidations count="1">
    <dataValidation sqref="B3" showErrorMessage="1" showInputMessage="1" allowBlank="0" type="list" errorStyle="stop">
      <formula1>'Listes'!$C$6:$C$106</formula1>
    </dataValidation>
  </dataValidations>
  <pageMargins left="0.75" right="0.75" top="1" bottom="1" header="0.5" footer="0.5"/>
  <pageSetup orientation="landscape" fitToHeight="0" fitToWidth="1"/>
  <drawing xmlns:r="http://schemas.openxmlformats.org/officeDocument/2006/relationships" r:id="rId1"/>
  <tableParts count="2">
    <tablePart xmlns:r="http://schemas.openxmlformats.org/officeDocument/2006/relationships" r:id="rId2"/>
    <tablePart xmlns:r="http://schemas.openxmlformats.org/officeDocument/2006/relationships" r:id="rId3"/>
  </tableParts>
</worksheet>
</file>

<file path=xl/worksheets/sheet3.xml><?xml version="1.0" encoding="utf-8"?>
<worksheet xmlns="http://schemas.openxmlformats.org/spreadsheetml/2006/main">
  <sheetPr>
    <outlinePr summaryBelow="1" summaryRight="1"/>
    <pageSetUpPr/>
  </sheetPr>
  <dimension ref="A1:H8"/>
  <sheetViews>
    <sheetView showGridLines="0" workbookViewId="0">
      <selection activeCell="A1" sqref="A1"/>
    </sheetView>
  </sheetViews>
  <sheetFormatPr baseColWidth="8" defaultRowHeight="15"/>
  <cols>
    <col width="34" customWidth="1" min="1" max="1"/>
    <col width="88" customWidth="1" min="2" max="2"/>
  </cols>
  <sheetData>
    <row r="1" ht="24" customHeight="1">
      <c r="A1" s="1" t="inlineStr">
        <is>
          <t>Paramètres de l’horaire hebdomadaire</t>
        </is>
      </c>
    </row>
    <row r="2" ht="30" customHeight="1">
      <c r="A2" s="2" t="inlineStr">
        <is>
          <t>Modifier uniquement les cellules de saisie identifiées. Les paramètres doivent être confirmés selon les pratiques internes de l’entreprise.</t>
        </is>
      </c>
    </row>
    <row r="4">
      <c r="A4" s="27" t="inlineStr">
        <is>
          <t>Nom de l’entreprise</t>
        </is>
      </c>
      <c r="B4" s="28" t="inlineStr">
        <is>
          <t>Entreprise Exemple Québec inc.</t>
        </is>
      </c>
    </row>
    <row r="5">
      <c r="A5" s="27" t="inlineStr">
        <is>
          <t>Premier jour de la semaine</t>
        </is>
      </c>
      <c r="B5" s="29" t="n">
        <v>46174</v>
      </c>
    </row>
    <row r="6">
      <c r="A6" s="27" t="inlineStr">
        <is>
          <t>Dernier jour de la semaine</t>
        </is>
      </c>
      <c r="B6" s="30">
        <f>IF(B5="","",B5+6)</f>
        <v/>
      </c>
    </row>
    <row r="7">
      <c r="A7" s="27" t="inlineStr">
        <is>
          <t>Seuil hebdomadaire interne (h)</t>
        </is>
      </c>
      <c r="B7" s="31" t="n"/>
    </row>
    <row r="8" ht="74" customHeight="1">
      <c r="A8" s="27" t="inlineStr">
        <is>
          <t>Note sur le seuil</t>
        </is>
      </c>
      <c r="B8" s="32" t="inlineStr">
        <is>
          <t>Facultatif. Inscrire uniquement un seuil confirmé par l’employeur, le contrat de travail, la convention collective ou une politique interne. Ce modèle ne détermine pas les règles de paie ou les heures supplémentaires applicables.</t>
        </is>
      </c>
    </row>
  </sheetData>
  <mergeCells count="1">
    <mergeCell ref="A1:H1"/>
  </mergeCells>
  <dataValidations count="2">
    <dataValidation sqref="B5" showErrorMessage="1" showInputMessage="1" allowBlank="0" errorTitle="Date non valide" error="Saisir une date valide." type="date" errorStyle="stop" operator="between">
      <formula1>1</formula1>
      <formula2>73050</formula2>
    </dataValidation>
    <dataValidation sqref="B7" showErrorMessage="1" showInputMessage="1" allowBlank="1" errorTitle="Seuil non valide" error="Le seuil doit être compris entre 0 et 168 heures." type="decimal" errorStyle="stop" operator="between">
      <formula1>0</formula1>
      <formula2>168</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06"/>
  <sheetViews>
    <sheetView showGridLines="1" workbookViewId="0">
      <pane ySplit="5" topLeftCell="A6" activePane="bottomLeft" state="frozen"/>
      <selection pane="bottomLeft" activeCell="A1" sqref="A1"/>
    </sheetView>
  </sheetViews>
  <sheetFormatPr baseColWidth="8" defaultRowHeight="15"/>
  <cols>
    <col width="25" customWidth="1" min="1" max="1"/>
    <col width="3" customWidth="1" min="2" max="2"/>
    <col width="31" customWidth="1" min="3" max="3"/>
    <col width="3" customWidth="1" min="4" max="4"/>
    <col width="34" customWidth="1" min="5" max="5"/>
    <col width="3" customWidth="1" min="6" max="6"/>
    <col width="16" customWidth="1" min="7" max="7"/>
  </cols>
  <sheetData>
    <row r="1" ht="24" customHeight="1">
      <c r="A1" s="1" t="inlineStr">
        <is>
          <t>Listes de référence</t>
        </is>
      </c>
    </row>
    <row r="2" ht="30" customHeight="1">
      <c r="A2" s="2" t="inlineStr">
        <is>
          <t>Ajouter ou modifier les employés, les postes et les statuts au besoin. Les listes servent aux menus déroulants de l’horaire.</t>
        </is>
      </c>
    </row>
    <row r="5">
      <c r="A5" s="5" t="inlineStr">
        <is>
          <t>Employés</t>
        </is>
      </c>
      <c r="C5" s="5" t="inlineStr">
        <is>
          <t>Employés — Tableau de bord</t>
        </is>
      </c>
      <c r="E5" s="5" t="inlineStr">
        <is>
          <t>Postes</t>
        </is>
      </c>
      <c r="G5" s="5" t="inlineStr">
        <is>
          <t>Statuts</t>
        </is>
      </c>
    </row>
    <row r="6">
      <c r="A6" s="33" t="inlineStr">
        <is>
          <t>Mélanie Gagnon</t>
        </is>
      </c>
      <c r="C6" s="33" t="inlineStr">
        <is>
          <t>Tous</t>
        </is>
      </c>
      <c r="E6" s="33" t="inlineStr">
        <is>
          <t>Coordonnatrice administrative</t>
        </is>
      </c>
      <c r="G6" s="33" t="inlineStr">
        <is>
          <t>Planifié</t>
        </is>
      </c>
    </row>
    <row r="7">
      <c r="A7" s="34" t="inlineStr">
        <is>
          <t>Olivier Tremblay</t>
        </is>
      </c>
      <c r="C7" s="34" t="inlineStr">
        <is>
          <t>Mélanie Gagnon</t>
        </is>
      </c>
      <c r="E7" s="34" t="inlineStr">
        <is>
          <t>Agent au service à la clientèle</t>
        </is>
      </c>
      <c r="G7" s="34" t="inlineStr">
        <is>
          <t>Confirmé</t>
        </is>
      </c>
    </row>
    <row r="8">
      <c r="A8" s="33" t="inlineStr">
        <is>
          <t>Karim Benali</t>
        </is>
      </c>
      <c r="C8" s="33" t="inlineStr">
        <is>
          <t>Olivier Tremblay</t>
        </is>
      </c>
      <c r="E8" s="33" t="inlineStr">
        <is>
          <t>Technicien sur la route</t>
        </is>
      </c>
      <c r="G8" s="33" t="inlineStr">
        <is>
          <t>Terminé</t>
        </is>
      </c>
    </row>
    <row r="9">
      <c r="A9" s="34" t="inlineStr">
        <is>
          <t>Sophie Roy</t>
        </is>
      </c>
      <c r="C9" s="34" t="inlineStr">
        <is>
          <t>Karim Benali</t>
        </is>
      </c>
      <c r="E9" s="34" t="inlineStr">
        <is>
          <t>Adjointe administrative</t>
        </is>
      </c>
      <c r="G9" s="34" t="inlineStr">
        <is>
          <t>Absent</t>
        </is>
      </c>
    </row>
    <row r="10">
      <c r="A10" s="33" t="inlineStr">
        <is>
          <t>Audrey Lavoie</t>
        </is>
      </c>
      <c r="C10" s="33" t="inlineStr">
        <is>
          <t>Sophie Roy</t>
        </is>
      </c>
      <c r="E10" s="33" t="inlineStr">
        <is>
          <t>Gestionnaire</t>
        </is>
      </c>
      <c r="G10" s="33" t="inlineStr">
        <is>
          <t>Annulé</t>
        </is>
      </c>
    </row>
    <row r="11">
      <c r="A11" s="34" t="n"/>
      <c r="C11" s="34" t="inlineStr">
        <is>
          <t>Audrey Lavoie</t>
        </is>
      </c>
      <c r="E11" s="34" t="inlineStr">
        <is>
          <t>Préposé(e) à l’entretien</t>
        </is>
      </c>
      <c r="G11" s="34" t="n"/>
    </row>
    <row r="12">
      <c r="A12" s="33" t="n"/>
      <c r="C12" s="33" t="n"/>
      <c r="E12" s="33" t="n"/>
      <c r="G12" s="33" t="n"/>
    </row>
    <row r="13">
      <c r="A13" s="34" t="n"/>
      <c r="C13" s="34" t="n"/>
      <c r="E13" s="34" t="n"/>
      <c r="G13" s="34" t="n"/>
    </row>
    <row r="14">
      <c r="A14" s="33" t="n"/>
      <c r="C14" s="33" t="n"/>
      <c r="E14" s="33" t="n"/>
      <c r="G14" s="33" t="n"/>
    </row>
    <row r="15">
      <c r="A15" s="34" t="n"/>
      <c r="C15" s="34" t="n"/>
      <c r="E15" s="34" t="n"/>
      <c r="G15" s="34" t="n"/>
    </row>
    <row r="16">
      <c r="A16" s="33" t="n"/>
      <c r="C16" s="33" t="n"/>
      <c r="E16" s="33" t="n"/>
      <c r="G16" s="33" t="n"/>
    </row>
    <row r="17">
      <c r="A17" s="34" t="n"/>
      <c r="C17" s="34" t="n"/>
      <c r="E17" s="34" t="n"/>
      <c r="G17" s="34" t="n"/>
    </row>
    <row r="18">
      <c r="A18" s="33" t="n"/>
      <c r="C18" s="33" t="n"/>
      <c r="E18" s="33" t="n"/>
      <c r="G18" s="33" t="n"/>
    </row>
    <row r="19">
      <c r="A19" s="34" t="n"/>
      <c r="C19" s="34" t="n"/>
      <c r="E19" s="34" t="n"/>
      <c r="G19" s="34" t="n"/>
    </row>
    <row r="20">
      <c r="A20" s="33" t="n"/>
      <c r="C20" s="33" t="n"/>
      <c r="E20" s="33" t="n"/>
      <c r="G20" s="33" t="n"/>
    </row>
    <row r="21">
      <c r="A21" s="34" t="n"/>
      <c r="C21" s="34" t="n"/>
      <c r="E21" s="34" t="n"/>
      <c r="G21" s="34" t="n"/>
    </row>
    <row r="22">
      <c r="A22" s="33" t="n"/>
      <c r="C22" s="33" t="n"/>
      <c r="E22" s="33" t="n"/>
      <c r="G22" s="33" t="n"/>
    </row>
    <row r="23">
      <c r="A23" s="34" t="n"/>
      <c r="C23" s="34" t="n"/>
      <c r="E23" s="34" t="n"/>
      <c r="G23" s="34" t="n"/>
    </row>
    <row r="24">
      <c r="A24" s="33" t="n"/>
      <c r="C24" s="33" t="n"/>
      <c r="E24" s="33" t="n"/>
      <c r="G24" s="33" t="n"/>
    </row>
    <row r="25">
      <c r="A25" s="34" t="n"/>
      <c r="C25" s="34" t="n"/>
      <c r="E25" s="34" t="n"/>
      <c r="G25" s="34" t="n"/>
    </row>
    <row r="26">
      <c r="A26" s="33" t="n"/>
      <c r="C26" s="33" t="n"/>
      <c r="E26" s="33" t="n"/>
      <c r="G26" s="33" t="n"/>
    </row>
    <row r="27">
      <c r="A27" s="34" t="n"/>
      <c r="C27" s="34" t="n"/>
      <c r="E27" s="34" t="n"/>
      <c r="G27" s="34" t="n"/>
    </row>
    <row r="28">
      <c r="A28" s="33" t="n"/>
      <c r="C28" s="33" t="n"/>
      <c r="E28" s="33" t="n"/>
      <c r="G28" s="33" t="n"/>
    </row>
    <row r="29">
      <c r="A29" s="34" t="n"/>
      <c r="C29" s="34" t="n"/>
      <c r="E29" s="34" t="n"/>
      <c r="G29" s="34" t="n"/>
    </row>
    <row r="30">
      <c r="A30" s="33" t="n"/>
      <c r="C30" s="33" t="n"/>
      <c r="E30" s="33" t="n"/>
      <c r="G30" s="33" t="n"/>
    </row>
    <row r="31">
      <c r="A31" s="34" t="n"/>
      <c r="C31" s="34" t="n"/>
      <c r="E31" s="34" t="n"/>
      <c r="G31" s="34" t="n"/>
    </row>
    <row r="32">
      <c r="A32" s="33" t="n"/>
      <c r="C32" s="33" t="n"/>
      <c r="E32" s="33" t="n"/>
      <c r="G32" s="33" t="n"/>
    </row>
    <row r="33">
      <c r="A33" s="34" t="n"/>
      <c r="C33" s="34" t="n"/>
      <c r="E33" s="34" t="n"/>
      <c r="G33" s="34" t="n"/>
    </row>
    <row r="34">
      <c r="A34" s="33" t="n"/>
      <c r="C34" s="33" t="n"/>
      <c r="E34" s="33" t="n"/>
      <c r="G34" s="33" t="n"/>
    </row>
    <row r="35">
      <c r="A35" s="34" t="n"/>
      <c r="C35" s="34" t="n"/>
      <c r="E35" s="34" t="n"/>
      <c r="G35" s="34" t="n"/>
    </row>
    <row r="36">
      <c r="A36" s="33" t="n"/>
      <c r="C36" s="33" t="n"/>
      <c r="E36" s="33" t="n"/>
      <c r="G36" s="33" t="n"/>
    </row>
    <row r="37">
      <c r="A37" s="34" t="n"/>
      <c r="C37" s="34" t="n"/>
      <c r="E37" s="34" t="n"/>
      <c r="G37" s="34" t="n"/>
    </row>
    <row r="38">
      <c r="A38" s="33" t="n"/>
      <c r="C38" s="33" t="n"/>
      <c r="E38" s="33" t="n"/>
      <c r="G38" s="33" t="n"/>
    </row>
    <row r="39">
      <c r="A39" s="34" t="n"/>
      <c r="C39" s="34" t="n"/>
      <c r="E39" s="34" t="n"/>
      <c r="G39" s="34" t="n"/>
    </row>
    <row r="40">
      <c r="A40" s="33" t="n"/>
      <c r="C40" s="33" t="n"/>
      <c r="E40" s="33" t="n"/>
      <c r="G40" s="33" t="n"/>
    </row>
    <row r="41">
      <c r="A41" s="34" t="n"/>
      <c r="C41" s="34" t="n"/>
      <c r="E41" s="34" t="n"/>
      <c r="G41" s="34" t="n"/>
    </row>
    <row r="42">
      <c r="A42" s="33" t="n"/>
      <c r="C42" s="33" t="n"/>
      <c r="E42" s="33" t="n"/>
      <c r="G42" s="33" t="n"/>
    </row>
    <row r="43">
      <c r="A43" s="34" t="n"/>
      <c r="C43" s="34" t="n"/>
      <c r="E43" s="34" t="n"/>
      <c r="G43" s="34" t="n"/>
    </row>
    <row r="44">
      <c r="A44" s="33" t="n"/>
      <c r="C44" s="33" t="n"/>
      <c r="E44" s="33" t="n"/>
      <c r="G44" s="33" t="n"/>
    </row>
    <row r="45">
      <c r="A45" s="34" t="n"/>
      <c r="C45" s="34" t="n"/>
      <c r="E45" s="34" t="n"/>
      <c r="G45" s="34" t="n"/>
    </row>
    <row r="46">
      <c r="A46" s="33" t="n"/>
      <c r="C46" s="33" t="n"/>
      <c r="E46" s="33" t="n"/>
      <c r="G46" s="33" t="n"/>
    </row>
    <row r="47">
      <c r="A47" s="34" t="n"/>
      <c r="C47" s="34" t="n"/>
      <c r="E47" s="34" t="n"/>
      <c r="G47" s="34" t="n"/>
    </row>
    <row r="48">
      <c r="A48" s="33" t="n"/>
      <c r="C48" s="33" t="n"/>
      <c r="E48" s="33" t="n"/>
      <c r="G48" s="33" t="n"/>
    </row>
    <row r="49">
      <c r="A49" s="34" t="n"/>
      <c r="C49" s="34" t="n"/>
      <c r="E49" s="34" t="n"/>
      <c r="G49" s="34" t="n"/>
    </row>
    <row r="50">
      <c r="A50" s="33" t="n"/>
      <c r="C50" s="33" t="n"/>
      <c r="E50" s="33" t="n"/>
      <c r="G50" s="33" t="n"/>
    </row>
    <row r="51">
      <c r="A51" s="34" t="n"/>
      <c r="C51" s="34" t="n"/>
      <c r="E51" s="34" t="n"/>
      <c r="G51" s="34" t="n"/>
    </row>
    <row r="52">
      <c r="A52" s="33" t="n"/>
      <c r="C52" s="33" t="n"/>
      <c r="E52" s="33" t="n"/>
      <c r="G52" s="33" t="n"/>
    </row>
    <row r="53">
      <c r="A53" s="34" t="n"/>
      <c r="C53" s="34" t="n"/>
      <c r="E53" s="34" t="n"/>
      <c r="G53" s="34" t="n"/>
    </row>
    <row r="54">
      <c r="A54" s="33" t="n"/>
      <c r="C54" s="33" t="n"/>
      <c r="E54" s="33" t="n"/>
      <c r="G54" s="33" t="n"/>
    </row>
    <row r="55">
      <c r="A55" s="34" t="n"/>
      <c r="C55" s="34" t="n"/>
      <c r="E55" s="34" t="n"/>
      <c r="G55" s="34" t="n"/>
    </row>
    <row r="56">
      <c r="A56" s="33" t="n"/>
      <c r="C56" s="33" t="n"/>
      <c r="E56" s="33" t="n"/>
      <c r="G56" s="33" t="n"/>
    </row>
    <row r="57">
      <c r="A57" s="34" t="n"/>
      <c r="C57" s="34" t="n"/>
      <c r="E57" s="34" t="n"/>
      <c r="G57" s="34" t="n"/>
    </row>
    <row r="58">
      <c r="A58" s="33" t="n"/>
      <c r="C58" s="33" t="n"/>
      <c r="E58" s="33" t="n"/>
      <c r="G58" s="33" t="n"/>
    </row>
    <row r="59">
      <c r="A59" s="34" t="n"/>
      <c r="C59" s="34" t="n"/>
      <c r="E59" s="34" t="n"/>
      <c r="G59" s="34" t="n"/>
    </row>
    <row r="60">
      <c r="A60" s="33" t="n"/>
      <c r="C60" s="33" t="n"/>
      <c r="E60" s="33" t="n"/>
      <c r="G60" s="33" t="n"/>
    </row>
    <row r="61">
      <c r="A61" s="34" t="n"/>
      <c r="C61" s="34" t="n"/>
      <c r="E61" s="34" t="n"/>
      <c r="G61" s="34" t="n"/>
    </row>
    <row r="62">
      <c r="A62" s="33" t="n"/>
      <c r="C62" s="33" t="n"/>
      <c r="E62" s="33" t="n"/>
      <c r="G62" s="33" t="n"/>
    </row>
    <row r="63">
      <c r="A63" s="34" t="n"/>
      <c r="C63" s="34" t="n"/>
      <c r="E63" s="34" t="n"/>
      <c r="G63" s="34" t="n"/>
    </row>
    <row r="64">
      <c r="A64" s="33" t="n"/>
      <c r="C64" s="33" t="n"/>
      <c r="E64" s="33" t="n"/>
      <c r="G64" s="33" t="n"/>
    </row>
    <row r="65">
      <c r="A65" s="34" t="n"/>
      <c r="C65" s="34" t="n"/>
      <c r="E65" s="34" t="n"/>
      <c r="G65" s="34" t="n"/>
    </row>
    <row r="66">
      <c r="A66" s="33" t="n"/>
      <c r="C66" s="33" t="n"/>
      <c r="E66" s="33" t="n"/>
      <c r="G66" s="33" t="n"/>
    </row>
    <row r="67">
      <c r="A67" s="34" t="n"/>
      <c r="C67" s="34" t="n"/>
      <c r="E67" s="34" t="n"/>
      <c r="G67" s="34" t="n"/>
    </row>
    <row r="68">
      <c r="A68" s="33" t="n"/>
      <c r="C68" s="33" t="n"/>
      <c r="E68" s="33" t="n"/>
      <c r="G68" s="33" t="n"/>
    </row>
    <row r="69">
      <c r="A69" s="34" t="n"/>
      <c r="C69" s="34" t="n"/>
      <c r="E69" s="34" t="n"/>
      <c r="G69" s="34" t="n"/>
    </row>
    <row r="70">
      <c r="A70" s="33" t="n"/>
      <c r="C70" s="33" t="n"/>
      <c r="E70" s="33" t="n"/>
      <c r="G70" s="33" t="n"/>
    </row>
    <row r="71">
      <c r="A71" s="34" t="n"/>
      <c r="C71" s="34" t="n"/>
      <c r="E71" s="34" t="n"/>
      <c r="G71" s="34" t="n"/>
    </row>
    <row r="72">
      <c r="A72" s="33" t="n"/>
      <c r="C72" s="33" t="n"/>
      <c r="E72" s="33" t="n"/>
      <c r="G72" s="33" t="n"/>
    </row>
    <row r="73">
      <c r="A73" s="34" t="n"/>
      <c r="C73" s="34" t="n"/>
      <c r="E73" s="34" t="n"/>
      <c r="G73" s="34" t="n"/>
    </row>
    <row r="74">
      <c r="A74" s="33" t="n"/>
      <c r="C74" s="33" t="n"/>
      <c r="E74" s="33" t="n"/>
      <c r="G74" s="33" t="n"/>
    </row>
    <row r="75">
      <c r="A75" s="34" t="n"/>
      <c r="C75" s="34" t="n"/>
      <c r="E75" s="34" t="n"/>
      <c r="G75" s="34" t="n"/>
    </row>
    <row r="76">
      <c r="A76" s="33" t="n"/>
      <c r="C76" s="33" t="n"/>
      <c r="E76" s="33" t="n"/>
      <c r="G76" s="33" t="n"/>
    </row>
    <row r="77">
      <c r="A77" s="34" t="n"/>
      <c r="C77" s="34" t="n"/>
      <c r="E77" s="34" t="n"/>
      <c r="G77" s="34" t="n"/>
    </row>
    <row r="78">
      <c r="A78" s="33" t="n"/>
      <c r="C78" s="33" t="n"/>
      <c r="E78" s="33" t="n"/>
      <c r="G78" s="33" t="n"/>
    </row>
    <row r="79">
      <c r="A79" s="34" t="n"/>
      <c r="C79" s="34" t="n"/>
      <c r="E79" s="34" t="n"/>
      <c r="G79" s="34" t="n"/>
    </row>
    <row r="80">
      <c r="A80" s="33" t="n"/>
      <c r="C80" s="33" t="n"/>
      <c r="E80" s="33" t="n"/>
      <c r="G80" s="33" t="n"/>
    </row>
    <row r="81">
      <c r="A81" s="34" t="n"/>
      <c r="C81" s="34" t="n"/>
      <c r="E81" s="34" t="n"/>
      <c r="G81" s="34" t="n"/>
    </row>
    <row r="82">
      <c r="A82" s="33" t="n"/>
      <c r="C82" s="33" t="n"/>
      <c r="E82" s="33" t="n"/>
      <c r="G82" s="33" t="n"/>
    </row>
    <row r="83">
      <c r="A83" s="34" t="n"/>
      <c r="C83" s="34" t="n"/>
      <c r="E83" s="34" t="n"/>
      <c r="G83" s="34" t="n"/>
    </row>
    <row r="84">
      <c r="A84" s="33" t="n"/>
      <c r="C84" s="33" t="n"/>
      <c r="E84" s="33" t="n"/>
      <c r="G84" s="33" t="n"/>
    </row>
    <row r="85">
      <c r="A85" s="34" t="n"/>
      <c r="C85" s="34" t="n"/>
      <c r="E85" s="34" t="n"/>
      <c r="G85" s="34" t="n"/>
    </row>
    <row r="86">
      <c r="A86" s="33" t="n"/>
      <c r="C86" s="33" t="n"/>
      <c r="E86" s="33" t="n"/>
      <c r="G86" s="33" t="n"/>
    </row>
    <row r="87">
      <c r="A87" s="34" t="n"/>
      <c r="C87" s="34" t="n"/>
      <c r="E87" s="34" t="n"/>
      <c r="G87" s="34" t="n"/>
    </row>
    <row r="88">
      <c r="A88" s="33" t="n"/>
      <c r="C88" s="33" t="n"/>
      <c r="E88" s="33" t="n"/>
      <c r="G88" s="33" t="n"/>
    </row>
    <row r="89">
      <c r="A89" s="34" t="n"/>
      <c r="C89" s="34" t="n"/>
      <c r="E89" s="34" t="n"/>
      <c r="G89" s="34" t="n"/>
    </row>
    <row r="90">
      <c r="A90" s="33" t="n"/>
      <c r="C90" s="33" t="n"/>
      <c r="E90" s="33" t="n"/>
      <c r="G90" s="33" t="n"/>
    </row>
    <row r="91">
      <c r="A91" s="34" t="n"/>
      <c r="C91" s="34" t="n"/>
      <c r="E91" s="34" t="n"/>
      <c r="G91" s="34" t="n"/>
    </row>
    <row r="92">
      <c r="A92" s="33" t="n"/>
      <c r="C92" s="33" t="n"/>
      <c r="E92" s="33" t="n"/>
      <c r="G92" s="33" t="n"/>
    </row>
    <row r="93">
      <c r="A93" s="34" t="n"/>
      <c r="C93" s="34" t="n"/>
      <c r="E93" s="34" t="n"/>
      <c r="G93" s="34" t="n"/>
    </row>
    <row r="94">
      <c r="A94" s="33" t="n"/>
      <c r="C94" s="33" t="n"/>
      <c r="E94" s="33" t="n"/>
      <c r="G94" s="33" t="n"/>
    </row>
    <row r="95">
      <c r="A95" s="34" t="n"/>
      <c r="C95" s="34" t="n"/>
      <c r="E95" s="34" t="n"/>
      <c r="G95" s="34" t="n"/>
    </row>
    <row r="96">
      <c r="A96" s="33" t="n"/>
      <c r="C96" s="33" t="n"/>
      <c r="E96" s="33" t="n"/>
      <c r="G96" s="33" t="n"/>
    </row>
    <row r="97">
      <c r="A97" s="34" t="n"/>
      <c r="C97" s="34" t="n"/>
      <c r="E97" s="34" t="n"/>
      <c r="G97" s="34" t="n"/>
    </row>
    <row r="98">
      <c r="A98" s="33" t="n"/>
      <c r="C98" s="33" t="n"/>
      <c r="E98" s="33" t="n"/>
      <c r="G98" s="33" t="n"/>
    </row>
    <row r="99">
      <c r="A99" s="34" t="n"/>
      <c r="C99" s="34" t="n"/>
      <c r="E99" s="34" t="n"/>
      <c r="G99" s="34" t="n"/>
    </row>
    <row r="100">
      <c r="A100" s="33" t="n"/>
      <c r="C100" s="33" t="n"/>
      <c r="E100" s="33" t="n"/>
      <c r="G100" s="33" t="n"/>
    </row>
    <row r="101">
      <c r="A101" s="34" t="n"/>
      <c r="C101" s="34" t="n"/>
      <c r="E101" s="34" t="n"/>
      <c r="G101" s="34" t="n"/>
    </row>
    <row r="102">
      <c r="A102" s="33" t="n"/>
      <c r="C102" s="33" t="n"/>
      <c r="E102" s="33" t="n"/>
      <c r="G102" s="33" t="n"/>
    </row>
    <row r="103">
      <c r="A103" s="34" t="n"/>
      <c r="C103" s="34" t="n"/>
      <c r="E103" s="34" t="n"/>
      <c r="G103" s="34" t="n"/>
    </row>
    <row r="104">
      <c r="A104" s="33" t="n"/>
      <c r="C104" s="33" t="n"/>
      <c r="E104" s="33" t="n"/>
      <c r="G104" s="33" t="n"/>
    </row>
    <row r="105">
      <c r="A105" s="34" t="n"/>
      <c r="C105" s="34" t="n"/>
      <c r="E105" s="34" t="n"/>
      <c r="G105" s="34" t="n"/>
    </row>
    <row r="106">
      <c r="C106" s="33" t="n"/>
    </row>
  </sheetData>
  <mergeCells count="1">
    <mergeCell ref="A1:G1"/>
  </mergeCells>
  <pageMargins left="0.75" right="0.75" top="1" bottom="1" header="0.5" footer="0.5"/>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2026-08-27T00:04:01Z</dcterms:created>
  <dcterms:modified xmlns:dcterms="http://purl.org/dc/terms/" xmlns:xsi="http://www.w3.org/2001/XMLSchema-instance" xsi:type="dcterms:W3CDTF">2026-08-27T00:04:01Z</dcterms:modified>
</cp:coreProperties>
</file>