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Inventaire" sheetId="2" state="visible" r:id="rId2"/>
    <sheet xmlns:r="http://schemas.openxmlformats.org/officeDocument/2006/relationships" name="Paramètres" sheetId="3" state="visible" r:id="rId3"/>
  </sheets>
  <definedNames>
    <definedName name="_xlnm.Print_Area" localSheetId="0">'Tableau de bord'!$A$1:$H$101</definedName>
    <definedName name="_xlnm.Print_Area" localSheetId="1">'Inventaire'!$A$1:$Q$500</definedName>
    <definedName name="_xlnm.Print_Area" localSheetId="2">'Paramètres'!$A$1:$H$20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 [$CAD-0C0C]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color rgb="001F2937"/>
      <sz val="10"/>
    </font>
    <font>
      <name val="Aptos"/>
      <b val="1"/>
      <color rgb="001F2937"/>
      <sz val="10"/>
    </font>
    <font>
      <name val="Aptos"/>
      <b val="1"/>
      <color rgb="00FFFFFF"/>
      <sz val="11"/>
    </font>
    <font>
      <name val="Aptos"/>
      <b val="1"/>
      <color rgb="00004B87"/>
      <sz val="15"/>
    </font>
    <font>
      <name val="Aptos"/>
      <b val="1"/>
      <color rgb="00FFFFFF"/>
      <sz val="10"/>
    </font>
  </fonts>
  <fills count="11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EAF2F8"/>
      </patternFill>
    </fill>
    <fill>
      <patternFill patternType="solid">
        <fgColor rgb="00F2F7FB"/>
      </patternFill>
    </fill>
    <fill>
      <patternFill patternType="solid">
        <fgColor rgb="00FFFFFF"/>
      </patternFill>
    </fill>
    <fill>
      <patternFill patternType="solid">
        <fgColor rgb="00FFF4D6"/>
      </patternFill>
    </fill>
    <fill>
      <patternFill patternType="solid">
        <fgColor rgb="002D6A9F"/>
      </patternFill>
    </fill>
    <fill>
      <patternFill patternType="solid">
        <fgColor rgb="00D9EAD3"/>
      </patternFill>
    </fill>
    <fill>
      <patternFill patternType="solid">
        <fgColor rgb="00FCE4D6"/>
      </patternFill>
    </fill>
    <fill>
      <patternFill patternType="solid">
        <fgColor rgb="00F4CCCC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0" pivotButton="0" quotePrefix="0" xfId="0"/>
    <xf numFmtId="164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3" fontId="5" fillId="3" borderId="1" applyAlignment="1" pivotButton="0" quotePrefix="0" xfId="0">
      <alignment horizontal="center" vertical="center"/>
    </xf>
    <xf numFmtId="0" fontId="0" fillId="3" borderId="1" pivotButton="0" quotePrefix="0" xfId="0"/>
    <xf numFmtId="165" fontId="5" fillId="3" borderId="1" applyAlignment="1" pivotButton="0" quotePrefix="0" xfId="0">
      <alignment horizontal="center" vertical="center"/>
    </xf>
    <xf numFmtId="0" fontId="2" fillId="4" borderId="1" pivotButton="0" quotePrefix="0" xfId="0"/>
    <xf numFmtId="3" fontId="2" fillId="4" borderId="1" pivotButton="0" quotePrefix="0" xfId="0"/>
    <xf numFmtId="0" fontId="2" fillId="5" borderId="1" pivotButton="0" quotePrefix="0" xfId="0"/>
    <xf numFmtId="3" fontId="2" fillId="5" borderId="1" pivotButton="0" quotePrefix="0" xfId="0"/>
    <xf numFmtId="165" fontId="2" fillId="4" borderId="1" pivotButton="0" quotePrefix="0" xfId="0"/>
    <xf numFmtId="165" fontId="2" fillId="5" borderId="1" pivotButton="0" quotePrefix="0" xfId="0"/>
    <xf numFmtId="0" fontId="4" fillId="2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3" fontId="3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3" fontId="3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 wrapText="1"/>
    </xf>
    <xf numFmtId="165" fontId="2" fillId="6" borderId="1" applyAlignment="1" pivotButton="0" quotePrefix="0" xfId="0">
      <alignment horizontal="left" vertical="center"/>
    </xf>
    <xf numFmtId="3" fontId="2" fillId="6" borderId="1" applyAlignment="1" pivotButton="0" quotePrefix="0" xfId="0">
      <alignment horizontal="left" vertical="center"/>
    </xf>
    <xf numFmtId="3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4" fillId="2" borderId="1" pivotButton="0" quotePrefix="0" xfId="0"/>
    <xf numFmtId="0" fontId="6" fillId="7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8" borderId="1" applyAlignment="1" pivotButton="0" quotePrefix="0" xfId="0">
      <alignment horizontal="left" vertical="center" wrapText="1"/>
    </xf>
    <xf numFmtId="0" fontId="3" fillId="9" borderId="1" applyAlignment="1" pivotButton="0" quotePrefix="0" xfId="0">
      <alignment horizontal="left" vertical="center" wrapText="1"/>
    </xf>
    <xf numFmtId="0" fontId="2" fillId="9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0" fontId="3" fillId="10" borderId="1" applyAlignment="1" pivotButton="0" quotePrefix="0" xfId="0">
      <alignment horizontal="left" vertical="center" wrapText="1"/>
    </xf>
    <xf numFmtId="0" fontId="2" fillId="10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6">
    <dxf>
      <font>
        <name val="Aptos"/>
        <b val="1"/>
        <color rgb="008B1E1E"/>
        <sz val="10"/>
      </font>
      <fill>
        <patternFill patternType="solid">
          <fgColor rgb="00F4CCCC"/>
        </patternFill>
      </fill>
    </dxf>
    <dxf>
      <font>
        <name val="Aptos"/>
        <b val="1"/>
        <color rgb="008A4B08"/>
        <sz val="10"/>
      </font>
      <fill>
        <patternFill patternType="solid">
          <fgColor rgb="00FCE4D6"/>
        </patternFill>
      </fill>
    </dxf>
    <dxf>
      <font>
        <name val="Aptos"/>
        <b val="1"/>
        <color rgb="008A4B08"/>
        <sz val="10"/>
      </font>
      <fill>
        <patternFill patternType="solid">
          <fgColor rgb="00FFF4D6"/>
        </patternFill>
      </fill>
    </dxf>
    <dxf>
      <font>
        <name val="Aptos"/>
        <b val="1"/>
        <color rgb="001F2937"/>
        <sz val="10"/>
      </font>
      <fill>
        <patternFill patternType="solid">
          <fgColor rgb="00D9EAD3"/>
        </patternFill>
      </fill>
    </dxf>
    <dxf>
      <font>
        <name val="Aptos"/>
        <b val="1"/>
        <color rgb="001F2937"/>
        <sz val="10"/>
      </font>
      <fill>
        <patternFill patternType="solid">
          <fgColor rgb="00FFF4D6"/>
        </patternFill>
      </fill>
    </dxf>
    <dxf>
      <font>
        <name val="Aptos"/>
        <color rgb="001F2937"/>
        <sz val="10"/>
      </font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articles par statut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bord'!B12</f>
            </strRef>
          </tx>
          <spPr>
            <a:solidFill xmlns:a="http://schemas.openxmlformats.org/drawingml/2006/main">
              <a:srgbClr val="2D6A9F"/>
            </a:solidFill>
            <a:ln xmlns:a="http://schemas.openxmlformats.org/drawingml/2006/main">
              <a:prstDash val="solid"/>
            </a:ln>
          </spPr>
          <cat>
            <numRef>
              <f>'Tableau de bord'!$A$13:$A$16</f>
            </numRef>
          </cat>
          <val>
            <numRef>
              <f>'Tableau de bord'!$B$13:$B$16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Nombre d’articles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1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Valeur de l’inventaire par catégorie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'Tableau de bord'!B20</f>
            </strRef>
          </tx>
          <spPr>
            <a:solidFill xmlns:a="http://schemas.openxmlformats.org/drawingml/2006/main">
              <a:srgbClr val="147D64"/>
            </a:solidFill>
            <a:ln xmlns:a="http://schemas.openxmlformats.org/drawingml/2006/main">
              <a:prstDash val="solid"/>
            </a:ln>
          </spPr>
          <cat>
            <numRef>
              <f>'Tableau de bord'!$A$21:$A$26</f>
            </numRef>
          </cat>
          <val>
            <numRef>
              <f>'Tableau de bord'!$B$21:$B$26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Valeur en dollars canadiens</a:t>
                </a:r>
              </a:p>
            </rich>
          </tx>
        </title>
        <numFmt formatCode="#,##0.00 [$CAD-0C0C]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Catégories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11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28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Inventaire" displayName="tblInventaire" ref="A5:Q500" headerRowCount="1">
  <autoFilter ref="A5:Q500"/>
  <tableColumns count="17">
    <tableColumn id="1" name="Code article"/>
    <tableColumn id="2" name="Description"/>
    <tableColumn id="3" name="Catégorie"/>
    <tableColumn id="4" name="Fournisseur"/>
    <tableColumn id="5" name="Unité de mesure"/>
    <tableColumn id="6" name="Emplacement"/>
    <tableColumn id="7" name="Coût unitaire"/>
    <tableColumn id="8" name="Stock actuel"/>
    <tableColumn id="9" name="Seuil de réapprovisionnement"/>
    <tableColumn id="10" name="Stock cible"/>
    <tableColumn id="11" name="Quantité en commande"/>
    <tableColumn id="12" name="Stock projeté"/>
    <tableColumn id="13" name="Quantité suggérée"/>
    <tableColumn id="14" name="Valeur en stock"/>
    <tableColumn id="15" name="Dernière mise à jour"/>
    <tableColumn id="16" name="Statut"/>
    <tableColumn id="17" name="Commentaires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lCategories" displayName="tblCategories" ref="A4:A10" headerRowCount="1">
  <autoFilter ref="A4:A10"/>
  <tableColumns count="1">
    <tableColumn id="1" name="Catégorie"/>
  </tableColumns>
  <tableStyleInfo name="TableStyleMedium2" showRowStripes="1"/>
</table>
</file>

<file path=xl/tables/table3.xml><?xml version="1.0" encoding="utf-8"?>
<table xmlns="http://schemas.openxmlformats.org/spreadsheetml/2006/main" id="3" name="tblFournisseurs" displayName="tblFournisseurs" ref="C4:C10" headerRowCount="1">
  <autoFilter ref="C4:C10"/>
  <tableColumns count="1">
    <tableColumn id="3" name="Fournisseur"/>
  </tableColumns>
  <tableStyleInfo name="TableStyleMedium2" showRowStripes="1"/>
</table>
</file>

<file path=xl/tables/table4.xml><?xml version="1.0" encoding="utf-8"?>
<table xmlns="http://schemas.openxmlformats.org/spreadsheetml/2006/main" id="4" name="tblUnites" displayName="tblUnites" ref="E4:E10" headerRowCount="1">
  <autoFilter ref="E4:E10"/>
  <tableColumns count="1">
    <tableColumn id="5" name="Unité de mesure"/>
  </tableColumns>
  <tableStyleInfo name="TableStyleMedium2" showRowStripes="1"/>
</table>
</file>

<file path=xl/tables/table5.xml><?xml version="1.0" encoding="utf-8"?>
<table xmlns="http://schemas.openxmlformats.org/spreadsheetml/2006/main" id="5" name="tblEmplacements" displayName="tblEmplacements" ref="G4:G11" headerRowCount="1">
  <autoFilter ref="G4:G11"/>
  <tableColumns count="1">
    <tableColumn id="7" name="Emplacemen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Relationship Type="http://schemas.openxmlformats.org/officeDocument/2006/relationships/table" Target="/xl/tables/table4.xml" Id="rId3"/><Relationship Type="http://schemas.openxmlformats.org/officeDocument/2006/relationships/table" Target="/xl/tables/table5.xml" Id="rId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1" customWidth="1" min="3" max="3"/>
    <col width="16" customWidth="1" min="4" max="4"/>
    <col width="31" customWidth="1" min="5" max="5"/>
    <col width="16" customWidth="1" min="6" max="6"/>
    <col width="25" customWidth="1" min="7" max="7"/>
    <col width="16" customWidth="1" min="8" max="8"/>
  </cols>
  <sheetData>
    <row r="1" ht="26" customHeight="1">
      <c r="A1" s="1" t="inlineStr">
        <is>
          <t>Tableau de bord — Inventaire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Les indicateurs sont calculés à partir de la feuille Inventaire.</t>
        </is>
      </c>
    </row>
    <row r="3">
      <c r="A3" s="4" t="inlineStr">
        <is>
          <t>Date de consultation :</t>
        </is>
      </c>
      <c r="B3" s="5">
        <f>TODAY()</f>
        <v/>
      </c>
    </row>
    <row r="5">
      <c r="A5" s="6" t="inlineStr">
        <is>
          <t>Nombre d’articles</t>
        </is>
      </c>
      <c r="B5" s="2" t="n"/>
      <c r="C5" s="6" t="inlineStr">
        <is>
          <t>Unités en stock</t>
        </is>
      </c>
      <c r="D5" s="2" t="n"/>
      <c r="E5" s="6" t="inlineStr">
        <is>
          <t>Valeur totale en stock</t>
        </is>
      </c>
      <c r="F5" s="2" t="n"/>
      <c r="G5" s="6" t="inlineStr">
        <is>
          <t>Articles en rupture</t>
        </is>
      </c>
      <c r="H5" s="2" t="n"/>
    </row>
    <row r="6">
      <c r="A6" s="7">
        <f>COUNTA('Inventaire'!$A$6:$A$500)</f>
        <v/>
      </c>
      <c r="B6" s="8" t="n"/>
      <c r="C6" s="7">
        <f>SUM('Inventaire'!$H$6:$H$500)</f>
        <v/>
      </c>
      <c r="D6" s="8" t="n"/>
      <c r="E6" s="9">
        <f>SUM('Inventaire'!$N$6:$N$500)</f>
        <v/>
      </c>
      <c r="F6" s="8" t="n"/>
      <c r="G6" s="7">
        <f>COUNTIF('Inventaire'!$P$6:$P$500,"Rupture")</f>
        <v/>
      </c>
      <c r="H6" s="8" t="n"/>
    </row>
    <row r="8">
      <c r="A8" s="6" t="inlineStr">
        <is>
          <t>Articles à commander</t>
        </is>
      </c>
      <c r="B8" s="2" t="n"/>
      <c r="C8" s="6" t="inlineStr">
        <is>
          <t>Montant estimatif à commander</t>
        </is>
      </c>
      <c r="D8" s="2" t="n"/>
    </row>
    <row r="9">
      <c r="A9" s="7">
        <f>COUNTIF('Inventaire'!$P$6:$P$500,"À commander")</f>
        <v/>
      </c>
      <c r="B9" s="8" t="n"/>
      <c r="C9" s="9">
        <f>SUMPRODUCT('Inventaire'!$M$6:$M$500,'Inventaire'!$G$6:$G$500)</f>
        <v/>
      </c>
      <c r="D9" s="8" t="n"/>
    </row>
    <row r="12">
      <c r="A12" s="6" t="inlineStr">
        <is>
          <t>Statut</t>
        </is>
      </c>
      <c r="B12" s="6" t="inlineStr">
        <is>
          <t>Nombre d’articles</t>
        </is>
      </c>
    </row>
    <row r="13">
      <c r="A13" s="10" t="inlineStr">
        <is>
          <t>En stock</t>
        </is>
      </c>
      <c r="B13" s="11">
        <f>COUNTIF('Inventaire'!$P$6:$P$500,$A$13)</f>
        <v/>
      </c>
    </row>
    <row r="14">
      <c r="A14" s="12" t="inlineStr">
        <is>
          <t>À commander</t>
        </is>
      </c>
      <c r="B14" s="13">
        <f>COUNTIF('Inventaire'!$P$6:$P$500,$A$14)</f>
        <v/>
      </c>
    </row>
    <row r="15">
      <c r="A15" s="10" t="inlineStr">
        <is>
          <t>Commande en cours</t>
        </is>
      </c>
      <c r="B15" s="11">
        <f>COUNTIF('Inventaire'!$P$6:$P$500,$A$15)</f>
        <v/>
      </c>
    </row>
    <row r="16">
      <c r="A16" s="12" t="inlineStr">
        <is>
          <t>Rupture</t>
        </is>
      </c>
      <c r="B16" s="13">
        <f>COUNTIF('Inventaire'!$P$6:$P$500,$A$16)</f>
        <v/>
      </c>
    </row>
    <row r="20">
      <c r="A20" s="6" t="inlineStr">
        <is>
          <t>Catégorie</t>
        </is>
      </c>
      <c r="B20" s="6" t="inlineStr">
        <is>
          <t>Valeur en stock</t>
        </is>
      </c>
    </row>
    <row r="21">
      <c r="A21" s="10" t="inlineStr">
        <is>
          <t>Fournitures de bureau</t>
        </is>
      </c>
      <c r="B21" s="14">
        <f>IFERROR(SUMIF('Inventaire'!$C$6:$C$500,$A$21,'Inventaire'!$N$6:$N$500),0)</f>
        <v/>
      </c>
    </row>
    <row r="22">
      <c r="A22" s="12" t="inlineStr">
        <is>
          <t>Emballage</t>
        </is>
      </c>
      <c r="B22" s="15">
        <f>IFERROR(SUMIF('Inventaire'!$C$6:$C$500,$A$22,'Inventaire'!$N$6:$N$500),0)</f>
        <v/>
      </c>
    </row>
    <row r="23">
      <c r="A23" s="10" t="inlineStr">
        <is>
          <t>Produits d’entretien</t>
        </is>
      </c>
      <c r="B23" s="14">
        <f>IFERROR(SUMIF('Inventaire'!$C$6:$C$500,$A$23,'Inventaire'!$N$6:$N$500),0)</f>
        <v/>
      </c>
    </row>
    <row r="24">
      <c r="A24" s="12" t="inlineStr">
        <is>
          <t>Équipement de protection</t>
        </is>
      </c>
      <c r="B24" s="15">
        <f>IFERROR(SUMIF('Inventaire'!$C$6:$C$500,$A$24,'Inventaire'!$N$6:$N$500),0)</f>
        <v/>
      </c>
    </row>
    <row r="25">
      <c r="A25" s="10" t="inlineStr">
        <is>
          <t>Électronique</t>
        </is>
      </c>
      <c r="B25" s="14">
        <f>IFERROR(SUMIF('Inventaire'!$C$6:$C$500,$A$25,'Inventaire'!$N$6:$N$500),0)</f>
        <v/>
      </c>
    </row>
    <row r="26">
      <c r="A26" s="12" t="inlineStr">
        <is>
          <t>Alimentation</t>
        </is>
      </c>
      <c r="B26" s="15">
        <f>IFERROR(SUMIF('Inventaire'!$C$6:$C$500,$A$26,'Inventaire'!$N$6:$N$500),0)</f>
        <v/>
      </c>
    </row>
    <row r="29">
      <c r="A29" s="16" t="inlineStr">
        <is>
          <t>Contrôles de qualité des données</t>
        </is>
      </c>
      <c r="B29" s="2" t="n"/>
    </row>
    <row r="30">
      <c r="A30" s="17" t="inlineStr">
        <is>
          <t>Codes article en double</t>
        </is>
      </c>
      <c r="B30" s="18">
        <f>IFERROR(COUNTA('Inventaire'!$A$6:$A$500)-SUMPRODUCT(('Inventaire'!$A$6:$A$500&lt;&gt;"")/COUNTIF('Inventaire'!$A$6:$A$500,'Inventaire'!$A$6:$A$500&amp;"")),0)</f>
        <v/>
      </c>
    </row>
    <row r="31">
      <c r="A31" s="19" t="inlineStr">
        <is>
          <t>Articles sans description</t>
        </is>
      </c>
      <c r="B31" s="20">
        <f>COUNTIFS('Inventaire'!$A$6:$A$500,"&lt;&gt;",'Inventaire'!$B$6:$B$500,"")</f>
        <v/>
      </c>
    </row>
    <row r="32">
      <c r="A32" s="17" t="inlineStr">
        <is>
          <t>Stock cible inférieur au seuil</t>
        </is>
      </c>
      <c r="B32" s="18">
        <f>IFERROR(SUMPRODUCT(--('Inventaire'!$A$6:$A$500&lt;&gt;""),--('Inventaire'!$J$6:$J$500&lt;'Inventaire'!$I$6:$I$500)),0)</f>
        <v/>
      </c>
    </row>
    <row r="33">
      <c r="A33" s="19" t="inlineStr">
        <is>
          <t>Articles sans coût unitaire</t>
        </is>
      </c>
      <c r="B33" s="20">
        <f>COUNTIFS('Inventaire'!$A$6:$A$500,"&lt;&gt;",'Inventaire'!$G$6:$G$500,0)</f>
        <v/>
      </c>
    </row>
    <row r="34">
      <c r="A34" s="17" t="inlineStr">
        <is>
          <t>Valeur de l’inventaire concorde</t>
        </is>
      </c>
      <c r="B34" s="21">
        <f>IF(ROUND($E$6,2)=ROUND(SUM('Inventaire'!$N$6:$N$500),2),"Conforme","À vérifier")</f>
        <v/>
      </c>
    </row>
    <row r="35">
      <c r="B35">
        <f>IF($A$35="","",0)</f>
        <v/>
      </c>
    </row>
    <row r="36">
      <c r="B36">
        <f>IF($A$36="","",0)</f>
        <v/>
      </c>
    </row>
    <row r="37">
      <c r="B37">
        <f>IF($A$37="","",0)</f>
        <v/>
      </c>
    </row>
    <row r="38">
      <c r="B38">
        <f>IF($A$38="","",0)</f>
        <v/>
      </c>
    </row>
    <row r="39">
      <c r="B39">
        <f>IF($A$39="","",0)</f>
        <v/>
      </c>
    </row>
    <row r="40">
      <c r="B40">
        <f>IF($A$40="","",0)</f>
        <v/>
      </c>
    </row>
    <row r="41">
      <c r="B41">
        <f>IF($A$41="","",0)</f>
        <v/>
      </c>
    </row>
    <row r="42">
      <c r="B42">
        <f>IF($A$42="","",0)</f>
        <v/>
      </c>
    </row>
    <row r="43">
      <c r="B43">
        <f>IF($A$43="","",0)</f>
        <v/>
      </c>
    </row>
    <row r="44">
      <c r="B44">
        <f>IF($A$44="","",0)</f>
        <v/>
      </c>
    </row>
    <row r="45">
      <c r="B45">
        <f>IF($A$45="","",0)</f>
        <v/>
      </c>
    </row>
    <row r="46">
      <c r="B46">
        <f>IF($A$46="","",0)</f>
        <v/>
      </c>
    </row>
    <row r="47">
      <c r="B47">
        <f>IF($A$47="","",0)</f>
        <v/>
      </c>
    </row>
    <row r="48">
      <c r="B48">
        <f>IF($A$48="","",0)</f>
        <v/>
      </c>
    </row>
    <row r="49">
      <c r="B49">
        <f>IF($A$49="","",0)</f>
        <v/>
      </c>
    </row>
    <row r="50">
      <c r="B50">
        <f>IF($A$50="","",0)</f>
        <v/>
      </c>
    </row>
    <row r="51">
      <c r="B51">
        <f>IF($A$51="","",0)</f>
        <v/>
      </c>
    </row>
    <row r="52">
      <c r="B52">
        <f>IF($A$52="","",0)</f>
        <v/>
      </c>
    </row>
    <row r="53">
      <c r="B53">
        <f>IF($A$53="","",0)</f>
        <v/>
      </c>
    </row>
    <row r="54">
      <c r="B54">
        <f>IF($A$54="","",0)</f>
        <v/>
      </c>
    </row>
    <row r="55">
      <c r="B55">
        <f>IF($A$55="","",0)</f>
        <v/>
      </c>
    </row>
    <row r="56">
      <c r="B56">
        <f>IF($A$56="","",0)</f>
        <v/>
      </c>
    </row>
    <row r="57">
      <c r="B57">
        <f>IF($A$57="","",0)</f>
        <v/>
      </c>
    </row>
    <row r="58">
      <c r="B58">
        <f>IF($A$58="","",0)</f>
        <v/>
      </c>
    </row>
    <row r="59">
      <c r="B59">
        <f>IF($A$59="","",0)</f>
        <v/>
      </c>
    </row>
    <row r="60">
      <c r="B60">
        <f>IF($A$60="","",0)</f>
        <v/>
      </c>
    </row>
    <row r="61">
      <c r="B61">
        <f>IF($A$61="","",0)</f>
        <v/>
      </c>
    </row>
    <row r="62">
      <c r="B62">
        <f>IF($A$62="","",0)</f>
        <v/>
      </c>
    </row>
    <row r="63">
      <c r="B63">
        <f>IF($A$63="","",0)</f>
        <v/>
      </c>
    </row>
    <row r="64">
      <c r="B64">
        <f>IF($A$64="","",0)</f>
        <v/>
      </c>
    </row>
    <row r="65">
      <c r="B65">
        <f>IF($A$65="","",0)</f>
        <v/>
      </c>
    </row>
    <row r="66">
      <c r="B66">
        <f>IF($A$66="","",0)</f>
        <v/>
      </c>
    </row>
    <row r="67">
      <c r="B67">
        <f>IF($A$67="","",0)</f>
        <v/>
      </c>
    </row>
    <row r="68">
      <c r="B68">
        <f>IF($A$68="","",0)</f>
        <v/>
      </c>
    </row>
    <row r="69">
      <c r="B69">
        <f>IF($A$69="","",0)</f>
        <v/>
      </c>
    </row>
    <row r="70">
      <c r="B70">
        <f>IF($A$70="","",0)</f>
        <v/>
      </c>
    </row>
    <row r="71">
      <c r="B71">
        <f>IF($A$71="","",0)</f>
        <v/>
      </c>
    </row>
    <row r="72">
      <c r="B72">
        <f>IF($A$72="","",0)</f>
        <v/>
      </c>
    </row>
    <row r="73">
      <c r="B73">
        <f>IF($A$73="","",0)</f>
        <v/>
      </c>
    </row>
    <row r="74">
      <c r="B74">
        <f>IF($A$74="","",0)</f>
        <v/>
      </c>
    </row>
    <row r="75">
      <c r="B75">
        <f>IF($A$75="","",0)</f>
        <v/>
      </c>
    </row>
    <row r="76">
      <c r="B76">
        <f>IF($A$76="","",0)</f>
        <v/>
      </c>
    </row>
    <row r="77">
      <c r="B77">
        <f>IF($A$77="","",0)</f>
        <v/>
      </c>
    </row>
    <row r="78">
      <c r="B78">
        <f>IF($A$78="","",0)</f>
        <v/>
      </c>
    </row>
    <row r="79">
      <c r="B79">
        <f>IF($A$79="","",0)</f>
        <v/>
      </c>
    </row>
    <row r="80">
      <c r="B80">
        <f>IF($A$80="","",0)</f>
        <v/>
      </c>
    </row>
    <row r="81">
      <c r="B81">
        <f>IF($A$81="","",0)</f>
        <v/>
      </c>
    </row>
    <row r="82">
      <c r="B82">
        <f>IF($A$82="","",0)</f>
        <v/>
      </c>
    </row>
    <row r="83">
      <c r="B83">
        <f>IF($A$83="","",0)</f>
        <v/>
      </c>
    </row>
    <row r="84">
      <c r="B84">
        <f>IF($A$84="","",0)</f>
        <v/>
      </c>
    </row>
    <row r="85">
      <c r="B85">
        <f>IF($A$85="","",0)</f>
        <v/>
      </c>
    </row>
    <row r="86">
      <c r="B86">
        <f>IF($A$86="","",0)</f>
        <v/>
      </c>
    </row>
    <row r="87">
      <c r="B87">
        <f>IF($A$87="","",0)</f>
        <v/>
      </c>
    </row>
    <row r="88">
      <c r="B88">
        <f>IF($A$88="","",0)</f>
        <v/>
      </c>
    </row>
    <row r="89">
      <c r="B89">
        <f>IF($A$89="","",0)</f>
        <v/>
      </c>
    </row>
    <row r="90">
      <c r="B90">
        <f>IF($A$90="","",0)</f>
        <v/>
      </c>
    </row>
    <row r="91">
      <c r="B91">
        <f>IF($A$91="","",0)</f>
        <v/>
      </c>
    </row>
    <row r="92">
      <c r="B92">
        <f>IF($A$92="","",0)</f>
        <v/>
      </c>
    </row>
    <row r="93">
      <c r="B93">
        <f>IF($A$93="","",0)</f>
        <v/>
      </c>
    </row>
    <row r="94">
      <c r="B94">
        <f>IF($A$94="","",0)</f>
        <v/>
      </c>
    </row>
    <row r="95">
      <c r="B95">
        <f>IF($A$95="","",0)</f>
        <v/>
      </c>
    </row>
    <row r="96">
      <c r="B96">
        <f>IF($A$96="","",0)</f>
        <v/>
      </c>
    </row>
    <row r="97">
      <c r="B97">
        <f>IF($A$97="","",0)</f>
        <v/>
      </c>
    </row>
    <row r="98">
      <c r="B98">
        <f>IF($A$98="","",0)</f>
        <v/>
      </c>
    </row>
    <row r="99">
      <c r="B99">
        <f>IF($A$99="","",0)</f>
        <v/>
      </c>
    </row>
    <row r="100">
      <c r="B100">
        <f>IF($A$100="","",0)</f>
        <v/>
      </c>
    </row>
    <row r="101">
      <c r="B101">
        <f>IF($A$101="","",0)</f>
        <v/>
      </c>
    </row>
  </sheetData>
  <mergeCells count="1">
    <mergeCell ref="A1:H1"/>
  </mergeCells>
  <conditionalFormatting sqref="G6:H6">
    <cfRule type="expression" priority="1" dxfId="0" stopIfTrue="1">
      <formula>$G$6&gt;0</formula>
    </cfRule>
  </conditionalFormatting>
  <conditionalFormatting sqref="A9:B9">
    <cfRule type="expression" priority="2" dxfId="1" stopIfTrue="1">
      <formula>$A$9&gt;0</formula>
    </cfRule>
  </conditionalFormatting>
  <conditionalFormatting sqref="C9:D9">
    <cfRule type="expression" priority="3" dxfId="2" stopIfTrue="1">
      <formula>$C$9&gt;0</formula>
    </cfRule>
  </conditionalFormatting>
  <conditionalFormatting sqref="B34">
    <cfRule type="expression" priority="4" dxfId="3" stopIfTrue="1">
      <formula>$B$34="Conforme"</formula>
    </cfRule>
    <cfRule type="expression" priority="5" dxfId="0" stopIfTrue="1">
      <formula>$B$34="À vérifier"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50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36" customWidth="1" min="2" max="2"/>
    <col width="25" customWidth="1" min="3" max="3"/>
    <col width="28" customWidth="1" min="4" max="4"/>
    <col width="18" customWidth="1" min="5" max="5"/>
    <col width="14" customWidth="1" min="6" max="6"/>
    <col width="15" customWidth="1" min="7" max="7"/>
    <col width="15" customWidth="1" min="8" max="8"/>
    <col width="19" customWidth="1" min="9" max="9"/>
    <col width="15" customWidth="1" min="10" max="10"/>
    <col width="18" customWidth="1" min="11" max="11"/>
    <col width="15" customWidth="1" min="12" max="12"/>
    <col width="17" customWidth="1" min="13" max="13"/>
    <col width="17" customWidth="1" min="14" max="14"/>
    <col width="18" customWidth="1" min="15" max="15"/>
    <col width="20" customWidth="1" min="16" max="16"/>
    <col width="34" customWidth="1" min="17" max="17"/>
  </cols>
  <sheetData>
    <row r="1" ht="26" customHeight="1">
      <c r="A1" s="1" t="inlineStr">
        <is>
          <t>Inventaire avec seuil de réapprovisionnement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>
      <c r="A2" s="22" t="inlineStr">
        <is>
          <t>Saisissez ou mettez à jour les cellules jaunes. Les colonnes grisées sont calculées automatiquement. Ajoutez de nouveaux articles directement à la suite du tableau.</t>
        </is>
      </c>
    </row>
    <row r="3">
      <c r="A3" s="22" t="inlineStr">
        <is>
          <t>Un article est signalé lorsque son stock actuel est égal ou inférieur à son seuil de réapprovisionnement.</t>
        </is>
      </c>
    </row>
    <row r="5">
      <c r="A5" s="23" t="inlineStr">
        <is>
          <t>Code article</t>
        </is>
      </c>
      <c r="B5" s="23" t="inlineStr">
        <is>
          <t>Description</t>
        </is>
      </c>
      <c r="C5" s="23" t="inlineStr">
        <is>
          <t>Catégorie</t>
        </is>
      </c>
      <c r="D5" s="23" t="inlineStr">
        <is>
          <t>Fournisseur</t>
        </is>
      </c>
      <c r="E5" s="23" t="inlineStr">
        <is>
          <t>Unité de mesure</t>
        </is>
      </c>
      <c r="F5" s="23" t="inlineStr">
        <is>
          <t>Emplacement</t>
        </is>
      </c>
      <c r="G5" s="23" t="inlineStr">
        <is>
          <t>Coût unitaire</t>
        </is>
      </c>
      <c r="H5" s="23" t="inlineStr">
        <is>
          <t>Stock actuel</t>
        </is>
      </c>
      <c r="I5" s="23" t="inlineStr">
        <is>
          <t>Seuil de réapprovisionnement</t>
        </is>
      </c>
      <c r="J5" s="23" t="inlineStr">
        <is>
          <t>Stock cible</t>
        </is>
      </c>
      <c r="K5" s="23" t="inlineStr">
        <is>
          <t>Quantité en commande</t>
        </is>
      </c>
      <c r="L5" s="23" t="inlineStr">
        <is>
          <t>Stock projeté</t>
        </is>
      </c>
      <c r="M5" s="23" t="inlineStr">
        <is>
          <t>Quantité suggérée</t>
        </is>
      </c>
      <c r="N5" s="23" t="inlineStr">
        <is>
          <t>Valeur en stock</t>
        </is>
      </c>
      <c r="O5" s="23" t="inlineStr">
        <is>
          <t>Dernière mise à jour</t>
        </is>
      </c>
      <c r="P5" s="23" t="inlineStr">
        <is>
          <t>Statut</t>
        </is>
      </c>
      <c r="Q5" s="23" t="inlineStr">
        <is>
          <t>Commentaires</t>
        </is>
      </c>
    </row>
    <row r="6" ht="22" customHeight="1">
      <c r="A6" s="24" t="inlineStr">
        <is>
          <t>ART-001</t>
        </is>
      </c>
      <c r="B6" s="25" t="inlineStr">
        <is>
          <t>Papier d’impression blanc 8,5 x 11 po</t>
        </is>
      </c>
      <c r="C6" s="24" t="inlineStr">
        <is>
          <t>Fournitures de bureau</t>
        </is>
      </c>
      <c r="D6" s="24" t="inlineStr">
        <is>
          <t>Bureau Plus Québec</t>
        </is>
      </c>
      <c r="E6" s="24" t="inlineStr">
        <is>
          <t>paquet</t>
        </is>
      </c>
      <c r="F6" s="24" t="inlineStr">
        <is>
          <t>A-01</t>
        </is>
      </c>
      <c r="G6" s="26" t="n">
        <v>6.49</v>
      </c>
      <c r="H6" s="27" t="n">
        <v>18</v>
      </c>
      <c r="I6" s="27" t="n">
        <v>20</v>
      </c>
      <c r="J6" s="27" t="n">
        <v>60</v>
      </c>
      <c r="K6" s="27" t="n">
        <v>0</v>
      </c>
      <c r="L6" s="28">
        <f>IF($A6="","",IFERROR($H6+$K6,0))</f>
        <v/>
      </c>
      <c r="M6" s="28">
        <f>IF($A6="","",IFERROR(MAX(0,IF($H6&lt;=$I6,$J6-$L6,0)),0))</f>
        <v/>
      </c>
      <c r="N6" s="29">
        <f>IF($A6="","",IFERROR($G6*$H6,0))</f>
        <v/>
      </c>
      <c r="O6" s="30" t="n">
        <v>46237</v>
      </c>
      <c r="P6" s="31">
        <f>IF($A6="","",IF($H6&lt;=0,"Rupture",IF($H6&lt;=$I6,IF($M6&gt;0,"À commander","Commande en cours"),"En stock")))</f>
        <v/>
      </c>
      <c r="Q6" s="25" t="inlineStr">
        <is>
          <t>Format lettre, 500 feuilles</t>
        </is>
      </c>
    </row>
    <row r="7" ht="22" customHeight="1">
      <c r="A7" s="24" t="inlineStr">
        <is>
          <t>ART-002</t>
        </is>
      </c>
      <c r="B7" s="25" t="inlineStr">
        <is>
          <t>Cartouche d’encre noire HP 206A</t>
        </is>
      </c>
      <c r="C7" s="24" t="inlineStr">
        <is>
          <t>Fournitures de bureau</t>
        </is>
      </c>
      <c r="D7" s="24" t="inlineStr">
        <is>
          <t>Bureau Plus Québec</t>
        </is>
      </c>
      <c r="E7" s="24" t="inlineStr">
        <is>
          <t>unité</t>
        </is>
      </c>
      <c r="F7" s="24" t="inlineStr">
        <is>
          <t>A-02</t>
        </is>
      </c>
      <c r="G7" s="26" t="n">
        <v>94.98999999999999</v>
      </c>
      <c r="H7" s="27" t="n">
        <v>2</v>
      </c>
      <c r="I7" s="27" t="n">
        <v>4</v>
      </c>
      <c r="J7" s="27" t="n">
        <v>12</v>
      </c>
      <c r="K7" s="27" t="n">
        <v>0</v>
      </c>
      <c r="L7" s="28">
        <f>IF($A7="","",IFERROR($H7+$K7,0))</f>
        <v/>
      </c>
      <c r="M7" s="28">
        <f>IF($A7="","",IFERROR(MAX(0,IF($H7&lt;=$I7,$J7-$L7,0)),0))</f>
        <v/>
      </c>
      <c r="N7" s="29">
        <f>IF($A7="","",IFERROR($G7*$H7,0))</f>
        <v/>
      </c>
      <c r="O7" s="30" t="n">
        <v>46244</v>
      </c>
      <c r="P7" s="31">
        <f>IF($A7="","",IF($H7&lt;=0,"Rupture",IF($H7&lt;=$I7,IF($M7&gt;0,"À commander","Commande en cours"),"En stock")))</f>
        <v/>
      </c>
      <c r="Q7" s="25" t="inlineStr">
        <is>
          <t>Imprimante administrative</t>
        </is>
      </c>
    </row>
    <row r="8" ht="22" customHeight="1">
      <c r="A8" s="24" t="inlineStr">
        <is>
          <t>ART-003</t>
        </is>
      </c>
      <c r="B8" s="25" t="inlineStr">
        <is>
          <t>Boîte d’expédition 12 x 9 x 6 po</t>
        </is>
      </c>
      <c r="C8" s="24" t="inlineStr">
        <is>
          <t>Emballage</t>
        </is>
      </c>
      <c r="D8" s="24" t="inlineStr">
        <is>
          <t>Emballages Montréal</t>
        </is>
      </c>
      <c r="E8" s="24" t="inlineStr">
        <is>
          <t>unité</t>
        </is>
      </c>
      <c r="F8" s="24" t="inlineStr">
        <is>
          <t>B-03</t>
        </is>
      </c>
      <c r="G8" s="26" t="n">
        <v>1.25</v>
      </c>
      <c r="H8" s="27" t="n">
        <v>120</v>
      </c>
      <c r="I8" s="27" t="n">
        <v>80</v>
      </c>
      <c r="J8" s="27" t="n">
        <v>250</v>
      </c>
      <c r="K8" s="27" t="n">
        <v>0</v>
      </c>
      <c r="L8" s="28">
        <f>IF($A8="","",IFERROR($H8+$K8,0))</f>
        <v/>
      </c>
      <c r="M8" s="28">
        <f>IF($A8="","",IFERROR(MAX(0,IF($H8&lt;=$I8,$J8-$L8,0)),0))</f>
        <v/>
      </c>
      <c r="N8" s="29">
        <f>IF($A8="","",IFERROR($G8*$H8,0))</f>
        <v/>
      </c>
      <c r="O8" s="30" t="n">
        <v>46248</v>
      </c>
      <c r="P8" s="31">
        <f>IF($A8="","",IF($H8&lt;=0,"Rupture",IF($H8&lt;=$I8,IF($M8&gt;0,"À commander","Commande en cours"),"En stock")))</f>
        <v/>
      </c>
      <c r="Q8" s="25" t="inlineStr">
        <is>
          <t>Boîte standard d’expédition</t>
        </is>
      </c>
    </row>
    <row r="9" ht="22" customHeight="1">
      <c r="A9" s="24" t="inlineStr">
        <is>
          <t>ART-004</t>
        </is>
      </c>
      <c r="B9" s="25" t="inlineStr">
        <is>
          <t>Ruban adhésif transparent 48 mm</t>
        </is>
      </c>
      <c r="C9" s="24" t="inlineStr">
        <is>
          <t>Emballage</t>
        </is>
      </c>
      <c r="D9" s="24" t="inlineStr">
        <is>
          <t>Emballages Montréal</t>
        </is>
      </c>
      <c r="E9" s="24" t="inlineStr">
        <is>
          <t>rouleau</t>
        </is>
      </c>
      <c r="F9" s="24" t="inlineStr">
        <is>
          <t>B-04</t>
        </is>
      </c>
      <c r="G9" s="26" t="n">
        <v>4.75</v>
      </c>
      <c r="H9" s="27" t="n">
        <v>10</v>
      </c>
      <c r="I9" s="27" t="n">
        <v>15</v>
      </c>
      <c r="J9" s="27" t="n">
        <v>48</v>
      </c>
      <c r="K9" s="27" t="n">
        <v>24</v>
      </c>
      <c r="L9" s="28">
        <f>IF($A9="","",IFERROR($H9+$K9,0))</f>
        <v/>
      </c>
      <c r="M9" s="28">
        <f>IF($A9="","",IFERROR(MAX(0,IF($H9&lt;=$I9,$J9-$L9,0)),0))</f>
        <v/>
      </c>
      <c r="N9" s="29">
        <f>IF($A9="","",IFERROR($G9*$H9,0))</f>
        <v/>
      </c>
      <c r="O9" s="30" t="n">
        <v>46246</v>
      </c>
      <c r="P9" s="31">
        <f>IF($A9="","",IF($H9&lt;=0,"Rupture",IF($H9&lt;=$I9,IF($M9&gt;0,"À commander","Commande en cours"),"En stock")))</f>
        <v/>
      </c>
      <c r="Q9" s="25" t="inlineStr">
        <is>
          <t>Commande fournisseur partiellement reçue</t>
        </is>
      </c>
    </row>
    <row r="10" ht="22" customHeight="1">
      <c r="A10" s="24" t="inlineStr">
        <is>
          <t>ART-005</t>
        </is>
      </c>
      <c r="B10" s="25" t="inlineStr">
        <is>
          <t>Café moulu régulier 930 g</t>
        </is>
      </c>
      <c r="C10" s="24" t="inlineStr">
        <is>
          <t>Alimentation</t>
        </is>
      </c>
      <c r="D10" s="24" t="inlineStr">
        <is>
          <t>Café &amp; Cie Québec</t>
        </is>
      </c>
      <c r="E10" s="24" t="inlineStr">
        <is>
          <t>sac</t>
        </is>
      </c>
      <c r="F10" s="24" t="inlineStr">
        <is>
          <t>Bureau</t>
        </is>
      </c>
      <c r="G10" s="26" t="n">
        <v>16.99</v>
      </c>
      <c r="H10" s="27" t="n">
        <v>3</v>
      </c>
      <c r="I10" s="27" t="n">
        <v>5</v>
      </c>
      <c r="J10" s="27" t="n">
        <v>15</v>
      </c>
      <c r="K10" s="27" t="n">
        <v>0</v>
      </c>
      <c r="L10" s="28">
        <f>IF($A10="","",IFERROR($H10+$K10,0))</f>
        <v/>
      </c>
      <c r="M10" s="28">
        <f>IF($A10="","",IFERROR(MAX(0,IF($H10&lt;=$I10,$J10-$L10,0)),0))</f>
        <v/>
      </c>
      <c r="N10" s="29">
        <f>IF($A10="","",IFERROR($G10*$H10,0))</f>
        <v/>
      </c>
      <c r="O10" s="30" t="n">
        <v>46242</v>
      </c>
      <c r="P10" s="31">
        <f>IF($A10="","",IF($H10&lt;=0,"Rupture",IF($H10&lt;=$I10,IF($M10&gt;0,"À commander","Commande en cours"),"En stock")))</f>
        <v/>
      </c>
      <c r="Q10" s="25" t="inlineStr">
        <is>
          <t>Cuisine du bureau</t>
        </is>
      </c>
    </row>
    <row r="11" ht="22" customHeight="1">
      <c r="A11" s="24" t="inlineStr">
        <is>
          <t>ART-006</t>
        </is>
      </c>
      <c r="B11" s="25" t="inlineStr">
        <is>
          <t>Gants nitrile jetables, boîte de 100</t>
        </is>
      </c>
      <c r="C11" s="24" t="inlineStr">
        <is>
          <t>Équipement de protection</t>
        </is>
      </c>
      <c r="D11" s="24" t="inlineStr">
        <is>
          <t>Solutions Santé Québec</t>
        </is>
      </c>
      <c r="E11" s="24" t="inlineStr">
        <is>
          <t>boîte</t>
        </is>
      </c>
      <c r="F11" s="24" t="inlineStr">
        <is>
          <t>C-01</t>
        </is>
      </c>
      <c r="G11" s="26" t="n">
        <v>19.95</v>
      </c>
      <c r="H11" s="27" t="n">
        <v>0</v>
      </c>
      <c r="I11" s="27" t="n">
        <v>6</v>
      </c>
      <c r="J11" s="27" t="n">
        <v>24</v>
      </c>
      <c r="K11" s="27" t="n">
        <v>0</v>
      </c>
      <c r="L11" s="28">
        <f>IF($A11="","",IFERROR($H11+$K11,0))</f>
        <v/>
      </c>
      <c r="M11" s="28">
        <f>IF($A11="","",IFERROR(MAX(0,IF($H11&lt;=$I11,$J11-$L11,0)),0))</f>
        <v/>
      </c>
      <c r="N11" s="29">
        <f>IF($A11="","",IFERROR($G11*$H11,0))</f>
        <v/>
      </c>
      <c r="O11" s="30" t="n">
        <v>46249</v>
      </c>
      <c r="P11" s="31">
        <f>IF($A11="","",IF($H11&lt;=0,"Rupture",IF($H11&lt;=$I11,IF($M11&gt;0,"À commander","Commande en cours"),"En stock")))</f>
        <v/>
      </c>
      <c r="Q11" s="25" t="inlineStr">
        <is>
          <t>Taille moyenne</t>
        </is>
      </c>
    </row>
    <row r="12" ht="22" customHeight="1">
      <c r="A12" s="24" t="inlineStr">
        <is>
          <t>ART-007</t>
        </is>
      </c>
      <c r="B12" s="25" t="inlineStr">
        <is>
          <t>Câble USB-C de 2 m</t>
        </is>
      </c>
      <c r="C12" s="24" t="inlineStr">
        <is>
          <t>Électronique</t>
        </is>
      </c>
      <c r="D12" s="24" t="inlineStr">
        <is>
          <t>Techno Distribution Canada</t>
        </is>
      </c>
      <c r="E12" s="24" t="inlineStr">
        <is>
          <t>unité</t>
        </is>
      </c>
      <c r="F12" s="24" t="inlineStr">
        <is>
          <t>A-02</t>
        </is>
      </c>
      <c r="G12" s="26" t="n">
        <v>12.5</v>
      </c>
      <c r="H12" s="27" t="n">
        <v>35</v>
      </c>
      <c r="I12" s="27" t="n">
        <v>10</v>
      </c>
      <c r="J12" s="27" t="n">
        <v>40</v>
      </c>
      <c r="K12" s="27" t="n">
        <v>0</v>
      </c>
      <c r="L12" s="28">
        <f>IF($A12="","",IFERROR($H12+$K12,0))</f>
        <v/>
      </c>
      <c r="M12" s="28">
        <f>IF($A12="","",IFERROR(MAX(0,IF($H12&lt;=$I12,$J12-$L12,0)),0))</f>
        <v/>
      </c>
      <c r="N12" s="29">
        <f>IF($A12="","",IFERROR($G12*$H12,0))</f>
        <v/>
      </c>
      <c r="O12" s="30" t="n">
        <v>46238</v>
      </c>
      <c r="P12" s="31">
        <f>IF($A12="","",IF($H12&lt;=0,"Rupture",IF($H12&lt;=$I12,IF($M12&gt;0,"À commander","Commande en cours"),"En stock")))</f>
        <v/>
      </c>
      <c r="Q12" s="25" t="inlineStr">
        <is>
          <t>Accessoire pour postes mobiles</t>
        </is>
      </c>
    </row>
    <row r="13" ht="22" customHeight="1">
      <c r="A13" s="24" t="inlineStr">
        <is>
          <t>ART-008</t>
        </is>
      </c>
      <c r="B13" s="25" t="inlineStr">
        <is>
          <t>Étiquettes thermiques 4 x 6 po</t>
        </is>
      </c>
      <c r="C13" s="24" t="inlineStr">
        <is>
          <t>Emballage</t>
        </is>
      </c>
      <c r="D13" s="24" t="inlineStr">
        <is>
          <t>Emballages Montréal</t>
        </is>
      </c>
      <c r="E13" s="24" t="inlineStr">
        <is>
          <t>rouleau</t>
        </is>
      </c>
      <c r="F13" s="24" t="inlineStr">
        <is>
          <t>B-03</t>
        </is>
      </c>
      <c r="G13" s="26" t="n">
        <v>28.5</v>
      </c>
      <c r="H13" s="27" t="n">
        <v>8</v>
      </c>
      <c r="I13" s="27" t="n">
        <v>12</v>
      </c>
      <c r="J13" s="27" t="n">
        <v>30</v>
      </c>
      <c r="K13" s="27" t="n">
        <v>20</v>
      </c>
      <c r="L13" s="28">
        <f>IF($A13="","",IFERROR($H13+$K13,0))</f>
        <v/>
      </c>
      <c r="M13" s="28">
        <f>IF($A13="","",IFERROR(MAX(0,IF($H13&lt;=$I13,$J13-$L13,0)),0))</f>
        <v/>
      </c>
      <c r="N13" s="29">
        <f>IF($A13="","",IFERROR($G13*$H13,0))</f>
        <v/>
      </c>
      <c r="O13" s="30" t="n">
        <v>46247</v>
      </c>
      <c r="P13" s="31">
        <f>IF($A13="","",IF($H13&lt;=0,"Rupture",IF($H13&lt;=$I13,IF($M13&gt;0,"À commander","Commande en cours"),"En stock")))</f>
        <v/>
      </c>
      <c r="Q13" s="25" t="inlineStr">
        <is>
          <t>Pour imprimante d’étiquettes</t>
        </is>
      </c>
    </row>
    <row r="14" ht="22" customHeight="1">
      <c r="A14" s="24" t="inlineStr">
        <is>
          <t>ART-009</t>
        </is>
      </c>
      <c r="B14" s="25" t="inlineStr">
        <is>
          <t>Cartouche d’encre couleur Epson 502</t>
        </is>
      </c>
      <c r="C14" s="24" t="inlineStr">
        <is>
          <t>Fournitures de bureau</t>
        </is>
      </c>
      <c r="D14" s="24" t="inlineStr">
        <is>
          <t>Bureau Plus Québec</t>
        </is>
      </c>
      <c r="E14" s="24" t="inlineStr">
        <is>
          <t>unité</t>
        </is>
      </c>
      <c r="F14" s="24" t="inlineStr">
        <is>
          <t>A-02</t>
        </is>
      </c>
      <c r="G14" s="26" t="n">
        <v>31.99</v>
      </c>
      <c r="H14" s="27" t="n">
        <v>12</v>
      </c>
      <c r="I14" s="27" t="n">
        <v>8</v>
      </c>
      <c r="J14" s="27" t="n">
        <v>20</v>
      </c>
      <c r="K14" s="27" t="n">
        <v>0</v>
      </c>
      <c r="L14" s="28">
        <f>IF($A14="","",IFERROR($H14+$K14,0))</f>
        <v/>
      </c>
      <c r="M14" s="28">
        <f>IF($A14="","",IFERROR(MAX(0,IF($H14&lt;=$I14,$J14-$L14,0)),0))</f>
        <v/>
      </c>
      <c r="N14" s="29">
        <f>IF($A14="","",IFERROR($G14*$H14,0))</f>
        <v/>
      </c>
      <c r="O14" s="30" t="n">
        <v>46245</v>
      </c>
      <c r="P14" s="31">
        <f>IF($A14="","",IF($H14&lt;=0,"Rupture",IF($H14&lt;=$I14,IF($M14&gt;0,"À commander","Commande en cours"),"En stock")))</f>
        <v/>
      </c>
      <c r="Q14" s="25" t="inlineStr">
        <is>
          <t>Imprimante de la réception</t>
        </is>
      </c>
    </row>
    <row r="15" ht="22" customHeight="1">
      <c r="A15" s="24" t="n"/>
      <c r="B15" s="25" t="n"/>
      <c r="C15" s="24" t="n"/>
      <c r="D15" s="24" t="n"/>
      <c r="E15" s="24" t="n"/>
      <c r="F15" s="24" t="n"/>
      <c r="G15" s="26" t="n"/>
      <c r="H15" s="27" t="n"/>
      <c r="I15" s="27" t="n"/>
      <c r="J15" s="27" t="n"/>
      <c r="K15" s="27" t="n"/>
      <c r="L15" s="28">
        <f>IF($A15="","",IFERROR($H15+$K15,0))</f>
        <v/>
      </c>
      <c r="M15" s="28">
        <f>IF($A15="","",IFERROR(MAX(0,IF($H15&lt;=$I15,$J15-$L15,0)),0))</f>
        <v/>
      </c>
      <c r="N15" s="29">
        <f>IF($A15="","",IFERROR($G15*$H15,0))</f>
        <v/>
      </c>
      <c r="O15" s="30" t="n"/>
      <c r="P15" s="31">
        <f>IF($A15="","",IF($H15&lt;=0,"Rupture",IF($H15&lt;=$I15,IF($M15&gt;0,"À commander","Commande en cours"),"En stock")))</f>
        <v/>
      </c>
      <c r="Q15" s="25" t="n"/>
    </row>
    <row r="16" ht="22" customHeight="1">
      <c r="A16" s="24" t="n"/>
      <c r="B16" s="25" t="n"/>
      <c r="C16" s="24" t="n"/>
      <c r="D16" s="24" t="n"/>
      <c r="E16" s="24" t="n"/>
      <c r="F16" s="24" t="n"/>
      <c r="G16" s="26" t="n"/>
      <c r="H16" s="27" t="n"/>
      <c r="I16" s="27" t="n"/>
      <c r="J16" s="27" t="n"/>
      <c r="K16" s="27" t="n"/>
      <c r="L16" s="28">
        <f>IF($A16="","",IFERROR($H16+$K16,0))</f>
        <v/>
      </c>
      <c r="M16" s="28">
        <f>IF($A16="","",IFERROR(MAX(0,IF($H16&lt;=$I16,$J16-$L16,0)),0))</f>
        <v/>
      </c>
      <c r="N16" s="29">
        <f>IF($A16="","",IFERROR($G16*$H16,0))</f>
        <v/>
      </c>
      <c r="O16" s="30" t="n"/>
      <c r="P16" s="31">
        <f>IF($A16="","",IF($H16&lt;=0,"Rupture",IF($H16&lt;=$I16,IF($M16&gt;0,"À commander","Commande en cours"),"En stock")))</f>
        <v/>
      </c>
      <c r="Q16" s="25" t="n"/>
    </row>
    <row r="17" ht="22" customHeight="1">
      <c r="A17" s="24" t="n"/>
      <c r="B17" s="25" t="n"/>
      <c r="C17" s="24" t="n"/>
      <c r="D17" s="24" t="n"/>
      <c r="E17" s="24" t="n"/>
      <c r="F17" s="24" t="n"/>
      <c r="G17" s="26" t="n"/>
      <c r="H17" s="27" t="n"/>
      <c r="I17" s="27" t="n"/>
      <c r="J17" s="27" t="n"/>
      <c r="K17" s="27" t="n"/>
      <c r="L17" s="28">
        <f>IF($A17="","",IFERROR($H17+$K17,0))</f>
        <v/>
      </c>
      <c r="M17" s="28">
        <f>IF($A17="","",IFERROR(MAX(0,IF($H17&lt;=$I17,$J17-$L17,0)),0))</f>
        <v/>
      </c>
      <c r="N17" s="29">
        <f>IF($A17="","",IFERROR($G17*$H17,0))</f>
        <v/>
      </c>
      <c r="O17" s="30" t="n"/>
      <c r="P17" s="31">
        <f>IF($A17="","",IF($H17&lt;=0,"Rupture",IF($H17&lt;=$I17,IF($M17&gt;0,"À commander","Commande en cours"),"En stock")))</f>
        <v/>
      </c>
      <c r="Q17" s="25" t="n"/>
    </row>
    <row r="18" ht="22" customHeight="1">
      <c r="A18" s="24" t="n"/>
      <c r="B18" s="25" t="n"/>
      <c r="C18" s="24" t="n"/>
      <c r="D18" s="24" t="n"/>
      <c r="E18" s="24" t="n"/>
      <c r="F18" s="24" t="n"/>
      <c r="G18" s="26" t="n"/>
      <c r="H18" s="27" t="n"/>
      <c r="I18" s="27" t="n"/>
      <c r="J18" s="27" t="n"/>
      <c r="K18" s="27" t="n"/>
      <c r="L18" s="28">
        <f>IF($A18="","",IFERROR($H18+$K18,0))</f>
        <v/>
      </c>
      <c r="M18" s="28">
        <f>IF($A18="","",IFERROR(MAX(0,IF($H18&lt;=$I18,$J18-$L18,0)),0))</f>
        <v/>
      </c>
      <c r="N18" s="29">
        <f>IF($A18="","",IFERROR($G18*$H18,0))</f>
        <v/>
      </c>
      <c r="O18" s="30" t="n"/>
      <c r="P18" s="31">
        <f>IF($A18="","",IF($H18&lt;=0,"Rupture",IF($H18&lt;=$I18,IF($M18&gt;0,"À commander","Commande en cours"),"En stock")))</f>
        <v/>
      </c>
      <c r="Q18" s="25" t="n"/>
    </row>
    <row r="19" ht="22" customHeight="1">
      <c r="A19" s="24" t="n"/>
      <c r="B19" s="25" t="n"/>
      <c r="C19" s="24" t="n"/>
      <c r="D19" s="24" t="n"/>
      <c r="E19" s="24" t="n"/>
      <c r="F19" s="24" t="n"/>
      <c r="G19" s="26" t="n"/>
      <c r="H19" s="27" t="n"/>
      <c r="I19" s="27" t="n"/>
      <c r="J19" s="27" t="n"/>
      <c r="K19" s="27" t="n"/>
      <c r="L19" s="28">
        <f>IF($A19="","",IFERROR($H19+$K19,0))</f>
        <v/>
      </c>
      <c r="M19" s="28">
        <f>IF($A19="","",IFERROR(MAX(0,IF($H19&lt;=$I19,$J19-$L19,0)),0))</f>
        <v/>
      </c>
      <c r="N19" s="29">
        <f>IF($A19="","",IFERROR($G19*$H19,0))</f>
        <v/>
      </c>
      <c r="O19" s="30" t="n"/>
      <c r="P19" s="31">
        <f>IF($A19="","",IF($H19&lt;=0,"Rupture",IF($H19&lt;=$I19,IF($M19&gt;0,"À commander","Commande en cours"),"En stock")))</f>
        <v/>
      </c>
      <c r="Q19" s="25" t="n"/>
    </row>
    <row r="20" ht="22" customHeight="1">
      <c r="A20" s="24" t="n"/>
      <c r="B20" s="25" t="n"/>
      <c r="C20" s="24" t="n"/>
      <c r="D20" s="24" t="n"/>
      <c r="E20" s="24" t="n"/>
      <c r="F20" s="24" t="n"/>
      <c r="G20" s="26" t="n"/>
      <c r="H20" s="27" t="n"/>
      <c r="I20" s="27" t="n"/>
      <c r="J20" s="27" t="n"/>
      <c r="K20" s="27" t="n"/>
      <c r="L20" s="28">
        <f>IF($A20="","",IFERROR($H20+$K20,0))</f>
        <v/>
      </c>
      <c r="M20" s="28">
        <f>IF($A20="","",IFERROR(MAX(0,IF($H20&lt;=$I20,$J20-$L20,0)),0))</f>
        <v/>
      </c>
      <c r="N20" s="29">
        <f>IF($A20="","",IFERROR($G20*$H20,0))</f>
        <v/>
      </c>
      <c r="O20" s="30" t="n"/>
      <c r="P20" s="31">
        <f>IF($A20="","",IF($H20&lt;=0,"Rupture",IF($H20&lt;=$I20,IF($M20&gt;0,"À commander","Commande en cours"),"En stock")))</f>
        <v/>
      </c>
      <c r="Q20" s="25" t="n"/>
    </row>
    <row r="21" ht="22" customHeight="1">
      <c r="A21" s="24" t="n"/>
      <c r="B21" s="25" t="n"/>
      <c r="C21" s="24" t="n"/>
      <c r="D21" s="24" t="n"/>
      <c r="E21" s="24" t="n"/>
      <c r="F21" s="24" t="n"/>
      <c r="G21" s="26" t="n"/>
      <c r="H21" s="27" t="n"/>
      <c r="I21" s="27" t="n"/>
      <c r="J21" s="27" t="n"/>
      <c r="K21" s="27" t="n"/>
      <c r="L21" s="28">
        <f>IF($A21="","",IFERROR($H21+$K21,0))</f>
        <v/>
      </c>
      <c r="M21" s="28">
        <f>IF($A21="","",IFERROR(MAX(0,IF($H21&lt;=$I21,$J21-$L21,0)),0))</f>
        <v/>
      </c>
      <c r="N21" s="29">
        <f>IF($A21="","",IFERROR($G21*$H21,0))</f>
        <v/>
      </c>
      <c r="O21" s="30" t="n"/>
      <c r="P21" s="31">
        <f>IF($A21="","",IF($H21&lt;=0,"Rupture",IF($H21&lt;=$I21,IF($M21&gt;0,"À commander","Commande en cours"),"En stock")))</f>
        <v/>
      </c>
      <c r="Q21" s="25" t="n"/>
    </row>
    <row r="22" ht="22" customHeight="1">
      <c r="A22" s="24" t="n"/>
      <c r="B22" s="25" t="n"/>
      <c r="C22" s="24" t="n"/>
      <c r="D22" s="24" t="n"/>
      <c r="E22" s="24" t="n"/>
      <c r="F22" s="24" t="n"/>
      <c r="G22" s="26" t="n"/>
      <c r="H22" s="27" t="n"/>
      <c r="I22" s="27" t="n"/>
      <c r="J22" s="27" t="n"/>
      <c r="K22" s="27" t="n"/>
      <c r="L22" s="28">
        <f>IF($A22="","",IFERROR($H22+$K22,0))</f>
        <v/>
      </c>
      <c r="M22" s="28">
        <f>IF($A22="","",IFERROR(MAX(0,IF($H22&lt;=$I22,$J22-$L22,0)),0))</f>
        <v/>
      </c>
      <c r="N22" s="29">
        <f>IF($A22="","",IFERROR($G22*$H22,0))</f>
        <v/>
      </c>
      <c r="O22" s="30" t="n"/>
      <c r="P22" s="31">
        <f>IF($A22="","",IF($H22&lt;=0,"Rupture",IF($H22&lt;=$I22,IF($M22&gt;0,"À commander","Commande en cours"),"En stock")))</f>
        <v/>
      </c>
      <c r="Q22" s="25" t="n"/>
    </row>
    <row r="23" ht="22" customHeight="1">
      <c r="A23" s="24" t="n"/>
      <c r="B23" s="25" t="n"/>
      <c r="C23" s="24" t="n"/>
      <c r="D23" s="24" t="n"/>
      <c r="E23" s="24" t="n"/>
      <c r="F23" s="24" t="n"/>
      <c r="G23" s="26" t="n"/>
      <c r="H23" s="27" t="n"/>
      <c r="I23" s="27" t="n"/>
      <c r="J23" s="27" t="n"/>
      <c r="K23" s="27" t="n"/>
      <c r="L23" s="28">
        <f>IF($A23="","",IFERROR($H23+$K23,0))</f>
        <v/>
      </c>
      <c r="M23" s="28">
        <f>IF($A23="","",IFERROR(MAX(0,IF($H23&lt;=$I23,$J23-$L23,0)),0))</f>
        <v/>
      </c>
      <c r="N23" s="29">
        <f>IF($A23="","",IFERROR($G23*$H23,0))</f>
        <v/>
      </c>
      <c r="O23" s="30" t="n"/>
      <c r="P23" s="31">
        <f>IF($A23="","",IF($H23&lt;=0,"Rupture",IF($H23&lt;=$I23,IF($M23&gt;0,"À commander","Commande en cours"),"En stock")))</f>
        <v/>
      </c>
      <c r="Q23" s="25" t="n"/>
    </row>
    <row r="24" ht="22" customHeight="1">
      <c r="A24" s="24" t="n"/>
      <c r="B24" s="25" t="n"/>
      <c r="C24" s="24" t="n"/>
      <c r="D24" s="24" t="n"/>
      <c r="E24" s="24" t="n"/>
      <c r="F24" s="24" t="n"/>
      <c r="G24" s="26" t="n"/>
      <c r="H24" s="27" t="n"/>
      <c r="I24" s="27" t="n"/>
      <c r="J24" s="27" t="n"/>
      <c r="K24" s="27" t="n"/>
      <c r="L24" s="28">
        <f>IF($A24="","",IFERROR($H24+$K24,0))</f>
        <v/>
      </c>
      <c r="M24" s="28">
        <f>IF($A24="","",IFERROR(MAX(0,IF($H24&lt;=$I24,$J24-$L24,0)),0))</f>
        <v/>
      </c>
      <c r="N24" s="29">
        <f>IF($A24="","",IFERROR($G24*$H24,0))</f>
        <v/>
      </c>
      <c r="O24" s="30" t="n"/>
      <c r="P24" s="31">
        <f>IF($A24="","",IF($H24&lt;=0,"Rupture",IF($H24&lt;=$I24,IF($M24&gt;0,"À commander","Commande en cours"),"En stock")))</f>
        <v/>
      </c>
      <c r="Q24" s="25" t="n"/>
    </row>
    <row r="25" ht="22" customHeight="1">
      <c r="A25" s="24" t="n"/>
      <c r="B25" s="25" t="n"/>
      <c r="C25" s="24" t="n"/>
      <c r="D25" s="24" t="n"/>
      <c r="E25" s="24" t="n"/>
      <c r="F25" s="24" t="n"/>
      <c r="G25" s="26" t="n"/>
      <c r="H25" s="27" t="n"/>
      <c r="I25" s="27" t="n"/>
      <c r="J25" s="27" t="n"/>
      <c r="K25" s="27" t="n"/>
      <c r="L25" s="28">
        <f>IF($A25="","",IFERROR($H25+$K25,0))</f>
        <v/>
      </c>
      <c r="M25" s="28">
        <f>IF($A25="","",IFERROR(MAX(0,IF($H25&lt;=$I25,$J25-$L25,0)),0))</f>
        <v/>
      </c>
      <c r="N25" s="29">
        <f>IF($A25="","",IFERROR($G25*$H25,0))</f>
        <v/>
      </c>
      <c r="O25" s="30" t="n"/>
      <c r="P25" s="31">
        <f>IF($A25="","",IF($H25&lt;=0,"Rupture",IF($H25&lt;=$I25,IF($M25&gt;0,"À commander","Commande en cours"),"En stock")))</f>
        <v/>
      </c>
      <c r="Q25" s="25" t="n"/>
    </row>
    <row r="26" ht="22" customHeight="1">
      <c r="A26" s="24" t="n"/>
      <c r="B26" s="25" t="n"/>
      <c r="C26" s="24" t="n"/>
      <c r="D26" s="24" t="n"/>
      <c r="E26" s="24" t="n"/>
      <c r="F26" s="24" t="n"/>
      <c r="G26" s="26" t="n"/>
      <c r="H26" s="27" t="n"/>
      <c r="I26" s="27" t="n"/>
      <c r="J26" s="27" t="n"/>
      <c r="K26" s="27" t="n"/>
      <c r="L26" s="28">
        <f>IF($A26="","",IFERROR($H26+$K26,0))</f>
        <v/>
      </c>
      <c r="M26" s="28">
        <f>IF($A26="","",IFERROR(MAX(0,IF($H26&lt;=$I26,$J26-$L26,0)),0))</f>
        <v/>
      </c>
      <c r="N26" s="29">
        <f>IF($A26="","",IFERROR($G26*$H26,0))</f>
        <v/>
      </c>
      <c r="O26" s="30" t="n"/>
      <c r="P26" s="31">
        <f>IF($A26="","",IF($H26&lt;=0,"Rupture",IF($H26&lt;=$I26,IF($M26&gt;0,"À commander","Commande en cours"),"En stock")))</f>
        <v/>
      </c>
      <c r="Q26" s="25" t="n"/>
    </row>
    <row r="27" ht="22" customHeight="1">
      <c r="A27" s="24" t="n"/>
      <c r="B27" s="25" t="n"/>
      <c r="C27" s="24" t="n"/>
      <c r="D27" s="24" t="n"/>
      <c r="E27" s="24" t="n"/>
      <c r="F27" s="24" t="n"/>
      <c r="G27" s="26" t="n"/>
      <c r="H27" s="27" t="n"/>
      <c r="I27" s="27" t="n"/>
      <c r="J27" s="27" t="n"/>
      <c r="K27" s="27" t="n"/>
      <c r="L27" s="28">
        <f>IF($A27="","",IFERROR($H27+$K27,0))</f>
        <v/>
      </c>
      <c r="M27" s="28">
        <f>IF($A27="","",IFERROR(MAX(0,IF($H27&lt;=$I27,$J27-$L27,0)),0))</f>
        <v/>
      </c>
      <c r="N27" s="29">
        <f>IF($A27="","",IFERROR($G27*$H27,0))</f>
        <v/>
      </c>
      <c r="O27" s="30" t="n"/>
      <c r="P27" s="31">
        <f>IF($A27="","",IF($H27&lt;=0,"Rupture",IF($H27&lt;=$I27,IF($M27&gt;0,"À commander","Commande en cours"),"En stock")))</f>
        <v/>
      </c>
      <c r="Q27" s="25" t="n"/>
    </row>
    <row r="28" ht="22" customHeight="1">
      <c r="A28" s="24" t="n"/>
      <c r="B28" s="25" t="n"/>
      <c r="C28" s="24" t="n"/>
      <c r="D28" s="24" t="n"/>
      <c r="E28" s="24" t="n"/>
      <c r="F28" s="24" t="n"/>
      <c r="G28" s="26" t="n"/>
      <c r="H28" s="27" t="n"/>
      <c r="I28" s="27" t="n"/>
      <c r="J28" s="27" t="n"/>
      <c r="K28" s="27" t="n"/>
      <c r="L28" s="28">
        <f>IF($A28="","",IFERROR($H28+$K28,0))</f>
        <v/>
      </c>
      <c r="M28" s="28">
        <f>IF($A28="","",IFERROR(MAX(0,IF($H28&lt;=$I28,$J28-$L28,0)),0))</f>
        <v/>
      </c>
      <c r="N28" s="29">
        <f>IF($A28="","",IFERROR($G28*$H28,0))</f>
        <v/>
      </c>
      <c r="O28" s="30" t="n"/>
      <c r="P28" s="31">
        <f>IF($A28="","",IF($H28&lt;=0,"Rupture",IF($H28&lt;=$I28,IF($M28&gt;0,"À commander","Commande en cours"),"En stock")))</f>
        <v/>
      </c>
      <c r="Q28" s="25" t="n"/>
    </row>
    <row r="29" ht="22" customHeight="1">
      <c r="A29" s="24" t="n"/>
      <c r="B29" s="25" t="n"/>
      <c r="C29" s="24" t="n"/>
      <c r="D29" s="24" t="n"/>
      <c r="E29" s="24" t="n"/>
      <c r="F29" s="24" t="n"/>
      <c r="G29" s="26" t="n"/>
      <c r="H29" s="27" t="n"/>
      <c r="I29" s="27" t="n"/>
      <c r="J29" s="27" t="n"/>
      <c r="K29" s="27" t="n"/>
      <c r="L29" s="28">
        <f>IF($A29="","",IFERROR($H29+$K29,0))</f>
        <v/>
      </c>
      <c r="M29" s="28">
        <f>IF($A29="","",IFERROR(MAX(0,IF($H29&lt;=$I29,$J29-$L29,0)),0))</f>
        <v/>
      </c>
      <c r="N29" s="29">
        <f>IF($A29="","",IFERROR($G29*$H29,0))</f>
        <v/>
      </c>
      <c r="O29" s="30" t="n"/>
      <c r="P29" s="31">
        <f>IF($A29="","",IF($H29&lt;=0,"Rupture",IF($H29&lt;=$I29,IF($M29&gt;0,"À commander","Commande en cours"),"En stock")))</f>
        <v/>
      </c>
      <c r="Q29" s="25" t="n"/>
    </row>
    <row r="30" ht="22" customHeight="1">
      <c r="A30" s="24" t="n"/>
      <c r="B30" s="25" t="n"/>
      <c r="C30" s="24" t="n"/>
      <c r="D30" s="24" t="n"/>
      <c r="E30" s="24" t="n"/>
      <c r="F30" s="24" t="n"/>
      <c r="G30" s="26" t="n"/>
      <c r="H30" s="27" t="n"/>
      <c r="I30" s="27" t="n"/>
      <c r="J30" s="27" t="n"/>
      <c r="K30" s="27" t="n"/>
      <c r="L30" s="28">
        <f>IF($A30="","",IFERROR($H30+$K30,0))</f>
        <v/>
      </c>
      <c r="M30" s="28">
        <f>IF($A30="","",IFERROR(MAX(0,IF($H30&lt;=$I30,$J30-$L30,0)),0))</f>
        <v/>
      </c>
      <c r="N30" s="29">
        <f>IF($A30="","",IFERROR($G30*$H30,0))</f>
        <v/>
      </c>
      <c r="O30" s="30" t="n"/>
      <c r="P30" s="31">
        <f>IF($A30="","",IF($H30&lt;=0,"Rupture",IF($H30&lt;=$I30,IF($M30&gt;0,"À commander","Commande en cours"),"En stock")))</f>
        <v/>
      </c>
      <c r="Q30" s="25" t="n"/>
    </row>
    <row r="31" ht="22" customHeight="1">
      <c r="A31" s="24" t="n"/>
      <c r="B31" s="25" t="n"/>
      <c r="C31" s="24" t="n"/>
      <c r="D31" s="24" t="n"/>
      <c r="E31" s="24" t="n"/>
      <c r="F31" s="24" t="n"/>
      <c r="G31" s="26" t="n"/>
      <c r="H31" s="27" t="n"/>
      <c r="I31" s="27" t="n"/>
      <c r="J31" s="27" t="n"/>
      <c r="K31" s="27" t="n"/>
      <c r="L31" s="28">
        <f>IF($A31="","",IFERROR($H31+$K31,0))</f>
        <v/>
      </c>
      <c r="M31" s="28">
        <f>IF($A31="","",IFERROR(MAX(0,IF($H31&lt;=$I31,$J31-$L31,0)),0))</f>
        <v/>
      </c>
      <c r="N31" s="29">
        <f>IF($A31="","",IFERROR($G31*$H31,0))</f>
        <v/>
      </c>
      <c r="O31" s="30" t="n"/>
      <c r="P31" s="31">
        <f>IF($A31="","",IF($H31&lt;=0,"Rupture",IF($H31&lt;=$I31,IF($M31&gt;0,"À commander","Commande en cours"),"En stock")))</f>
        <v/>
      </c>
      <c r="Q31" s="25" t="n"/>
    </row>
    <row r="32" ht="22" customHeight="1">
      <c r="A32" s="24" t="n"/>
      <c r="B32" s="25" t="n"/>
      <c r="C32" s="24" t="n"/>
      <c r="D32" s="24" t="n"/>
      <c r="E32" s="24" t="n"/>
      <c r="F32" s="24" t="n"/>
      <c r="G32" s="26" t="n"/>
      <c r="H32" s="27" t="n"/>
      <c r="I32" s="27" t="n"/>
      <c r="J32" s="27" t="n"/>
      <c r="K32" s="27" t="n"/>
      <c r="L32" s="28">
        <f>IF($A32="","",IFERROR($H32+$K32,0))</f>
        <v/>
      </c>
      <c r="M32" s="28">
        <f>IF($A32="","",IFERROR(MAX(0,IF($H32&lt;=$I32,$J32-$L32,0)),0))</f>
        <v/>
      </c>
      <c r="N32" s="29">
        <f>IF($A32="","",IFERROR($G32*$H32,0))</f>
        <v/>
      </c>
      <c r="O32" s="30" t="n"/>
      <c r="P32" s="31">
        <f>IF($A32="","",IF($H32&lt;=0,"Rupture",IF($H32&lt;=$I32,IF($M32&gt;0,"À commander","Commande en cours"),"En stock")))</f>
        <v/>
      </c>
      <c r="Q32" s="25" t="n"/>
    </row>
    <row r="33" ht="22" customHeight="1">
      <c r="A33" s="24" t="n"/>
      <c r="B33" s="25" t="n"/>
      <c r="C33" s="24" t="n"/>
      <c r="D33" s="24" t="n"/>
      <c r="E33" s="24" t="n"/>
      <c r="F33" s="24" t="n"/>
      <c r="G33" s="26" t="n"/>
      <c r="H33" s="27" t="n"/>
      <c r="I33" s="27" t="n"/>
      <c r="J33" s="27" t="n"/>
      <c r="K33" s="27" t="n"/>
      <c r="L33" s="28">
        <f>IF($A33="","",IFERROR($H33+$K33,0))</f>
        <v/>
      </c>
      <c r="M33" s="28">
        <f>IF($A33="","",IFERROR(MAX(0,IF($H33&lt;=$I33,$J33-$L33,0)),0))</f>
        <v/>
      </c>
      <c r="N33" s="29">
        <f>IF($A33="","",IFERROR($G33*$H33,0))</f>
        <v/>
      </c>
      <c r="O33" s="30" t="n"/>
      <c r="P33" s="31">
        <f>IF($A33="","",IF($H33&lt;=0,"Rupture",IF($H33&lt;=$I33,IF($M33&gt;0,"À commander","Commande en cours"),"En stock")))</f>
        <v/>
      </c>
      <c r="Q33" s="25" t="n"/>
    </row>
    <row r="34" ht="22" customHeight="1">
      <c r="A34" s="24" t="n"/>
      <c r="B34" s="25" t="n"/>
      <c r="C34" s="24" t="n"/>
      <c r="D34" s="24" t="n"/>
      <c r="E34" s="24" t="n"/>
      <c r="F34" s="24" t="n"/>
      <c r="G34" s="26" t="n"/>
      <c r="H34" s="27" t="n"/>
      <c r="I34" s="27" t="n"/>
      <c r="J34" s="27" t="n"/>
      <c r="K34" s="27" t="n"/>
      <c r="L34" s="28">
        <f>IF($A34="","",IFERROR($H34+$K34,0))</f>
        <v/>
      </c>
      <c r="M34" s="28">
        <f>IF($A34="","",IFERROR(MAX(0,IF($H34&lt;=$I34,$J34-$L34,0)),0))</f>
        <v/>
      </c>
      <c r="N34" s="29">
        <f>IF($A34="","",IFERROR($G34*$H34,0))</f>
        <v/>
      </c>
      <c r="O34" s="30" t="n"/>
      <c r="P34" s="31">
        <f>IF($A34="","",IF($H34&lt;=0,"Rupture",IF($H34&lt;=$I34,IF($M34&gt;0,"À commander","Commande en cours"),"En stock")))</f>
        <v/>
      </c>
      <c r="Q34" s="25" t="n"/>
    </row>
    <row r="35" ht="22" customHeight="1">
      <c r="A35" s="24" t="n"/>
      <c r="B35" s="25" t="n"/>
      <c r="C35" s="24" t="n"/>
      <c r="D35" s="24" t="n"/>
      <c r="E35" s="24" t="n"/>
      <c r="F35" s="24" t="n"/>
      <c r="G35" s="26" t="n"/>
      <c r="H35" s="27" t="n"/>
      <c r="I35" s="27" t="n"/>
      <c r="J35" s="27" t="n"/>
      <c r="K35" s="27" t="n"/>
      <c r="L35" s="28">
        <f>IF($A35="","",IFERROR($H35+$K35,0))</f>
        <v/>
      </c>
      <c r="M35" s="28">
        <f>IF($A35="","",IFERROR(MAX(0,IF($H35&lt;=$I35,$J35-$L35,0)),0))</f>
        <v/>
      </c>
      <c r="N35" s="29">
        <f>IF($A35="","",IFERROR($G35*$H35,0))</f>
        <v/>
      </c>
      <c r="O35" s="30" t="n"/>
      <c r="P35" s="31">
        <f>IF($A35="","",IF($H35&lt;=0,"Rupture",IF($H35&lt;=$I35,IF($M35&gt;0,"À commander","Commande en cours"),"En stock")))</f>
        <v/>
      </c>
      <c r="Q35" s="25" t="n"/>
    </row>
    <row r="36" ht="22" customHeight="1">
      <c r="A36" s="24" t="n"/>
      <c r="B36" s="25" t="n"/>
      <c r="C36" s="24" t="n"/>
      <c r="D36" s="24" t="n"/>
      <c r="E36" s="24" t="n"/>
      <c r="F36" s="24" t="n"/>
      <c r="G36" s="26" t="n"/>
      <c r="H36" s="27" t="n"/>
      <c r="I36" s="27" t="n"/>
      <c r="J36" s="27" t="n"/>
      <c r="K36" s="27" t="n"/>
      <c r="L36" s="28">
        <f>IF($A36="","",IFERROR($H36+$K36,0))</f>
        <v/>
      </c>
      <c r="M36" s="28">
        <f>IF($A36="","",IFERROR(MAX(0,IF($H36&lt;=$I36,$J36-$L36,0)),0))</f>
        <v/>
      </c>
      <c r="N36" s="29">
        <f>IF($A36="","",IFERROR($G36*$H36,0))</f>
        <v/>
      </c>
      <c r="O36" s="30" t="n"/>
      <c r="P36" s="31">
        <f>IF($A36="","",IF($H36&lt;=0,"Rupture",IF($H36&lt;=$I36,IF($M36&gt;0,"À commander","Commande en cours"),"En stock")))</f>
        <v/>
      </c>
      <c r="Q36" s="25" t="n"/>
    </row>
    <row r="37" ht="22" customHeight="1">
      <c r="A37" s="24" t="n"/>
      <c r="B37" s="25" t="n"/>
      <c r="C37" s="24" t="n"/>
      <c r="D37" s="24" t="n"/>
      <c r="E37" s="24" t="n"/>
      <c r="F37" s="24" t="n"/>
      <c r="G37" s="26" t="n"/>
      <c r="H37" s="27" t="n"/>
      <c r="I37" s="27" t="n"/>
      <c r="J37" s="27" t="n"/>
      <c r="K37" s="27" t="n"/>
      <c r="L37" s="28">
        <f>IF($A37="","",IFERROR($H37+$K37,0))</f>
        <v/>
      </c>
      <c r="M37" s="28">
        <f>IF($A37="","",IFERROR(MAX(0,IF($H37&lt;=$I37,$J37-$L37,0)),0))</f>
        <v/>
      </c>
      <c r="N37" s="29">
        <f>IF($A37="","",IFERROR($G37*$H37,0))</f>
        <v/>
      </c>
      <c r="O37" s="30" t="n"/>
      <c r="P37" s="31">
        <f>IF($A37="","",IF($H37&lt;=0,"Rupture",IF($H37&lt;=$I37,IF($M37&gt;0,"À commander","Commande en cours"),"En stock")))</f>
        <v/>
      </c>
      <c r="Q37" s="25" t="n"/>
    </row>
    <row r="38" ht="22" customHeight="1">
      <c r="A38" s="24" t="n"/>
      <c r="B38" s="25" t="n"/>
      <c r="C38" s="24" t="n"/>
      <c r="D38" s="24" t="n"/>
      <c r="E38" s="24" t="n"/>
      <c r="F38" s="24" t="n"/>
      <c r="G38" s="26" t="n"/>
      <c r="H38" s="27" t="n"/>
      <c r="I38" s="27" t="n"/>
      <c r="J38" s="27" t="n"/>
      <c r="K38" s="27" t="n"/>
      <c r="L38" s="28">
        <f>IF($A38="","",IFERROR($H38+$K38,0))</f>
        <v/>
      </c>
      <c r="M38" s="28">
        <f>IF($A38="","",IFERROR(MAX(0,IF($H38&lt;=$I38,$J38-$L38,0)),0))</f>
        <v/>
      </c>
      <c r="N38" s="29">
        <f>IF($A38="","",IFERROR($G38*$H38,0))</f>
        <v/>
      </c>
      <c r="O38" s="30" t="n"/>
      <c r="P38" s="31">
        <f>IF($A38="","",IF($H38&lt;=0,"Rupture",IF($H38&lt;=$I38,IF($M38&gt;0,"À commander","Commande en cours"),"En stock")))</f>
        <v/>
      </c>
      <c r="Q38" s="25" t="n"/>
    </row>
    <row r="39" ht="22" customHeight="1">
      <c r="A39" s="24" t="n"/>
      <c r="B39" s="25" t="n"/>
      <c r="C39" s="24" t="n"/>
      <c r="D39" s="24" t="n"/>
      <c r="E39" s="24" t="n"/>
      <c r="F39" s="24" t="n"/>
      <c r="G39" s="26" t="n"/>
      <c r="H39" s="27" t="n"/>
      <c r="I39" s="27" t="n"/>
      <c r="J39" s="27" t="n"/>
      <c r="K39" s="27" t="n"/>
      <c r="L39" s="28">
        <f>IF($A39="","",IFERROR($H39+$K39,0))</f>
        <v/>
      </c>
      <c r="M39" s="28">
        <f>IF($A39="","",IFERROR(MAX(0,IF($H39&lt;=$I39,$J39-$L39,0)),0))</f>
        <v/>
      </c>
      <c r="N39" s="29">
        <f>IF($A39="","",IFERROR($G39*$H39,0))</f>
        <v/>
      </c>
      <c r="O39" s="30" t="n"/>
      <c r="P39" s="31">
        <f>IF($A39="","",IF($H39&lt;=0,"Rupture",IF($H39&lt;=$I39,IF($M39&gt;0,"À commander","Commande en cours"),"En stock")))</f>
        <v/>
      </c>
      <c r="Q39" s="25" t="n"/>
    </row>
    <row r="40" ht="22" customHeight="1">
      <c r="A40" s="24" t="n"/>
      <c r="B40" s="25" t="n"/>
      <c r="C40" s="24" t="n"/>
      <c r="D40" s="24" t="n"/>
      <c r="E40" s="24" t="n"/>
      <c r="F40" s="24" t="n"/>
      <c r="G40" s="26" t="n"/>
      <c r="H40" s="27" t="n"/>
      <c r="I40" s="27" t="n"/>
      <c r="J40" s="27" t="n"/>
      <c r="K40" s="27" t="n"/>
      <c r="L40" s="28">
        <f>IF($A40="","",IFERROR($H40+$K40,0))</f>
        <v/>
      </c>
      <c r="M40" s="28">
        <f>IF($A40="","",IFERROR(MAX(0,IF($H40&lt;=$I40,$J40-$L40,0)),0))</f>
        <v/>
      </c>
      <c r="N40" s="29">
        <f>IF($A40="","",IFERROR($G40*$H40,0))</f>
        <v/>
      </c>
      <c r="O40" s="30" t="n"/>
      <c r="P40" s="31">
        <f>IF($A40="","",IF($H40&lt;=0,"Rupture",IF($H40&lt;=$I40,IF($M40&gt;0,"À commander","Commande en cours"),"En stock")))</f>
        <v/>
      </c>
      <c r="Q40" s="25" t="n"/>
    </row>
    <row r="41" ht="22" customHeight="1">
      <c r="A41" s="24" t="n"/>
      <c r="B41" s="25" t="n"/>
      <c r="C41" s="24" t="n"/>
      <c r="D41" s="24" t="n"/>
      <c r="E41" s="24" t="n"/>
      <c r="F41" s="24" t="n"/>
      <c r="G41" s="26" t="n"/>
      <c r="H41" s="27" t="n"/>
      <c r="I41" s="27" t="n"/>
      <c r="J41" s="27" t="n"/>
      <c r="K41" s="27" t="n"/>
      <c r="L41" s="28">
        <f>IF($A41="","",IFERROR($H41+$K41,0))</f>
        <v/>
      </c>
      <c r="M41" s="28">
        <f>IF($A41="","",IFERROR(MAX(0,IF($H41&lt;=$I41,$J41-$L41,0)),0))</f>
        <v/>
      </c>
      <c r="N41" s="29">
        <f>IF($A41="","",IFERROR($G41*$H41,0))</f>
        <v/>
      </c>
      <c r="O41" s="30" t="n"/>
      <c r="P41" s="31">
        <f>IF($A41="","",IF($H41&lt;=0,"Rupture",IF($H41&lt;=$I41,IF($M41&gt;0,"À commander","Commande en cours"),"En stock")))</f>
        <v/>
      </c>
      <c r="Q41" s="25" t="n"/>
    </row>
    <row r="42" ht="22" customHeight="1">
      <c r="A42" s="24" t="n"/>
      <c r="B42" s="25" t="n"/>
      <c r="C42" s="24" t="n"/>
      <c r="D42" s="24" t="n"/>
      <c r="E42" s="24" t="n"/>
      <c r="F42" s="24" t="n"/>
      <c r="G42" s="26" t="n"/>
      <c r="H42" s="27" t="n"/>
      <c r="I42" s="27" t="n"/>
      <c r="J42" s="27" t="n"/>
      <c r="K42" s="27" t="n"/>
      <c r="L42" s="28">
        <f>IF($A42="","",IFERROR($H42+$K42,0))</f>
        <v/>
      </c>
      <c r="M42" s="28">
        <f>IF($A42="","",IFERROR(MAX(0,IF($H42&lt;=$I42,$J42-$L42,0)),0))</f>
        <v/>
      </c>
      <c r="N42" s="29">
        <f>IF($A42="","",IFERROR($G42*$H42,0))</f>
        <v/>
      </c>
      <c r="O42" s="30" t="n"/>
      <c r="P42" s="31">
        <f>IF($A42="","",IF($H42&lt;=0,"Rupture",IF($H42&lt;=$I42,IF($M42&gt;0,"À commander","Commande en cours"),"En stock")))</f>
        <v/>
      </c>
      <c r="Q42" s="25" t="n"/>
    </row>
    <row r="43" ht="22" customHeight="1">
      <c r="A43" s="24" t="n"/>
      <c r="B43" s="25" t="n"/>
      <c r="C43" s="24" t="n"/>
      <c r="D43" s="24" t="n"/>
      <c r="E43" s="24" t="n"/>
      <c r="F43" s="24" t="n"/>
      <c r="G43" s="26" t="n"/>
      <c r="H43" s="27" t="n"/>
      <c r="I43" s="27" t="n"/>
      <c r="J43" s="27" t="n"/>
      <c r="K43" s="27" t="n"/>
      <c r="L43" s="28">
        <f>IF($A43="","",IFERROR($H43+$K43,0))</f>
        <v/>
      </c>
      <c r="M43" s="28">
        <f>IF($A43="","",IFERROR(MAX(0,IF($H43&lt;=$I43,$J43-$L43,0)),0))</f>
        <v/>
      </c>
      <c r="N43" s="29">
        <f>IF($A43="","",IFERROR($G43*$H43,0))</f>
        <v/>
      </c>
      <c r="O43" s="30" t="n"/>
      <c r="P43" s="31">
        <f>IF($A43="","",IF($H43&lt;=0,"Rupture",IF($H43&lt;=$I43,IF($M43&gt;0,"À commander","Commande en cours"),"En stock")))</f>
        <v/>
      </c>
      <c r="Q43" s="25" t="n"/>
    </row>
    <row r="44" ht="22" customHeight="1">
      <c r="A44" s="24" t="n"/>
      <c r="B44" s="25" t="n"/>
      <c r="C44" s="24" t="n"/>
      <c r="D44" s="24" t="n"/>
      <c r="E44" s="24" t="n"/>
      <c r="F44" s="24" t="n"/>
      <c r="G44" s="26" t="n"/>
      <c r="H44" s="27" t="n"/>
      <c r="I44" s="27" t="n"/>
      <c r="J44" s="27" t="n"/>
      <c r="K44" s="27" t="n"/>
      <c r="L44" s="28">
        <f>IF($A44="","",IFERROR($H44+$K44,0))</f>
        <v/>
      </c>
      <c r="M44" s="28">
        <f>IF($A44="","",IFERROR(MAX(0,IF($H44&lt;=$I44,$J44-$L44,0)),0))</f>
        <v/>
      </c>
      <c r="N44" s="29">
        <f>IF($A44="","",IFERROR($G44*$H44,0))</f>
        <v/>
      </c>
      <c r="O44" s="30" t="n"/>
      <c r="P44" s="31">
        <f>IF($A44="","",IF($H44&lt;=0,"Rupture",IF($H44&lt;=$I44,IF($M44&gt;0,"À commander","Commande en cours"),"En stock")))</f>
        <v/>
      </c>
      <c r="Q44" s="25" t="n"/>
    </row>
    <row r="45" ht="22" customHeight="1">
      <c r="A45" s="24" t="n"/>
      <c r="B45" s="25" t="n"/>
      <c r="C45" s="24" t="n"/>
      <c r="D45" s="24" t="n"/>
      <c r="E45" s="24" t="n"/>
      <c r="F45" s="24" t="n"/>
      <c r="G45" s="26" t="n"/>
      <c r="H45" s="27" t="n"/>
      <c r="I45" s="27" t="n"/>
      <c r="J45" s="27" t="n"/>
      <c r="K45" s="27" t="n"/>
      <c r="L45" s="28">
        <f>IF($A45="","",IFERROR($H45+$K45,0))</f>
        <v/>
      </c>
      <c r="M45" s="28">
        <f>IF($A45="","",IFERROR(MAX(0,IF($H45&lt;=$I45,$J45-$L45,0)),0))</f>
        <v/>
      </c>
      <c r="N45" s="29">
        <f>IF($A45="","",IFERROR($G45*$H45,0))</f>
        <v/>
      </c>
      <c r="O45" s="30" t="n"/>
      <c r="P45" s="31">
        <f>IF($A45="","",IF($H45&lt;=0,"Rupture",IF($H45&lt;=$I45,IF($M45&gt;0,"À commander","Commande en cours"),"En stock")))</f>
        <v/>
      </c>
      <c r="Q45" s="25" t="n"/>
    </row>
    <row r="46" ht="22" customHeight="1">
      <c r="A46" s="24" t="n"/>
      <c r="B46" s="25" t="n"/>
      <c r="C46" s="24" t="n"/>
      <c r="D46" s="24" t="n"/>
      <c r="E46" s="24" t="n"/>
      <c r="F46" s="24" t="n"/>
      <c r="G46" s="26" t="n"/>
      <c r="H46" s="27" t="n"/>
      <c r="I46" s="27" t="n"/>
      <c r="J46" s="27" t="n"/>
      <c r="K46" s="27" t="n"/>
      <c r="L46" s="28">
        <f>IF($A46="","",IFERROR($H46+$K46,0))</f>
        <v/>
      </c>
      <c r="M46" s="28">
        <f>IF($A46="","",IFERROR(MAX(0,IF($H46&lt;=$I46,$J46-$L46,0)),0))</f>
        <v/>
      </c>
      <c r="N46" s="29">
        <f>IF($A46="","",IFERROR($G46*$H46,0))</f>
        <v/>
      </c>
      <c r="O46" s="30" t="n"/>
      <c r="P46" s="31">
        <f>IF($A46="","",IF($H46&lt;=0,"Rupture",IF($H46&lt;=$I46,IF($M46&gt;0,"À commander","Commande en cours"),"En stock")))</f>
        <v/>
      </c>
      <c r="Q46" s="25" t="n"/>
    </row>
    <row r="47" ht="22" customHeight="1">
      <c r="A47" s="24" t="n"/>
      <c r="B47" s="25" t="n"/>
      <c r="C47" s="24" t="n"/>
      <c r="D47" s="24" t="n"/>
      <c r="E47" s="24" t="n"/>
      <c r="F47" s="24" t="n"/>
      <c r="G47" s="26" t="n"/>
      <c r="H47" s="27" t="n"/>
      <c r="I47" s="27" t="n"/>
      <c r="J47" s="27" t="n"/>
      <c r="K47" s="27" t="n"/>
      <c r="L47" s="28">
        <f>IF($A47="","",IFERROR($H47+$K47,0))</f>
        <v/>
      </c>
      <c r="M47" s="28">
        <f>IF($A47="","",IFERROR(MAX(0,IF($H47&lt;=$I47,$J47-$L47,0)),0))</f>
        <v/>
      </c>
      <c r="N47" s="29">
        <f>IF($A47="","",IFERROR($G47*$H47,0))</f>
        <v/>
      </c>
      <c r="O47" s="30" t="n"/>
      <c r="P47" s="31">
        <f>IF($A47="","",IF($H47&lt;=0,"Rupture",IF($H47&lt;=$I47,IF($M47&gt;0,"À commander","Commande en cours"),"En stock")))</f>
        <v/>
      </c>
      <c r="Q47" s="25" t="n"/>
    </row>
    <row r="48" ht="22" customHeight="1">
      <c r="A48" s="24" t="n"/>
      <c r="B48" s="25" t="n"/>
      <c r="C48" s="24" t="n"/>
      <c r="D48" s="24" t="n"/>
      <c r="E48" s="24" t="n"/>
      <c r="F48" s="24" t="n"/>
      <c r="G48" s="26" t="n"/>
      <c r="H48" s="27" t="n"/>
      <c r="I48" s="27" t="n"/>
      <c r="J48" s="27" t="n"/>
      <c r="K48" s="27" t="n"/>
      <c r="L48" s="28">
        <f>IF($A48="","",IFERROR($H48+$K48,0))</f>
        <v/>
      </c>
      <c r="M48" s="28">
        <f>IF($A48="","",IFERROR(MAX(0,IF($H48&lt;=$I48,$J48-$L48,0)),0))</f>
        <v/>
      </c>
      <c r="N48" s="29">
        <f>IF($A48="","",IFERROR($G48*$H48,0))</f>
        <v/>
      </c>
      <c r="O48" s="30" t="n"/>
      <c r="P48" s="31">
        <f>IF($A48="","",IF($H48&lt;=0,"Rupture",IF($H48&lt;=$I48,IF($M48&gt;0,"À commander","Commande en cours"),"En stock")))</f>
        <v/>
      </c>
      <c r="Q48" s="25" t="n"/>
    </row>
    <row r="49" ht="22" customHeight="1">
      <c r="A49" s="24" t="n"/>
      <c r="B49" s="25" t="n"/>
      <c r="C49" s="24" t="n"/>
      <c r="D49" s="24" t="n"/>
      <c r="E49" s="24" t="n"/>
      <c r="F49" s="24" t="n"/>
      <c r="G49" s="26" t="n"/>
      <c r="H49" s="27" t="n"/>
      <c r="I49" s="27" t="n"/>
      <c r="J49" s="27" t="n"/>
      <c r="K49" s="27" t="n"/>
      <c r="L49" s="28">
        <f>IF($A49="","",IFERROR($H49+$K49,0))</f>
        <v/>
      </c>
      <c r="M49" s="28">
        <f>IF($A49="","",IFERROR(MAX(0,IF($H49&lt;=$I49,$J49-$L49,0)),0))</f>
        <v/>
      </c>
      <c r="N49" s="29">
        <f>IF($A49="","",IFERROR($G49*$H49,0))</f>
        <v/>
      </c>
      <c r="O49" s="30" t="n"/>
      <c r="P49" s="31">
        <f>IF($A49="","",IF($H49&lt;=0,"Rupture",IF($H49&lt;=$I49,IF($M49&gt;0,"À commander","Commande en cours"),"En stock")))</f>
        <v/>
      </c>
      <c r="Q49" s="25" t="n"/>
    </row>
    <row r="50" ht="22" customHeight="1">
      <c r="A50" s="24" t="n"/>
      <c r="B50" s="25" t="n"/>
      <c r="C50" s="24" t="n"/>
      <c r="D50" s="24" t="n"/>
      <c r="E50" s="24" t="n"/>
      <c r="F50" s="24" t="n"/>
      <c r="G50" s="26" t="n"/>
      <c r="H50" s="27" t="n"/>
      <c r="I50" s="27" t="n"/>
      <c r="J50" s="27" t="n"/>
      <c r="K50" s="27" t="n"/>
      <c r="L50" s="28">
        <f>IF($A50="","",IFERROR($H50+$K50,0))</f>
        <v/>
      </c>
      <c r="M50" s="28">
        <f>IF($A50="","",IFERROR(MAX(0,IF($H50&lt;=$I50,$J50-$L50,0)),0))</f>
        <v/>
      </c>
      <c r="N50" s="29">
        <f>IF($A50="","",IFERROR($G50*$H50,0))</f>
        <v/>
      </c>
      <c r="O50" s="30" t="n"/>
      <c r="P50" s="31">
        <f>IF($A50="","",IF($H50&lt;=0,"Rupture",IF($H50&lt;=$I50,IF($M50&gt;0,"À commander","Commande en cours"),"En stock")))</f>
        <v/>
      </c>
      <c r="Q50" s="25" t="n"/>
    </row>
    <row r="51" ht="22" customHeight="1">
      <c r="A51" s="24" t="n"/>
      <c r="B51" s="25" t="n"/>
      <c r="C51" s="24" t="n"/>
      <c r="D51" s="24" t="n"/>
      <c r="E51" s="24" t="n"/>
      <c r="F51" s="24" t="n"/>
      <c r="G51" s="26" t="n"/>
      <c r="H51" s="27" t="n"/>
      <c r="I51" s="27" t="n"/>
      <c r="J51" s="27" t="n"/>
      <c r="K51" s="27" t="n"/>
      <c r="L51" s="28">
        <f>IF($A51="","",IFERROR($H51+$K51,0))</f>
        <v/>
      </c>
      <c r="M51" s="28">
        <f>IF($A51="","",IFERROR(MAX(0,IF($H51&lt;=$I51,$J51-$L51,0)),0))</f>
        <v/>
      </c>
      <c r="N51" s="29">
        <f>IF($A51="","",IFERROR($G51*$H51,0))</f>
        <v/>
      </c>
      <c r="O51" s="30" t="n"/>
      <c r="P51" s="31">
        <f>IF($A51="","",IF($H51&lt;=0,"Rupture",IF($H51&lt;=$I51,IF($M51&gt;0,"À commander","Commande en cours"),"En stock")))</f>
        <v/>
      </c>
      <c r="Q51" s="25" t="n"/>
    </row>
    <row r="52" ht="22" customHeight="1">
      <c r="A52" s="24" t="n"/>
      <c r="B52" s="25" t="n"/>
      <c r="C52" s="24" t="n"/>
      <c r="D52" s="24" t="n"/>
      <c r="E52" s="24" t="n"/>
      <c r="F52" s="24" t="n"/>
      <c r="G52" s="26" t="n"/>
      <c r="H52" s="27" t="n"/>
      <c r="I52" s="27" t="n"/>
      <c r="J52" s="27" t="n"/>
      <c r="K52" s="27" t="n"/>
      <c r="L52" s="28">
        <f>IF($A52="","",IFERROR($H52+$K52,0))</f>
        <v/>
      </c>
      <c r="M52" s="28">
        <f>IF($A52="","",IFERROR(MAX(0,IF($H52&lt;=$I52,$J52-$L52,0)),0))</f>
        <v/>
      </c>
      <c r="N52" s="29">
        <f>IF($A52="","",IFERROR($G52*$H52,0))</f>
        <v/>
      </c>
      <c r="O52" s="30" t="n"/>
      <c r="P52" s="31">
        <f>IF($A52="","",IF($H52&lt;=0,"Rupture",IF($H52&lt;=$I52,IF($M52&gt;0,"À commander","Commande en cours"),"En stock")))</f>
        <v/>
      </c>
      <c r="Q52" s="25" t="n"/>
    </row>
    <row r="53" ht="22" customHeight="1">
      <c r="A53" s="24" t="n"/>
      <c r="B53" s="25" t="n"/>
      <c r="C53" s="24" t="n"/>
      <c r="D53" s="24" t="n"/>
      <c r="E53" s="24" t="n"/>
      <c r="F53" s="24" t="n"/>
      <c r="G53" s="26" t="n"/>
      <c r="H53" s="27" t="n"/>
      <c r="I53" s="27" t="n"/>
      <c r="J53" s="27" t="n"/>
      <c r="K53" s="27" t="n"/>
      <c r="L53" s="28">
        <f>IF($A53="","",IFERROR($H53+$K53,0))</f>
        <v/>
      </c>
      <c r="M53" s="28">
        <f>IF($A53="","",IFERROR(MAX(0,IF($H53&lt;=$I53,$J53-$L53,0)),0))</f>
        <v/>
      </c>
      <c r="N53" s="29">
        <f>IF($A53="","",IFERROR($G53*$H53,0))</f>
        <v/>
      </c>
      <c r="O53" s="30" t="n"/>
      <c r="P53" s="31">
        <f>IF($A53="","",IF($H53&lt;=0,"Rupture",IF($H53&lt;=$I53,IF($M53&gt;0,"À commander","Commande en cours"),"En stock")))</f>
        <v/>
      </c>
      <c r="Q53" s="25" t="n"/>
    </row>
    <row r="54" ht="22" customHeight="1">
      <c r="A54" s="24" t="n"/>
      <c r="B54" s="25" t="n"/>
      <c r="C54" s="24" t="n"/>
      <c r="D54" s="24" t="n"/>
      <c r="E54" s="24" t="n"/>
      <c r="F54" s="24" t="n"/>
      <c r="G54" s="26" t="n"/>
      <c r="H54" s="27" t="n"/>
      <c r="I54" s="27" t="n"/>
      <c r="J54" s="27" t="n"/>
      <c r="K54" s="27" t="n"/>
      <c r="L54" s="28">
        <f>IF($A54="","",IFERROR($H54+$K54,0))</f>
        <v/>
      </c>
      <c r="M54" s="28">
        <f>IF($A54="","",IFERROR(MAX(0,IF($H54&lt;=$I54,$J54-$L54,0)),0))</f>
        <v/>
      </c>
      <c r="N54" s="29">
        <f>IF($A54="","",IFERROR($G54*$H54,0))</f>
        <v/>
      </c>
      <c r="O54" s="30" t="n"/>
      <c r="P54" s="31">
        <f>IF($A54="","",IF($H54&lt;=0,"Rupture",IF($H54&lt;=$I54,IF($M54&gt;0,"À commander","Commande en cours"),"En stock")))</f>
        <v/>
      </c>
      <c r="Q54" s="25" t="n"/>
    </row>
    <row r="55" ht="22" customHeight="1">
      <c r="A55" s="24" t="n"/>
      <c r="B55" s="25" t="n"/>
      <c r="C55" s="24" t="n"/>
      <c r="D55" s="24" t="n"/>
      <c r="E55" s="24" t="n"/>
      <c r="F55" s="24" t="n"/>
      <c r="G55" s="26" t="n"/>
      <c r="H55" s="27" t="n"/>
      <c r="I55" s="27" t="n"/>
      <c r="J55" s="27" t="n"/>
      <c r="K55" s="27" t="n"/>
      <c r="L55" s="28">
        <f>IF($A55="","",IFERROR($H55+$K55,0))</f>
        <v/>
      </c>
      <c r="M55" s="28">
        <f>IF($A55="","",IFERROR(MAX(0,IF($H55&lt;=$I55,$J55-$L55,0)),0))</f>
        <v/>
      </c>
      <c r="N55" s="29">
        <f>IF($A55="","",IFERROR($G55*$H55,0))</f>
        <v/>
      </c>
      <c r="O55" s="30" t="n"/>
      <c r="P55" s="31">
        <f>IF($A55="","",IF($H55&lt;=0,"Rupture",IF($H55&lt;=$I55,IF($M55&gt;0,"À commander","Commande en cours"),"En stock")))</f>
        <v/>
      </c>
      <c r="Q55" s="25" t="n"/>
    </row>
    <row r="56" ht="22" customHeight="1">
      <c r="A56" s="24" t="n"/>
      <c r="B56" s="25" t="n"/>
      <c r="C56" s="24" t="n"/>
      <c r="D56" s="24" t="n"/>
      <c r="E56" s="24" t="n"/>
      <c r="F56" s="24" t="n"/>
      <c r="G56" s="26" t="n"/>
      <c r="H56" s="27" t="n"/>
      <c r="I56" s="27" t="n"/>
      <c r="J56" s="27" t="n"/>
      <c r="K56" s="27" t="n"/>
      <c r="L56" s="28">
        <f>IF($A56="","",IFERROR($H56+$K56,0))</f>
        <v/>
      </c>
      <c r="M56" s="28">
        <f>IF($A56="","",IFERROR(MAX(0,IF($H56&lt;=$I56,$J56-$L56,0)),0))</f>
        <v/>
      </c>
      <c r="N56" s="29">
        <f>IF($A56="","",IFERROR($G56*$H56,0))</f>
        <v/>
      </c>
      <c r="O56" s="30" t="n"/>
      <c r="P56" s="31">
        <f>IF($A56="","",IF($H56&lt;=0,"Rupture",IF($H56&lt;=$I56,IF($M56&gt;0,"À commander","Commande en cours"),"En stock")))</f>
        <v/>
      </c>
      <c r="Q56" s="25" t="n"/>
    </row>
    <row r="57" ht="22" customHeight="1">
      <c r="A57" s="24" t="n"/>
      <c r="B57" s="25" t="n"/>
      <c r="C57" s="24" t="n"/>
      <c r="D57" s="24" t="n"/>
      <c r="E57" s="24" t="n"/>
      <c r="F57" s="24" t="n"/>
      <c r="G57" s="26" t="n"/>
      <c r="H57" s="27" t="n"/>
      <c r="I57" s="27" t="n"/>
      <c r="J57" s="27" t="n"/>
      <c r="K57" s="27" t="n"/>
      <c r="L57" s="28">
        <f>IF($A57="","",IFERROR($H57+$K57,0))</f>
        <v/>
      </c>
      <c r="M57" s="28">
        <f>IF($A57="","",IFERROR(MAX(0,IF($H57&lt;=$I57,$J57-$L57,0)),0))</f>
        <v/>
      </c>
      <c r="N57" s="29">
        <f>IF($A57="","",IFERROR($G57*$H57,0))</f>
        <v/>
      </c>
      <c r="O57" s="30" t="n"/>
      <c r="P57" s="31">
        <f>IF($A57="","",IF($H57&lt;=0,"Rupture",IF($H57&lt;=$I57,IF($M57&gt;0,"À commander","Commande en cours"),"En stock")))</f>
        <v/>
      </c>
      <c r="Q57" s="25" t="n"/>
    </row>
    <row r="58" ht="22" customHeight="1">
      <c r="A58" s="24" t="n"/>
      <c r="B58" s="25" t="n"/>
      <c r="C58" s="24" t="n"/>
      <c r="D58" s="24" t="n"/>
      <c r="E58" s="24" t="n"/>
      <c r="F58" s="24" t="n"/>
      <c r="G58" s="26" t="n"/>
      <c r="H58" s="27" t="n"/>
      <c r="I58" s="27" t="n"/>
      <c r="J58" s="27" t="n"/>
      <c r="K58" s="27" t="n"/>
      <c r="L58" s="28">
        <f>IF($A58="","",IFERROR($H58+$K58,0))</f>
        <v/>
      </c>
      <c r="M58" s="28">
        <f>IF($A58="","",IFERROR(MAX(0,IF($H58&lt;=$I58,$J58-$L58,0)),0))</f>
        <v/>
      </c>
      <c r="N58" s="29">
        <f>IF($A58="","",IFERROR($G58*$H58,0))</f>
        <v/>
      </c>
      <c r="O58" s="30" t="n"/>
      <c r="P58" s="31">
        <f>IF($A58="","",IF($H58&lt;=0,"Rupture",IF($H58&lt;=$I58,IF($M58&gt;0,"À commander","Commande en cours"),"En stock")))</f>
        <v/>
      </c>
      <c r="Q58" s="25" t="n"/>
    </row>
    <row r="59" ht="22" customHeight="1">
      <c r="A59" s="24" t="n"/>
      <c r="B59" s="25" t="n"/>
      <c r="C59" s="24" t="n"/>
      <c r="D59" s="24" t="n"/>
      <c r="E59" s="24" t="n"/>
      <c r="F59" s="24" t="n"/>
      <c r="G59" s="26" t="n"/>
      <c r="H59" s="27" t="n"/>
      <c r="I59" s="27" t="n"/>
      <c r="J59" s="27" t="n"/>
      <c r="K59" s="27" t="n"/>
      <c r="L59" s="28">
        <f>IF($A59="","",IFERROR($H59+$K59,0))</f>
        <v/>
      </c>
      <c r="M59" s="28">
        <f>IF($A59="","",IFERROR(MAX(0,IF($H59&lt;=$I59,$J59-$L59,0)),0))</f>
        <v/>
      </c>
      <c r="N59" s="29">
        <f>IF($A59="","",IFERROR($G59*$H59,0))</f>
        <v/>
      </c>
      <c r="O59" s="30" t="n"/>
      <c r="P59" s="31">
        <f>IF($A59="","",IF($H59&lt;=0,"Rupture",IF($H59&lt;=$I59,IF($M59&gt;0,"À commander","Commande en cours"),"En stock")))</f>
        <v/>
      </c>
      <c r="Q59" s="25" t="n"/>
    </row>
    <row r="60" ht="22" customHeight="1">
      <c r="A60" s="24" t="n"/>
      <c r="B60" s="25" t="n"/>
      <c r="C60" s="24" t="n"/>
      <c r="D60" s="24" t="n"/>
      <c r="E60" s="24" t="n"/>
      <c r="F60" s="24" t="n"/>
      <c r="G60" s="26" t="n"/>
      <c r="H60" s="27" t="n"/>
      <c r="I60" s="27" t="n"/>
      <c r="J60" s="27" t="n"/>
      <c r="K60" s="27" t="n"/>
      <c r="L60" s="28">
        <f>IF($A60="","",IFERROR($H60+$K60,0))</f>
        <v/>
      </c>
      <c r="M60" s="28">
        <f>IF($A60="","",IFERROR(MAX(0,IF($H60&lt;=$I60,$J60-$L60,0)),0))</f>
        <v/>
      </c>
      <c r="N60" s="29">
        <f>IF($A60="","",IFERROR($G60*$H60,0))</f>
        <v/>
      </c>
      <c r="O60" s="30" t="n"/>
      <c r="P60" s="31">
        <f>IF($A60="","",IF($H60&lt;=0,"Rupture",IF($H60&lt;=$I60,IF($M60&gt;0,"À commander","Commande en cours"),"En stock")))</f>
        <v/>
      </c>
      <c r="Q60" s="25" t="n"/>
    </row>
    <row r="61" ht="22" customHeight="1">
      <c r="A61" s="24" t="n"/>
      <c r="B61" s="25" t="n"/>
      <c r="C61" s="24" t="n"/>
      <c r="D61" s="24" t="n"/>
      <c r="E61" s="24" t="n"/>
      <c r="F61" s="24" t="n"/>
      <c r="G61" s="26" t="n"/>
      <c r="H61" s="27" t="n"/>
      <c r="I61" s="27" t="n"/>
      <c r="J61" s="27" t="n"/>
      <c r="K61" s="27" t="n"/>
      <c r="L61" s="28">
        <f>IF($A61="","",IFERROR($H61+$K61,0))</f>
        <v/>
      </c>
      <c r="M61" s="28">
        <f>IF($A61="","",IFERROR(MAX(0,IF($H61&lt;=$I61,$J61-$L61,0)),0))</f>
        <v/>
      </c>
      <c r="N61" s="29">
        <f>IF($A61="","",IFERROR($G61*$H61,0))</f>
        <v/>
      </c>
      <c r="O61" s="30" t="n"/>
      <c r="P61" s="31">
        <f>IF($A61="","",IF($H61&lt;=0,"Rupture",IF($H61&lt;=$I61,IF($M61&gt;0,"À commander","Commande en cours"),"En stock")))</f>
        <v/>
      </c>
      <c r="Q61" s="25" t="n"/>
    </row>
    <row r="62" ht="22" customHeight="1">
      <c r="A62" s="24" t="n"/>
      <c r="B62" s="25" t="n"/>
      <c r="C62" s="24" t="n"/>
      <c r="D62" s="24" t="n"/>
      <c r="E62" s="24" t="n"/>
      <c r="F62" s="24" t="n"/>
      <c r="G62" s="26" t="n"/>
      <c r="H62" s="27" t="n"/>
      <c r="I62" s="27" t="n"/>
      <c r="J62" s="27" t="n"/>
      <c r="K62" s="27" t="n"/>
      <c r="L62" s="28">
        <f>IF($A62="","",IFERROR($H62+$K62,0))</f>
        <v/>
      </c>
      <c r="M62" s="28">
        <f>IF($A62="","",IFERROR(MAX(0,IF($H62&lt;=$I62,$J62-$L62,0)),0))</f>
        <v/>
      </c>
      <c r="N62" s="29">
        <f>IF($A62="","",IFERROR($G62*$H62,0))</f>
        <v/>
      </c>
      <c r="O62" s="30" t="n"/>
      <c r="P62" s="31">
        <f>IF($A62="","",IF($H62&lt;=0,"Rupture",IF($H62&lt;=$I62,IF($M62&gt;0,"À commander","Commande en cours"),"En stock")))</f>
        <v/>
      </c>
      <c r="Q62" s="25" t="n"/>
    </row>
    <row r="63" ht="22" customHeight="1">
      <c r="A63" s="24" t="n"/>
      <c r="B63" s="25" t="n"/>
      <c r="C63" s="24" t="n"/>
      <c r="D63" s="24" t="n"/>
      <c r="E63" s="24" t="n"/>
      <c r="F63" s="24" t="n"/>
      <c r="G63" s="26" t="n"/>
      <c r="H63" s="27" t="n"/>
      <c r="I63" s="27" t="n"/>
      <c r="J63" s="27" t="n"/>
      <c r="K63" s="27" t="n"/>
      <c r="L63" s="28">
        <f>IF($A63="","",IFERROR($H63+$K63,0))</f>
        <v/>
      </c>
      <c r="M63" s="28">
        <f>IF($A63="","",IFERROR(MAX(0,IF($H63&lt;=$I63,$J63-$L63,0)),0))</f>
        <v/>
      </c>
      <c r="N63" s="29">
        <f>IF($A63="","",IFERROR($G63*$H63,0))</f>
        <v/>
      </c>
      <c r="O63" s="30" t="n"/>
      <c r="P63" s="31">
        <f>IF($A63="","",IF($H63&lt;=0,"Rupture",IF($H63&lt;=$I63,IF($M63&gt;0,"À commander","Commande en cours"),"En stock")))</f>
        <v/>
      </c>
      <c r="Q63" s="25" t="n"/>
    </row>
    <row r="64" ht="22" customHeight="1">
      <c r="A64" s="24" t="n"/>
      <c r="B64" s="25" t="n"/>
      <c r="C64" s="24" t="n"/>
      <c r="D64" s="24" t="n"/>
      <c r="E64" s="24" t="n"/>
      <c r="F64" s="24" t="n"/>
      <c r="G64" s="26" t="n"/>
      <c r="H64" s="27" t="n"/>
      <c r="I64" s="27" t="n"/>
      <c r="J64" s="27" t="n"/>
      <c r="K64" s="27" t="n"/>
      <c r="L64" s="28">
        <f>IF($A64="","",IFERROR($H64+$K64,0))</f>
        <v/>
      </c>
      <c r="M64" s="28">
        <f>IF($A64="","",IFERROR(MAX(0,IF($H64&lt;=$I64,$J64-$L64,0)),0))</f>
        <v/>
      </c>
      <c r="N64" s="29">
        <f>IF($A64="","",IFERROR($G64*$H64,0))</f>
        <v/>
      </c>
      <c r="O64" s="30" t="n"/>
      <c r="P64" s="31">
        <f>IF($A64="","",IF($H64&lt;=0,"Rupture",IF($H64&lt;=$I64,IF($M64&gt;0,"À commander","Commande en cours"),"En stock")))</f>
        <v/>
      </c>
      <c r="Q64" s="25" t="n"/>
    </row>
    <row r="65" ht="22" customHeight="1">
      <c r="A65" s="24" t="n"/>
      <c r="B65" s="25" t="n"/>
      <c r="C65" s="24" t="n"/>
      <c r="D65" s="24" t="n"/>
      <c r="E65" s="24" t="n"/>
      <c r="F65" s="24" t="n"/>
      <c r="G65" s="26" t="n"/>
      <c r="H65" s="27" t="n"/>
      <c r="I65" s="27" t="n"/>
      <c r="J65" s="27" t="n"/>
      <c r="K65" s="27" t="n"/>
      <c r="L65" s="28">
        <f>IF($A65="","",IFERROR($H65+$K65,0))</f>
        <v/>
      </c>
      <c r="M65" s="28">
        <f>IF($A65="","",IFERROR(MAX(0,IF($H65&lt;=$I65,$J65-$L65,0)),0))</f>
        <v/>
      </c>
      <c r="N65" s="29">
        <f>IF($A65="","",IFERROR($G65*$H65,0))</f>
        <v/>
      </c>
      <c r="O65" s="30" t="n"/>
      <c r="P65" s="31">
        <f>IF($A65="","",IF($H65&lt;=0,"Rupture",IF($H65&lt;=$I65,IF($M65&gt;0,"À commander","Commande en cours"),"En stock")))</f>
        <v/>
      </c>
      <c r="Q65" s="25" t="n"/>
    </row>
    <row r="66" ht="22" customHeight="1">
      <c r="A66" s="24" t="n"/>
      <c r="B66" s="25" t="n"/>
      <c r="C66" s="24" t="n"/>
      <c r="D66" s="24" t="n"/>
      <c r="E66" s="24" t="n"/>
      <c r="F66" s="24" t="n"/>
      <c r="G66" s="26" t="n"/>
      <c r="H66" s="27" t="n"/>
      <c r="I66" s="27" t="n"/>
      <c r="J66" s="27" t="n"/>
      <c r="K66" s="27" t="n"/>
      <c r="L66" s="28">
        <f>IF($A66="","",IFERROR($H66+$K66,0))</f>
        <v/>
      </c>
      <c r="M66" s="28">
        <f>IF($A66="","",IFERROR(MAX(0,IF($H66&lt;=$I66,$J66-$L66,0)),0))</f>
        <v/>
      </c>
      <c r="N66" s="29">
        <f>IF($A66="","",IFERROR($G66*$H66,0))</f>
        <v/>
      </c>
      <c r="O66" s="30" t="n"/>
      <c r="P66" s="31">
        <f>IF($A66="","",IF($H66&lt;=0,"Rupture",IF($H66&lt;=$I66,IF($M66&gt;0,"À commander","Commande en cours"),"En stock")))</f>
        <v/>
      </c>
      <c r="Q66" s="25" t="n"/>
    </row>
    <row r="67" ht="22" customHeight="1">
      <c r="A67" s="24" t="n"/>
      <c r="B67" s="25" t="n"/>
      <c r="C67" s="24" t="n"/>
      <c r="D67" s="24" t="n"/>
      <c r="E67" s="24" t="n"/>
      <c r="F67" s="24" t="n"/>
      <c r="G67" s="26" t="n"/>
      <c r="H67" s="27" t="n"/>
      <c r="I67" s="27" t="n"/>
      <c r="J67" s="27" t="n"/>
      <c r="K67" s="27" t="n"/>
      <c r="L67" s="28">
        <f>IF($A67="","",IFERROR($H67+$K67,0))</f>
        <v/>
      </c>
      <c r="M67" s="28">
        <f>IF($A67="","",IFERROR(MAX(0,IF($H67&lt;=$I67,$J67-$L67,0)),0))</f>
        <v/>
      </c>
      <c r="N67" s="29">
        <f>IF($A67="","",IFERROR($G67*$H67,0))</f>
        <v/>
      </c>
      <c r="O67" s="30" t="n"/>
      <c r="P67" s="31">
        <f>IF($A67="","",IF($H67&lt;=0,"Rupture",IF($H67&lt;=$I67,IF($M67&gt;0,"À commander","Commande en cours"),"En stock")))</f>
        <v/>
      </c>
      <c r="Q67" s="25" t="n"/>
    </row>
    <row r="68" ht="22" customHeight="1">
      <c r="A68" s="24" t="n"/>
      <c r="B68" s="25" t="n"/>
      <c r="C68" s="24" t="n"/>
      <c r="D68" s="24" t="n"/>
      <c r="E68" s="24" t="n"/>
      <c r="F68" s="24" t="n"/>
      <c r="G68" s="26" t="n"/>
      <c r="H68" s="27" t="n"/>
      <c r="I68" s="27" t="n"/>
      <c r="J68" s="27" t="n"/>
      <c r="K68" s="27" t="n"/>
      <c r="L68" s="28">
        <f>IF($A68="","",IFERROR($H68+$K68,0))</f>
        <v/>
      </c>
      <c r="M68" s="28">
        <f>IF($A68="","",IFERROR(MAX(0,IF($H68&lt;=$I68,$J68-$L68,0)),0))</f>
        <v/>
      </c>
      <c r="N68" s="29">
        <f>IF($A68="","",IFERROR($G68*$H68,0))</f>
        <v/>
      </c>
      <c r="O68" s="30" t="n"/>
      <c r="P68" s="31">
        <f>IF($A68="","",IF($H68&lt;=0,"Rupture",IF($H68&lt;=$I68,IF($M68&gt;0,"À commander","Commande en cours"),"En stock")))</f>
        <v/>
      </c>
      <c r="Q68" s="25" t="n"/>
    </row>
    <row r="69" ht="22" customHeight="1">
      <c r="A69" s="24" t="n"/>
      <c r="B69" s="25" t="n"/>
      <c r="C69" s="24" t="n"/>
      <c r="D69" s="24" t="n"/>
      <c r="E69" s="24" t="n"/>
      <c r="F69" s="24" t="n"/>
      <c r="G69" s="26" t="n"/>
      <c r="H69" s="27" t="n"/>
      <c r="I69" s="27" t="n"/>
      <c r="J69" s="27" t="n"/>
      <c r="K69" s="27" t="n"/>
      <c r="L69" s="28">
        <f>IF($A69="","",IFERROR($H69+$K69,0))</f>
        <v/>
      </c>
      <c r="M69" s="28">
        <f>IF($A69="","",IFERROR(MAX(0,IF($H69&lt;=$I69,$J69-$L69,0)),0))</f>
        <v/>
      </c>
      <c r="N69" s="29">
        <f>IF($A69="","",IFERROR($G69*$H69,0))</f>
        <v/>
      </c>
      <c r="O69" s="30" t="n"/>
      <c r="P69" s="31">
        <f>IF($A69="","",IF($H69&lt;=0,"Rupture",IF($H69&lt;=$I69,IF($M69&gt;0,"À commander","Commande en cours"),"En stock")))</f>
        <v/>
      </c>
      <c r="Q69" s="25" t="n"/>
    </row>
    <row r="70" ht="22" customHeight="1">
      <c r="A70" s="24" t="n"/>
      <c r="B70" s="25" t="n"/>
      <c r="C70" s="24" t="n"/>
      <c r="D70" s="24" t="n"/>
      <c r="E70" s="24" t="n"/>
      <c r="F70" s="24" t="n"/>
      <c r="G70" s="26" t="n"/>
      <c r="H70" s="27" t="n"/>
      <c r="I70" s="27" t="n"/>
      <c r="J70" s="27" t="n"/>
      <c r="K70" s="27" t="n"/>
      <c r="L70" s="28">
        <f>IF($A70="","",IFERROR($H70+$K70,0))</f>
        <v/>
      </c>
      <c r="M70" s="28">
        <f>IF($A70="","",IFERROR(MAX(0,IF($H70&lt;=$I70,$J70-$L70,0)),0))</f>
        <v/>
      </c>
      <c r="N70" s="29">
        <f>IF($A70="","",IFERROR($G70*$H70,0))</f>
        <v/>
      </c>
      <c r="O70" s="30" t="n"/>
      <c r="P70" s="31">
        <f>IF($A70="","",IF($H70&lt;=0,"Rupture",IF($H70&lt;=$I70,IF($M70&gt;0,"À commander","Commande en cours"),"En stock")))</f>
        <v/>
      </c>
      <c r="Q70" s="25" t="n"/>
    </row>
    <row r="71" ht="22" customHeight="1">
      <c r="A71" s="24" t="n"/>
      <c r="B71" s="25" t="n"/>
      <c r="C71" s="24" t="n"/>
      <c r="D71" s="24" t="n"/>
      <c r="E71" s="24" t="n"/>
      <c r="F71" s="24" t="n"/>
      <c r="G71" s="26" t="n"/>
      <c r="H71" s="27" t="n"/>
      <c r="I71" s="27" t="n"/>
      <c r="J71" s="27" t="n"/>
      <c r="K71" s="27" t="n"/>
      <c r="L71" s="28">
        <f>IF($A71="","",IFERROR($H71+$K71,0))</f>
        <v/>
      </c>
      <c r="M71" s="28">
        <f>IF($A71="","",IFERROR(MAX(0,IF($H71&lt;=$I71,$J71-$L71,0)),0))</f>
        <v/>
      </c>
      <c r="N71" s="29">
        <f>IF($A71="","",IFERROR($G71*$H71,0))</f>
        <v/>
      </c>
      <c r="O71" s="30" t="n"/>
      <c r="P71" s="31">
        <f>IF($A71="","",IF($H71&lt;=0,"Rupture",IF($H71&lt;=$I71,IF($M71&gt;0,"À commander","Commande en cours"),"En stock")))</f>
        <v/>
      </c>
      <c r="Q71" s="25" t="n"/>
    </row>
    <row r="72" ht="22" customHeight="1">
      <c r="A72" s="24" t="n"/>
      <c r="B72" s="25" t="n"/>
      <c r="C72" s="24" t="n"/>
      <c r="D72" s="24" t="n"/>
      <c r="E72" s="24" t="n"/>
      <c r="F72" s="24" t="n"/>
      <c r="G72" s="26" t="n"/>
      <c r="H72" s="27" t="n"/>
      <c r="I72" s="27" t="n"/>
      <c r="J72" s="27" t="n"/>
      <c r="K72" s="27" t="n"/>
      <c r="L72" s="28">
        <f>IF($A72="","",IFERROR($H72+$K72,0))</f>
        <v/>
      </c>
      <c r="M72" s="28">
        <f>IF($A72="","",IFERROR(MAX(0,IF($H72&lt;=$I72,$J72-$L72,0)),0))</f>
        <v/>
      </c>
      <c r="N72" s="29">
        <f>IF($A72="","",IFERROR($G72*$H72,0))</f>
        <v/>
      </c>
      <c r="O72" s="30" t="n"/>
      <c r="P72" s="31">
        <f>IF($A72="","",IF($H72&lt;=0,"Rupture",IF($H72&lt;=$I72,IF($M72&gt;0,"À commander","Commande en cours"),"En stock")))</f>
        <v/>
      </c>
      <c r="Q72" s="25" t="n"/>
    </row>
    <row r="73" ht="22" customHeight="1">
      <c r="A73" s="24" t="n"/>
      <c r="B73" s="25" t="n"/>
      <c r="C73" s="24" t="n"/>
      <c r="D73" s="24" t="n"/>
      <c r="E73" s="24" t="n"/>
      <c r="F73" s="24" t="n"/>
      <c r="G73" s="26" t="n"/>
      <c r="H73" s="27" t="n"/>
      <c r="I73" s="27" t="n"/>
      <c r="J73" s="27" t="n"/>
      <c r="K73" s="27" t="n"/>
      <c r="L73" s="28">
        <f>IF($A73="","",IFERROR($H73+$K73,0))</f>
        <v/>
      </c>
      <c r="M73" s="28">
        <f>IF($A73="","",IFERROR(MAX(0,IF($H73&lt;=$I73,$J73-$L73,0)),0))</f>
        <v/>
      </c>
      <c r="N73" s="29">
        <f>IF($A73="","",IFERROR($G73*$H73,0))</f>
        <v/>
      </c>
      <c r="O73" s="30" t="n"/>
      <c r="P73" s="31">
        <f>IF($A73="","",IF($H73&lt;=0,"Rupture",IF($H73&lt;=$I73,IF($M73&gt;0,"À commander","Commande en cours"),"En stock")))</f>
        <v/>
      </c>
      <c r="Q73" s="25" t="n"/>
    </row>
    <row r="74" ht="22" customHeight="1">
      <c r="A74" s="24" t="n"/>
      <c r="B74" s="25" t="n"/>
      <c r="C74" s="24" t="n"/>
      <c r="D74" s="24" t="n"/>
      <c r="E74" s="24" t="n"/>
      <c r="F74" s="24" t="n"/>
      <c r="G74" s="26" t="n"/>
      <c r="H74" s="27" t="n"/>
      <c r="I74" s="27" t="n"/>
      <c r="J74" s="27" t="n"/>
      <c r="K74" s="27" t="n"/>
      <c r="L74" s="28">
        <f>IF($A74="","",IFERROR($H74+$K74,0))</f>
        <v/>
      </c>
      <c r="M74" s="28">
        <f>IF($A74="","",IFERROR(MAX(0,IF($H74&lt;=$I74,$J74-$L74,0)),0))</f>
        <v/>
      </c>
      <c r="N74" s="29">
        <f>IF($A74="","",IFERROR($G74*$H74,0))</f>
        <v/>
      </c>
      <c r="O74" s="30" t="n"/>
      <c r="P74" s="31">
        <f>IF($A74="","",IF($H74&lt;=0,"Rupture",IF($H74&lt;=$I74,IF($M74&gt;0,"À commander","Commande en cours"),"En stock")))</f>
        <v/>
      </c>
      <c r="Q74" s="25" t="n"/>
    </row>
    <row r="75" ht="22" customHeight="1">
      <c r="A75" s="24" t="n"/>
      <c r="B75" s="25" t="n"/>
      <c r="C75" s="24" t="n"/>
      <c r="D75" s="24" t="n"/>
      <c r="E75" s="24" t="n"/>
      <c r="F75" s="24" t="n"/>
      <c r="G75" s="26" t="n"/>
      <c r="H75" s="27" t="n"/>
      <c r="I75" s="27" t="n"/>
      <c r="J75" s="27" t="n"/>
      <c r="K75" s="27" t="n"/>
      <c r="L75" s="28">
        <f>IF($A75="","",IFERROR($H75+$K75,0))</f>
        <v/>
      </c>
      <c r="M75" s="28">
        <f>IF($A75="","",IFERROR(MAX(0,IF($H75&lt;=$I75,$J75-$L75,0)),0))</f>
        <v/>
      </c>
      <c r="N75" s="29">
        <f>IF($A75="","",IFERROR($G75*$H75,0))</f>
        <v/>
      </c>
      <c r="O75" s="30" t="n"/>
      <c r="P75" s="31">
        <f>IF($A75="","",IF($H75&lt;=0,"Rupture",IF($H75&lt;=$I75,IF($M75&gt;0,"À commander","Commande en cours"),"En stock")))</f>
        <v/>
      </c>
      <c r="Q75" s="25" t="n"/>
    </row>
    <row r="76" ht="22" customHeight="1">
      <c r="A76" s="24" t="n"/>
      <c r="B76" s="25" t="n"/>
      <c r="C76" s="24" t="n"/>
      <c r="D76" s="24" t="n"/>
      <c r="E76" s="24" t="n"/>
      <c r="F76" s="24" t="n"/>
      <c r="G76" s="26" t="n"/>
      <c r="H76" s="27" t="n"/>
      <c r="I76" s="27" t="n"/>
      <c r="J76" s="27" t="n"/>
      <c r="K76" s="27" t="n"/>
      <c r="L76" s="28">
        <f>IF($A76="","",IFERROR($H76+$K76,0))</f>
        <v/>
      </c>
      <c r="M76" s="28">
        <f>IF($A76="","",IFERROR(MAX(0,IF($H76&lt;=$I76,$J76-$L76,0)),0))</f>
        <v/>
      </c>
      <c r="N76" s="29">
        <f>IF($A76="","",IFERROR($G76*$H76,0))</f>
        <v/>
      </c>
      <c r="O76" s="30" t="n"/>
      <c r="P76" s="31">
        <f>IF($A76="","",IF($H76&lt;=0,"Rupture",IF($H76&lt;=$I76,IF($M76&gt;0,"À commander","Commande en cours"),"En stock")))</f>
        <v/>
      </c>
      <c r="Q76" s="25" t="n"/>
    </row>
    <row r="77" ht="22" customHeight="1">
      <c r="A77" s="24" t="n"/>
      <c r="B77" s="25" t="n"/>
      <c r="C77" s="24" t="n"/>
      <c r="D77" s="24" t="n"/>
      <c r="E77" s="24" t="n"/>
      <c r="F77" s="24" t="n"/>
      <c r="G77" s="26" t="n"/>
      <c r="H77" s="27" t="n"/>
      <c r="I77" s="27" t="n"/>
      <c r="J77" s="27" t="n"/>
      <c r="K77" s="27" t="n"/>
      <c r="L77" s="28">
        <f>IF($A77="","",IFERROR($H77+$K77,0))</f>
        <v/>
      </c>
      <c r="M77" s="28">
        <f>IF($A77="","",IFERROR(MAX(0,IF($H77&lt;=$I77,$J77-$L77,0)),0))</f>
        <v/>
      </c>
      <c r="N77" s="29">
        <f>IF($A77="","",IFERROR($G77*$H77,0))</f>
        <v/>
      </c>
      <c r="O77" s="30" t="n"/>
      <c r="P77" s="31">
        <f>IF($A77="","",IF($H77&lt;=0,"Rupture",IF($H77&lt;=$I77,IF($M77&gt;0,"À commander","Commande en cours"),"En stock")))</f>
        <v/>
      </c>
      <c r="Q77" s="25" t="n"/>
    </row>
    <row r="78" ht="22" customHeight="1">
      <c r="A78" s="24" t="n"/>
      <c r="B78" s="25" t="n"/>
      <c r="C78" s="24" t="n"/>
      <c r="D78" s="24" t="n"/>
      <c r="E78" s="24" t="n"/>
      <c r="F78" s="24" t="n"/>
      <c r="G78" s="26" t="n"/>
      <c r="H78" s="27" t="n"/>
      <c r="I78" s="27" t="n"/>
      <c r="J78" s="27" t="n"/>
      <c r="K78" s="27" t="n"/>
      <c r="L78" s="28">
        <f>IF($A78="","",IFERROR($H78+$K78,0))</f>
        <v/>
      </c>
      <c r="M78" s="28">
        <f>IF($A78="","",IFERROR(MAX(0,IF($H78&lt;=$I78,$J78-$L78,0)),0))</f>
        <v/>
      </c>
      <c r="N78" s="29">
        <f>IF($A78="","",IFERROR($G78*$H78,0))</f>
        <v/>
      </c>
      <c r="O78" s="30" t="n"/>
      <c r="P78" s="31">
        <f>IF($A78="","",IF($H78&lt;=0,"Rupture",IF($H78&lt;=$I78,IF($M78&gt;0,"À commander","Commande en cours"),"En stock")))</f>
        <v/>
      </c>
      <c r="Q78" s="25" t="n"/>
    </row>
    <row r="79" ht="22" customHeight="1">
      <c r="A79" s="24" t="n"/>
      <c r="B79" s="25" t="n"/>
      <c r="C79" s="24" t="n"/>
      <c r="D79" s="24" t="n"/>
      <c r="E79" s="24" t="n"/>
      <c r="F79" s="24" t="n"/>
      <c r="G79" s="26" t="n"/>
      <c r="H79" s="27" t="n"/>
      <c r="I79" s="27" t="n"/>
      <c r="J79" s="27" t="n"/>
      <c r="K79" s="27" t="n"/>
      <c r="L79" s="28">
        <f>IF($A79="","",IFERROR($H79+$K79,0))</f>
        <v/>
      </c>
      <c r="M79" s="28">
        <f>IF($A79="","",IFERROR(MAX(0,IF($H79&lt;=$I79,$J79-$L79,0)),0))</f>
        <v/>
      </c>
      <c r="N79" s="29">
        <f>IF($A79="","",IFERROR($G79*$H79,0))</f>
        <v/>
      </c>
      <c r="O79" s="30" t="n"/>
      <c r="P79" s="31">
        <f>IF($A79="","",IF($H79&lt;=0,"Rupture",IF($H79&lt;=$I79,IF($M79&gt;0,"À commander","Commande en cours"),"En stock")))</f>
        <v/>
      </c>
      <c r="Q79" s="25" t="n"/>
    </row>
    <row r="80" ht="22" customHeight="1">
      <c r="A80" s="24" t="n"/>
      <c r="B80" s="25" t="n"/>
      <c r="C80" s="24" t="n"/>
      <c r="D80" s="24" t="n"/>
      <c r="E80" s="24" t="n"/>
      <c r="F80" s="24" t="n"/>
      <c r="G80" s="26" t="n"/>
      <c r="H80" s="27" t="n"/>
      <c r="I80" s="27" t="n"/>
      <c r="J80" s="27" t="n"/>
      <c r="K80" s="27" t="n"/>
      <c r="L80" s="28">
        <f>IF($A80="","",IFERROR($H80+$K80,0))</f>
        <v/>
      </c>
      <c r="M80" s="28">
        <f>IF($A80="","",IFERROR(MAX(0,IF($H80&lt;=$I80,$J80-$L80,0)),0))</f>
        <v/>
      </c>
      <c r="N80" s="29">
        <f>IF($A80="","",IFERROR($G80*$H80,0))</f>
        <v/>
      </c>
      <c r="O80" s="30" t="n"/>
      <c r="P80" s="31">
        <f>IF($A80="","",IF($H80&lt;=0,"Rupture",IF($H80&lt;=$I80,IF($M80&gt;0,"À commander","Commande en cours"),"En stock")))</f>
        <v/>
      </c>
      <c r="Q80" s="25" t="n"/>
    </row>
    <row r="81" ht="22" customHeight="1">
      <c r="A81" s="24" t="n"/>
      <c r="B81" s="25" t="n"/>
      <c r="C81" s="24" t="n"/>
      <c r="D81" s="24" t="n"/>
      <c r="E81" s="24" t="n"/>
      <c r="F81" s="24" t="n"/>
      <c r="G81" s="26" t="n"/>
      <c r="H81" s="27" t="n"/>
      <c r="I81" s="27" t="n"/>
      <c r="J81" s="27" t="n"/>
      <c r="K81" s="27" t="n"/>
      <c r="L81" s="28">
        <f>IF($A81="","",IFERROR($H81+$K81,0))</f>
        <v/>
      </c>
      <c r="M81" s="28">
        <f>IF($A81="","",IFERROR(MAX(0,IF($H81&lt;=$I81,$J81-$L81,0)),0))</f>
        <v/>
      </c>
      <c r="N81" s="29">
        <f>IF($A81="","",IFERROR($G81*$H81,0))</f>
        <v/>
      </c>
      <c r="O81" s="30" t="n"/>
      <c r="P81" s="31">
        <f>IF($A81="","",IF($H81&lt;=0,"Rupture",IF($H81&lt;=$I81,IF($M81&gt;0,"À commander","Commande en cours"),"En stock")))</f>
        <v/>
      </c>
      <c r="Q81" s="25" t="n"/>
    </row>
    <row r="82" ht="22" customHeight="1">
      <c r="A82" s="24" t="n"/>
      <c r="B82" s="25" t="n"/>
      <c r="C82" s="24" t="n"/>
      <c r="D82" s="24" t="n"/>
      <c r="E82" s="24" t="n"/>
      <c r="F82" s="24" t="n"/>
      <c r="G82" s="26" t="n"/>
      <c r="H82" s="27" t="n"/>
      <c r="I82" s="27" t="n"/>
      <c r="J82" s="27" t="n"/>
      <c r="K82" s="27" t="n"/>
      <c r="L82" s="28">
        <f>IF($A82="","",IFERROR($H82+$K82,0))</f>
        <v/>
      </c>
      <c r="M82" s="28">
        <f>IF($A82="","",IFERROR(MAX(0,IF($H82&lt;=$I82,$J82-$L82,0)),0))</f>
        <v/>
      </c>
      <c r="N82" s="29">
        <f>IF($A82="","",IFERROR($G82*$H82,0))</f>
        <v/>
      </c>
      <c r="O82" s="30" t="n"/>
      <c r="P82" s="31">
        <f>IF($A82="","",IF($H82&lt;=0,"Rupture",IF($H82&lt;=$I82,IF($M82&gt;0,"À commander","Commande en cours"),"En stock")))</f>
        <v/>
      </c>
      <c r="Q82" s="25" t="n"/>
    </row>
    <row r="83" ht="22" customHeight="1">
      <c r="A83" s="24" t="n"/>
      <c r="B83" s="25" t="n"/>
      <c r="C83" s="24" t="n"/>
      <c r="D83" s="24" t="n"/>
      <c r="E83" s="24" t="n"/>
      <c r="F83" s="24" t="n"/>
      <c r="G83" s="26" t="n"/>
      <c r="H83" s="27" t="n"/>
      <c r="I83" s="27" t="n"/>
      <c r="J83" s="27" t="n"/>
      <c r="K83" s="27" t="n"/>
      <c r="L83" s="28">
        <f>IF($A83="","",IFERROR($H83+$K83,0))</f>
        <v/>
      </c>
      <c r="M83" s="28">
        <f>IF($A83="","",IFERROR(MAX(0,IF($H83&lt;=$I83,$J83-$L83,0)),0))</f>
        <v/>
      </c>
      <c r="N83" s="29">
        <f>IF($A83="","",IFERROR($G83*$H83,0))</f>
        <v/>
      </c>
      <c r="O83" s="30" t="n"/>
      <c r="P83" s="31">
        <f>IF($A83="","",IF($H83&lt;=0,"Rupture",IF($H83&lt;=$I83,IF($M83&gt;0,"À commander","Commande en cours"),"En stock")))</f>
        <v/>
      </c>
      <c r="Q83" s="25" t="n"/>
    </row>
    <row r="84" ht="22" customHeight="1">
      <c r="A84" s="24" t="n"/>
      <c r="B84" s="25" t="n"/>
      <c r="C84" s="24" t="n"/>
      <c r="D84" s="24" t="n"/>
      <c r="E84" s="24" t="n"/>
      <c r="F84" s="24" t="n"/>
      <c r="G84" s="26" t="n"/>
      <c r="H84" s="27" t="n"/>
      <c r="I84" s="27" t="n"/>
      <c r="J84" s="27" t="n"/>
      <c r="K84" s="27" t="n"/>
      <c r="L84" s="28">
        <f>IF($A84="","",IFERROR($H84+$K84,0))</f>
        <v/>
      </c>
      <c r="M84" s="28">
        <f>IF($A84="","",IFERROR(MAX(0,IF($H84&lt;=$I84,$J84-$L84,0)),0))</f>
        <v/>
      </c>
      <c r="N84" s="29">
        <f>IF($A84="","",IFERROR($G84*$H84,0))</f>
        <v/>
      </c>
      <c r="O84" s="30" t="n"/>
      <c r="P84" s="31">
        <f>IF($A84="","",IF($H84&lt;=0,"Rupture",IF($H84&lt;=$I84,IF($M84&gt;0,"À commander","Commande en cours"),"En stock")))</f>
        <v/>
      </c>
      <c r="Q84" s="25" t="n"/>
    </row>
    <row r="85" ht="22" customHeight="1">
      <c r="A85" s="24" t="n"/>
      <c r="B85" s="25" t="n"/>
      <c r="C85" s="24" t="n"/>
      <c r="D85" s="24" t="n"/>
      <c r="E85" s="24" t="n"/>
      <c r="F85" s="24" t="n"/>
      <c r="G85" s="26" t="n"/>
      <c r="H85" s="27" t="n"/>
      <c r="I85" s="27" t="n"/>
      <c r="J85" s="27" t="n"/>
      <c r="K85" s="27" t="n"/>
      <c r="L85" s="28">
        <f>IF($A85="","",IFERROR($H85+$K85,0))</f>
        <v/>
      </c>
      <c r="M85" s="28">
        <f>IF($A85="","",IFERROR(MAX(0,IF($H85&lt;=$I85,$J85-$L85,0)),0))</f>
        <v/>
      </c>
      <c r="N85" s="29">
        <f>IF($A85="","",IFERROR($G85*$H85,0))</f>
        <v/>
      </c>
      <c r="O85" s="30" t="n"/>
      <c r="P85" s="31">
        <f>IF($A85="","",IF($H85&lt;=0,"Rupture",IF($H85&lt;=$I85,IF($M85&gt;0,"À commander","Commande en cours"),"En stock")))</f>
        <v/>
      </c>
      <c r="Q85" s="25" t="n"/>
    </row>
    <row r="86" ht="22" customHeight="1">
      <c r="A86" s="24" t="n"/>
      <c r="B86" s="25" t="n"/>
      <c r="C86" s="24" t="n"/>
      <c r="D86" s="24" t="n"/>
      <c r="E86" s="24" t="n"/>
      <c r="F86" s="24" t="n"/>
      <c r="G86" s="26" t="n"/>
      <c r="H86" s="27" t="n"/>
      <c r="I86" s="27" t="n"/>
      <c r="J86" s="27" t="n"/>
      <c r="K86" s="27" t="n"/>
      <c r="L86" s="28">
        <f>IF($A86="","",IFERROR($H86+$K86,0))</f>
        <v/>
      </c>
      <c r="M86" s="28">
        <f>IF($A86="","",IFERROR(MAX(0,IF($H86&lt;=$I86,$J86-$L86,0)),0))</f>
        <v/>
      </c>
      <c r="N86" s="29">
        <f>IF($A86="","",IFERROR($G86*$H86,0))</f>
        <v/>
      </c>
      <c r="O86" s="30" t="n"/>
      <c r="P86" s="31">
        <f>IF($A86="","",IF($H86&lt;=0,"Rupture",IF($H86&lt;=$I86,IF($M86&gt;0,"À commander","Commande en cours"),"En stock")))</f>
        <v/>
      </c>
      <c r="Q86" s="25" t="n"/>
    </row>
    <row r="87" ht="22" customHeight="1">
      <c r="A87" s="24" t="n"/>
      <c r="B87" s="25" t="n"/>
      <c r="C87" s="24" t="n"/>
      <c r="D87" s="24" t="n"/>
      <c r="E87" s="24" t="n"/>
      <c r="F87" s="24" t="n"/>
      <c r="G87" s="26" t="n"/>
      <c r="H87" s="27" t="n"/>
      <c r="I87" s="27" t="n"/>
      <c r="J87" s="27" t="n"/>
      <c r="K87" s="27" t="n"/>
      <c r="L87" s="28">
        <f>IF($A87="","",IFERROR($H87+$K87,0))</f>
        <v/>
      </c>
      <c r="M87" s="28">
        <f>IF($A87="","",IFERROR(MAX(0,IF($H87&lt;=$I87,$J87-$L87,0)),0))</f>
        <v/>
      </c>
      <c r="N87" s="29">
        <f>IF($A87="","",IFERROR($G87*$H87,0))</f>
        <v/>
      </c>
      <c r="O87" s="30" t="n"/>
      <c r="P87" s="31">
        <f>IF($A87="","",IF($H87&lt;=0,"Rupture",IF($H87&lt;=$I87,IF($M87&gt;0,"À commander","Commande en cours"),"En stock")))</f>
        <v/>
      </c>
      <c r="Q87" s="25" t="n"/>
    </row>
    <row r="88" ht="22" customHeight="1">
      <c r="A88" s="24" t="n"/>
      <c r="B88" s="25" t="n"/>
      <c r="C88" s="24" t="n"/>
      <c r="D88" s="24" t="n"/>
      <c r="E88" s="24" t="n"/>
      <c r="F88" s="24" t="n"/>
      <c r="G88" s="26" t="n"/>
      <c r="H88" s="27" t="n"/>
      <c r="I88" s="27" t="n"/>
      <c r="J88" s="27" t="n"/>
      <c r="K88" s="27" t="n"/>
      <c r="L88" s="28">
        <f>IF($A88="","",IFERROR($H88+$K88,0))</f>
        <v/>
      </c>
      <c r="M88" s="28">
        <f>IF($A88="","",IFERROR(MAX(0,IF($H88&lt;=$I88,$J88-$L88,0)),0))</f>
        <v/>
      </c>
      <c r="N88" s="29">
        <f>IF($A88="","",IFERROR($G88*$H88,0))</f>
        <v/>
      </c>
      <c r="O88" s="30" t="n"/>
      <c r="P88" s="31">
        <f>IF($A88="","",IF($H88&lt;=0,"Rupture",IF($H88&lt;=$I88,IF($M88&gt;0,"À commander","Commande en cours"),"En stock")))</f>
        <v/>
      </c>
      <c r="Q88" s="25" t="n"/>
    </row>
    <row r="89" ht="22" customHeight="1">
      <c r="A89" s="24" t="n"/>
      <c r="B89" s="25" t="n"/>
      <c r="C89" s="24" t="n"/>
      <c r="D89" s="24" t="n"/>
      <c r="E89" s="24" t="n"/>
      <c r="F89" s="24" t="n"/>
      <c r="G89" s="26" t="n"/>
      <c r="H89" s="27" t="n"/>
      <c r="I89" s="27" t="n"/>
      <c r="J89" s="27" t="n"/>
      <c r="K89" s="27" t="n"/>
      <c r="L89" s="28">
        <f>IF($A89="","",IFERROR($H89+$K89,0))</f>
        <v/>
      </c>
      <c r="M89" s="28">
        <f>IF($A89="","",IFERROR(MAX(0,IF($H89&lt;=$I89,$J89-$L89,0)),0))</f>
        <v/>
      </c>
      <c r="N89" s="29">
        <f>IF($A89="","",IFERROR($G89*$H89,0))</f>
        <v/>
      </c>
      <c r="O89" s="30" t="n"/>
      <c r="P89" s="31">
        <f>IF($A89="","",IF($H89&lt;=0,"Rupture",IF($H89&lt;=$I89,IF($M89&gt;0,"À commander","Commande en cours"),"En stock")))</f>
        <v/>
      </c>
      <c r="Q89" s="25" t="n"/>
    </row>
    <row r="90" ht="22" customHeight="1">
      <c r="A90" s="24" t="n"/>
      <c r="B90" s="25" t="n"/>
      <c r="C90" s="24" t="n"/>
      <c r="D90" s="24" t="n"/>
      <c r="E90" s="24" t="n"/>
      <c r="F90" s="24" t="n"/>
      <c r="G90" s="26" t="n"/>
      <c r="H90" s="27" t="n"/>
      <c r="I90" s="27" t="n"/>
      <c r="J90" s="27" t="n"/>
      <c r="K90" s="27" t="n"/>
      <c r="L90" s="28">
        <f>IF($A90="","",IFERROR($H90+$K90,0))</f>
        <v/>
      </c>
      <c r="M90" s="28">
        <f>IF($A90="","",IFERROR(MAX(0,IF($H90&lt;=$I90,$J90-$L90,0)),0))</f>
        <v/>
      </c>
      <c r="N90" s="29">
        <f>IF($A90="","",IFERROR($G90*$H90,0))</f>
        <v/>
      </c>
      <c r="O90" s="30" t="n"/>
      <c r="P90" s="31">
        <f>IF($A90="","",IF($H90&lt;=0,"Rupture",IF($H90&lt;=$I90,IF($M90&gt;0,"À commander","Commande en cours"),"En stock")))</f>
        <v/>
      </c>
      <c r="Q90" s="25" t="n"/>
    </row>
    <row r="91" ht="22" customHeight="1">
      <c r="A91" s="24" t="n"/>
      <c r="B91" s="25" t="n"/>
      <c r="C91" s="24" t="n"/>
      <c r="D91" s="24" t="n"/>
      <c r="E91" s="24" t="n"/>
      <c r="F91" s="24" t="n"/>
      <c r="G91" s="26" t="n"/>
      <c r="H91" s="27" t="n"/>
      <c r="I91" s="27" t="n"/>
      <c r="J91" s="27" t="n"/>
      <c r="K91" s="27" t="n"/>
      <c r="L91" s="28">
        <f>IF($A91="","",IFERROR($H91+$K91,0))</f>
        <v/>
      </c>
      <c r="M91" s="28">
        <f>IF($A91="","",IFERROR(MAX(0,IF($H91&lt;=$I91,$J91-$L91,0)),0))</f>
        <v/>
      </c>
      <c r="N91" s="29">
        <f>IF($A91="","",IFERROR($G91*$H91,0))</f>
        <v/>
      </c>
      <c r="O91" s="30" t="n"/>
      <c r="P91" s="31">
        <f>IF($A91="","",IF($H91&lt;=0,"Rupture",IF($H91&lt;=$I91,IF($M91&gt;0,"À commander","Commande en cours"),"En stock")))</f>
        <v/>
      </c>
      <c r="Q91" s="25" t="n"/>
    </row>
    <row r="92" ht="22" customHeight="1">
      <c r="A92" s="24" t="n"/>
      <c r="B92" s="25" t="n"/>
      <c r="C92" s="24" t="n"/>
      <c r="D92" s="24" t="n"/>
      <c r="E92" s="24" t="n"/>
      <c r="F92" s="24" t="n"/>
      <c r="G92" s="26" t="n"/>
      <c r="H92" s="27" t="n"/>
      <c r="I92" s="27" t="n"/>
      <c r="J92" s="27" t="n"/>
      <c r="K92" s="27" t="n"/>
      <c r="L92" s="28">
        <f>IF($A92="","",IFERROR($H92+$K92,0))</f>
        <v/>
      </c>
      <c r="M92" s="28">
        <f>IF($A92="","",IFERROR(MAX(0,IF($H92&lt;=$I92,$J92-$L92,0)),0))</f>
        <v/>
      </c>
      <c r="N92" s="29">
        <f>IF($A92="","",IFERROR($G92*$H92,0))</f>
        <v/>
      </c>
      <c r="O92" s="30" t="n"/>
      <c r="P92" s="31">
        <f>IF($A92="","",IF($H92&lt;=0,"Rupture",IF($H92&lt;=$I92,IF($M92&gt;0,"À commander","Commande en cours"),"En stock")))</f>
        <v/>
      </c>
      <c r="Q92" s="25" t="n"/>
    </row>
    <row r="93" ht="22" customHeight="1">
      <c r="A93" s="24" t="n"/>
      <c r="B93" s="25" t="n"/>
      <c r="C93" s="24" t="n"/>
      <c r="D93" s="24" t="n"/>
      <c r="E93" s="24" t="n"/>
      <c r="F93" s="24" t="n"/>
      <c r="G93" s="26" t="n"/>
      <c r="H93" s="27" t="n"/>
      <c r="I93" s="27" t="n"/>
      <c r="J93" s="27" t="n"/>
      <c r="K93" s="27" t="n"/>
      <c r="L93" s="28">
        <f>IF($A93="","",IFERROR($H93+$K93,0))</f>
        <v/>
      </c>
      <c r="M93" s="28">
        <f>IF($A93="","",IFERROR(MAX(0,IF($H93&lt;=$I93,$J93-$L93,0)),0))</f>
        <v/>
      </c>
      <c r="N93" s="29">
        <f>IF($A93="","",IFERROR($G93*$H93,0))</f>
        <v/>
      </c>
      <c r="O93" s="30" t="n"/>
      <c r="P93" s="31">
        <f>IF($A93="","",IF($H93&lt;=0,"Rupture",IF($H93&lt;=$I93,IF($M93&gt;0,"À commander","Commande en cours"),"En stock")))</f>
        <v/>
      </c>
      <c r="Q93" s="25" t="n"/>
    </row>
    <row r="94" ht="22" customHeight="1">
      <c r="A94" s="24" t="n"/>
      <c r="B94" s="25" t="n"/>
      <c r="C94" s="24" t="n"/>
      <c r="D94" s="24" t="n"/>
      <c r="E94" s="24" t="n"/>
      <c r="F94" s="24" t="n"/>
      <c r="G94" s="26" t="n"/>
      <c r="H94" s="27" t="n"/>
      <c r="I94" s="27" t="n"/>
      <c r="J94" s="27" t="n"/>
      <c r="K94" s="27" t="n"/>
      <c r="L94" s="28">
        <f>IF($A94="","",IFERROR($H94+$K94,0))</f>
        <v/>
      </c>
      <c r="M94" s="28">
        <f>IF($A94="","",IFERROR(MAX(0,IF($H94&lt;=$I94,$J94-$L94,0)),0))</f>
        <v/>
      </c>
      <c r="N94" s="29">
        <f>IF($A94="","",IFERROR($G94*$H94,0))</f>
        <v/>
      </c>
      <c r="O94" s="30" t="n"/>
      <c r="P94" s="31">
        <f>IF($A94="","",IF($H94&lt;=0,"Rupture",IF($H94&lt;=$I94,IF($M94&gt;0,"À commander","Commande en cours"),"En stock")))</f>
        <v/>
      </c>
      <c r="Q94" s="25" t="n"/>
    </row>
    <row r="95" ht="22" customHeight="1">
      <c r="A95" s="24" t="n"/>
      <c r="B95" s="25" t="n"/>
      <c r="C95" s="24" t="n"/>
      <c r="D95" s="24" t="n"/>
      <c r="E95" s="24" t="n"/>
      <c r="F95" s="24" t="n"/>
      <c r="G95" s="26" t="n"/>
      <c r="H95" s="27" t="n"/>
      <c r="I95" s="27" t="n"/>
      <c r="J95" s="27" t="n"/>
      <c r="K95" s="27" t="n"/>
      <c r="L95" s="28">
        <f>IF($A95="","",IFERROR($H95+$K95,0))</f>
        <v/>
      </c>
      <c r="M95" s="28">
        <f>IF($A95="","",IFERROR(MAX(0,IF($H95&lt;=$I95,$J95-$L95,0)),0))</f>
        <v/>
      </c>
      <c r="N95" s="29">
        <f>IF($A95="","",IFERROR($G95*$H95,0))</f>
        <v/>
      </c>
      <c r="O95" s="30" t="n"/>
      <c r="P95" s="31">
        <f>IF($A95="","",IF($H95&lt;=0,"Rupture",IF($H95&lt;=$I95,IF($M95&gt;0,"À commander","Commande en cours"),"En stock")))</f>
        <v/>
      </c>
      <c r="Q95" s="25" t="n"/>
    </row>
    <row r="96" ht="22" customHeight="1">
      <c r="A96" s="24" t="n"/>
      <c r="B96" s="25" t="n"/>
      <c r="C96" s="24" t="n"/>
      <c r="D96" s="24" t="n"/>
      <c r="E96" s="24" t="n"/>
      <c r="F96" s="24" t="n"/>
      <c r="G96" s="26" t="n"/>
      <c r="H96" s="27" t="n"/>
      <c r="I96" s="27" t="n"/>
      <c r="J96" s="27" t="n"/>
      <c r="K96" s="27" t="n"/>
      <c r="L96" s="28">
        <f>IF($A96="","",IFERROR($H96+$K96,0))</f>
        <v/>
      </c>
      <c r="M96" s="28">
        <f>IF($A96="","",IFERROR(MAX(0,IF($H96&lt;=$I96,$J96-$L96,0)),0))</f>
        <v/>
      </c>
      <c r="N96" s="29">
        <f>IF($A96="","",IFERROR($G96*$H96,0))</f>
        <v/>
      </c>
      <c r="O96" s="30" t="n"/>
      <c r="P96" s="31">
        <f>IF($A96="","",IF($H96&lt;=0,"Rupture",IF($H96&lt;=$I96,IF($M96&gt;0,"À commander","Commande en cours"),"En stock")))</f>
        <v/>
      </c>
      <c r="Q96" s="25" t="n"/>
    </row>
    <row r="97" ht="22" customHeight="1">
      <c r="A97" s="24" t="n"/>
      <c r="B97" s="25" t="n"/>
      <c r="C97" s="24" t="n"/>
      <c r="D97" s="24" t="n"/>
      <c r="E97" s="24" t="n"/>
      <c r="F97" s="24" t="n"/>
      <c r="G97" s="26" t="n"/>
      <c r="H97" s="27" t="n"/>
      <c r="I97" s="27" t="n"/>
      <c r="J97" s="27" t="n"/>
      <c r="K97" s="27" t="n"/>
      <c r="L97" s="28">
        <f>IF($A97="","",IFERROR($H97+$K97,0))</f>
        <v/>
      </c>
      <c r="M97" s="28">
        <f>IF($A97="","",IFERROR(MAX(0,IF($H97&lt;=$I97,$J97-$L97,0)),0))</f>
        <v/>
      </c>
      <c r="N97" s="29">
        <f>IF($A97="","",IFERROR($G97*$H97,0))</f>
        <v/>
      </c>
      <c r="O97" s="30" t="n"/>
      <c r="P97" s="31">
        <f>IF($A97="","",IF($H97&lt;=0,"Rupture",IF($H97&lt;=$I97,IF($M97&gt;0,"À commander","Commande en cours"),"En stock")))</f>
        <v/>
      </c>
      <c r="Q97" s="25" t="n"/>
    </row>
    <row r="98" ht="22" customHeight="1">
      <c r="A98" s="24" t="n"/>
      <c r="B98" s="25" t="n"/>
      <c r="C98" s="24" t="n"/>
      <c r="D98" s="24" t="n"/>
      <c r="E98" s="24" t="n"/>
      <c r="F98" s="24" t="n"/>
      <c r="G98" s="26" t="n"/>
      <c r="H98" s="27" t="n"/>
      <c r="I98" s="27" t="n"/>
      <c r="J98" s="27" t="n"/>
      <c r="K98" s="27" t="n"/>
      <c r="L98" s="28">
        <f>IF($A98="","",IFERROR($H98+$K98,0))</f>
        <v/>
      </c>
      <c r="M98" s="28">
        <f>IF($A98="","",IFERROR(MAX(0,IF($H98&lt;=$I98,$J98-$L98,0)),0))</f>
        <v/>
      </c>
      <c r="N98" s="29">
        <f>IF($A98="","",IFERROR($G98*$H98,0))</f>
        <v/>
      </c>
      <c r="O98" s="30" t="n"/>
      <c r="P98" s="31">
        <f>IF($A98="","",IF($H98&lt;=0,"Rupture",IF($H98&lt;=$I98,IF($M98&gt;0,"À commander","Commande en cours"),"En stock")))</f>
        <v/>
      </c>
      <c r="Q98" s="25" t="n"/>
    </row>
    <row r="99" ht="22" customHeight="1">
      <c r="A99" s="24" t="n"/>
      <c r="B99" s="25" t="n"/>
      <c r="C99" s="24" t="n"/>
      <c r="D99" s="24" t="n"/>
      <c r="E99" s="24" t="n"/>
      <c r="F99" s="24" t="n"/>
      <c r="G99" s="26" t="n"/>
      <c r="H99" s="27" t="n"/>
      <c r="I99" s="27" t="n"/>
      <c r="J99" s="27" t="n"/>
      <c r="K99" s="27" t="n"/>
      <c r="L99" s="28">
        <f>IF($A99="","",IFERROR($H99+$K99,0))</f>
        <v/>
      </c>
      <c r="M99" s="28">
        <f>IF($A99="","",IFERROR(MAX(0,IF($H99&lt;=$I99,$J99-$L99,0)),0))</f>
        <v/>
      </c>
      <c r="N99" s="29">
        <f>IF($A99="","",IFERROR($G99*$H99,0))</f>
        <v/>
      </c>
      <c r="O99" s="30" t="n"/>
      <c r="P99" s="31">
        <f>IF($A99="","",IF($H99&lt;=0,"Rupture",IF($H99&lt;=$I99,IF($M99&gt;0,"À commander","Commande en cours"),"En stock")))</f>
        <v/>
      </c>
      <c r="Q99" s="25" t="n"/>
    </row>
    <row r="100" ht="22" customHeight="1">
      <c r="A100" s="24" t="n"/>
      <c r="B100" s="25" t="n"/>
      <c r="C100" s="24" t="n"/>
      <c r="D100" s="24" t="n"/>
      <c r="E100" s="24" t="n"/>
      <c r="F100" s="24" t="n"/>
      <c r="G100" s="26" t="n"/>
      <c r="H100" s="27" t="n"/>
      <c r="I100" s="27" t="n"/>
      <c r="J100" s="27" t="n"/>
      <c r="K100" s="27" t="n"/>
      <c r="L100" s="28">
        <f>IF($A100="","",IFERROR($H100+$K100,0))</f>
        <v/>
      </c>
      <c r="M100" s="28">
        <f>IF($A100="","",IFERROR(MAX(0,IF($H100&lt;=$I100,$J100-$L100,0)),0))</f>
        <v/>
      </c>
      <c r="N100" s="29">
        <f>IF($A100="","",IFERROR($G100*$H100,0))</f>
        <v/>
      </c>
      <c r="O100" s="30" t="n"/>
      <c r="P100" s="31">
        <f>IF($A100="","",IF($H100&lt;=0,"Rupture",IF($H100&lt;=$I100,IF($M100&gt;0,"À commander","Commande en cours"),"En stock")))</f>
        <v/>
      </c>
      <c r="Q100" s="25" t="n"/>
    </row>
    <row r="101" ht="22" customHeight="1">
      <c r="A101" s="24" t="n"/>
      <c r="B101" s="25" t="n"/>
      <c r="C101" s="24" t="n"/>
      <c r="D101" s="24" t="n"/>
      <c r="E101" s="24" t="n"/>
      <c r="F101" s="24" t="n"/>
      <c r="G101" s="26" t="n"/>
      <c r="H101" s="27" t="n"/>
      <c r="I101" s="27" t="n"/>
      <c r="J101" s="27" t="n"/>
      <c r="K101" s="27" t="n"/>
      <c r="L101" s="28">
        <f>IF($A101="","",IFERROR($H101+$K101,0))</f>
        <v/>
      </c>
      <c r="M101" s="28">
        <f>IF($A101="","",IFERROR(MAX(0,IF($H101&lt;=$I101,$J101-$L101,0)),0))</f>
        <v/>
      </c>
      <c r="N101" s="29">
        <f>IF($A101="","",IFERROR($G101*$H101,0))</f>
        <v/>
      </c>
      <c r="O101" s="30" t="n"/>
      <c r="P101" s="31">
        <f>IF($A101="","",IF($H101&lt;=0,"Rupture",IF($H101&lt;=$I101,IF($M101&gt;0,"À commander","Commande en cours"),"En stock")))</f>
        <v/>
      </c>
      <c r="Q101" s="25" t="n"/>
    </row>
    <row r="102" ht="22" customHeight="1">
      <c r="A102" s="24" t="n"/>
      <c r="B102" s="25" t="n"/>
      <c r="C102" s="24" t="n"/>
      <c r="D102" s="24" t="n"/>
      <c r="E102" s="24" t="n"/>
      <c r="F102" s="24" t="n"/>
      <c r="G102" s="26" t="n"/>
      <c r="H102" s="27" t="n"/>
      <c r="I102" s="27" t="n"/>
      <c r="J102" s="27" t="n"/>
      <c r="K102" s="27" t="n"/>
      <c r="L102" s="28">
        <f>IF($A102="","",IFERROR($H102+$K102,0))</f>
        <v/>
      </c>
      <c r="M102" s="28">
        <f>IF($A102="","",IFERROR(MAX(0,IF($H102&lt;=$I102,$J102-$L102,0)),0))</f>
        <v/>
      </c>
      <c r="N102" s="29">
        <f>IF($A102="","",IFERROR($G102*$H102,0))</f>
        <v/>
      </c>
      <c r="O102" s="30" t="n"/>
      <c r="P102" s="31">
        <f>IF($A102="","",IF($H102&lt;=0,"Rupture",IF($H102&lt;=$I102,IF($M102&gt;0,"À commander","Commande en cours"),"En stock")))</f>
        <v/>
      </c>
      <c r="Q102" s="25" t="n"/>
    </row>
    <row r="103" ht="22" customHeight="1">
      <c r="A103" s="24" t="n"/>
      <c r="B103" s="25" t="n"/>
      <c r="C103" s="24" t="n"/>
      <c r="D103" s="24" t="n"/>
      <c r="E103" s="24" t="n"/>
      <c r="F103" s="24" t="n"/>
      <c r="G103" s="26" t="n"/>
      <c r="H103" s="27" t="n"/>
      <c r="I103" s="27" t="n"/>
      <c r="J103" s="27" t="n"/>
      <c r="K103" s="27" t="n"/>
      <c r="L103" s="28">
        <f>IF($A103="","",IFERROR($H103+$K103,0))</f>
        <v/>
      </c>
      <c r="M103" s="28">
        <f>IF($A103="","",IFERROR(MAX(0,IF($H103&lt;=$I103,$J103-$L103,0)),0))</f>
        <v/>
      </c>
      <c r="N103" s="29">
        <f>IF($A103="","",IFERROR($G103*$H103,0))</f>
        <v/>
      </c>
      <c r="O103" s="30" t="n"/>
      <c r="P103" s="31">
        <f>IF($A103="","",IF($H103&lt;=0,"Rupture",IF($H103&lt;=$I103,IF($M103&gt;0,"À commander","Commande en cours"),"En stock")))</f>
        <v/>
      </c>
      <c r="Q103" s="25" t="n"/>
    </row>
    <row r="104" ht="22" customHeight="1">
      <c r="A104" s="24" t="n"/>
      <c r="B104" s="25" t="n"/>
      <c r="C104" s="24" t="n"/>
      <c r="D104" s="24" t="n"/>
      <c r="E104" s="24" t="n"/>
      <c r="F104" s="24" t="n"/>
      <c r="G104" s="26" t="n"/>
      <c r="H104" s="27" t="n"/>
      <c r="I104" s="27" t="n"/>
      <c r="J104" s="27" t="n"/>
      <c r="K104" s="27" t="n"/>
      <c r="L104" s="28">
        <f>IF($A104="","",IFERROR($H104+$K104,0))</f>
        <v/>
      </c>
      <c r="M104" s="28">
        <f>IF($A104="","",IFERROR(MAX(0,IF($H104&lt;=$I104,$J104-$L104,0)),0))</f>
        <v/>
      </c>
      <c r="N104" s="29">
        <f>IF($A104="","",IFERROR($G104*$H104,0))</f>
        <v/>
      </c>
      <c r="O104" s="30" t="n"/>
      <c r="P104" s="31">
        <f>IF($A104="","",IF($H104&lt;=0,"Rupture",IF($H104&lt;=$I104,IF($M104&gt;0,"À commander","Commande en cours"),"En stock")))</f>
        <v/>
      </c>
      <c r="Q104" s="25" t="n"/>
    </row>
    <row r="105" ht="22" customHeight="1">
      <c r="A105" s="24" t="n"/>
      <c r="B105" s="25" t="n"/>
      <c r="C105" s="24" t="n"/>
      <c r="D105" s="24" t="n"/>
      <c r="E105" s="24" t="n"/>
      <c r="F105" s="24" t="n"/>
      <c r="G105" s="26" t="n"/>
      <c r="H105" s="27" t="n"/>
      <c r="I105" s="27" t="n"/>
      <c r="J105" s="27" t="n"/>
      <c r="K105" s="27" t="n"/>
      <c r="L105" s="28">
        <f>IF($A105="","",IFERROR($H105+$K105,0))</f>
        <v/>
      </c>
      <c r="M105" s="28">
        <f>IF($A105="","",IFERROR(MAX(0,IF($H105&lt;=$I105,$J105-$L105,0)),0))</f>
        <v/>
      </c>
      <c r="N105" s="29">
        <f>IF($A105="","",IFERROR($G105*$H105,0))</f>
        <v/>
      </c>
      <c r="O105" s="30" t="n"/>
      <c r="P105" s="31">
        <f>IF($A105="","",IF($H105&lt;=0,"Rupture",IF($H105&lt;=$I105,IF($M105&gt;0,"À commander","Commande en cours"),"En stock")))</f>
        <v/>
      </c>
      <c r="Q105" s="25" t="n"/>
    </row>
    <row r="106" ht="22" customHeight="1">
      <c r="A106" s="24" t="n"/>
      <c r="B106" s="25" t="n"/>
      <c r="C106" s="24" t="n"/>
      <c r="D106" s="24" t="n"/>
      <c r="E106" s="24" t="n"/>
      <c r="F106" s="24" t="n"/>
      <c r="G106" s="26" t="n"/>
      <c r="H106" s="27" t="n"/>
      <c r="I106" s="27" t="n"/>
      <c r="J106" s="27" t="n"/>
      <c r="K106" s="27" t="n"/>
      <c r="L106" s="28">
        <f>IF($A106="","",IFERROR($H106+$K106,0))</f>
        <v/>
      </c>
      <c r="M106" s="28">
        <f>IF($A106="","",IFERROR(MAX(0,IF($H106&lt;=$I106,$J106-$L106,0)),0))</f>
        <v/>
      </c>
      <c r="N106" s="29">
        <f>IF($A106="","",IFERROR($G106*$H106,0))</f>
        <v/>
      </c>
      <c r="O106" s="30" t="n"/>
      <c r="P106" s="31">
        <f>IF($A106="","",IF($H106&lt;=0,"Rupture",IF($H106&lt;=$I106,IF($M106&gt;0,"À commander","Commande en cours"),"En stock")))</f>
        <v/>
      </c>
      <c r="Q106" s="25" t="n"/>
    </row>
    <row r="107" ht="22" customHeight="1">
      <c r="A107" s="24" t="n"/>
      <c r="B107" s="25" t="n"/>
      <c r="C107" s="24" t="n"/>
      <c r="D107" s="24" t="n"/>
      <c r="E107" s="24" t="n"/>
      <c r="F107" s="24" t="n"/>
      <c r="G107" s="26" t="n"/>
      <c r="H107" s="27" t="n"/>
      <c r="I107" s="27" t="n"/>
      <c r="J107" s="27" t="n"/>
      <c r="K107" s="27" t="n"/>
      <c r="L107" s="28">
        <f>IF($A107="","",IFERROR($H107+$K107,0))</f>
        <v/>
      </c>
      <c r="M107" s="28">
        <f>IF($A107="","",IFERROR(MAX(0,IF($H107&lt;=$I107,$J107-$L107,0)),0))</f>
        <v/>
      </c>
      <c r="N107" s="29">
        <f>IF($A107="","",IFERROR($G107*$H107,0))</f>
        <v/>
      </c>
      <c r="O107" s="30" t="n"/>
      <c r="P107" s="31">
        <f>IF($A107="","",IF($H107&lt;=0,"Rupture",IF($H107&lt;=$I107,IF($M107&gt;0,"À commander","Commande en cours"),"En stock")))</f>
        <v/>
      </c>
      <c r="Q107" s="25" t="n"/>
    </row>
    <row r="108" ht="22" customHeight="1">
      <c r="A108" s="24" t="n"/>
      <c r="B108" s="25" t="n"/>
      <c r="C108" s="24" t="n"/>
      <c r="D108" s="24" t="n"/>
      <c r="E108" s="24" t="n"/>
      <c r="F108" s="24" t="n"/>
      <c r="G108" s="26" t="n"/>
      <c r="H108" s="27" t="n"/>
      <c r="I108" s="27" t="n"/>
      <c r="J108" s="27" t="n"/>
      <c r="K108" s="27" t="n"/>
      <c r="L108" s="28">
        <f>IF($A108="","",IFERROR($H108+$K108,0))</f>
        <v/>
      </c>
      <c r="M108" s="28">
        <f>IF($A108="","",IFERROR(MAX(0,IF($H108&lt;=$I108,$J108-$L108,0)),0))</f>
        <v/>
      </c>
      <c r="N108" s="29">
        <f>IF($A108="","",IFERROR($G108*$H108,0))</f>
        <v/>
      </c>
      <c r="O108" s="30" t="n"/>
      <c r="P108" s="31">
        <f>IF($A108="","",IF($H108&lt;=0,"Rupture",IF($H108&lt;=$I108,IF($M108&gt;0,"À commander","Commande en cours"),"En stock")))</f>
        <v/>
      </c>
      <c r="Q108" s="25" t="n"/>
    </row>
    <row r="109" ht="22" customHeight="1">
      <c r="A109" s="24" t="n"/>
      <c r="B109" s="25" t="n"/>
      <c r="C109" s="24" t="n"/>
      <c r="D109" s="24" t="n"/>
      <c r="E109" s="24" t="n"/>
      <c r="F109" s="24" t="n"/>
      <c r="G109" s="26" t="n"/>
      <c r="H109" s="27" t="n"/>
      <c r="I109" s="27" t="n"/>
      <c r="J109" s="27" t="n"/>
      <c r="K109" s="27" t="n"/>
      <c r="L109" s="28">
        <f>IF($A109="","",IFERROR($H109+$K109,0))</f>
        <v/>
      </c>
      <c r="M109" s="28">
        <f>IF($A109="","",IFERROR(MAX(0,IF($H109&lt;=$I109,$J109-$L109,0)),0))</f>
        <v/>
      </c>
      <c r="N109" s="29">
        <f>IF($A109="","",IFERROR($G109*$H109,0))</f>
        <v/>
      </c>
      <c r="O109" s="30" t="n"/>
      <c r="P109" s="31">
        <f>IF($A109="","",IF($H109&lt;=0,"Rupture",IF($H109&lt;=$I109,IF($M109&gt;0,"À commander","Commande en cours"),"En stock")))</f>
        <v/>
      </c>
      <c r="Q109" s="25" t="n"/>
    </row>
    <row r="110" ht="22" customHeight="1">
      <c r="A110" s="24" t="n"/>
      <c r="B110" s="25" t="n"/>
      <c r="C110" s="24" t="n"/>
      <c r="D110" s="24" t="n"/>
      <c r="E110" s="24" t="n"/>
      <c r="F110" s="24" t="n"/>
      <c r="G110" s="26" t="n"/>
      <c r="H110" s="27" t="n"/>
      <c r="I110" s="27" t="n"/>
      <c r="J110" s="27" t="n"/>
      <c r="K110" s="27" t="n"/>
      <c r="L110" s="28">
        <f>IF($A110="","",IFERROR($H110+$K110,0))</f>
        <v/>
      </c>
      <c r="M110" s="28">
        <f>IF($A110="","",IFERROR(MAX(0,IF($H110&lt;=$I110,$J110-$L110,0)),0))</f>
        <v/>
      </c>
      <c r="N110" s="29">
        <f>IF($A110="","",IFERROR($G110*$H110,0))</f>
        <v/>
      </c>
      <c r="O110" s="30" t="n"/>
      <c r="P110" s="31">
        <f>IF($A110="","",IF($H110&lt;=0,"Rupture",IF($H110&lt;=$I110,IF($M110&gt;0,"À commander","Commande en cours"),"En stock")))</f>
        <v/>
      </c>
      <c r="Q110" s="25" t="n"/>
    </row>
    <row r="111" ht="22" customHeight="1">
      <c r="A111" s="24" t="n"/>
      <c r="B111" s="25" t="n"/>
      <c r="C111" s="24" t="n"/>
      <c r="D111" s="24" t="n"/>
      <c r="E111" s="24" t="n"/>
      <c r="F111" s="24" t="n"/>
      <c r="G111" s="26" t="n"/>
      <c r="H111" s="27" t="n"/>
      <c r="I111" s="27" t="n"/>
      <c r="J111" s="27" t="n"/>
      <c r="K111" s="27" t="n"/>
      <c r="L111" s="28">
        <f>IF($A111="","",IFERROR($H111+$K111,0))</f>
        <v/>
      </c>
      <c r="M111" s="28">
        <f>IF($A111="","",IFERROR(MAX(0,IF($H111&lt;=$I111,$J111-$L111,0)),0))</f>
        <v/>
      </c>
      <c r="N111" s="29">
        <f>IF($A111="","",IFERROR($G111*$H111,0))</f>
        <v/>
      </c>
      <c r="O111" s="30" t="n"/>
      <c r="P111" s="31">
        <f>IF($A111="","",IF($H111&lt;=0,"Rupture",IF($H111&lt;=$I111,IF($M111&gt;0,"À commander","Commande en cours"),"En stock")))</f>
        <v/>
      </c>
      <c r="Q111" s="25" t="n"/>
    </row>
    <row r="112" ht="22" customHeight="1">
      <c r="A112" s="24" t="n"/>
      <c r="B112" s="25" t="n"/>
      <c r="C112" s="24" t="n"/>
      <c r="D112" s="24" t="n"/>
      <c r="E112" s="24" t="n"/>
      <c r="F112" s="24" t="n"/>
      <c r="G112" s="26" t="n"/>
      <c r="H112" s="27" t="n"/>
      <c r="I112" s="27" t="n"/>
      <c r="J112" s="27" t="n"/>
      <c r="K112" s="27" t="n"/>
      <c r="L112" s="28">
        <f>IF($A112="","",IFERROR($H112+$K112,0))</f>
        <v/>
      </c>
      <c r="M112" s="28">
        <f>IF($A112="","",IFERROR(MAX(0,IF($H112&lt;=$I112,$J112-$L112,0)),0))</f>
        <v/>
      </c>
      <c r="N112" s="29">
        <f>IF($A112="","",IFERROR($G112*$H112,0))</f>
        <v/>
      </c>
      <c r="O112" s="30" t="n"/>
      <c r="P112" s="31">
        <f>IF($A112="","",IF($H112&lt;=0,"Rupture",IF($H112&lt;=$I112,IF($M112&gt;0,"À commander","Commande en cours"),"En stock")))</f>
        <v/>
      </c>
      <c r="Q112" s="25" t="n"/>
    </row>
    <row r="113" ht="22" customHeight="1">
      <c r="A113" s="24" t="n"/>
      <c r="B113" s="25" t="n"/>
      <c r="C113" s="24" t="n"/>
      <c r="D113" s="24" t="n"/>
      <c r="E113" s="24" t="n"/>
      <c r="F113" s="24" t="n"/>
      <c r="G113" s="26" t="n"/>
      <c r="H113" s="27" t="n"/>
      <c r="I113" s="27" t="n"/>
      <c r="J113" s="27" t="n"/>
      <c r="K113" s="27" t="n"/>
      <c r="L113" s="28">
        <f>IF($A113="","",IFERROR($H113+$K113,0))</f>
        <v/>
      </c>
      <c r="M113" s="28">
        <f>IF($A113="","",IFERROR(MAX(0,IF($H113&lt;=$I113,$J113-$L113,0)),0))</f>
        <v/>
      </c>
      <c r="N113" s="29">
        <f>IF($A113="","",IFERROR($G113*$H113,0))</f>
        <v/>
      </c>
      <c r="O113" s="30" t="n"/>
      <c r="P113" s="31">
        <f>IF($A113="","",IF($H113&lt;=0,"Rupture",IF($H113&lt;=$I113,IF($M113&gt;0,"À commander","Commande en cours"),"En stock")))</f>
        <v/>
      </c>
      <c r="Q113" s="25" t="n"/>
    </row>
    <row r="114" ht="22" customHeight="1">
      <c r="A114" s="24" t="n"/>
      <c r="B114" s="25" t="n"/>
      <c r="C114" s="24" t="n"/>
      <c r="D114" s="24" t="n"/>
      <c r="E114" s="24" t="n"/>
      <c r="F114" s="24" t="n"/>
      <c r="G114" s="26" t="n"/>
      <c r="H114" s="27" t="n"/>
      <c r="I114" s="27" t="n"/>
      <c r="J114" s="27" t="n"/>
      <c r="K114" s="27" t="n"/>
      <c r="L114" s="28">
        <f>IF($A114="","",IFERROR($H114+$K114,0))</f>
        <v/>
      </c>
      <c r="M114" s="28">
        <f>IF($A114="","",IFERROR(MAX(0,IF($H114&lt;=$I114,$J114-$L114,0)),0))</f>
        <v/>
      </c>
      <c r="N114" s="29">
        <f>IF($A114="","",IFERROR($G114*$H114,0))</f>
        <v/>
      </c>
      <c r="O114" s="30" t="n"/>
      <c r="P114" s="31">
        <f>IF($A114="","",IF($H114&lt;=0,"Rupture",IF($H114&lt;=$I114,IF($M114&gt;0,"À commander","Commande en cours"),"En stock")))</f>
        <v/>
      </c>
      <c r="Q114" s="25" t="n"/>
    </row>
    <row r="115" ht="22" customHeight="1">
      <c r="A115" s="24" t="n"/>
      <c r="B115" s="25" t="n"/>
      <c r="C115" s="24" t="n"/>
      <c r="D115" s="24" t="n"/>
      <c r="E115" s="24" t="n"/>
      <c r="F115" s="24" t="n"/>
      <c r="G115" s="26" t="n"/>
      <c r="H115" s="27" t="n"/>
      <c r="I115" s="27" t="n"/>
      <c r="J115" s="27" t="n"/>
      <c r="K115" s="27" t="n"/>
      <c r="L115" s="28">
        <f>IF($A115="","",IFERROR($H115+$K115,0))</f>
        <v/>
      </c>
      <c r="M115" s="28">
        <f>IF($A115="","",IFERROR(MAX(0,IF($H115&lt;=$I115,$J115-$L115,0)),0))</f>
        <v/>
      </c>
      <c r="N115" s="29">
        <f>IF($A115="","",IFERROR($G115*$H115,0))</f>
        <v/>
      </c>
      <c r="O115" s="30" t="n"/>
      <c r="P115" s="31">
        <f>IF($A115="","",IF($H115&lt;=0,"Rupture",IF($H115&lt;=$I115,IF($M115&gt;0,"À commander","Commande en cours"),"En stock")))</f>
        <v/>
      </c>
      <c r="Q115" s="25" t="n"/>
    </row>
    <row r="116" ht="22" customHeight="1">
      <c r="A116" s="24" t="n"/>
      <c r="B116" s="25" t="n"/>
      <c r="C116" s="24" t="n"/>
      <c r="D116" s="24" t="n"/>
      <c r="E116" s="24" t="n"/>
      <c r="F116" s="24" t="n"/>
      <c r="G116" s="26" t="n"/>
      <c r="H116" s="27" t="n"/>
      <c r="I116" s="27" t="n"/>
      <c r="J116" s="27" t="n"/>
      <c r="K116" s="27" t="n"/>
      <c r="L116" s="28">
        <f>IF($A116="","",IFERROR($H116+$K116,0))</f>
        <v/>
      </c>
      <c r="M116" s="28">
        <f>IF($A116="","",IFERROR(MAX(0,IF($H116&lt;=$I116,$J116-$L116,0)),0))</f>
        <v/>
      </c>
      <c r="N116" s="29">
        <f>IF($A116="","",IFERROR($G116*$H116,0))</f>
        <v/>
      </c>
      <c r="O116" s="30" t="n"/>
      <c r="P116" s="31">
        <f>IF($A116="","",IF($H116&lt;=0,"Rupture",IF($H116&lt;=$I116,IF($M116&gt;0,"À commander","Commande en cours"),"En stock")))</f>
        <v/>
      </c>
      <c r="Q116" s="25" t="n"/>
    </row>
    <row r="117" ht="22" customHeight="1">
      <c r="A117" s="24" t="n"/>
      <c r="B117" s="25" t="n"/>
      <c r="C117" s="24" t="n"/>
      <c r="D117" s="24" t="n"/>
      <c r="E117" s="24" t="n"/>
      <c r="F117" s="24" t="n"/>
      <c r="G117" s="26" t="n"/>
      <c r="H117" s="27" t="n"/>
      <c r="I117" s="27" t="n"/>
      <c r="J117" s="27" t="n"/>
      <c r="K117" s="27" t="n"/>
      <c r="L117" s="28">
        <f>IF($A117="","",IFERROR($H117+$K117,0))</f>
        <v/>
      </c>
      <c r="M117" s="28">
        <f>IF($A117="","",IFERROR(MAX(0,IF($H117&lt;=$I117,$J117-$L117,0)),0))</f>
        <v/>
      </c>
      <c r="N117" s="29">
        <f>IF($A117="","",IFERROR($G117*$H117,0))</f>
        <v/>
      </c>
      <c r="O117" s="30" t="n"/>
      <c r="P117" s="31">
        <f>IF($A117="","",IF($H117&lt;=0,"Rupture",IF($H117&lt;=$I117,IF($M117&gt;0,"À commander","Commande en cours"),"En stock")))</f>
        <v/>
      </c>
      <c r="Q117" s="25" t="n"/>
    </row>
    <row r="118" ht="22" customHeight="1">
      <c r="A118" s="24" t="n"/>
      <c r="B118" s="25" t="n"/>
      <c r="C118" s="24" t="n"/>
      <c r="D118" s="24" t="n"/>
      <c r="E118" s="24" t="n"/>
      <c r="F118" s="24" t="n"/>
      <c r="G118" s="26" t="n"/>
      <c r="H118" s="27" t="n"/>
      <c r="I118" s="27" t="n"/>
      <c r="J118" s="27" t="n"/>
      <c r="K118" s="27" t="n"/>
      <c r="L118" s="28">
        <f>IF($A118="","",IFERROR($H118+$K118,0))</f>
        <v/>
      </c>
      <c r="M118" s="28">
        <f>IF($A118="","",IFERROR(MAX(0,IF($H118&lt;=$I118,$J118-$L118,0)),0))</f>
        <v/>
      </c>
      <c r="N118" s="29">
        <f>IF($A118="","",IFERROR($G118*$H118,0))</f>
        <v/>
      </c>
      <c r="O118" s="30" t="n"/>
      <c r="P118" s="31">
        <f>IF($A118="","",IF($H118&lt;=0,"Rupture",IF($H118&lt;=$I118,IF($M118&gt;0,"À commander","Commande en cours"),"En stock")))</f>
        <v/>
      </c>
      <c r="Q118" s="25" t="n"/>
    </row>
    <row r="119" ht="22" customHeight="1">
      <c r="A119" s="24" t="n"/>
      <c r="B119" s="25" t="n"/>
      <c r="C119" s="24" t="n"/>
      <c r="D119" s="24" t="n"/>
      <c r="E119" s="24" t="n"/>
      <c r="F119" s="24" t="n"/>
      <c r="G119" s="26" t="n"/>
      <c r="H119" s="27" t="n"/>
      <c r="I119" s="27" t="n"/>
      <c r="J119" s="27" t="n"/>
      <c r="K119" s="27" t="n"/>
      <c r="L119" s="28">
        <f>IF($A119="","",IFERROR($H119+$K119,0))</f>
        <v/>
      </c>
      <c r="M119" s="28">
        <f>IF($A119="","",IFERROR(MAX(0,IF($H119&lt;=$I119,$J119-$L119,0)),0))</f>
        <v/>
      </c>
      <c r="N119" s="29">
        <f>IF($A119="","",IFERROR($G119*$H119,0))</f>
        <v/>
      </c>
      <c r="O119" s="30" t="n"/>
      <c r="P119" s="31">
        <f>IF($A119="","",IF($H119&lt;=0,"Rupture",IF($H119&lt;=$I119,IF($M119&gt;0,"À commander","Commande en cours"),"En stock")))</f>
        <v/>
      </c>
      <c r="Q119" s="25" t="n"/>
    </row>
    <row r="120" ht="22" customHeight="1">
      <c r="A120" s="24" t="n"/>
      <c r="B120" s="25" t="n"/>
      <c r="C120" s="24" t="n"/>
      <c r="D120" s="24" t="n"/>
      <c r="E120" s="24" t="n"/>
      <c r="F120" s="24" t="n"/>
      <c r="G120" s="26" t="n"/>
      <c r="H120" s="27" t="n"/>
      <c r="I120" s="27" t="n"/>
      <c r="J120" s="27" t="n"/>
      <c r="K120" s="27" t="n"/>
      <c r="L120" s="28">
        <f>IF($A120="","",IFERROR($H120+$K120,0))</f>
        <v/>
      </c>
      <c r="M120" s="28">
        <f>IF($A120="","",IFERROR(MAX(0,IF($H120&lt;=$I120,$J120-$L120,0)),0))</f>
        <v/>
      </c>
      <c r="N120" s="29">
        <f>IF($A120="","",IFERROR($G120*$H120,0))</f>
        <v/>
      </c>
      <c r="O120" s="30" t="n"/>
      <c r="P120" s="31">
        <f>IF($A120="","",IF($H120&lt;=0,"Rupture",IF($H120&lt;=$I120,IF($M120&gt;0,"À commander","Commande en cours"),"En stock")))</f>
        <v/>
      </c>
      <c r="Q120" s="25" t="n"/>
    </row>
    <row r="121" ht="22" customHeight="1">
      <c r="A121" s="24" t="n"/>
      <c r="B121" s="25" t="n"/>
      <c r="C121" s="24" t="n"/>
      <c r="D121" s="24" t="n"/>
      <c r="E121" s="24" t="n"/>
      <c r="F121" s="24" t="n"/>
      <c r="G121" s="26" t="n"/>
      <c r="H121" s="27" t="n"/>
      <c r="I121" s="27" t="n"/>
      <c r="J121" s="27" t="n"/>
      <c r="K121" s="27" t="n"/>
      <c r="L121" s="28">
        <f>IF($A121="","",IFERROR($H121+$K121,0))</f>
        <v/>
      </c>
      <c r="M121" s="28">
        <f>IF($A121="","",IFERROR(MAX(0,IF($H121&lt;=$I121,$J121-$L121,0)),0))</f>
        <v/>
      </c>
      <c r="N121" s="29">
        <f>IF($A121="","",IFERROR($G121*$H121,0))</f>
        <v/>
      </c>
      <c r="O121" s="30" t="n"/>
      <c r="P121" s="31">
        <f>IF($A121="","",IF($H121&lt;=0,"Rupture",IF($H121&lt;=$I121,IF($M121&gt;0,"À commander","Commande en cours"),"En stock")))</f>
        <v/>
      </c>
      <c r="Q121" s="25" t="n"/>
    </row>
    <row r="122" ht="22" customHeight="1">
      <c r="A122" s="24" t="n"/>
      <c r="B122" s="25" t="n"/>
      <c r="C122" s="24" t="n"/>
      <c r="D122" s="24" t="n"/>
      <c r="E122" s="24" t="n"/>
      <c r="F122" s="24" t="n"/>
      <c r="G122" s="26" t="n"/>
      <c r="H122" s="27" t="n"/>
      <c r="I122" s="27" t="n"/>
      <c r="J122" s="27" t="n"/>
      <c r="K122" s="27" t="n"/>
      <c r="L122" s="28">
        <f>IF($A122="","",IFERROR($H122+$K122,0))</f>
        <v/>
      </c>
      <c r="M122" s="28">
        <f>IF($A122="","",IFERROR(MAX(0,IF($H122&lt;=$I122,$J122-$L122,0)),0))</f>
        <v/>
      </c>
      <c r="N122" s="29">
        <f>IF($A122="","",IFERROR($G122*$H122,0))</f>
        <v/>
      </c>
      <c r="O122" s="30" t="n"/>
      <c r="P122" s="31">
        <f>IF($A122="","",IF($H122&lt;=0,"Rupture",IF($H122&lt;=$I122,IF($M122&gt;0,"À commander","Commande en cours"),"En stock")))</f>
        <v/>
      </c>
      <c r="Q122" s="25" t="n"/>
    </row>
    <row r="123" ht="22" customHeight="1">
      <c r="A123" s="24" t="n"/>
      <c r="B123" s="25" t="n"/>
      <c r="C123" s="24" t="n"/>
      <c r="D123" s="24" t="n"/>
      <c r="E123" s="24" t="n"/>
      <c r="F123" s="24" t="n"/>
      <c r="G123" s="26" t="n"/>
      <c r="H123" s="27" t="n"/>
      <c r="I123" s="27" t="n"/>
      <c r="J123" s="27" t="n"/>
      <c r="K123" s="27" t="n"/>
      <c r="L123" s="28">
        <f>IF($A123="","",IFERROR($H123+$K123,0))</f>
        <v/>
      </c>
      <c r="M123" s="28">
        <f>IF($A123="","",IFERROR(MAX(0,IF($H123&lt;=$I123,$J123-$L123,0)),0))</f>
        <v/>
      </c>
      <c r="N123" s="29">
        <f>IF($A123="","",IFERROR($G123*$H123,0))</f>
        <v/>
      </c>
      <c r="O123" s="30" t="n"/>
      <c r="P123" s="31">
        <f>IF($A123="","",IF($H123&lt;=0,"Rupture",IF($H123&lt;=$I123,IF($M123&gt;0,"À commander","Commande en cours"),"En stock")))</f>
        <v/>
      </c>
      <c r="Q123" s="25" t="n"/>
    </row>
    <row r="124" ht="22" customHeight="1">
      <c r="A124" s="24" t="n"/>
      <c r="B124" s="25" t="n"/>
      <c r="C124" s="24" t="n"/>
      <c r="D124" s="24" t="n"/>
      <c r="E124" s="24" t="n"/>
      <c r="F124" s="24" t="n"/>
      <c r="G124" s="26" t="n"/>
      <c r="H124" s="27" t="n"/>
      <c r="I124" s="27" t="n"/>
      <c r="J124" s="27" t="n"/>
      <c r="K124" s="27" t="n"/>
      <c r="L124" s="28">
        <f>IF($A124="","",IFERROR($H124+$K124,0))</f>
        <v/>
      </c>
      <c r="M124" s="28">
        <f>IF($A124="","",IFERROR(MAX(0,IF($H124&lt;=$I124,$J124-$L124,0)),0))</f>
        <v/>
      </c>
      <c r="N124" s="29">
        <f>IF($A124="","",IFERROR($G124*$H124,0))</f>
        <v/>
      </c>
      <c r="O124" s="30" t="n"/>
      <c r="P124" s="31">
        <f>IF($A124="","",IF($H124&lt;=0,"Rupture",IF($H124&lt;=$I124,IF($M124&gt;0,"À commander","Commande en cours"),"En stock")))</f>
        <v/>
      </c>
      <c r="Q124" s="25" t="n"/>
    </row>
    <row r="125" ht="22" customHeight="1">
      <c r="A125" s="24" t="n"/>
      <c r="B125" s="25" t="n"/>
      <c r="C125" s="24" t="n"/>
      <c r="D125" s="24" t="n"/>
      <c r="E125" s="24" t="n"/>
      <c r="F125" s="24" t="n"/>
      <c r="G125" s="26" t="n"/>
      <c r="H125" s="27" t="n"/>
      <c r="I125" s="27" t="n"/>
      <c r="J125" s="27" t="n"/>
      <c r="K125" s="27" t="n"/>
      <c r="L125" s="28">
        <f>IF($A125="","",IFERROR($H125+$K125,0))</f>
        <v/>
      </c>
      <c r="M125" s="28">
        <f>IF($A125="","",IFERROR(MAX(0,IF($H125&lt;=$I125,$J125-$L125,0)),0))</f>
        <v/>
      </c>
      <c r="N125" s="29">
        <f>IF($A125="","",IFERROR($G125*$H125,0))</f>
        <v/>
      </c>
      <c r="O125" s="30" t="n"/>
      <c r="P125" s="31">
        <f>IF($A125="","",IF($H125&lt;=0,"Rupture",IF($H125&lt;=$I125,IF($M125&gt;0,"À commander","Commande en cours"),"En stock")))</f>
        <v/>
      </c>
      <c r="Q125" s="25" t="n"/>
    </row>
    <row r="126" ht="22" customHeight="1">
      <c r="A126" s="24" t="n"/>
      <c r="B126" s="25" t="n"/>
      <c r="C126" s="24" t="n"/>
      <c r="D126" s="24" t="n"/>
      <c r="E126" s="24" t="n"/>
      <c r="F126" s="24" t="n"/>
      <c r="G126" s="26" t="n"/>
      <c r="H126" s="27" t="n"/>
      <c r="I126" s="27" t="n"/>
      <c r="J126" s="27" t="n"/>
      <c r="K126" s="27" t="n"/>
      <c r="L126" s="28">
        <f>IF($A126="","",IFERROR($H126+$K126,0))</f>
        <v/>
      </c>
      <c r="M126" s="28">
        <f>IF($A126="","",IFERROR(MAX(0,IF($H126&lt;=$I126,$J126-$L126,0)),0))</f>
        <v/>
      </c>
      <c r="N126" s="29">
        <f>IF($A126="","",IFERROR($G126*$H126,0))</f>
        <v/>
      </c>
      <c r="O126" s="30" t="n"/>
      <c r="P126" s="31">
        <f>IF($A126="","",IF($H126&lt;=0,"Rupture",IF($H126&lt;=$I126,IF($M126&gt;0,"À commander","Commande en cours"),"En stock")))</f>
        <v/>
      </c>
      <c r="Q126" s="25" t="n"/>
    </row>
    <row r="127" ht="22" customHeight="1">
      <c r="A127" s="24" t="n"/>
      <c r="B127" s="25" t="n"/>
      <c r="C127" s="24" t="n"/>
      <c r="D127" s="24" t="n"/>
      <c r="E127" s="24" t="n"/>
      <c r="F127" s="24" t="n"/>
      <c r="G127" s="26" t="n"/>
      <c r="H127" s="27" t="n"/>
      <c r="I127" s="27" t="n"/>
      <c r="J127" s="27" t="n"/>
      <c r="K127" s="27" t="n"/>
      <c r="L127" s="28">
        <f>IF($A127="","",IFERROR($H127+$K127,0))</f>
        <v/>
      </c>
      <c r="M127" s="28">
        <f>IF($A127="","",IFERROR(MAX(0,IF($H127&lt;=$I127,$J127-$L127,0)),0))</f>
        <v/>
      </c>
      <c r="N127" s="29">
        <f>IF($A127="","",IFERROR($G127*$H127,0))</f>
        <v/>
      </c>
      <c r="O127" s="30" t="n"/>
      <c r="P127" s="31">
        <f>IF($A127="","",IF($H127&lt;=0,"Rupture",IF($H127&lt;=$I127,IF($M127&gt;0,"À commander","Commande en cours"),"En stock")))</f>
        <v/>
      </c>
      <c r="Q127" s="25" t="n"/>
    </row>
    <row r="128" ht="22" customHeight="1">
      <c r="A128" s="24" t="n"/>
      <c r="B128" s="25" t="n"/>
      <c r="C128" s="24" t="n"/>
      <c r="D128" s="24" t="n"/>
      <c r="E128" s="24" t="n"/>
      <c r="F128" s="24" t="n"/>
      <c r="G128" s="26" t="n"/>
      <c r="H128" s="27" t="n"/>
      <c r="I128" s="27" t="n"/>
      <c r="J128" s="27" t="n"/>
      <c r="K128" s="27" t="n"/>
      <c r="L128" s="28">
        <f>IF($A128="","",IFERROR($H128+$K128,0))</f>
        <v/>
      </c>
      <c r="M128" s="28">
        <f>IF($A128="","",IFERROR(MAX(0,IF($H128&lt;=$I128,$J128-$L128,0)),0))</f>
        <v/>
      </c>
      <c r="N128" s="29">
        <f>IF($A128="","",IFERROR($G128*$H128,0))</f>
        <v/>
      </c>
      <c r="O128" s="30" t="n"/>
      <c r="P128" s="31">
        <f>IF($A128="","",IF($H128&lt;=0,"Rupture",IF($H128&lt;=$I128,IF($M128&gt;0,"À commander","Commande en cours"),"En stock")))</f>
        <v/>
      </c>
      <c r="Q128" s="25" t="n"/>
    </row>
    <row r="129" ht="22" customHeight="1">
      <c r="A129" s="24" t="n"/>
      <c r="B129" s="25" t="n"/>
      <c r="C129" s="24" t="n"/>
      <c r="D129" s="24" t="n"/>
      <c r="E129" s="24" t="n"/>
      <c r="F129" s="24" t="n"/>
      <c r="G129" s="26" t="n"/>
      <c r="H129" s="27" t="n"/>
      <c r="I129" s="27" t="n"/>
      <c r="J129" s="27" t="n"/>
      <c r="K129" s="27" t="n"/>
      <c r="L129" s="28">
        <f>IF($A129="","",IFERROR($H129+$K129,0))</f>
        <v/>
      </c>
      <c r="M129" s="28">
        <f>IF($A129="","",IFERROR(MAX(0,IF($H129&lt;=$I129,$J129-$L129,0)),0))</f>
        <v/>
      </c>
      <c r="N129" s="29">
        <f>IF($A129="","",IFERROR($G129*$H129,0))</f>
        <v/>
      </c>
      <c r="O129" s="30" t="n"/>
      <c r="P129" s="31">
        <f>IF($A129="","",IF($H129&lt;=0,"Rupture",IF($H129&lt;=$I129,IF($M129&gt;0,"À commander","Commande en cours"),"En stock")))</f>
        <v/>
      </c>
      <c r="Q129" s="25" t="n"/>
    </row>
    <row r="130" ht="22" customHeight="1">
      <c r="A130" s="24" t="n"/>
      <c r="B130" s="25" t="n"/>
      <c r="C130" s="24" t="n"/>
      <c r="D130" s="24" t="n"/>
      <c r="E130" s="24" t="n"/>
      <c r="F130" s="24" t="n"/>
      <c r="G130" s="26" t="n"/>
      <c r="H130" s="27" t="n"/>
      <c r="I130" s="27" t="n"/>
      <c r="J130" s="27" t="n"/>
      <c r="K130" s="27" t="n"/>
      <c r="L130" s="28">
        <f>IF($A130="","",IFERROR($H130+$K130,0))</f>
        <v/>
      </c>
      <c r="M130" s="28">
        <f>IF($A130="","",IFERROR(MAX(0,IF($H130&lt;=$I130,$J130-$L130,0)),0))</f>
        <v/>
      </c>
      <c r="N130" s="29">
        <f>IF($A130="","",IFERROR($G130*$H130,0))</f>
        <v/>
      </c>
      <c r="O130" s="30" t="n"/>
      <c r="P130" s="31">
        <f>IF($A130="","",IF($H130&lt;=0,"Rupture",IF($H130&lt;=$I130,IF($M130&gt;0,"À commander","Commande en cours"),"En stock")))</f>
        <v/>
      </c>
      <c r="Q130" s="25" t="n"/>
    </row>
    <row r="131" ht="22" customHeight="1">
      <c r="A131" s="24" t="n"/>
      <c r="B131" s="25" t="n"/>
      <c r="C131" s="24" t="n"/>
      <c r="D131" s="24" t="n"/>
      <c r="E131" s="24" t="n"/>
      <c r="F131" s="24" t="n"/>
      <c r="G131" s="26" t="n"/>
      <c r="H131" s="27" t="n"/>
      <c r="I131" s="27" t="n"/>
      <c r="J131" s="27" t="n"/>
      <c r="K131" s="27" t="n"/>
      <c r="L131" s="28">
        <f>IF($A131="","",IFERROR($H131+$K131,0))</f>
        <v/>
      </c>
      <c r="M131" s="28">
        <f>IF($A131="","",IFERROR(MAX(0,IF($H131&lt;=$I131,$J131-$L131,0)),0))</f>
        <v/>
      </c>
      <c r="N131" s="29">
        <f>IF($A131="","",IFERROR($G131*$H131,0))</f>
        <v/>
      </c>
      <c r="O131" s="30" t="n"/>
      <c r="P131" s="31">
        <f>IF($A131="","",IF($H131&lt;=0,"Rupture",IF($H131&lt;=$I131,IF($M131&gt;0,"À commander","Commande en cours"),"En stock")))</f>
        <v/>
      </c>
      <c r="Q131" s="25" t="n"/>
    </row>
    <row r="132" ht="22" customHeight="1">
      <c r="A132" s="24" t="n"/>
      <c r="B132" s="25" t="n"/>
      <c r="C132" s="24" t="n"/>
      <c r="D132" s="24" t="n"/>
      <c r="E132" s="24" t="n"/>
      <c r="F132" s="24" t="n"/>
      <c r="G132" s="26" t="n"/>
      <c r="H132" s="27" t="n"/>
      <c r="I132" s="27" t="n"/>
      <c r="J132" s="27" t="n"/>
      <c r="K132" s="27" t="n"/>
      <c r="L132" s="28">
        <f>IF($A132="","",IFERROR($H132+$K132,0))</f>
        <v/>
      </c>
      <c r="M132" s="28">
        <f>IF($A132="","",IFERROR(MAX(0,IF($H132&lt;=$I132,$J132-$L132,0)),0))</f>
        <v/>
      </c>
      <c r="N132" s="29">
        <f>IF($A132="","",IFERROR($G132*$H132,0))</f>
        <v/>
      </c>
      <c r="O132" s="30" t="n"/>
      <c r="P132" s="31">
        <f>IF($A132="","",IF($H132&lt;=0,"Rupture",IF($H132&lt;=$I132,IF($M132&gt;0,"À commander","Commande en cours"),"En stock")))</f>
        <v/>
      </c>
      <c r="Q132" s="25" t="n"/>
    </row>
    <row r="133" ht="22" customHeight="1">
      <c r="A133" s="24" t="n"/>
      <c r="B133" s="25" t="n"/>
      <c r="C133" s="24" t="n"/>
      <c r="D133" s="24" t="n"/>
      <c r="E133" s="24" t="n"/>
      <c r="F133" s="24" t="n"/>
      <c r="G133" s="26" t="n"/>
      <c r="H133" s="27" t="n"/>
      <c r="I133" s="27" t="n"/>
      <c r="J133" s="27" t="n"/>
      <c r="K133" s="27" t="n"/>
      <c r="L133" s="28">
        <f>IF($A133="","",IFERROR($H133+$K133,0))</f>
        <v/>
      </c>
      <c r="M133" s="28">
        <f>IF($A133="","",IFERROR(MAX(0,IF($H133&lt;=$I133,$J133-$L133,0)),0))</f>
        <v/>
      </c>
      <c r="N133" s="29">
        <f>IF($A133="","",IFERROR($G133*$H133,0))</f>
        <v/>
      </c>
      <c r="O133" s="30" t="n"/>
      <c r="P133" s="31">
        <f>IF($A133="","",IF($H133&lt;=0,"Rupture",IF($H133&lt;=$I133,IF($M133&gt;0,"À commander","Commande en cours"),"En stock")))</f>
        <v/>
      </c>
      <c r="Q133" s="25" t="n"/>
    </row>
    <row r="134" ht="22" customHeight="1">
      <c r="A134" s="24" t="n"/>
      <c r="B134" s="25" t="n"/>
      <c r="C134" s="24" t="n"/>
      <c r="D134" s="24" t="n"/>
      <c r="E134" s="24" t="n"/>
      <c r="F134" s="24" t="n"/>
      <c r="G134" s="26" t="n"/>
      <c r="H134" s="27" t="n"/>
      <c r="I134" s="27" t="n"/>
      <c r="J134" s="27" t="n"/>
      <c r="K134" s="27" t="n"/>
      <c r="L134" s="28">
        <f>IF($A134="","",IFERROR($H134+$K134,0))</f>
        <v/>
      </c>
      <c r="M134" s="28">
        <f>IF($A134="","",IFERROR(MAX(0,IF($H134&lt;=$I134,$J134-$L134,0)),0))</f>
        <v/>
      </c>
      <c r="N134" s="29">
        <f>IF($A134="","",IFERROR($G134*$H134,0))</f>
        <v/>
      </c>
      <c r="O134" s="30" t="n"/>
      <c r="P134" s="31">
        <f>IF($A134="","",IF($H134&lt;=0,"Rupture",IF($H134&lt;=$I134,IF($M134&gt;0,"À commander","Commande en cours"),"En stock")))</f>
        <v/>
      </c>
      <c r="Q134" s="25" t="n"/>
    </row>
    <row r="135" ht="22" customHeight="1">
      <c r="A135" s="24" t="n"/>
      <c r="B135" s="25" t="n"/>
      <c r="C135" s="24" t="n"/>
      <c r="D135" s="24" t="n"/>
      <c r="E135" s="24" t="n"/>
      <c r="F135" s="24" t="n"/>
      <c r="G135" s="26" t="n"/>
      <c r="H135" s="27" t="n"/>
      <c r="I135" s="27" t="n"/>
      <c r="J135" s="27" t="n"/>
      <c r="K135" s="27" t="n"/>
      <c r="L135" s="28">
        <f>IF($A135="","",IFERROR($H135+$K135,0))</f>
        <v/>
      </c>
      <c r="M135" s="28">
        <f>IF($A135="","",IFERROR(MAX(0,IF($H135&lt;=$I135,$J135-$L135,0)),0))</f>
        <v/>
      </c>
      <c r="N135" s="29">
        <f>IF($A135="","",IFERROR($G135*$H135,0))</f>
        <v/>
      </c>
      <c r="O135" s="30" t="n"/>
      <c r="P135" s="31">
        <f>IF($A135="","",IF($H135&lt;=0,"Rupture",IF($H135&lt;=$I135,IF($M135&gt;0,"À commander","Commande en cours"),"En stock")))</f>
        <v/>
      </c>
      <c r="Q135" s="25" t="n"/>
    </row>
    <row r="136" ht="22" customHeight="1">
      <c r="A136" s="24" t="n"/>
      <c r="B136" s="25" t="n"/>
      <c r="C136" s="24" t="n"/>
      <c r="D136" s="24" t="n"/>
      <c r="E136" s="24" t="n"/>
      <c r="F136" s="24" t="n"/>
      <c r="G136" s="26" t="n"/>
      <c r="H136" s="27" t="n"/>
      <c r="I136" s="27" t="n"/>
      <c r="J136" s="27" t="n"/>
      <c r="K136" s="27" t="n"/>
      <c r="L136" s="28">
        <f>IF($A136="","",IFERROR($H136+$K136,0))</f>
        <v/>
      </c>
      <c r="M136" s="28">
        <f>IF($A136="","",IFERROR(MAX(0,IF($H136&lt;=$I136,$J136-$L136,0)),0))</f>
        <v/>
      </c>
      <c r="N136" s="29">
        <f>IF($A136="","",IFERROR($G136*$H136,0))</f>
        <v/>
      </c>
      <c r="O136" s="30" t="n"/>
      <c r="P136" s="31">
        <f>IF($A136="","",IF($H136&lt;=0,"Rupture",IF($H136&lt;=$I136,IF($M136&gt;0,"À commander","Commande en cours"),"En stock")))</f>
        <v/>
      </c>
      <c r="Q136" s="25" t="n"/>
    </row>
    <row r="137" ht="22" customHeight="1">
      <c r="A137" s="24" t="n"/>
      <c r="B137" s="25" t="n"/>
      <c r="C137" s="24" t="n"/>
      <c r="D137" s="24" t="n"/>
      <c r="E137" s="24" t="n"/>
      <c r="F137" s="24" t="n"/>
      <c r="G137" s="26" t="n"/>
      <c r="H137" s="27" t="n"/>
      <c r="I137" s="27" t="n"/>
      <c r="J137" s="27" t="n"/>
      <c r="K137" s="27" t="n"/>
      <c r="L137" s="28">
        <f>IF($A137="","",IFERROR($H137+$K137,0))</f>
        <v/>
      </c>
      <c r="M137" s="28">
        <f>IF($A137="","",IFERROR(MAX(0,IF($H137&lt;=$I137,$J137-$L137,0)),0))</f>
        <v/>
      </c>
      <c r="N137" s="29">
        <f>IF($A137="","",IFERROR($G137*$H137,0))</f>
        <v/>
      </c>
      <c r="O137" s="30" t="n"/>
      <c r="P137" s="31">
        <f>IF($A137="","",IF($H137&lt;=0,"Rupture",IF($H137&lt;=$I137,IF($M137&gt;0,"À commander","Commande en cours"),"En stock")))</f>
        <v/>
      </c>
      <c r="Q137" s="25" t="n"/>
    </row>
    <row r="138" ht="22" customHeight="1">
      <c r="A138" s="24" t="n"/>
      <c r="B138" s="25" t="n"/>
      <c r="C138" s="24" t="n"/>
      <c r="D138" s="24" t="n"/>
      <c r="E138" s="24" t="n"/>
      <c r="F138" s="24" t="n"/>
      <c r="G138" s="26" t="n"/>
      <c r="H138" s="27" t="n"/>
      <c r="I138" s="27" t="n"/>
      <c r="J138" s="27" t="n"/>
      <c r="K138" s="27" t="n"/>
      <c r="L138" s="28">
        <f>IF($A138="","",IFERROR($H138+$K138,0))</f>
        <v/>
      </c>
      <c r="M138" s="28">
        <f>IF($A138="","",IFERROR(MAX(0,IF($H138&lt;=$I138,$J138-$L138,0)),0))</f>
        <v/>
      </c>
      <c r="N138" s="29">
        <f>IF($A138="","",IFERROR($G138*$H138,0))</f>
        <v/>
      </c>
      <c r="O138" s="30" t="n"/>
      <c r="P138" s="31">
        <f>IF($A138="","",IF($H138&lt;=0,"Rupture",IF($H138&lt;=$I138,IF($M138&gt;0,"À commander","Commande en cours"),"En stock")))</f>
        <v/>
      </c>
      <c r="Q138" s="25" t="n"/>
    </row>
    <row r="139" ht="22" customHeight="1">
      <c r="A139" s="24" t="n"/>
      <c r="B139" s="25" t="n"/>
      <c r="C139" s="24" t="n"/>
      <c r="D139" s="24" t="n"/>
      <c r="E139" s="24" t="n"/>
      <c r="F139" s="24" t="n"/>
      <c r="G139" s="26" t="n"/>
      <c r="H139" s="27" t="n"/>
      <c r="I139" s="27" t="n"/>
      <c r="J139" s="27" t="n"/>
      <c r="K139" s="27" t="n"/>
      <c r="L139" s="28">
        <f>IF($A139="","",IFERROR($H139+$K139,0))</f>
        <v/>
      </c>
      <c r="M139" s="28">
        <f>IF($A139="","",IFERROR(MAX(0,IF($H139&lt;=$I139,$J139-$L139,0)),0))</f>
        <v/>
      </c>
      <c r="N139" s="29">
        <f>IF($A139="","",IFERROR($G139*$H139,0))</f>
        <v/>
      </c>
      <c r="O139" s="30" t="n"/>
      <c r="P139" s="31">
        <f>IF($A139="","",IF($H139&lt;=0,"Rupture",IF($H139&lt;=$I139,IF($M139&gt;0,"À commander","Commande en cours"),"En stock")))</f>
        <v/>
      </c>
      <c r="Q139" s="25" t="n"/>
    </row>
    <row r="140" ht="22" customHeight="1">
      <c r="A140" s="24" t="n"/>
      <c r="B140" s="25" t="n"/>
      <c r="C140" s="24" t="n"/>
      <c r="D140" s="24" t="n"/>
      <c r="E140" s="24" t="n"/>
      <c r="F140" s="24" t="n"/>
      <c r="G140" s="26" t="n"/>
      <c r="H140" s="27" t="n"/>
      <c r="I140" s="27" t="n"/>
      <c r="J140" s="27" t="n"/>
      <c r="K140" s="27" t="n"/>
      <c r="L140" s="28">
        <f>IF($A140="","",IFERROR($H140+$K140,0))</f>
        <v/>
      </c>
      <c r="M140" s="28">
        <f>IF($A140="","",IFERROR(MAX(0,IF($H140&lt;=$I140,$J140-$L140,0)),0))</f>
        <v/>
      </c>
      <c r="N140" s="29">
        <f>IF($A140="","",IFERROR($G140*$H140,0))</f>
        <v/>
      </c>
      <c r="O140" s="30" t="n"/>
      <c r="P140" s="31">
        <f>IF($A140="","",IF($H140&lt;=0,"Rupture",IF($H140&lt;=$I140,IF($M140&gt;0,"À commander","Commande en cours"),"En stock")))</f>
        <v/>
      </c>
      <c r="Q140" s="25" t="n"/>
    </row>
    <row r="141" ht="22" customHeight="1">
      <c r="A141" s="24" t="n"/>
      <c r="B141" s="25" t="n"/>
      <c r="C141" s="24" t="n"/>
      <c r="D141" s="24" t="n"/>
      <c r="E141" s="24" t="n"/>
      <c r="F141" s="24" t="n"/>
      <c r="G141" s="26" t="n"/>
      <c r="H141" s="27" t="n"/>
      <c r="I141" s="27" t="n"/>
      <c r="J141" s="27" t="n"/>
      <c r="K141" s="27" t="n"/>
      <c r="L141" s="28">
        <f>IF($A141="","",IFERROR($H141+$K141,0))</f>
        <v/>
      </c>
      <c r="M141" s="28">
        <f>IF($A141="","",IFERROR(MAX(0,IF($H141&lt;=$I141,$J141-$L141,0)),0))</f>
        <v/>
      </c>
      <c r="N141" s="29">
        <f>IF($A141="","",IFERROR($G141*$H141,0))</f>
        <v/>
      </c>
      <c r="O141" s="30" t="n"/>
      <c r="P141" s="31">
        <f>IF($A141="","",IF($H141&lt;=0,"Rupture",IF($H141&lt;=$I141,IF($M141&gt;0,"À commander","Commande en cours"),"En stock")))</f>
        <v/>
      </c>
      <c r="Q141" s="25" t="n"/>
    </row>
    <row r="142" ht="22" customHeight="1">
      <c r="A142" s="24" t="n"/>
      <c r="B142" s="25" t="n"/>
      <c r="C142" s="24" t="n"/>
      <c r="D142" s="24" t="n"/>
      <c r="E142" s="24" t="n"/>
      <c r="F142" s="24" t="n"/>
      <c r="G142" s="26" t="n"/>
      <c r="H142" s="27" t="n"/>
      <c r="I142" s="27" t="n"/>
      <c r="J142" s="27" t="n"/>
      <c r="K142" s="27" t="n"/>
      <c r="L142" s="28">
        <f>IF($A142="","",IFERROR($H142+$K142,0))</f>
        <v/>
      </c>
      <c r="M142" s="28">
        <f>IF($A142="","",IFERROR(MAX(0,IF($H142&lt;=$I142,$J142-$L142,0)),0))</f>
        <v/>
      </c>
      <c r="N142" s="29">
        <f>IF($A142="","",IFERROR($G142*$H142,0))</f>
        <v/>
      </c>
      <c r="O142" s="30" t="n"/>
      <c r="P142" s="31">
        <f>IF($A142="","",IF($H142&lt;=0,"Rupture",IF($H142&lt;=$I142,IF($M142&gt;0,"À commander","Commande en cours"),"En stock")))</f>
        <v/>
      </c>
      <c r="Q142" s="25" t="n"/>
    </row>
    <row r="143" ht="22" customHeight="1">
      <c r="A143" s="24" t="n"/>
      <c r="B143" s="25" t="n"/>
      <c r="C143" s="24" t="n"/>
      <c r="D143" s="24" t="n"/>
      <c r="E143" s="24" t="n"/>
      <c r="F143" s="24" t="n"/>
      <c r="G143" s="26" t="n"/>
      <c r="H143" s="27" t="n"/>
      <c r="I143" s="27" t="n"/>
      <c r="J143" s="27" t="n"/>
      <c r="K143" s="27" t="n"/>
      <c r="L143" s="28">
        <f>IF($A143="","",IFERROR($H143+$K143,0))</f>
        <v/>
      </c>
      <c r="M143" s="28">
        <f>IF($A143="","",IFERROR(MAX(0,IF($H143&lt;=$I143,$J143-$L143,0)),0))</f>
        <v/>
      </c>
      <c r="N143" s="29">
        <f>IF($A143="","",IFERROR($G143*$H143,0))</f>
        <v/>
      </c>
      <c r="O143" s="30" t="n"/>
      <c r="P143" s="31">
        <f>IF($A143="","",IF($H143&lt;=0,"Rupture",IF($H143&lt;=$I143,IF($M143&gt;0,"À commander","Commande en cours"),"En stock")))</f>
        <v/>
      </c>
      <c r="Q143" s="25" t="n"/>
    </row>
    <row r="144" ht="22" customHeight="1">
      <c r="A144" s="24" t="n"/>
      <c r="B144" s="25" t="n"/>
      <c r="C144" s="24" t="n"/>
      <c r="D144" s="24" t="n"/>
      <c r="E144" s="24" t="n"/>
      <c r="F144" s="24" t="n"/>
      <c r="G144" s="26" t="n"/>
      <c r="H144" s="27" t="n"/>
      <c r="I144" s="27" t="n"/>
      <c r="J144" s="27" t="n"/>
      <c r="K144" s="27" t="n"/>
      <c r="L144" s="28">
        <f>IF($A144="","",IFERROR($H144+$K144,0))</f>
        <v/>
      </c>
      <c r="M144" s="28">
        <f>IF($A144="","",IFERROR(MAX(0,IF($H144&lt;=$I144,$J144-$L144,0)),0))</f>
        <v/>
      </c>
      <c r="N144" s="29">
        <f>IF($A144="","",IFERROR($G144*$H144,0))</f>
        <v/>
      </c>
      <c r="O144" s="30" t="n"/>
      <c r="P144" s="31">
        <f>IF($A144="","",IF($H144&lt;=0,"Rupture",IF($H144&lt;=$I144,IF($M144&gt;0,"À commander","Commande en cours"),"En stock")))</f>
        <v/>
      </c>
      <c r="Q144" s="25" t="n"/>
    </row>
    <row r="145" ht="22" customHeight="1">
      <c r="A145" s="24" t="n"/>
      <c r="B145" s="25" t="n"/>
      <c r="C145" s="24" t="n"/>
      <c r="D145" s="24" t="n"/>
      <c r="E145" s="24" t="n"/>
      <c r="F145" s="24" t="n"/>
      <c r="G145" s="26" t="n"/>
      <c r="H145" s="27" t="n"/>
      <c r="I145" s="27" t="n"/>
      <c r="J145" s="27" t="n"/>
      <c r="K145" s="27" t="n"/>
      <c r="L145" s="28">
        <f>IF($A145="","",IFERROR($H145+$K145,0))</f>
        <v/>
      </c>
      <c r="M145" s="28">
        <f>IF($A145="","",IFERROR(MAX(0,IF($H145&lt;=$I145,$J145-$L145,0)),0))</f>
        <v/>
      </c>
      <c r="N145" s="29">
        <f>IF($A145="","",IFERROR($G145*$H145,0))</f>
        <v/>
      </c>
      <c r="O145" s="30" t="n"/>
      <c r="P145" s="31">
        <f>IF($A145="","",IF($H145&lt;=0,"Rupture",IF($H145&lt;=$I145,IF($M145&gt;0,"À commander","Commande en cours"),"En stock")))</f>
        <v/>
      </c>
      <c r="Q145" s="25" t="n"/>
    </row>
    <row r="146" ht="22" customHeight="1">
      <c r="A146" s="24" t="n"/>
      <c r="B146" s="25" t="n"/>
      <c r="C146" s="24" t="n"/>
      <c r="D146" s="24" t="n"/>
      <c r="E146" s="24" t="n"/>
      <c r="F146" s="24" t="n"/>
      <c r="G146" s="26" t="n"/>
      <c r="H146" s="27" t="n"/>
      <c r="I146" s="27" t="n"/>
      <c r="J146" s="27" t="n"/>
      <c r="K146" s="27" t="n"/>
      <c r="L146" s="28">
        <f>IF($A146="","",IFERROR($H146+$K146,0))</f>
        <v/>
      </c>
      <c r="M146" s="28">
        <f>IF($A146="","",IFERROR(MAX(0,IF($H146&lt;=$I146,$J146-$L146,0)),0))</f>
        <v/>
      </c>
      <c r="N146" s="29">
        <f>IF($A146="","",IFERROR($G146*$H146,0))</f>
        <v/>
      </c>
      <c r="O146" s="30" t="n"/>
      <c r="P146" s="31">
        <f>IF($A146="","",IF($H146&lt;=0,"Rupture",IF($H146&lt;=$I146,IF($M146&gt;0,"À commander","Commande en cours"),"En stock")))</f>
        <v/>
      </c>
      <c r="Q146" s="25" t="n"/>
    </row>
    <row r="147" ht="22" customHeight="1">
      <c r="A147" s="24" t="n"/>
      <c r="B147" s="25" t="n"/>
      <c r="C147" s="24" t="n"/>
      <c r="D147" s="24" t="n"/>
      <c r="E147" s="24" t="n"/>
      <c r="F147" s="24" t="n"/>
      <c r="G147" s="26" t="n"/>
      <c r="H147" s="27" t="n"/>
      <c r="I147" s="27" t="n"/>
      <c r="J147" s="27" t="n"/>
      <c r="K147" s="27" t="n"/>
      <c r="L147" s="28">
        <f>IF($A147="","",IFERROR($H147+$K147,0))</f>
        <v/>
      </c>
      <c r="M147" s="28">
        <f>IF($A147="","",IFERROR(MAX(0,IF($H147&lt;=$I147,$J147-$L147,0)),0))</f>
        <v/>
      </c>
      <c r="N147" s="29">
        <f>IF($A147="","",IFERROR($G147*$H147,0))</f>
        <v/>
      </c>
      <c r="O147" s="30" t="n"/>
      <c r="P147" s="31">
        <f>IF($A147="","",IF($H147&lt;=0,"Rupture",IF($H147&lt;=$I147,IF($M147&gt;0,"À commander","Commande en cours"),"En stock")))</f>
        <v/>
      </c>
      <c r="Q147" s="25" t="n"/>
    </row>
    <row r="148" ht="22" customHeight="1">
      <c r="A148" s="24" t="n"/>
      <c r="B148" s="25" t="n"/>
      <c r="C148" s="24" t="n"/>
      <c r="D148" s="24" t="n"/>
      <c r="E148" s="24" t="n"/>
      <c r="F148" s="24" t="n"/>
      <c r="G148" s="26" t="n"/>
      <c r="H148" s="27" t="n"/>
      <c r="I148" s="27" t="n"/>
      <c r="J148" s="27" t="n"/>
      <c r="K148" s="27" t="n"/>
      <c r="L148" s="28">
        <f>IF($A148="","",IFERROR($H148+$K148,0))</f>
        <v/>
      </c>
      <c r="M148" s="28">
        <f>IF($A148="","",IFERROR(MAX(0,IF($H148&lt;=$I148,$J148-$L148,0)),0))</f>
        <v/>
      </c>
      <c r="N148" s="29">
        <f>IF($A148="","",IFERROR($G148*$H148,0))</f>
        <v/>
      </c>
      <c r="O148" s="30" t="n"/>
      <c r="P148" s="31">
        <f>IF($A148="","",IF($H148&lt;=0,"Rupture",IF($H148&lt;=$I148,IF($M148&gt;0,"À commander","Commande en cours"),"En stock")))</f>
        <v/>
      </c>
      <c r="Q148" s="25" t="n"/>
    </row>
    <row r="149" ht="22" customHeight="1">
      <c r="A149" s="24" t="n"/>
      <c r="B149" s="25" t="n"/>
      <c r="C149" s="24" t="n"/>
      <c r="D149" s="24" t="n"/>
      <c r="E149" s="24" t="n"/>
      <c r="F149" s="24" t="n"/>
      <c r="G149" s="26" t="n"/>
      <c r="H149" s="27" t="n"/>
      <c r="I149" s="27" t="n"/>
      <c r="J149" s="27" t="n"/>
      <c r="K149" s="27" t="n"/>
      <c r="L149" s="28">
        <f>IF($A149="","",IFERROR($H149+$K149,0))</f>
        <v/>
      </c>
      <c r="M149" s="28">
        <f>IF($A149="","",IFERROR(MAX(0,IF($H149&lt;=$I149,$J149-$L149,0)),0))</f>
        <v/>
      </c>
      <c r="N149" s="29">
        <f>IF($A149="","",IFERROR($G149*$H149,0))</f>
        <v/>
      </c>
      <c r="O149" s="30" t="n"/>
      <c r="P149" s="31">
        <f>IF($A149="","",IF($H149&lt;=0,"Rupture",IF($H149&lt;=$I149,IF($M149&gt;0,"À commander","Commande en cours"),"En stock")))</f>
        <v/>
      </c>
      <c r="Q149" s="25" t="n"/>
    </row>
    <row r="150" ht="22" customHeight="1">
      <c r="A150" s="24" t="n"/>
      <c r="B150" s="25" t="n"/>
      <c r="C150" s="24" t="n"/>
      <c r="D150" s="24" t="n"/>
      <c r="E150" s="24" t="n"/>
      <c r="F150" s="24" t="n"/>
      <c r="G150" s="26" t="n"/>
      <c r="H150" s="27" t="n"/>
      <c r="I150" s="27" t="n"/>
      <c r="J150" s="27" t="n"/>
      <c r="K150" s="27" t="n"/>
      <c r="L150" s="28">
        <f>IF($A150="","",IFERROR($H150+$K150,0))</f>
        <v/>
      </c>
      <c r="M150" s="28">
        <f>IF($A150="","",IFERROR(MAX(0,IF($H150&lt;=$I150,$J150-$L150,0)),0))</f>
        <v/>
      </c>
      <c r="N150" s="29">
        <f>IF($A150="","",IFERROR($G150*$H150,0))</f>
        <v/>
      </c>
      <c r="O150" s="30" t="n"/>
      <c r="P150" s="31">
        <f>IF($A150="","",IF($H150&lt;=0,"Rupture",IF($H150&lt;=$I150,IF($M150&gt;0,"À commander","Commande en cours"),"En stock")))</f>
        <v/>
      </c>
      <c r="Q150" s="25" t="n"/>
    </row>
    <row r="151" ht="22" customHeight="1">
      <c r="A151" s="24" t="n"/>
      <c r="B151" s="25" t="n"/>
      <c r="C151" s="24" t="n"/>
      <c r="D151" s="24" t="n"/>
      <c r="E151" s="24" t="n"/>
      <c r="F151" s="24" t="n"/>
      <c r="G151" s="26" t="n"/>
      <c r="H151" s="27" t="n"/>
      <c r="I151" s="27" t="n"/>
      <c r="J151" s="27" t="n"/>
      <c r="K151" s="27" t="n"/>
      <c r="L151" s="28">
        <f>IF($A151="","",IFERROR($H151+$K151,0))</f>
        <v/>
      </c>
      <c r="M151" s="28">
        <f>IF($A151="","",IFERROR(MAX(0,IF($H151&lt;=$I151,$J151-$L151,0)),0))</f>
        <v/>
      </c>
      <c r="N151" s="29">
        <f>IF($A151="","",IFERROR($G151*$H151,0))</f>
        <v/>
      </c>
      <c r="O151" s="30" t="n"/>
      <c r="P151" s="31">
        <f>IF($A151="","",IF($H151&lt;=0,"Rupture",IF($H151&lt;=$I151,IF($M151&gt;0,"À commander","Commande en cours"),"En stock")))</f>
        <v/>
      </c>
      <c r="Q151" s="25" t="n"/>
    </row>
    <row r="152" ht="22" customHeight="1">
      <c r="A152" s="24" t="n"/>
      <c r="B152" s="25" t="n"/>
      <c r="C152" s="24" t="n"/>
      <c r="D152" s="24" t="n"/>
      <c r="E152" s="24" t="n"/>
      <c r="F152" s="24" t="n"/>
      <c r="G152" s="26" t="n"/>
      <c r="H152" s="27" t="n"/>
      <c r="I152" s="27" t="n"/>
      <c r="J152" s="27" t="n"/>
      <c r="K152" s="27" t="n"/>
      <c r="L152" s="28">
        <f>IF($A152="","",IFERROR($H152+$K152,0))</f>
        <v/>
      </c>
      <c r="M152" s="28">
        <f>IF($A152="","",IFERROR(MAX(0,IF($H152&lt;=$I152,$J152-$L152,0)),0))</f>
        <v/>
      </c>
      <c r="N152" s="29">
        <f>IF($A152="","",IFERROR($G152*$H152,0))</f>
        <v/>
      </c>
      <c r="O152" s="30" t="n"/>
      <c r="P152" s="31">
        <f>IF($A152="","",IF($H152&lt;=0,"Rupture",IF($H152&lt;=$I152,IF($M152&gt;0,"À commander","Commande en cours"),"En stock")))</f>
        <v/>
      </c>
      <c r="Q152" s="25" t="n"/>
    </row>
    <row r="153" ht="22" customHeight="1">
      <c r="A153" s="24" t="n"/>
      <c r="B153" s="25" t="n"/>
      <c r="C153" s="24" t="n"/>
      <c r="D153" s="24" t="n"/>
      <c r="E153" s="24" t="n"/>
      <c r="F153" s="24" t="n"/>
      <c r="G153" s="26" t="n"/>
      <c r="H153" s="27" t="n"/>
      <c r="I153" s="27" t="n"/>
      <c r="J153" s="27" t="n"/>
      <c r="K153" s="27" t="n"/>
      <c r="L153" s="28">
        <f>IF($A153="","",IFERROR($H153+$K153,0))</f>
        <v/>
      </c>
      <c r="M153" s="28">
        <f>IF($A153="","",IFERROR(MAX(0,IF($H153&lt;=$I153,$J153-$L153,0)),0))</f>
        <v/>
      </c>
      <c r="N153" s="29">
        <f>IF($A153="","",IFERROR($G153*$H153,0))</f>
        <v/>
      </c>
      <c r="O153" s="30" t="n"/>
      <c r="P153" s="31">
        <f>IF($A153="","",IF($H153&lt;=0,"Rupture",IF($H153&lt;=$I153,IF($M153&gt;0,"À commander","Commande en cours"),"En stock")))</f>
        <v/>
      </c>
      <c r="Q153" s="25" t="n"/>
    </row>
    <row r="154" ht="22" customHeight="1">
      <c r="A154" s="24" t="n"/>
      <c r="B154" s="25" t="n"/>
      <c r="C154" s="24" t="n"/>
      <c r="D154" s="24" t="n"/>
      <c r="E154" s="24" t="n"/>
      <c r="F154" s="24" t="n"/>
      <c r="G154" s="26" t="n"/>
      <c r="H154" s="27" t="n"/>
      <c r="I154" s="27" t="n"/>
      <c r="J154" s="27" t="n"/>
      <c r="K154" s="27" t="n"/>
      <c r="L154" s="28">
        <f>IF($A154="","",IFERROR($H154+$K154,0))</f>
        <v/>
      </c>
      <c r="M154" s="28">
        <f>IF($A154="","",IFERROR(MAX(0,IF($H154&lt;=$I154,$J154-$L154,0)),0))</f>
        <v/>
      </c>
      <c r="N154" s="29">
        <f>IF($A154="","",IFERROR($G154*$H154,0))</f>
        <v/>
      </c>
      <c r="O154" s="30" t="n"/>
      <c r="P154" s="31">
        <f>IF($A154="","",IF($H154&lt;=0,"Rupture",IF($H154&lt;=$I154,IF($M154&gt;0,"À commander","Commande en cours"),"En stock")))</f>
        <v/>
      </c>
      <c r="Q154" s="25" t="n"/>
    </row>
    <row r="155" ht="22" customHeight="1">
      <c r="A155" s="24" t="n"/>
      <c r="B155" s="25" t="n"/>
      <c r="C155" s="24" t="n"/>
      <c r="D155" s="24" t="n"/>
      <c r="E155" s="24" t="n"/>
      <c r="F155" s="24" t="n"/>
      <c r="G155" s="26" t="n"/>
      <c r="H155" s="27" t="n"/>
      <c r="I155" s="27" t="n"/>
      <c r="J155" s="27" t="n"/>
      <c r="K155" s="27" t="n"/>
      <c r="L155" s="28">
        <f>IF($A155="","",IFERROR($H155+$K155,0))</f>
        <v/>
      </c>
      <c r="M155" s="28">
        <f>IF($A155="","",IFERROR(MAX(0,IF($H155&lt;=$I155,$J155-$L155,0)),0))</f>
        <v/>
      </c>
      <c r="N155" s="29">
        <f>IF($A155="","",IFERROR($G155*$H155,0))</f>
        <v/>
      </c>
      <c r="O155" s="30" t="n"/>
      <c r="P155" s="31">
        <f>IF($A155="","",IF($H155&lt;=0,"Rupture",IF($H155&lt;=$I155,IF($M155&gt;0,"À commander","Commande en cours"),"En stock")))</f>
        <v/>
      </c>
      <c r="Q155" s="25" t="n"/>
    </row>
    <row r="156" ht="22" customHeight="1">
      <c r="A156" s="24" t="n"/>
      <c r="B156" s="25" t="n"/>
      <c r="C156" s="24" t="n"/>
      <c r="D156" s="24" t="n"/>
      <c r="E156" s="24" t="n"/>
      <c r="F156" s="24" t="n"/>
      <c r="G156" s="26" t="n"/>
      <c r="H156" s="27" t="n"/>
      <c r="I156" s="27" t="n"/>
      <c r="J156" s="27" t="n"/>
      <c r="K156" s="27" t="n"/>
      <c r="L156" s="28">
        <f>IF($A156="","",IFERROR($H156+$K156,0))</f>
        <v/>
      </c>
      <c r="M156" s="28">
        <f>IF($A156="","",IFERROR(MAX(0,IF($H156&lt;=$I156,$J156-$L156,0)),0))</f>
        <v/>
      </c>
      <c r="N156" s="29">
        <f>IF($A156="","",IFERROR($G156*$H156,0))</f>
        <v/>
      </c>
      <c r="O156" s="30" t="n"/>
      <c r="P156" s="31">
        <f>IF($A156="","",IF($H156&lt;=0,"Rupture",IF($H156&lt;=$I156,IF($M156&gt;0,"À commander","Commande en cours"),"En stock")))</f>
        <v/>
      </c>
      <c r="Q156" s="25" t="n"/>
    </row>
    <row r="157" ht="22" customHeight="1">
      <c r="A157" s="24" t="n"/>
      <c r="B157" s="25" t="n"/>
      <c r="C157" s="24" t="n"/>
      <c r="D157" s="24" t="n"/>
      <c r="E157" s="24" t="n"/>
      <c r="F157" s="24" t="n"/>
      <c r="G157" s="26" t="n"/>
      <c r="H157" s="27" t="n"/>
      <c r="I157" s="27" t="n"/>
      <c r="J157" s="27" t="n"/>
      <c r="K157" s="27" t="n"/>
      <c r="L157" s="28">
        <f>IF($A157="","",IFERROR($H157+$K157,0))</f>
        <v/>
      </c>
      <c r="M157" s="28">
        <f>IF($A157="","",IFERROR(MAX(0,IF($H157&lt;=$I157,$J157-$L157,0)),0))</f>
        <v/>
      </c>
      <c r="N157" s="29">
        <f>IF($A157="","",IFERROR($G157*$H157,0))</f>
        <v/>
      </c>
      <c r="O157" s="30" t="n"/>
      <c r="P157" s="31">
        <f>IF($A157="","",IF($H157&lt;=0,"Rupture",IF($H157&lt;=$I157,IF($M157&gt;0,"À commander","Commande en cours"),"En stock")))</f>
        <v/>
      </c>
      <c r="Q157" s="25" t="n"/>
    </row>
    <row r="158" ht="22" customHeight="1">
      <c r="A158" s="24" t="n"/>
      <c r="B158" s="25" t="n"/>
      <c r="C158" s="24" t="n"/>
      <c r="D158" s="24" t="n"/>
      <c r="E158" s="24" t="n"/>
      <c r="F158" s="24" t="n"/>
      <c r="G158" s="26" t="n"/>
      <c r="H158" s="27" t="n"/>
      <c r="I158" s="27" t="n"/>
      <c r="J158" s="27" t="n"/>
      <c r="K158" s="27" t="n"/>
      <c r="L158" s="28">
        <f>IF($A158="","",IFERROR($H158+$K158,0))</f>
        <v/>
      </c>
      <c r="M158" s="28">
        <f>IF($A158="","",IFERROR(MAX(0,IF($H158&lt;=$I158,$J158-$L158,0)),0))</f>
        <v/>
      </c>
      <c r="N158" s="29">
        <f>IF($A158="","",IFERROR($G158*$H158,0))</f>
        <v/>
      </c>
      <c r="O158" s="30" t="n"/>
      <c r="P158" s="31">
        <f>IF($A158="","",IF($H158&lt;=0,"Rupture",IF($H158&lt;=$I158,IF($M158&gt;0,"À commander","Commande en cours"),"En stock")))</f>
        <v/>
      </c>
      <c r="Q158" s="25" t="n"/>
    </row>
    <row r="159" ht="22" customHeight="1">
      <c r="A159" s="24" t="n"/>
      <c r="B159" s="25" t="n"/>
      <c r="C159" s="24" t="n"/>
      <c r="D159" s="24" t="n"/>
      <c r="E159" s="24" t="n"/>
      <c r="F159" s="24" t="n"/>
      <c r="G159" s="26" t="n"/>
      <c r="H159" s="27" t="n"/>
      <c r="I159" s="27" t="n"/>
      <c r="J159" s="27" t="n"/>
      <c r="K159" s="27" t="n"/>
      <c r="L159" s="28">
        <f>IF($A159="","",IFERROR($H159+$K159,0))</f>
        <v/>
      </c>
      <c r="M159" s="28">
        <f>IF($A159="","",IFERROR(MAX(0,IF($H159&lt;=$I159,$J159-$L159,0)),0))</f>
        <v/>
      </c>
      <c r="N159" s="29">
        <f>IF($A159="","",IFERROR($G159*$H159,0))</f>
        <v/>
      </c>
      <c r="O159" s="30" t="n"/>
      <c r="P159" s="31">
        <f>IF($A159="","",IF($H159&lt;=0,"Rupture",IF($H159&lt;=$I159,IF($M159&gt;0,"À commander","Commande en cours"),"En stock")))</f>
        <v/>
      </c>
      <c r="Q159" s="25" t="n"/>
    </row>
    <row r="160" ht="22" customHeight="1">
      <c r="A160" s="24" t="n"/>
      <c r="B160" s="25" t="n"/>
      <c r="C160" s="24" t="n"/>
      <c r="D160" s="24" t="n"/>
      <c r="E160" s="24" t="n"/>
      <c r="F160" s="24" t="n"/>
      <c r="G160" s="26" t="n"/>
      <c r="H160" s="27" t="n"/>
      <c r="I160" s="27" t="n"/>
      <c r="J160" s="27" t="n"/>
      <c r="K160" s="27" t="n"/>
      <c r="L160" s="28">
        <f>IF($A160="","",IFERROR($H160+$K160,0))</f>
        <v/>
      </c>
      <c r="M160" s="28">
        <f>IF($A160="","",IFERROR(MAX(0,IF($H160&lt;=$I160,$J160-$L160,0)),0))</f>
        <v/>
      </c>
      <c r="N160" s="29">
        <f>IF($A160="","",IFERROR($G160*$H160,0))</f>
        <v/>
      </c>
      <c r="O160" s="30" t="n"/>
      <c r="P160" s="31">
        <f>IF($A160="","",IF($H160&lt;=0,"Rupture",IF($H160&lt;=$I160,IF($M160&gt;0,"À commander","Commande en cours"),"En stock")))</f>
        <v/>
      </c>
      <c r="Q160" s="25" t="n"/>
    </row>
    <row r="161" ht="22" customHeight="1">
      <c r="A161" s="24" t="n"/>
      <c r="B161" s="25" t="n"/>
      <c r="C161" s="24" t="n"/>
      <c r="D161" s="24" t="n"/>
      <c r="E161" s="24" t="n"/>
      <c r="F161" s="24" t="n"/>
      <c r="G161" s="26" t="n"/>
      <c r="H161" s="27" t="n"/>
      <c r="I161" s="27" t="n"/>
      <c r="J161" s="27" t="n"/>
      <c r="K161" s="27" t="n"/>
      <c r="L161" s="28">
        <f>IF($A161="","",IFERROR($H161+$K161,0))</f>
        <v/>
      </c>
      <c r="M161" s="28">
        <f>IF($A161="","",IFERROR(MAX(0,IF($H161&lt;=$I161,$J161-$L161,0)),0))</f>
        <v/>
      </c>
      <c r="N161" s="29">
        <f>IF($A161="","",IFERROR($G161*$H161,0))</f>
        <v/>
      </c>
      <c r="O161" s="30" t="n"/>
      <c r="P161" s="31">
        <f>IF($A161="","",IF($H161&lt;=0,"Rupture",IF($H161&lt;=$I161,IF($M161&gt;0,"À commander","Commande en cours"),"En stock")))</f>
        <v/>
      </c>
      <c r="Q161" s="25" t="n"/>
    </row>
    <row r="162" ht="22" customHeight="1">
      <c r="A162" s="24" t="n"/>
      <c r="B162" s="25" t="n"/>
      <c r="C162" s="24" t="n"/>
      <c r="D162" s="24" t="n"/>
      <c r="E162" s="24" t="n"/>
      <c r="F162" s="24" t="n"/>
      <c r="G162" s="26" t="n"/>
      <c r="H162" s="27" t="n"/>
      <c r="I162" s="27" t="n"/>
      <c r="J162" s="27" t="n"/>
      <c r="K162" s="27" t="n"/>
      <c r="L162" s="28">
        <f>IF($A162="","",IFERROR($H162+$K162,0))</f>
        <v/>
      </c>
      <c r="M162" s="28">
        <f>IF($A162="","",IFERROR(MAX(0,IF($H162&lt;=$I162,$J162-$L162,0)),0))</f>
        <v/>
      </c>
      <c r="N162" s="29">
        <f>IF($A162="","",IFERROR($G162*$H162,0))</f>
        <v/>
      </c>
      <c r="O162" s="30" t="n"/>
      <c r="P162" s="31">
        <f>IF($A162="","",IF($H162&lt;=0,"Rupture",IF($H162&lt;=$I162,IF($M162&gt;0,"À commander","Commande en cours"),"En stock")))</f>
        <v/>
      </c>
      <c r="Q162" s="25" t="n"/>
    </row>
    <row r="163" ht="22" customHeight="1">
      <c r="A163" s="24" t="n"/>
      <c r="B163" s="25" t="n"/>
      <c r="C163" s="24" t="n"/>
      <c r="D163" s="24" t="n"/>
      <c r="E163" s="24" t="n"/>
      <c r="F163" s="24" t="n"/>
      <c r="G163" s="26" t="n"/>
      <c r="H163" s="27" t="n"/>
      <c r="I163" s="27" t="n"/>
      <c r="J163" s="27" t="n"/>
      <c r="K163" s="27" t="n"/>
      <c r="L163" s="28">
        <f>IF($A163="","",IFERROR($H163+$K163,0))</f>
        <v/>
      </c>
      <c r="M163" s="28">
        <f>IF($A163="","",IFERROR(MAX(0,IF($H163&lt;=$I163,$J163-$L163,0)),0))</f>
        <v/>
      </c>
      <c r="N163" s="29">
        <f>IF($A163="","",IFERROR($G163*$H163,0))</f>
        <v/>
      </c>
      <c r="O163" s="30" t="n"/>
      <c r="P163" s="31">
        <f>IF($A163="","",IF($H163&lt;=0,"Rupture",IF($H163&lt;=$I163,IF($M163&gt;0,"À commander","Commande en cours"),"En stock")))</f>
        <v/>
      </c>
      <c r="Q163" s="25" t="n"/>
    </row>
    <row r="164" ht="22" customHeight="1">
      <c r="A164" s="24" t="n"/>
      <c r="B164" s="25" t="n"/>
      <c r="C164" s="24" t="n"/>
      <c r="D164" s="24" t="n"/>
      <c r="E164" s="24" t="n"/>
      <c r="F164" s="24" t="n"/>
      <c r="G164" s="26" t="n"/>
      <c r="H164" s="27" t="n"/>
      <c r="I164" s="27" t="n"/>
      <c r="J164" s="27" t="n"/>
      <c r="K164" s="27" t="n"/>
      <c r="L164" s="28">
        <f>IF($A164="","",IFERROR($H164+$K164,0))</f>
        <v/>
      </c>
      <c r="M164" s="28">
        <f>IF($A164="","",IFERROR(MAX(0,IF($H164&lt;=$I164,$J164-$L164,0)),0))</f>
        <v/>
      </c>
      <c r="N164" s="29">
        <f>IF($A164="","",IFERROR($G164*$H164,0))</f>
        <v/>
      </c>
      <c r="O164" s="30" t="n"/>
      <c r="P164" s="31">
        <f>IF($A164="","",IF($H164&lt;=0,"Rupture",IF($H164&lt;=$I164,IF($M164&gt;0,"À commander","Commande en cours"),"En stock")))</f>
        <v/>
      </c>
      <c r="Q164" s="25" t="n"/>
    </row>
    <row r="165" ht="22" customHeight="1">
      <c r="A165" s="24" t="n"/>
      <c r="B165" s="25" t="n"/>
      <c r="C165" s="24" t="n"/>
      <c r="D165" s="24" t="n"/>
      <c r="E165" s="24" t="n"/>
      <c r="F165" s="24" t="n"/>
      <c r="G165" s="26" t="n"/>
      <c r="H165" s="27" t="n"/>
      <c r="I165" s="27" t="n"/>
      <c r="J165" s="27" t="n"/>
      <c r="K165" s="27" t="n"/>
      <c r="L165" s="28">
        <f>IF($A165="","",IFERROR($H165+$K165,0))</f>
        <v/>
      </c>
      <c r="M165" s="28">
        <f>IF($A165="","",IFERROR(MAX(0,IF($H165&lt;=$I165,$J165-$L165,0)),0))</f>
        <v/>
      </c>
      <c r="N165" s="29">
        <f>IF($A165="","",IFERROR($G165*$H165,0))</f>
        <v/>
      </c>
      <c r="O165" s="30" t="n"/>
      <c r="P165" s="31">
        <f>IF($A165="","",IF($H165&lt;=0,"Rupture",IF($H165&lt;=$I165,IF($M165&gt;0,"À commander","Commande en cours"),"En stock")))</f>
        <v/>
      </c>
      <c r="Q165" s="25" t="n"/>
    </row>
    <row r="166" ht="22" customHeight="1">
      <c r="A166" s="24" t="n"/>
      <c r="B166" s="25" t="n"/>
      <c r="C166" s="24" t="n"/>
      <c r="D166" s="24" t="n"/>
      <c r="E166" s="24" t="n"/>
      <c r="F166" s="24" t="n"/>
      <c r="G166" s="26" t="n"/>
      <c r="H166" s="27" t="n"/>
      <c r="I166" s="27" t="n"/>
      <c r="J166" s="27" t="n"/>
      <c r="K166" s="27" t="n"/>
      <c r="L166" s="28">
        <f>IF($A166="","",IFERROR($H166+$K166,0))</f>
        <v/>
      </c>
      <c r="M166" s="28">
        <f>IF($A166="","",IFERROR(MAX(0,IF($H166&lt;=$I166,$J166-$L166,0)),0))</f>
        <v/>
      </c>
      <c r="N166" s="29">
        <f>IF($A166="","",IFERROR($G166*$H166,0))</f>
        <v/>
      </c>
      <c r="O166" s="30" t="n"/>
      <c r="P166" s="31">
        <f>IF($A166="","",IF($H166&lt;=0,"Rupture",IF($H166&lt;=$I166,IF($M166&gt;0,"À commander","Commande en cours"),"En stock")))</f>
        <v/>
      </c>
      <c r="Q166" s="25" t="n"/>
    </row>
    <row r="167" ht="22" customHeight="1">
      <c r="A167" s="24" t="n"/>
      <c r="B167" s="25" t="n"/>
      <c r="C167" s="24" t="n"/>
      <c r="D167" s="24" t="n"/>
      <c r="E167" s="24" t="n"/>
      <c r="F167" s="24" t="n"/>
      <c r="G167" s="26" t="n"/>
      <c r="H167" s="27" t="n"/>
      <c r="I167" s="27" t="n"/>
      <c r="J167" s="27" t="n"/>
      <c r="K167" s="27" t="n"/>
      <c r="L167" s="28">
        <f>IF($A167="","",IFERROR($H167+$K167,0))</f>
        <v/>
      </c>
      <c r="M167" s="28">
        <f>IF($A167="","",IFERROR(MAX(0,IF($H167&lt;=$I167,$J167-$L167,0)),0))</f>
        <v/>
      </c>
      <c r="N167" s="29">
        <f>IF($A167="","",IFERROR($G167*$H167,0))</f>
        <v/>
      </c>
      <c r="O167" s="30" t="n"/>
      <c r="P167" s="31">
        <f>IF($A167="","",IF($H167&lt;=0,"Rupture",IF($H167&lt;=$I167,IF($M167&gt;0,"À commander","Commande en cours"),"En stock")))</f>
        <v/>
      </c>
      <c r="Q167" s="25" t="n"/>
    </row>
    <row r="168" ht="22" customHeight="1">
      <c r="A168" s="24" t="n"/>
      <c r="B168" s="25" t="n"/>
      <c r="C168" s="24" t="n"/>
      <c r="D168" s="24" t="n"/>
      <c r="E168" s="24" t="n"/>
      <c r="F168" s="24" t="n"/>
      <c r="G168" s="26" t="n"/>
      <c r="H168" s="27" t="n"/>
      <c r="I168" s="27" t="n"/>
      <c r="J168" s="27" t="n"/>
      <c r="K168" s="27" t="n"/>
      <c r="L168" s="28">
        <f>IF($A168="","",IFERROR($H168+$K168,0))</f>
        <v/>
      </c>
      <c r="M168" s="28">
        <f>IF($A168="","",IFERROR(MAX(0,IF($H168&lt;=$I168,$J168-$L168,0)),0))</f>
        <v/>
      </c>
      <c r="N168" s="29">
        <f>IF($A168="","",IFERROR($G168*$H168,0))</f>
        <v/>
      </c>
      <c r="O168" s="30" t="n"/>
      <c r="P168" s="31">
        <f>IF($A168="","",IF($H168&lt;=0,"Rupture",IF($H168&lt;=$I168,IF($M168&gt;0,"À commander","Commande en cours"),"En stock")))</f>
        <v/>
      </c>
      <c r="Q168" s="25" t="n"/>
    </row>
    <row r="169" ht="22" customHeight="1">
      <c r="A169" s="24" t="n"/>
      <c r="B169" s="25" t="n"/>
      <c r="C169" s="24" t="n"/>
      <c r="D169" s="24" t="n"/>
      <c r="E169" s="24" t="n"/>
      <c r="F169" s="24" t="n"/>
      <c r="G169" s="26" t="n"/>
      <c r="H169" s="27" t="n"/>
      <c r="I169" s="27" t="n"/>
      <c r="J169" s="27" t="n"/>
      <c r="K169" s="27" t="n"/>
      <c r="L169" s="28">
        <f>IF($A169="","",IFERROR($H169+$K169,0))</f>
        <v/>
      </c>
      <c r="M169" s="28">
        <f>IF($A169="","",IFERROR(MAX(0,IF($H169&lt;=$I169,$J169-$L169,0)),0))</f>
        <v/>
      </c>
      <c r="N169" s="29">
        <f>IF($A169="","",IFERROR($G169*$H169,0))</f>
        <v/>
      </c>
      <c r="O169" s="30" t="n"/>
      <c r="P169" s="31">
        <f>IF($A169="","",IF($H169&lt;=0,"Rupture",IF($H169&lt;=$I169,IF($M169&gt;0,"À commander","Commande en cours"),"En stock")))</f>
        <v/>
      </c>
      <c r="Q169" s="25" t="n"/>
    </row>
    <row r="170" ht="22" customHeight="1">
      <c r="A170" s="24" t="n"/>
      <c r="B170" s="25" t="n"/>
      <c r="C170" s="24" t="n"/>
      <c r="D170" s="24" t="n"/>
      <c r="E170" s="24" t="n"/>
      <c r="F170" s="24" t="n"/>
      <c r="G170" s="26" t="n"/>
      <c r="H170" s="27" t="n"/>
      <c r="I170" s="27" t="n"/>
      <c r="J170" s="27" t="n"/>
      <c r="K170" s="27" t="n"/>
      <c r="L170" s="28">
        <f>IF($A170="","",IFERROR($H170+$K170,0))</f>
        <v/>
      </c>
      <c r="M170" s="28">
        <f>IF($A170="","",IFERROR(MAX(0,IF($H170&lt;=$I170,$J170-$L170,0)),0))</f>
        <v/>
      </c>
      <c r="N170" s="29">
        <f>IF($A170="","",IFERROR($G170*$H170,0))</f>
        <v/>
      </c>
      <c r="O170" s="30" t="n"/>
      <c r="P170" s="31">
        <f>IF($A170="","",IF($H170&lt;=0,"Rupture",IF($H170&lt;=$I170,IF($M170&gt;0,"À commander","Commande en cours"),"En stock")))</f>
        <v/>
      </c>
      <c r="Q170" s="25" t="n"/>
    </row>
    <row r="171" ht="22" customHeight="1">
      <c r="A171" s="24" t="n"/>
      <c r="B171" s="25" t="n"/>
      <c r="C171" s="24" t="n"/>
      <c r="D171" s="24" t="n"/>
      <c r="E171" s="24" t="n"/>
      <c r="F171" s="24" t="n"/>
      <c r="G171" s="26" t="n"/>
      <c r="H171" s="27" t="n"/>
      <c r="I171" s="27" t="n"/>
      <c r="J171" s="27" t="n"/>
      <c r="K171" s="27" t="n"/>
      <c r="L171" s="28">
        <f>IF($A171="","",IFERROR($H171+$K171,0))</f>
        <v/>
      </c>
      <c r="M171" s="28">
        <f>IF($A171="","",IFERROR(MAX(0,IF($H171&lt;=$I171,$J171-$L171,0)),0))</f>
        <v/>
      </c>
      <c r="N171" s="29">
        <f>IF($A171="","",IFERROR($G171*$H171,0))</f>
        <v/>
      </c>
      <c r="O171" s="30" t="n"/>
      <c r="P171" s="31">
        <f>IF($A171="","",IF($H171&lt;=0,"Rupture",IF($H171&lt;=$I171,IF($M171&gt;0,"À commander","Commande en cours"),"En stock")))</f>
        <v/>
      </c>
      <c r="Q171" s="25" t="n"/>
    </row>
    <row r="172" ht="22" customHeight="1">
      <c r="A172" s="24" t="n"/>
      <c r="B172" s="25" t="n"/>
      <c r="C172" s="24" t="n"/>
      <c r="D172" s="24" t="n"/>
      <c r="E172" s="24" t="n"/>
      <c r="F172" s="24" t="n"/>
      <c r="G172" s="26" t="n"/>
      <c r="H172" s="27" t="n"/>
      <c r="I172" s="27" t="n"/>
      <c r="J172" s="27" t="n"/>
      <c r="K172" s="27" t="n"/>
      <c r="L172" s="28">
        <f>IF($A172="","",IFERROR($H172+$K172,0))</f>
        <v/>
      </c>
      <c r="M172" s="28">
        <f>IF($A172="","",IFERROR(MAX(0,IF($H172&lt;=$I172,$J172-$L172,0)),0))</f>
        <v/>
      </c>
      <c r="N172" s="29">
        <f>IF($A172="","",IFERROR($G172*$H172,0))</f>
        <v/>
      </c>
      <c r="O172" s="30" t="n"/>
      <c r="P172" s="31">
        <f>IF($A172="","",IF($H172&lt;=0,"Rupture",IF($H172&lt;=$I172,IF($M172&gt;0,"À commander","Commande en cours"),"En stock")))</f>
        <v/>
      </c>
      <c r="Q172" s="25" t="n"/>
    </row>
    <row r="173" ht="22" customHeight="1">
      <c r="A173" s="24" t="n"/>
      <c r="B173" s="25" t="n"/>
      <c r="C173" s="24" t="n"/>
      <c r="D173" s="24" t="n"/>
      <c r="E173" s="24" t="n"/>
      <c r="F173" s="24" t="n"/>
      <c r="G173" s="26" t="n"/>
      <c r="H173" s="27" t="n"/>
      <c r="I173" s="27" t="n"/>
      <c r="J173" s="27" t="n"/>
      <c r="K173" s="27" t="n"/>
      <c r="L173" s="28">
        <f>IF($A173="","",IFERROR($H173+$K173,0))</f>
        <v/>
      </c>
      <c r="M173" s="28">
        <f>IF($A173="","",IFERROR(MAX(0,IF($H173&lt;=$I173,$J173-$L173,0)),0))</f>
        <v/>
      </c>
      <c r="N173" s="29">
        <f>IF($A173="","",IFERROR($G173*$H173,0))</f>
        <v/>
      </c>
      <c r="O173" s="30" t="n"/>
      <c r="P173" s="31">
        <f>IF($A173="","",IF($H173&lt;=0,"Rupture",IF($H173&lt;=$I173,IF($M173&gt;0,"À commander","Commande en cours"),"En stock")))</f>
        <v/>
      </c>
      <c r="Q173" s="25" t="n"/>
    </row>
    <row r="174" ht="22" customHeight="1">
      <c r="A174" s="24" t="n"/>
      <c r="B174" s="25" t="n"/>
      <c r="C174" s="24" t="n"/>
      <c r="D174" s="24" t="n"/>
      <c r="E174" s="24" t="n"/>
      <c r="F174" s="24" t="n"/>
      <c r="G174" s="26" t="n"/>
      <c r="H174" s="27" t="n"/>
      <c r="I174" s="27" t="n"/>
      <c r="J174" s="27" t="n"/>
      <c r="K174" s="27" t="n"/>
      <c r="L174" s="28">
        <f>IF($A174="","",IFERROR($H174+$K174,0))</f>
        <v/>
      </c>
      <c r="M174" s="28">
        <f>IF($A174="","",IFERROR(MAX(0,IF($H174&lt;=$I174,$J174-$L174,0)),0))</f>
        <v/>
      </c>
      <c r="N174" s="29">
        <f>IF($A174="","",IFERROR($G174*$H174,0))</f>
        <v/>
      </c>
      <c r="O174" s="30" t="n"/>
      <c r="P174" s="31">
        <f>IF($A174="","",IF($H174&lt;=0,"Rupture",IF($H174&lt;=$I174,IF($M174&gt;0,"À commander","Commande en cours"),"En stock")))</f>
        <v/>
      </c>
      <c r="Q174" s="25" t="n"/>
    </row>
    <row r="175" ht="22" customHeight="1">
      <c r="A175" s="24" t="n"/>
      <c r="B175" s="25" t="n"/>
      <c r="C175" s="24" t="n"/>
      <c r="D175" s="24" t="n"/>
      <c r="E175" s="24" t="n"/>
      <c r="F175" s="24" t="n"/>
      <c r="G175" s="26" t="n"/>
      <c r="H175" s="27" t="n"/>
      <c r="I175" s="27" t="n"/>
      <c r="J175" s="27" t="n"/>
      <c r="K175" s="27" t="n"/>
      <c r="L175" s="28">
        <f>IF($A175="","",IFERROR($H175+$K175,0))</f>
        <v/>
      </c>
      <c r="M175" s="28">
        <f>IF($A175="","",IFERROR(MAX(0,IF($H175&lt;=$I175,$J175-$L175,0)),0))</f>
        <v/>
      </c>
      <c r="N175" s="29">
        <f>IF($A175="","",IFERROR($G175*$H175,0))</f>
        <v/>
      </c>
      <c r="O175" s="30" t="n"/>
      <c r="P175" s="31">
        <f>IF($A175="","",IF($H175&lt;=0,"Rupture",IF($H175&lt;=$I175,IF($M175&gt;0,"À commander","Commande en cours"),"En stock")))</f>
        <v/>
      </c>
      <c r="Q175" s="25" t="n"/>
    </row>
    <row r="176" ht="22" customHeight="1">
      <c r="A176" s="24" t="n"/>
      <c r="B176" s="25" t="n"/>
      <c r="C176" s="24" t="n"/>
      <c r="D176" s="24" t="n"/>
      <c r="E176" s="24" t="n"/>
      <c r="F176" s="24" t="n"/>
      <c r="G176" s="26" t="n"/>
      <c r="H176" s="27" t="n"/>
      <c r="I176" s="27" t="n"/>
      <c r="J176" s="27" t="n"/>
      <c r="K176" s="27" t="n"/>
      <c r="L176" s="28">
        <f>IF($A176="","",IFERROR($H176+$K176,0))</f>
        <v/>
      </c>
      <c r="M176" s="28">
        <f>IF($A176="","",IFERROR(MAX(0,IF($H176&lt;=$I176,$J176-$L176,0)),0))</f>
        <v/>
      </c>
      <c r="N176" s="29">
        <f>IF($A176="","",IFERROR($G176*$H176,0))</f>
        <v/>
      </c>
      <c r="O176" s="30" t="n"/>
      <c r="P176" s="31">
        <f>IF($A176="","",IF($H176&lt;=0,"Rupture",IF($H176&lt;=$I176,IF($M176&gt;0,"À commander","Commande en cours"),"En stock")))</f>
        <v/>
      </c>
      <c r="Q176" s="25" t="n"/>
    </row>
    <row r="177" ht="22" customHeight="1">
      <c r="A177" s="24" t="n"/>
      <c r="B177" s="25" t="n"/>
      <c r="C177" s="24" t="n"/>
      <c r="D177" s="24" t="n"/>
      <c r="E177" s="24" t="n"/>
      <c r="F177" s="24" t="n"/>
      <c r="G177" s="26" t="n"/>
      <c r="H177" s="27" t="n"/>
      <c r="I177" s="27" t="n"/>
      <c r="J177" s="27" t="n"/>
      <c r="K177" s="27" t="n"/>
      <c r="L177" s="28">
        <f>IF($A177="","",IFERROR($H177+$K177,0))</f>
        <v/>
      </c>
      <c r="M177" s="28">
        <f>IF($A177="","",IFERROR(MAX(0,IF($H177&lt;=$I177,$J177-$L177,0)),0))</f>
        <v/>
      </c>
      <c r="N177" s="29">
        <f>IF($A177="","",IFERROR($G177*$H177,0))</f>
        <v/>
      </c>
      <c r="O177" s="30" t="n"/>
      <c r="P177" s="31">
        <f>IF($A177="","",IF($H177&lt;=0,"Rupture",IF($H177&lt;=$I177,IF($M177&gt;0,"À commander","Commande en cours"),"En stock")))</f>
        <v/>
      </c>
      <c r="Q177" s="25" t="n"/>
    </row>
    <row r="178" ht="22" customHeight="1">
      <c r="A178" s="24" t="n"/>
      <c r="B178" s="25" t="n"/>
      <c r="C178" s="24" t="n"/>
      <c r="D178" s="24" t="n"/>
      <c r="E178" s="24" t="n"/>
      <c r="F178" s="24" t="n"/>
      <c r="G178" s="26" t="n"/>
      <c r="H178" s="27" t="n"/>
      <c r="I178" s="27" t="n"/>
      <c r="J178" s="27" t="n"/>
      <c r="K178" s="27" t="n"/>
      <c r="L178" s="28">
        <f>IF($A178="","",IFERROR($H178+$K178,0))</f>
        <v/>
      </c>
      <c r="M178" s="28">
        <f>IF($A178="","",IFERROR(MAX(0,IF($H178&lt;=$I178,$J178-$L178,0)),0))</f>
        <v/>
      </c>
      <c r="N178" s="29">
        <f>IF($A178="","",IFERROR($G178*$H178,0))</f>
        <v/>
      </c>
      <c r="O178" s="30" t="n"/>
      <c r="P178" s="31">
        <f>IF($A178="","",IF($H178&lt;=0,"Rupture",IF($H178&lt;=$I178,IF($M178&gt;0,"À commander","Commande en cours"),"En stock")))</f>
        <v/>
      </c>
      <c r="Q178" s="25" t="n"/>
    </row>
    <row r="179" ht="22" customHeight="1">
      <c r="A179" s="24" t="n"/>
      <c r="B179" s="25" t="n"/>
      <c r="C179" s="24" t="n"/>
      <c r="D179" s="24" t="n"/>
      <c r="E179" s="24" t="n"/>
      <c r="F179" s="24" t="n"/>
      <c r="G179" s="26" t="n"/>
      <c r="H179" s="27" t="n"/>
      <c r="I179" s="27" t="n"/>
      <c r="J179" s="27" t="n"/>
      <c r="K179" s="27" t="n"/>
      <c r="L179" s="28">
        <f>IF($A179="","",IFERROR($H179+$K179,0))</f>
        <v/>
      </c>
      <c r="M179" s="28">
        <f>IF($A179="","",IFERROR(MAX(0,IF($H179&lt;=$I179,$J179-$L179,0)),0))</f>
        <v/>
      </c>
      <c r="N179" s="29">
        <f>IF($A179="","",IFERROR($G179*$H179,0))</f>
        <v/>
      </c>
      <c r="O179" s="30" t="n"/>
      <c r="P179" s="31">
        <f>IF($A179="","",IF($H179&lt;=0,"Rupture",IF($H179&lt;=$I179,IF($M179&gt;0,"À commander","Commande en cours"),"En stock")))</f>
        <v/>
      </c>
      <c r="Q179" s="25" t="n"/>
    </row>
    <row r="180" ht="22" customHeight="1">
      <c r="A180" s="24" t="n"/>
      <c r="B180" s="25" t="n"/>
      <c r="C180" s="24" t="n"/>
      <c r="D180" s="24" t="n"/>
      <c r="E180" s="24" t="n"/>
      <c r="F180" s="24" t="n"/>
      <c r="G180" s="26" t="n"/>
      <c r="H180" s="27" t="n"/>
      <c r="I180" s="27" t="n"/>
      <c r="J180" s="27" t="n"/>
      <c r="K180" s="27" t="n"/>
      <c r="L180" s="28">
        <f>IF($A180="","",IFERROR($H180+$K180,0))</f>
        <v/>
      </c>
      <c r="M180" s="28">
        <f>IF($A180="","",IFERROR(MAX(0,IF($H180&lt;=$I180,$J180-$L180,0)),0))</f>
        <v/>
      </c>
      <c r="N180" s="29">
        <f>IF($A180="","",IFERROR($G180*$H180,0))</f>
        <v/>
      </c>
      <c r="O180" s="30" t="n"/>
      <c r="P180" s="31">
        <f>IF($A180="","",IF($H180&lt;=0,"Rupture",IF($H180&lt;=$I180,IF($M180&gt;0,"À commander","Commande en cours"),"En stock")))</f>
        <v/>
      </c>
      <c r="Q180" s="25" t="n"/>
    </row>
    <row r="181" ht="22" customHeight="1">
      <c r="A181" s="24" t="n"/>
      <c r="B181" s="25" t="n"/>
      <c r="C181" s="24" t="n"/>
      <c r="D181" s="24" t="n"/>
      <c r="E181" s="24" t="n"/>
      <c r="F181" s="24" t="n"/>
      <c r="G181" s="26" t="n"/>
      <c r="H181" s="27" t="n"/>
      <c r="I181" s="27" t="n"/>
      <c r="J181" s="27" t="n"/>
      <c r="K181" s="27" t="n"/>
      <c r="L181" s="28">
        <f>IF($A181="","",IFERROR($H181+$K181,0))</f>
        <v/>
      </c>
      <c r="M181" s="28">
        <f>IF($A181="","",IFERROR(MAX(0,IF($H181&lt;=$I181,$J181-$L181,0)),0))</f>
        <v/>
      </c>
      <c r="N181" s="29">
        <f>IF($A181="","",IFERROR($G181*$H181,0))</f>
        <v/>
      </c>
      <c r="O181" s="30" t="n"/>
      <c r="P181" s="31">
        <f>IF($A181="","",IF($H181&lt;=0,"Rupture",IF($H181&lt;=$I181,IF($M181&gt;0,"À commander","Commande en cours"),"En stock")))</f>
        <v/>
      </c>
      <c r="Q181" s="25" t="n"/>
    </row>
    <row r="182" ht="22" customHeight="1">
      <c r="A182" s="24" t="n"/>
      <c r="B182" s="25" t="n"/>
      <c r="C182" s="24" t="n"/>
      <c r="D182" s="24" t="n"/>
      <c r="E182" s="24" t="n"/>
      <c r="F182" s="24" t="n"/>
      <c r="G182" s="26" t="n"/>
      <c r="H182" s="27" t="n"/>
      <c r="I182" s="27" t="n"/>
      <c r="J182" s="27" t="n"/>
      <c r="K182" s="27" t="n"/>
      <c r="L182" s="28">
        <f>IF($A182="","",IFERROR($H182+$K182,0))</f>
        <v/>
      </c>
      <c r="M182" s="28">
        <f>IF($A182="","",IFERROR(MAX(0,IF($H182&lt;=$I182,$J182-$L182,0)),0))</f>
        <v/>
      </c>
      <c r="N182" s="29">
        <f>IF($A182="","",IFERROR($G182*$H182,0))</f>
        <v/>
      </c>
      <c r="O182" s="30" t="n"/>
      <c r="P182" s="31">
        <f>IF($A182="","",IF($H182&lt;=0,"Rupture",IF($H182&lt;=$I182,IF($M182&gt;0,"À commander","Commande en cours"),"En stock")))</f>
        <v/>
      </c>
      <c r="Q182" s="25" t="n"/>
    </row>
    <row r="183" ht="22" customHeight="1">
      <c r="A183" s="24" t="n"/>
      <c r="B183" s="25" t="n"/>
      <c r="C183" s="24" t="n"/>
      <c r="D183" s="24" t="n"/>
      <c r="E183" s="24" t="n"/>
      <c r="F183" s="24" t="n"/>
      <c r="G183" s="26" t="n"/>
      <c r="H183" s="27" t="n"/>
      <c r="I183" s="27" t="n"/>
      <c r="J183" s="27" t="n"/>
      <c r="K183" s="27" t="n"/>
      <c r="L183" s="28">
        <f>IF($A183="","",IFERROR($H183+$K183,0))</f>
        <v/>
      </c>
      <c r="M183" s="28">
        <f>IF($A183="","",IFERROR(MAX(0,IF($H183&lt;=$I183,$J183-$L183,0)),0))</f>
        <v/>
      </c>
      <c r="N183" s="29">
        <f>IF($A183="","",IFERROR($G183*$H183,0))</f>
        <v/>
      </c>
      <c r="O183" s="30" t="n"/>
      <c r="P183" s="31">
        <f>IF($A183="","",IF($H183&lt;=0,"Rupture",IF($H183&lt;=$I183,IF($M183&gt;0,"À commander","Commande en cours"),"En stock")))</f>
        <v/>
      </c>
      <c r="Q183" s="25" t="n"/>
    </row>
    <row r="184" ht="22" customHeight="1">
      <c r="A184" s="24" t="n"/>
      <c r="B184" s="25" t="n"/>
      <c r="C184" s="24" t="n"/>
      <c r="D184" s="24" t="n"/>
      <c r="E184" s="24" t="n"/>
      <c r="F184" s="24" t="n"/>
      <c r="G184" s="26" t="n"/>
      <c r="H184" s="27" t="n"/>
      <c r="I184" s="27" t="n"/>
      <c r="J184" s="27" t="n"/>
      <c r="K184" s="27" t="n"/>
      <c r="L184" s="28">
        <f>IF($A184="","",IFERROR($H184+$K184,0))</f>
        <v/>
      </c>
      <c r="M184" s="28">
        <f>IF($A184="","",IFERROR(MAX(0,IF($H184&lt;=$I184,$J184-$L184,0)),0))</f>
        <v/>
      </c>
      <c r="N184" s="29">
        <f>IF($A184="","",IFERROR($G184*$H184,0))</f>
        <v/>
      </c>
      <c r="O184" s="30" t="n"/>
      <c r="P184" s="31">
        <f>IF($A184="","",IF($H184&lt;=0,"Rupture",IF($H184&lt;=$I184,IF($M184&gt;0,"À commander","Commande en cours"),"En stock")))</f>
        <v/>
      </c>
      <c r="Q184" s="25" t="n"/>
    </row>
    <row r="185" ht="22" customHeight="1">
      <c r="A185" s="24" t="n"/>
      <c r="B185" s="25" t="n"/>
      <c r="C185" s="24" t="n"/>
      <c r="D185" s="24" t="n"/>
      <c r="E185" s="24" t="n"/>
      <c r="F185" s="24" t="n"/>
      <c r="G185" s="26" t="n"/>
      <c r="H185" s="27" t="n"/>
      <c r="I185" s="27" t="n"/>
      <c r="J185" s="27" t="n"/>
      <c r="K185" s="27" t="n"/>
      <c r="L185" s="28">
        <f>IF($A185="","",IFERROR($H185+$K185,0))</f>
        <v/>
      </c>
      <c r="M185" s="28">
        <f>IF($A185="","",IFERROR(MAX(0,IF($H185&lt;=$I185,$J185-$L185,0)),0))</f>
        <v/>
      </c>
      <c r="N185" s="29">
        <f>IF($A185="","",IFERROR($G185*$H185,0))</f>
        <v/>
      </c>
      <c r="O185" s="30" t="n"/>
      <c r="P185" s="31">
        <f>IF($A185="","",IF($H185&lt;=0,"Rupture",IF($H185&lt;=$I185,IF($M185&gt;0,"À commander","Commande en cours"),"En stock")))</f>
        <v/>
      </c>
      <c r="Q185" s="25" t="n"/>
    </row>
    <row r="186" ht="22" customHeight="1">
      <c r="A186" s="24" t="n"/>
      <c r="B186" s="25" t="n"/>
      <c r="C186" s="24" t="n"/>
      <c r="D186" s="24" t="n"/>
      <c r="E186" s="24" t="n"/>
      <c r="F186" s="24" t="n"/>
      <c r="G186" s="26" t="n"/>
      <c r="H186" s="27" t="n"/>
      <c r="I186" s="27" t="n"/>
      <c r="J186" s="27" t="n"/>
      <c r="K186" s="27" t="n"/>
      <c r="L186" s="28">
        <f>IF($A186="","",IFERROR($H186+$K186,0))</f>
        <v/>
      </c>
      <c r="M186" s="28">
        <f>IF($A186="","",IFERROR(MAX(0,IF($H186&lt;=$I186,$J186-$L186,0)),0))</f>
        <v/>
      </c>
      <c r="N186" s="29">
        <f>IF($A186="","",IFERROR($G186*$H186,0))</f>
        <v/>
      </c>
      <c r="O186" s="30" t="n"/>
      <c r="P186" s="31">
        <f>IF($A186="","",IF($H186&lt;=0,"Rupture",IF($H186&lt;=$I186,IF($M186&gt;0,"À commander","Commande en cours"),"En stock")))</f>
        <v/>
      </c>
      <c r="Q186" s="25" t="n"/>
    </row>
    <row r="187" ht="22" customHeight="1">
      <c r="A187" s="24" t="n"/>
      <c r="B187" s="25" t="n"/>
      <c r="C187" s="24" t="n"/>
      <c r="D187" s="24" t="n"/>
      <c r="E187" s="24" t="n"/>
      <c r="F187" s="24" t="n"/>
      <c r="G187" s="26" t="n"/>
      <c r="H187" s="27" t="n"/>
      <c r="I187" s="27" t="n"/>
      <c r="J187" s="27" t="n"/>
      <c r="K187" s="27" t="n"/>
      <c r="L187" s="28">
        <f>IF($A187="","",IFERROR($H187+$K187,0))</f>
        <v/>
      </c>
      <c r="M187" s="28">
        <f>IF($A187="","",IFERROR(MAX(0,IF($H187&lt;=$I187,$J187-$L187,0)),0))</f>
        <v/>
      </c>
      <c r="N187" s="29">
        <f>IF($A187="","",IFERROR($G187*$H187,0))</f>
        <v/>
      </c>
      <c r="O187" s="30" t="n"/>
      <c r="P187" s="31">
        <f>IF($A187="","",IF($H187&lt;=0,"Rupture",IF($H187&lt;=$I187,IF($M187&gt;0,"À commander","Commande en cours"),"En stock")))</f>
        <v/>
      </c>
      <c r="Q187" s="25" t="n"/>
    </row>
    <row r="188" ht="22" customHeight="1">
      <c r="A188" s="24" t="n"/>
      <c r="B188" s="25" t="n"/>
      <c r="C188" s="24" t="n"/>
      <c r="D188" s="24" t="n"/>
      <c r="E188" s="24" t="n"/>
      <c r="F188" s="24" t="n"/>
      <c r="G188" s="26" t="n"/>
      <c r="H188" s="27" t="n"/>
      <c r="I188" s="27" t="n"/>
      <c r="J188" s="27" t="n"/>
      <c r="K188" s="27" t="n"/>
      <c r="L188" s="28">
        <f>IF($A188="","",IFERROR($H188+$K188,0))</f>
        <v/>
      </c>
      <c r="M188" s="28">
        <f>IF($A188="","",IFERROR(MAX(0,IF($H188&lt;=$I188,$J188-$L188,0)),0))</f>
        <v/>
      </c>
      <c r="N188" s="29">
        <f>IF($A188="","",IFERROR($G188*$H188,0))</f>
        <v/>
      </c>
      <c r="O188" s="30" t="n"/>
      <c r="P188" s="31">
        <f>IF($A188="","",IF($H188&lt;=0,"Rupture",IF($H188&lt;=$I188,IF($M188&gt;0,"À commander","Commande en cours"),"En stock")))</f>
        <v/>
      </c>
      <c r="Q188" s="25" t="n"/>
    </row>
    <row r="189" ht="22" customHeight="1">
      <c r="A189" s="24" t="n"/>
      <c r="B189" s="25" t="n"/>
      <c r="C189" s="24" t="n"/>
      <c r="D189" s="24" t="n"/>
      <c r="E189" s="24" t="n"/>
      <c r="F189" s="24" t="n"/>
      <c r="G189" s="26" t="n"/>
      <c r="H189" s="27" t="n"/>
      <c r="I189" s="27" t="n"/>
      <c r="J189" s="27" t="n"/>
      <c r="K189" s="27" t="n"/>
      <c r="L189" s="28">
        <f>IF($A189="","",IFERROR($H189+$K189,0))</f>
        <v/>
      </c>
      <c r="M189" s="28">
        <f>IF($A189="","",IFERROR(MAX(0,IF($H189&lt;=$I189,$J189-$L189,0)),0))</f>
        <v/>
      </c>
      <c r="N189" s="29">
        <f>IF($A189="","",IFERROR($G189*$H189,0))</f>
        <v/>
      </c>
      <c r="O189" s="30" t="n"/>
      <c r="P189" s="31">
        <f>IF($A189="","",IF($H189&lt;=0,"Rupture",IF($H189&lt;=$I189,IF($M189&gt;0,"À commander","Commande en cours"),"En stock")))</f>
        <v/>
      </c>
      <c r="Q189" s="25" t="n"/>
    </row>
    <row r="190" ht="22" customHeight="1">
      <c r="A190" s="24" t="n"/>
      <c r="B190" s="25" t="n"/>
      <c r="C190" s="24" t="n"/>
      <c r="D190" s="24" t="n"/>
      <c r="E190" s="24" t="n"/>
      <c r="F190" s="24" t="n"/>
      <c r="G190" s="26" t="n"/>
      <c r="H190" s="27" t="n"/>
      <c r="I190" s="27" t="n"/>
      <c r="J190" s="27" t="n"/>
      <c r="K190" s="27" t="n"/>
      <c r="L190" s="28">
        <f>IF($A190="","",IFERROR($H190+$K190,0))</f>
        <v/>
      </c>
      <c r="M190" s="28">
        <f>IF($A190="","",IFERROR(MAX(0,IF($H190&lt;=$I190,$J190-$L190,0)),0))</f>
        <v/>
      </c>
      <c r="N190" s="29">
        <f>IF($A190="","",IFERROR($G190*$H190,0))</f>
        <v/>
      </c>
      <c r="O190" s="30" t="n"/>
      <c r="P190" s="31">
        <f>IF($A190="","",IF($H190&lt;=0,"Rupture",IF($H190&lt;=$I190,IF($M190&gt;0,"À commander","Commande en cours"),"En stock")))</f>
        <v/>
      </c>
      <c r="Q190" s="25" t="n"/>
    </row>
    <row r="191" ht="22" customHeight="1">
      <c r="A191" s="24" t="n"/>
      <c r="B191" s="25" t="n"/>
      <c r="C191" s="24" t="n"/>
      <c r="D191" s="24" t="n"/>
      <c r="E191" s="24" t="n"/>
      <c r="F191" s="24" t="n"/>
      <c r="G191" s="26" t="n"/>
      <c r="H191" s="27" t="n"/>
      <c r="I191" s="27" t="n"/>
      <c r="J191" s="27" t="n"/>
      <c r="K191" s="27" t="n"/>
      <c r="L191" s="28">
        <f>IF($A191="","",IFERROR($H191+$K191,0))</f>
        <v/>
      </c>
      <c r="M191" s="28">
        <f>IF($A191="","",IFERROR(MAX(0,IF($H191&lt;=$I191,$J191-$L191,0)),0))</f>
        <v/>
      </c>
      <c r="N191" s="29">
        <f>IF($A191="","",IFERROR($G191*$H191,0))</f>
        <v/>
      </c>
      <c r="O191" s="30" t="n"/>
      <c r="P191" s="31">
        <f>IF($A191="","",IF($H191&lt;=0,"Rupture",IF($H191&lt;=$I191,IF($M191&gt;0,"À commander","Commande en cours"),"En stock")))</f>
        <v/>
      </c>
      <c r="Q191" s="25" t="n"/>
    </row>
    <row r="192" ht="22" customHeight="1">
      <c r="A192" s="24" t="n"/>
      <c r="B192" s="25" t="n"/>
      <c r="C192" s="24" t="n"/>
      <c r="D192" s="24" t="n"/>
      <c r="E192" s="24" t="n"/>
      <c r="F192" s="24" t="n"/>
      <c r="G192" s="26" t="n"/>
      <c r="H192" s="27" t="n"/>
      <c r="I192" s="27" t="n"/>
      <c r="J192" s="27" t="n"/>
      <c r="K192" s="27" t="n"/>
      <c r="L192" s="28">
        <f>IF($A192="","",IFERROR($H192+$K192,0))</f>
        <v/>
      </c>
      <c r="M192" s="28">
        <f>IF($A192="","",IFERROR(MAX(0,IF($H192&lt;=$I192,$J192-$L192,0)),0))</f>
        <v/>
      </c>
      <c r="N192" s="29">
        <f>IF($A192="","",IFERROR($G192*$H192,0))</f>
        <v/>
      </c>
      <c r="O192" s="30" t="n"/>
      <c r="P192" s="31">
        <f>IF($A192="","",IF($H192&lt;=0,"Rupture",IF($H192&lt;=$I192,IF($M192&gt;0,"À commander","Commande en cours"),"En stock")))</f>
        <v/>
      </c>
      <c r="Q192" s="25" t="n"/>
    </row>
    <row r="193" ht="22" customHeight="1">
      <c r="A193" s="24" t="n"/>
      <c r="B193" s="25" t="n"/>
      <c r="C193" s="24" t="n"/>
      <c r="D193" s="24" t="n"/>
      <c r="E193" s="24" t="n"/>
      <c r="F193" s="24" t="n"/>
      <c r="G193" s="26" t="n"/>
      <c r="H193" s="27" t="n"/>
      <c r="I193" s="27" t="n"/>
      <c r="J193" s="27" t="n"/>
      <c r="K193" s="27" t="n"/>
      <c r="L193" s="28">
        <f>IF($A193="","",IFERROR($H193+$K193,0))</f>
        <v/>
      </c>
      <c r="M193" s="28">
        <f>IF($A193="","",IFERROR(MAX(0,IF($H193&lt;=$I193,$J193-$L193,0)),0))</f>
        <v/>
      </c>
      <c r="N193" s="29">
        <f>IF($A193="","",IFERROR($G193*$H193,0))</f>
        <v/>
      </c>
      <c r="O193" s="30" t="n"/>
      <c r="P193" s="31">
        <f>IF($A193="","",IF($H193&lt;=0,"Rupture",IF($H193&lt;=$I193,IF($M193&gt;0,"À commander","Commande en cours"),"En stock")))</f>
        <v/>
      </c>
      <c r="Q193" s="25" t="n"/>
    </row>
    <row r="194" ht="22" customHeight="1">
      <c r="A194" s="24" t="n"/>
      <c r="B194" s="25" t="n"/>
      <c r="C194" s="24" t="n"/>
      <c r="D194" s="24" t="n"/>
      <c r="E194" s="24" t="n"/>
      <c r="F194" s="24" t="n"/>
      <c r="G194" s="26" t="n"/>
      <c r="H194" s="27" t="n"/>
      <c r="I194" s="27" t="n"/>
      <c r="J194" s="27" t="n"/>
      <c r="K194" s="27" t="n"/>
      <c r="L194" s="28">
        <f>IF($A194="","",IFERROR($H194+$K194,0))</f>
        <v/>
      </c>
      <c r="M194" s="28">
        <f>IF($A194="","",IFERROR(MAX(0,IF($H194&lt;=$I194,$J194-$L194,0)),0))</f>
        <v/>
      </c>
      <c r="N194" s="29">
        <f>IF($A194="","",IFERROR($G194*$H194,0))</f>
        <v/>
      </c>
      <c r="O194" s="30" t="n"/>
      <c r="P194" s="31">
        <f>IF($A194="","",IF($H194&lt;=0,"Rupture",IF($H194&lt;=$I194,IF($M194&gt;0,"À commander","Commande en cours"),"En stock")))</f>
        <v/>
      </c>
      <c r="Q194" s="25" t="n"/>
    </row>
    <row r="195" ht="22" customHeight="1">
      <c r="A195" s="24" t="n"/>
      <c r="B195" s="25" t="n"/>
      <c r="C195" s="24" t="n"/>
      <c r="D195" s="24" t="n"/>
      <c r="E195" s="24" t="n"/>
      <c r="F195" s="24" t="n"/>
      <c r="G195" s="26" t="n"/>
      <c r="H195" s="27" t="n"/>
      <c r="I195" s="27" t="n"/>
      <c r="J195" s="27" t="n"/>
      <c r="K195" s="27" t="n"/>
      <c r="L195" s="28">
        <f>IF($A195="","",IFERROR($H195+$K195,0))</f>
        <v/>
      </c>
      <c r="M195" s="28">
        <f>IF($A195="","",IFERROR(MAX(0,IF($H195&lt;=$I195,$J195-$L195,0)),0))</f>
        <v/>
      </c>
      <c r="N195" s="29">
        <f>IF($A195="","",IFERROR($G195*$H195,0))</f>
        <v/>
      </c>
      <c r="O195" s="30" t="n"/>
      <c r="P195" s="31">
        <f>IF($A195="","",IF($H195&lt;=0,"Rupture",IF($H195&lt;=$I195,IF($M195&gt;0,"À commander","Commande en cours"),"En stock")))</f>
        <v/>
      </c>
      <c r="Q195" s="25" t="n"/>
    </row>
    <row r="196" ht="22" customHeight="1">
      <c r="A196" s="24" t="n"/>
      <c r="B196" s="25" t="n"/>
      <c r="C196" s="24" t="n"/>
      <c r="D196" s="24" t="n"/>
      <c r="E196" s="24" t="n"/>
      <c r="F196" s="24" t="n"/>
      <c r="G196" s="26" t="n"/>
      <c r="H196" s="27" t="n"/>
      <c r="I196" s="27" t="n"/>
      <c r="J196" s="27" t="n"/>
      <c r="K196" s="27" t="n"/>
      <c r="L196" s="28">
        <f>IF($A196="","",IFERROR($H196+$K196,0))</f>
        <v/>
      </c>
      <c r="M196" s="28">
        <f>IF($A196="","",IFERROR(MAX(0,IF($H196&lt;=$I196,$J196-$L196,0)),0))</f>
        <v/>
      </c>
      <c r="N196" s="29">
        <f>IF($A196="","",IFERROR($G196*$H196,0))</f>
        <v/>
      </c>
      <c r="O196" s="30" t="n"/>
      <c r="P196" s="31">
        <f>IF($A196="","",IF($H196&lt;=0,"Rupture",IF($H196&lt;=$I196,IF($M196&gt;0,"À commander","Commande en cours"),"En stock")))</f>
        <v/>
      </c>
      <c r="Q196" s="25" t="n"/>
    </row>
    <row r="197" ht="22" customHeight="1">
      <c r="A197" s="24" t="n"/>
      <c r="B197" s="25" t="n"/>
      <c r="C197" s="24" t="n"/>
      <c r="D197" s="24" t="n"/>
      <c r="E197" s="24" t="n"/>
      <c r="F197" s="24" t="n"/>
      <c r="G197" s="26" t="n"/>
      <c r="H197" s="27" t="n"/>
      <c r="I197" s="27" t="n"/>
      <c r="J197" s="27" t="n"/>
      <c r="K197" s="27" t="n"/>
      <c r="L197" s="28">
        <f>IF($A197="","",IFERROR($H197+$K197,0))</f>
        <v/>
      </c>
      <c r="M197" s="28">
        <f>IF($A197="","",IFERROR(MAX(0,IF($H197&lt;=$I197,$J197-$L197,0)),0))</f>
        <v/>
      </c>
      <c r="N197" s="29">
        <f>IF($A197="","",IFERROR($G197*$H197,0))</f>
        <v/>
      </c>
      <c r="O197" s="30" t="n"/>
      <c r="P197" s="31">
        <f>IF($A197="","",IF($H197&lt;=0,"Rupture",IF($H197&lt;=$I197,IF($M197&gt;0,"À commander","Commande en cours"),"En stock")))</f>
        <v/>
      </c>
      <c r="Q197" s="25" t="n"/>
    </row>
    <row r="198" ht="22" customHeight="1">
      <c r="A198" s="24" t="n"/>
      <c r="B198" s="25" t="n"/>
      <c r="C198" s="24" t="n"/>
      <c r="D198" s="24" t="n"/>
      <c r="E198" s="24" t="n"/>
      <c r="F198" s="24" t="n"/>
      <c r="G198" s="26" t="n"/>
      <c r="H198" s="27" t="n"/>
      <c r="I198" s="27" t="n"/>
      <c r="J198" s="27" t="n"/>
      <c r="K198" s="27" t="n"/>
      <c r="L198" s="28">
        <f>IF($A198="","",IFERROR($H198+$K198,0))</f>
        <v/>
      </c>
      <c r="M198" s="28">
        <f>IF($A198="","",IFERROR(MAX(0,IF($H198&lt;=$I198,$J198-$L198,0)),0))</f>
        <v/>
      </c>
      <c r="N198" s="29">
        <f>IF($A198="","",IFERROR($G198*$H198,0))</f>
        <v/>
      </c>
      <c r="O198" s="30" t="n"/>
      <c r="P198" s="31">
        <f>IF($A198="","",IF($H198&lt;=0,"Rupture",IF($H198&lt;=$I198,IF($M198&gt;0,"À commander","Commande en cours"),"En stock")))</f>
        <v/>
      </c>
      <c r="Q198" s="25" t="n"/>
    </row>
    <row r="199" ht="22" customHeight="1">
      <c r="A199" s="24" t="n"/>
      <c r="B199" s="25" t="n"/>
      <c r="C199" s="24" t="n"/>
      <c r="D199" s="24" t="n"/>
      <c r="E199" s="24" t="n"/>
      <c r="F199" s="24" t="n"/>
      <c r="G199" s="26" t="n"/>
      <c r="H199" s="27" t="n"/>
      <c r="I199" s="27" t="n"/>
      <c r="J199" s="27" t="n"/>
      <c r="K199" s="27" t="n"/>
      <c r="L199" s="28">
        <f>IF($A199="","",IFERROR($H199+$K199,0))</f>
        <v/>
      </c>
      <c r="M199" s="28">
        <f>IF($A199="","",IFERROR(MAX(0,IF($H199&lt;=$I199,$J199-$L199,0)),0))</f>
        <v/>
      </c>
      <c r="N199" s="29">
        <f>IF($A199="","",IFERROR($G199*$H199,0))</f>
        <v/>
      </c>
      <c r="O199" s="30" t="n"/>
      <c r="P199" s="31">
        <f>IF($A199="","",IF($H199&lt;=0,"Rupture",IF($H199&lt;=$I199,IF($M199&gt;0,"À commander","Commande en cours"),"En stock")))</f>
        <v/>
      </c>
      <c r="Q199" s="25" t="n"/>
    </row>
    <row r="200" ht="22" customHeight="1">
      <c r="A200" s="24" t="n"/>
      <c r="B200" s="25" t="n"/>
      <c r="C200" s="24" t="n"/>
      <c r="D200" s="24" t="n"/>
      <c r="E200" s="24" t="n"/>
      <c r="F200" s="24" t="n"/>
      <c r="G200" s="26" t="n"/>
      <c r="H200" s="27" t="n"/>
      <c r="I200" s="27" t="n"/>
      <c r="J200" s="27" t="n"/>
      <c r="K200" s="27" t="n"/>
      <c r="L200" s="28">
        <f>IF($A200="","",IFERROR($H200+$K200,0))</f>
        <v/>
      </c>
      <c r="M200" s="28">
        <f>IF($A200="","",IFERROR(MAX(0,IF($H200&lt;=$I200,$J200-$L200,0)),0))</f>
        <v/>
      </c>
      <c r="N200" s="29">
        <f>IF($A200="","",IFERROR($G200*$H200,0))</f>
        <v/>
      </c>
      <c r="O200" s="30" t="n"/>
      <c r="P200" s="31">
        <f>IF($A200="","",IF($H200&lt;=0,"Rupture",IF($H200&lt;=$I200,IF($M200&gt;0,"À commander","Commande en cours"),"En stock")))</f>
        <v/>
      </c>
      <c r="Q200" s="25" t="n"/>
    </row>
    <row r="201" ht="22" customHeight="1">
      <c r="A201" s="24" t="n"/>
      <c r="B201" s="25" t="n"/>
      <c r="C201" s="24" t="n"/>
      <c r="D201" s="24" t="n"/>
      <c r="E201" s="24" t="n"/>
      <c r="F201" s="24" t="n"/>
      <c r="G201" s="26" t="n"/>
      <c r="H201" s="27" t="n"/>
      <c r="I201" s="27" t="n"/>
      <c r="J201" s="27" t="n"/>
      <c r="K201" s="27" t="n"/>
      <c r="L201" s="28">
        <f>IF($A201="","",IFERROR($H201+$K201,0))</f>
        <v/>
      </c>
      <c r="M201" s="28">
        <f>IF($A201="","",IFERROR(MAX(0,IF($H201&lt;=$I201,$J201-$L201,0)),0))</f>
        <v/>
      </c>
      <c r="N201" s="29">
        <f>IF($A201="","",IFERROR($G201*$H201,0))</f>
        <v/>
      </c>
      <c r="O201" s="30" t="n"/>
      <c r="P201" s="31">
        <f>IF($A201="","",IF($H201&lt;=0,"Rupture",IF($H201&lt;=$I201,IF($M201&gt;0,"À commander","Commande en cours"),"En stock")))</f>
        <v/>
      </c>
      <c r="Q201" s="25" t="n"/>
    </row>
    <row r="202" ht="22" customHeight="1">
      <c r="A202" s="24" t="n"/>
      <c r="B202" s="25" t="n"/>
      <c r="C202" s="24" t="n"/>
      <c r="D202" s="24" t="n"/>
      <c r="E202" s="24" t="n"/>
      <c r="F202" s="24" t="n"/>
      <c r="G202" s="26" t="n"/>
      <c r="H202" s="27" t="n"/>
      <c r="I202" s="27" t="n"/>
      <c r="J202" s="27" t="n"/>
      <c r="K202" s="27" t="n"/>
      <c r="L202" s="28">
        <f>IF($A202="","",IFERROR($H202+$K202,0))</f>
        <v/>
      </c>
      <c r="M202" s="28">
        <f>IF($A202="","",IFERROR(MAX(0,IF($H202&lt;=$I202,$J202-$L202,0)),0))</f>
        <v/>
      </c>
      <c r="N202" s="29">
        <f>IF($A202="","",IFERROR($G202*$H202,0))</f>
        <v/>
      </c>
      <c r="O202" s="30" t="n"/>
      <c r="P202" s="31">
        <f>IF($A202="","",IF($H202&lt;=0,"Rupture",IF($H202&lt;=$I202,IF($M202&gt;0,"À commander","Commande en cours"),"En stock")))</f>
        <v/>
      </c>
      <c r="Q202" s="25" t="n"/>
    </row>
    <row r="203" ht="22" customHeight="1">
      <c r="A203" s="24" t="n"/>
      <c r="B203" s="25" t="n"/>
      <c r="C203" s="24" t="n"/>
      <c r="D203" s="24" t="n"/>
      <c r="E203" s="24" t="n"/>
      <c r="F203" s="24" t="n"/>
      <c r="G203" s="26" t="n"/>
      <c r="H203" s="27" t="n"/>
      <c r="I203" s="27" t="n"/>
      <c r="J203" s="27" t="n"/>
      <c r="K203" s="27" t="n"/>
      <c r="L203" s="28">
        <f>IF($A203="","",IFERROR($H203+$K203,0))</f>
        <v/>
      </c>
      <c r="M203" s="28">
        <f>IF($A203="","",IFERROR(MAX(0,IF($H203&lt;=$I203,$J203-$L203,0)),0))</f>
        <v/>
      </c>
      <c r="N203" s="29">
        <f>IF($A203="","",IFERROR($G203*$H203,0))</f>
        <v/>
      </c>
      <c r="O203" s="30" t="n"/>
      <c r="P203" s="31">
        <f>IF($A203="","",IF($H203&lt;=0,"Rupture",IF($H203&lt;=$I203,IF($M203&gt;0,"À commander","Commande en cours"),"En stock")))</f>
        <v/>
      </c>
      <c r="Q203" s="25" t="n"/>
    </row>
    <row r="204" ht="22" customHeight="1">
      <c r="A204" s="24" t="n"/>
      <c r="B204" s="25" t="n"/>
      <c r="C204" s="24" t="n"/>
      <c r="D204" s="24" t="n"/>
      <c r="E204" s="24" t="n"/>
      <c r="F204" s="24" t="n"/>
      <c r="G204" s="26" t="n"/>
      <c r="H204" s="27" t="n"/>
      <c r="I204" s="27" t="n"/>
      <c r="J204" s="27" t="n"/>
      <c r="K204" s="27" t="n"/>
      <c r="L204" s="28">
        <f>IF($A204="","",IFERROR($H204+$K204,0))</f>
        <v/>
      </c>
      <c r="M204" s="28">
        <f>IF($A204="","",IFERROR(MAX(0,IF($H204&lt;=$I204,$J204-$L204,0)),0))</f>
        <v/>
      </c>
      <c r="N204" s="29">
        <f>IF($A204="","",IFERROR($G204*$H204,0))</f>
        <v/>
      </c>
      <c r="O204" s="30" t="n"/>
      <c r="P204" s="31">
        <f>IF($A204="","",IF($H204&lt;=0,"Rupture",IF($H204&lt;=$I204,IF($M204&gt;0,"À commander","Commande en cours"),"En stock")))</f>
        <v/>
      </c>
      <c r="Q204" s="25" t="n"/>
    </row>
    <row r="205" ht="22" customHeight="1">
      <c r="A205" s="24" t="n"/>
      <c r="B205" s="25" t="n"/>
      <c r="C205" s="24" t="n"/>
      <c r="D205" s="24" t="n"/>
      <c r="E205" s="24" t="n"/>
      <c r="F205" s="24" t="n"/>
      <c r="G205" s="26" t="n"/>
      <c r="H205" s="27" t="n"/>
      <c r="I205" s="27" t="n"/>
      <c r="J205" s="27" t="n"/>
      <c r="K205" s="27" t="n"/>
      <c r="L205" s="28">
        <f>IF($A205="","",IFERROR($H205+$K205,0))</f>
        <v/>
      </c>
      <c r="M205" s="28">
        <f>IF($A205="","",IFERROR(MAX(0,IF($H205&lt;=$I205,$J205-$L205,0)),0))</f>
        <v/>
      </c>
      <c r="N205" s="29">
        <f>IF($A205="","",IFERROR($G205*$H205,0))</f>
        <v/>
      </c>
      <c r="O205" s="30" t="n"/>
      <c r="P205" s="31">
        <f>IF($A205="","",IF($H205&lt;=0,"Rupture",IF($H205&lt;=$I205,IF($M205&gt;0,"À commander","Commande en cours"),"En stock")))</f>
        <v/>
      </c>
      <c r="Q205" s="25" t="n"/>
    </row>
    <row r="206" ht="22" customHeight="1">
      <c r="A206" s="24" t="n"/>
      <c r="B206" s="25" t="n"/>
      <c r="C206" s="24" t="n"/>
      <c r="D206" s="24" t="n"/>
      <c r="E206" s="24" t="n"/>
      <c r="F206" s="24" t="n"/>
      <c r="G206" s="26" t="n"/>
      <c r="H206" s="27" t="n"/>
      <c r="I206" s="27" t="n"/>
      <c r="J206" s="27" t="n"/>
      <c r="K206" s="27" t="n"/>
      <c r="L206" s="28">
        <f>IF($A206="","",IFERROR($H206+$K206,0))</f>
        <v/>
      </c>
      <c r="M206" s="28">
        <f>IF($A206="","",IFERROR(MAX(0,IF($H206&lt;=$I206,$J206-$L206,0)),0))</f>
        <v/>
      </c>
      <c r="N206" s="29">
        <f>IF($A206="","",IFERROR($G206*$H206,0))</f>
        <v/>
      </c>
      <c r="O206" s="30" t="n"/>
      <c r="P206" s="31">
        <f>IF($A206="","",IF($H206&lt;=0,"Rupture",IF($H206&lt;=$I206,IF($M206&gt;0,"À commander","Commande en cours"),"En stock")))</f>
        <v/>
      </c>
      <c r="Q206" s="25" t="n"/>
    </row>
    <row r="207" ht="22" customHeight="1">
      <c r="A207" s="24" t="n"/>
      <c r="B207" s="25" t="n"/>
      <c r="C207" s="24" t="n"/>
      <c r="D207" s="24" t="n"/>
      <c r="E207" s="24" t="n"/>
      <c r="F207" s="24" t="n"/>
      <c r="G207" s="26" t="n"/>
      <c r="H207" s="27" t="n"/>
      <c r="I207" s="27" t="n"/>
      <c r="J207" s="27" t="n"/>
      <c r="K207" s="27" t="n"/>
      <c r="L207" s="28">
        <f>IF($A207="","",IFERROR($H207+$K207,0))</f>
        <v/>
      </c>
      <c r="M207" s="28">
        <f>IF($A207="","",IFERROR(MAX(0,IF($H207&lt;=$I207,$J207-$L207,0)),0))</f>
        <v/>
      </c>
      <c r="N207" s="29">
        <f>IF($A207="","",IFERROR($G207*$H207,0))</f>
        <v/>
      </c>
      <c r="O207" s="30" t="n"/>
      <c r="P207" s="31">
        <f>IF($A207="","",IF($H207&lt;=0,"Rupture",IF($H207&lt;=$I207,IF($M207&gt;0,"À commander","Commande en cours"),"En stock")))</f>
        <v/>
      </c>
      <c r="Q207" s="25" t="n"/>
    </row>
    <row r="208" ht="22" customHeight="1">
      <c r="A208" s="24" t="n"/>
      <c r="B208" s="25" t="n"/>
      <c r="C208" s="24" t="n"/>
      <c r="D208" s="24" t="n"/>
      <c r="E208" s="24" t="n"/>
      <c r="F208" s="24" t="n"/>
      <c r="G208" s="26" t="n"/>
      <c r="H208" s="27" t="n"/>
      <c r="I208" s="27" t="n"/>
      <c r="J208" s="27" t="n"/>
      <c r="K208" s="27" t="n"/>
      <c r="L208" s="28">
        <f>IF($A208="","",IFERROR($H208+$K208,0))</f>
        <v/>
      </c>
      <c r="M208" s="28">
        <f>IF($A208="","",IFERROR(MAX(0,IF($H208&lt;=$I208,$J208-$L208,0)),0))</f>
        <v/>
      </c>
      <c r="N208" s="29">
        <f>IF($A208="","",IFERROR($G208*$H208,0))</f>
        <v/>
      </c>
      <c r="O208" s="30" t="n"/>
      <c r="P208" s="31">
        <f>IF($A208="","",IF($H208&lt;=0,"Rupture",IF($H208&lt;=$I208,IF($M208&gt;0,"À commander","Commande en cours"),"En stock")))</f>
        <v/>
      </c>
      <c r="Q208" s="25" t="n"/>
    </row>
    <row r="209" ht="22" customHeight="1">
      <c r="A209" s="24" t="n"/>
      <c r="B209" s="25" t="n"/>
      <c r="C209" s="24" t="n"/>
      <c r="D209" s="24" t="n"/>
      <c r="E209" s="24" t="n"/>
      <c r="F209" s="24" t="n"/>
      <c r="G209" s="26" t="n"/>
      <c r="H209" s="27" t="n"/>
      <c r="I209" s="27" t="n"/>
      <c r="J209" s="27" t="n"/>
      <c r="K209" s="27" t="n"/>
      <c r="L209" s="28">
        <f>IF($A209="","",IFERROR($H209+$K209,0))</f>
        <v/>
      </c>
      <c r="M209" s="28">
        <f>IF($A209="","",IFERROR(MAX(0,IF($H209&lt;=$I209,$J209-$L209,0)),0))</f>
        <v/>
      </c>
      <c r="N209" s="29">
        <f>IF($A209="","",IFERROR($G209*$H209,0))</f>
        <v/>
      </c>
      <c r="O209" s="30" t="n"/>
      <c r="P209" s="31">
        <f>IF($A209="","",IF($H209&lt;=0,"Rupture",IF($H209&lt;=$I209,IF($M209&gt;0,"À commander","Commande en cours"),"En stock")))</f>
        <v/>
      </c>
      <c r="Q209" s="25" t="n"/>
    </row>
    <row r="210" ht="22" customHeight="1">
      <c r="A210" s="24" t="n"/>
      <c r="B210" s="25" t="n"/>
      <c r="C210" s="24" t="n"/>
      <c r="D210" s="24" t="n"/>
      <c r="E210" s="24" t="n"/>
      <c r="F210" s="24" t="n"/>
      <c r="G210" s="26" t="n"/>
      <c r="H210" s="27" t="n"/>
      <c r="I210" s="27" t="n"/>
      <c r="J210" s="27" t="n"/>
      <c r="K210" s="27" t="n"/>
      <c r="L210" s="28">
        <f>IF($A210="","",IFERROR($H210+$K210,0))</f>
        <v/>
      </c>
      <c r="M210" s="28">
        <f>IF($A210="","",IFERROR(MAX(0,IF($H210&lt;=$I210,$J210-$L210,0)),0))</f>
        <v/>
      </c>
      <c r="N210" s="29">
        <f>IF($A210="","",IFERROR($G210*$H210,0))</f>
        <v/>
      </c>
      <c r="O210" s="30" t="n"/>
      <c r="P210" s="31">
        <f>IF($A210="","",IF($H210&lt;=0,"Rupture",IF($H210&lt;=$I210,IF($M210&gt;0,"À commander","Commande en cours"),"En stock")))</f>
        <v/>
      </c>
      <c r="Q210" s="25" t="n"/>
    </row>
    <row r="211" ht="22" customHeight="1">
      <c r="A211" s="24" t="n"/>
      <c r="B211" s="25" t="n"/>
      <c r="C211" s="24" t="n"/>
      <c r="D211" s="24" t="n"/>
      <c r="E211" s="24" t="n"/>
      <c r="F211" s="24" t="n"/>
      <c r="G211" s="26" t="n"/>
      <c r="H211" s="27" t="n"/>
      <c r="I211" s="27" t="n"/>
      <c r="J211" s="27" t="n"/>
      <c r="K211" s="27" t="n"/>
      <c r="L211" s="28">
        <f>IF($A211="","",IFERROR($H211+$K211,0))</f>
        <v/>
      </c>
      <c r="M211" s="28">
        <f>IF($A211="","",IFERROR(MAX(0,IF($H211&lt;=$I211,$J211-$L211,0)),0))</f>
        <v/>
      </c>
      <c r="N211" s="29">
        <f>IF($A211="","",IFERROR($G211*$H211,0))</f>
        <v/>
      </c>
      <c r="O211" s="30" t="n"/>
      <c r="P211" s="31">
        <f>IF($A211="","",IF($H211&lt;=0,"Rupture",IF($H211&lt;=$I211,IF($M211&gt;0,"À commander","Commande en cours"),"En stock")))</f>
        <v/>
      </c>
      <c r="Q211" s="25" t="n"/>
    </row>
    <row r="212" ht="22" customHeight="1">
      <c r="A212" s="24" t="n"/>
      <c r="B212" s="25" t="n"/>
      <c r="C212" s="24" t="n"/>
      <c r="D212" s="24" t="n"/>
      <c r="E212" s="24" t="n"/>
      <c r="F212" s="24" t="n"/>
      <c r="G212" s="26" t="n"/>
      <c r="H212" s="27" t="n"/>
      <c r="I212" s="27" t="n"/>
      <c r="J212" s="27" t="n"/>
      <c r="K212" s="27" t="n"/>
      <c r="L212" s="28">
        <f>IF($A212="","",IFERROR($H212+$K212,0))</f>
        <v/>
      </c>
      <c r="M212" s="28">
        <f>IF($A212="","",IFERROR(MAX(0,IF($H212&lt;=$I212,$J212-$L212,0)),0))</f>
        <v/>
      </c>
      <c r="N212" s="29">
        <f>IF($A212="","",IFERROR($G212*$H212,0))</f>
        <v/>
      </c>
      <c r="O212" s="30" t="n"/>
      <c r="P212" s="31">
        <f>IF($A212="","",IF($H212&lt;=0,"Rupture",IF($H212&lt;=$I212,IF($M212&gt;0,"À commander","Commande en cours"),"En stock")))</f>
        <v/>
      </c>
      <c r="Q212" s="25" t="n"/>
    </row>
    <row r="213" ht="22" customHeight="1">
      <c r="A213" s="24" t="n"/>
      <c r="B213" s="25" t="n"/>
      <c r="C213" s="24" t="n"/>
      <c r="D213" s="24" t="n"/>
      <c r="E213" s="24" t="n"/>
      <c r="F213" s="24" t="n"/>
      <c r="G213" s="26" t="n"/>
      <c r="H213" s="27" t="n"/>
      <c r="I213" s="27" t="n"/>
      <c r="J213" s="27" t="n"/>
      <c r="K213" s="27" t="n"/>
      <c r="L213" s="28">
        <f>IF($A213="","",IFERROR($H213+$K213,0))</f>
        <v/>
      </c>
      <c r="M213" s="28">
        <f>IF($A213="","",IFERROR(MAX(0,IF($H213&lt;=$I213,$J213-$L213,0)),0))</f>
        <v/>
      </c>
      <c r="N213" s="29">
        <f>IF($A213="","",IFERROR($G213*$H213,0))</f>
        <v/>
      </c>
      <c r="O213" s="30" t="n"/>
      <c r="P213" s="31">
        <f>IF($A213="","",IF($H213&lt;=0,"Rupture",IF($H213&lt;=$I213,IF($M213&gt;0,"À commander","Commande en cours"),"En stock")))</f>
        <v/>
      </c>
      <c r="Q213" s="25" t="n"/>
    </row>
    <row r="214" ht="22" customHeight="1">
      <c r="A214" s="24" t="n"/>
      <c r="B214" s="25" t="n"/>
      <c r="C214" s="24" t="n"/>
      <c r="D214" s="24" t="n"/>
      <c r="E214" s="24" t="n"/>
      <c r="F214" s="24" t="n"/>
      <c r="G214" s="26" t="n"/>
      <c r="H214" s="27" t="n"/>
      <c r="I214" s="27" t="n"/>
      <c r="J214" s="27" t="n"/>
      <c r="K214" s="27" t="n"/>
      <c r="L214" s="28">
        <f>IF($A214="","",IFERROR($H214+$K214,0))</f>
        <v/>
      </c>
      <c r="M214" s="28">
        <f>IF($A214="","",IFERROR(MAX(0,IF($H214&lt;=$I214,$J214-$L214,0)),0))</f>
        <v/>
      </c>
      <c r="N214" s="29">
        <f>IF($A214="","",IFERROR($G214*$H214,0))</f>
        <v/>
      </c>
      <c r="O214" s="30" t="n"/>
      <c r="P214" s="31">
        <f>IF($A214="","",IF($H214&lt;=0,"Rupture",IF($H214&lt;=$I214,IF($M214&gt;0,"À commander","Commande en cours"),"En stock")))</f>
        <v/>
      </c>
      <c r="Q214" s="25" t="n"/>
    </row>
    <row r="215" ht="22" customHeight="1">
      <c r="A215" s="24" t="n"/>
      <c r="B215" s="25" t="n"/>
      <c r="C215" s="24" t="n"/>
      <c r="D215" s="24" t="n"/>
      <c r="E215" s="24" t="n"/>
      <c r="F215" s="24" t="n"/>
      <c r="G215" s="26" t="n"/>
      <c r="H215" s="27" t="n"/>
      <c r="I215" s="27" t="n"/>
      <c r="J215" s="27" t="n"/>
      <c r="K215" s="27" t="n"/>
      <c r="L215" s="28">
        <f>IF($A215="","",IFERROR($H215+$K215,0))</f>
        <v/>
      </c>
      <c r="M215" s="28">
        <f>IF($A215="","",IFERROR(MAX(0,IF($H215&lt;=$I215,$J215-$L215,0)),0))</f>
        <v/>
      </c>
      <c r="N215" s="29">
        <f>IF($A215="","",IFERROR($G215*$H215,0))</f>
        <v/>
      </c>
      <c r="O215" s="30" t="n"/>
      <c r="P215" s="31">
        <f>IF($A215="","",IF($H215&lt;=0,"Rupture",IF($H215&lt;=$I215,IF($M215&gt;0,"À commander","Commande en cours"),"En stock")))</f>
        <v/>
      </c>
      <c r="Q215" s="25" t="n"/>
    </row>
    <row r="216" ht="22" customHeight="1">
      <c r="A216" s="24" t="n"/>
      <c r="B216" s="25" t="n"/>
      <c r="C216" s="24" t="n"/>
      <c r="D216" s="24" t="n"/>
      <c r="E216" s="24" t="n"/>
      <c r="F216" s="24" t="n"/>
      <c r="G216" s="26" t="n"/>
      <c r="H216" s="27" t="n"/>
      <c r="I216" s="27" t="n"/>
      <c r="J216" s="27" t="n"/>
      <c r="K216" s="27" t="n"/>
      <c r="L216" s="28">
        <f>IF($A216="","",IFERROR($H216+$K216,0))</f>
        <v/>
      </c>
      <c r="M216" s="28">
        <f>IF($A216="","",IFERROR(MAX(0,IF($H216&lt;=$I216,$J216-$L216,0)),0))</f>
        <v/>
      </c>
      <c r="N216" s="29">
        <f>IF($A216="","",IFERROR($G216*$H216,0))</f>
        <v/>
      </c>
      <c r="O216" s="30" t="n"/>
      <c r="P216" s="31">
        <f>IF($A216="","",IF($H216&lt;=0,"Rupture",IF($H216&lt;=$I216,IF($M216&gt;0,"À commander","Commande en cours"),"En stock")))</f>
        <v/>
      </c>
      <c r="Q216" s="25" t="n"/>
    </row>
    <row r="217" ht="22" customHeight="1">
      <c r="A217" s="24" t="n"/>
      <c r="B217" s="25" t="n"/>
      <c r="C217" s="24" t="n"/>
      <c r="D217" s="24" t="n"/>
      <c r="E217" s="24" t="n"/>
      <c r="F217" s="24" t="n"/>
      <c r="G217" s="26" t="n"/>
      <c r="H217" s="27" t="n"/>
      <c r="I217" s="27" t="n"/>
      <c r="J217" s="27" t="n"/>
      <c r="K217" s="27" t="n"/>
      <c r="L217" s="28">
        <f>IF($A217="","",IFERROR($H217+$K217,0))</f>
        <v/>
      </c>
      <c r="M217" s="28">
        <f>IF($A217="","",IFERROR(MAX(0,IF($H217&lt;=$I217,$J217-$L217,0)),0))</f>
        <v/>
      </c>
      <c r="N217" s="29">
        <f>IF($A217="","",IFERROR($G217*$H217,0))</f>
        <v/>
      </c>
      <c r="O217" s="30" t="n"/>
      <c r="P217" s="31">
        <f>IF($A217="","",IF($H217&lt;=0,"Rupture",IF($H217&lt;=$I217,IF($M217&gt;0,"À commander","Commande en cours"),"En stock")))</f>
        <v/>
      </c>
      <c r="Q217" s="25" t="n"/>
    </row>
    <row r="218" ht="22" customHeight="1">
      <c r="A218" s="24" t="n"/>
      <c r="B218" s="25" t="n"/>
      <c r="C218" s="24" t="n"/>
      <c r="D218" s="24" t="n"/>
      <c r="E218" s="24" t="n"/>
      <c r="F218" s="24" t="n"/>
      <c r="G218" s="26" t="n"/>
      <c r="H218" s="27" t="n"/>
      <c r="I218" s="27" t="n"/>
      <c r="J218" s="27" t="n"/>
      <c r="K218" s="27" t="n"/>
      <c r="L218" s="28">
        <f>IF($A218="","",IFERROR($H218+$K218,0))</f>
        <v/>
      </c>
      <c r="M218" s="28">
        <f>IF($A218="","",IFERROR(MAX(0,IF($H218&lt;=$I218,$J218-$L218,0)),0))</f>
        <v/>
      </c>
      <c r="N218" s="29">
        <f>IF($A218="","",IFERROR($G218*$H218,0))</f>
        <v/>
      </c>
      <c r="O218" s="30" t="n"/>
      <c r="P218" s="31">
        <f>IF($A218="","",IF($H218&lt;=0,"Rupture",IF($H218&lt;=$I218,IF($M218&gt;0,"À commander","Commande en cours"),"En stock")))</f>
        <v/>
      </c>
      <c r="Q218" s="25" t="n"/>
    </row>
    <row r="219" ht="22" customHeight="1">
      <c r="A219" s="24" t="n"/>
      <c r="B219" s="25" t="n"/>
      <c r="C219" s="24" t="n"/>
      <c r="D219" s="24" t="n"/>
      <c r="E219" s="24" t="n"/>
      <c r="F219" s="24" t="n"/>
      <c r="G219" s="26" t="n"/>
      <c r="H219" s="27" t="n"/>
      <c r="I219" s="27" t="n"/>
      <c r="J219" s="27" t="n"/>
      <c r="K219" s="27" t="n"/>
      <c r="L219" s="28">
        <f>IF($A219="","",IFERROR($H219+$K219,0))</f>
        <v/>
      </c>
      <c r="M219" s="28">
        <f>IF($A219="","",IFERROR(MAX(0,IF($H219&lt;=$I219,$J219-$L219,0)),0))</f>
        <v/>
      </c>
      <c r="N219" s="29">
        <f>IF($A219="","",IFERROR($G219*$H219,0))</f>
        <v/>
      </c>
      <c r="O219" s="30" t="n"/>
      <c r="P219" s="31">
        <f>IF($A219="","",IF($H219&lt;=0,"Rupture",IF($H219&lt;=$I219,IF($M219&gt;0,"À commander","Commande en cours"),"En stock")))</f>
        <v/>
      </c>
      <c r="Q219" s="25" t="n"/>
    </row>
    <row r="220" ht="22" customHeight="1">
      <c r="A220" s="24" t="n"/>
      <c r="B220" s="25" t="n"/>
      <c r="C220" s="24" t="n"/>
      <c r="D220" s="24" t="n"/>
      <c r="E220" s="24" t="n"/>
      <c r="F220" s="24" t="n"/>
      <c r="G220" s="26" t="n"/>
      <c r="H220" s="27" t="n"/>
      <c r="I220" s="27" t="n"/>
      <c r="J220" s="27" t="n"/>
      <c r="K220" s="27" t="n"/>
      <c r="L220" s="28">
        <f>IF($A220="","",IFERROR($H220+$K220,0))</f>
        <v/>
      </c>
      <c r="M220" s="28">
        <f>IF($A220="","",IFERROR(MAX(0,IF($H220&lt;=$I220,$J220-$L220,0)),0))</f>
        <v/>
      </c>
      <c r="N220" s="29">
        <f>IF($A220="","",IFERROR($G220*$H220,0))</f>
        <v/>
      </c>
      <c r="O220" s="30" t="n"/>
      <c r="P220" s="31">
        <f>IF($A220="","",IF($H220&lt;=0,"Rupture",IF($H220&lt;=$I220,IF($M220&gt;0,"À commander","Commande en cours"),"En stock")))</f>
        <v/>
      </c>
      <c r="Q220" s="25" t="n"/>
    </row>
    <row r="221" ht="22" customHeight="1">
      <c r="A221" s="24" t="n"/>
      <c r="B221" s="25" t="n"/>
      <c r="C221" s="24" t="n"/>
      <c r="D221" s="24" t="n"/>
      <c r="E221" s="24" t="n"/>
      <c r="F221" s="24" t="n"/>
      <c r="G221" s="26" t="n"/>
      <c r="H221" s="27" t="n"/>
      <c r="I221" s="27" t="n"/>
      <c r="J221" s="27" t="n"/>
      <c r="K221" s="27" t="n"/>
      <c r="L221" s="28">
        <f>IF($A221="","",IFERROR($H221+$K221,0))</f>
        <v/>
      </c>
      <c r="M221" s="28">
        <f>IF($A221="","",IFERROR(MAX(0,IF($H221&lt;=$I221,$J221-$L221,0)),0))</f>
        <v/>
      </c>
      <c r="N221" s="29">
        <f>IF($A221="","",IFERROR($G221*$H221,0))</f>
        <v/>
      </c>
      <c r="O221" s="30" t="n"/>
      <c r="P221" s="31">
        <f>IF($A221="","",IF($H221&lt;=0,"Rupture",IF($H221&lt;=$I221,IF($M221&gt;0,"À commander","Commande en cours"),"En stock")))</f>
        <v/>
      </c>
      <c r="Q221" s="25" t="n"/>
    </row>
    <row r="222" ht="22" customHeight="1">
      <c r="A222" s="24" t="n"/>
      <c r="B222" s="25" t="n"/>
      <c r="C222" s="24" t="n"/>
      <c r="D222" s="24" t="n"/>
      <c r="E222" s="24" t="n"/>
      <c r="F222" s="24" t="n"/>
      <c r="G222" s="26" t="n"/>
      <c r="H222" s="27" t="n"/>
      <c r="I222" s="27" t="n"/>
      <c r="J222" s="27" t="n"/>
      <c r="K222" s="27" t="n"/>
      <c r="L222" s="28">
        <f>IF($A222="","",IFERROR($H222+$K222,0))</f>
        <v/>
      </c>
      <c r="M222" s="28">
        <f>IF($A222="","",IFERROR(MAX(0,IF($H222&lt;=$I222,$J222-$L222,0)),0))</f>
        <v/>
      </c>
      <c r="N222" s="29">
        <f>IF($A222="","",IFERROR($G222*$H222,0))</f>
        <v/>
      </c>
      <c r="O222" s="30" t="n"/>
      <c r="P222" s="31">
        <f>IF($A222="","",IF($H222&lt;=0,"Rupture",IF($H222&lt;=$I222,IF($M222&gt;0,"À commander","Commande en cours"),"En stock")))</f>
        <v/>
      </c>
      <c r="Q222" s="25" t="n"/>
    </row>
    <row r="223" ht="22" customHeight="1">
      <c r="A223" s="24" t="n"/>
      <c r="B223" s="25" t="n"/>
      <c r="C223" s="24" t="n"/>
      <c r="D223" s="24" t="n"/>
      <c r="E223" s="24" t="n"/>
      <c r="F223" s="24" t="n"/>
      <c r="G223" s="26" t="n"/>
      <c r="H223" s="27" t="n"/>
      <c r="I223" s="27" t="n"/>
      <c r="J223" s="27" t="n"/>
      <c r="K223" s="27" t="n"/>
      <c r="L223" s="28">
        <f>IF($A223="","",IFERROR($H223+$K223,0))</f>
        <v/>
      </c>
      <c r="M223" s="28">
        <f>IF($A223="","",IFERROR(MAX(0,IF($H223&lt;=$I223,$J223-$L223,0)),0))</f>
        <v/>
      </c>
      <c r="N223" s="29">
        <f>IF($A223="","",IFERROR($G223*$H223,0))</f>
        <v/>
      </c>
      <c r="O223" s="30" t="n"/>
      <c r="P223" s="31">
        <f>IF($A223="","",IF($H223&lt;=0,"Rupture",IF($H223&lt;=$I223,IF($M223&gt;0,"À commander","Commande en cours"),"En stock")))</f>
        <v/>
      </c>
      <c r="Q223" s="25" t="n"/>
    </row>
    <row r="224" ht="22" customHeight="1">
      <c r="A224" s="24" t="n"/>
      <c r="B224" s="25" t="n"/>
      <c r="C224" s="24" t="n"/>
      <c r="D224" s="24" t="n"/>
      <c r="E224" s="24" t="n"/>
      <c r="F224" s="24" t="n"/>
      <c r="G224" s="26" t="n"/>
      <c r="H224" s="27" t="n"/>
      <c r="I224" s="27" t="n"/>
      <c r="J224" s="27" t="n"/>
      <c r="K224" s="27" t="n"/>
      <c r="L224" s="28">
        <f>IF($A224="","",IFERROR($H224+$K224,0))</f>
        <v/>
      </c>
      <c r="M224" s="28">
        <f>IF($A224="","",IFERROR(MAX(0,IF($H224&lt;=$I224,$J224-$L224,0)),0))</f>
        <v/>
      </c>
      <c r="N224" s="29">
        <f>IF($A224="","",IFERROR($G224*$H224,0))</f>
        <v/>
      </c>
      <c r="O224" s="30" t="n"/>
      <c r="P224" s="31">
        <f>IF($A224="","",IF($H224&lt;=0,"Rupture",IF($H224&lt;=$I224,IF($M224&gt;0,"À commander","Commande en cours"),"En stock")))</f>
        <v/>
      </c>
      <c r="Q224" s="25" t="n"/>
    </row>
    <row r="225" ht="22" customHeight="1">
      <c r="A225" s="24" t="n"/>
      <c r="B225" s="25" t="n"/>
      <c r="C225" s="24" t="n"/>
      <c r="D225" s="24" t="n"/>
      <c r="E225" s="24" t="n"/>
      <c r="F225" s="24" t="n"/>
      <c r="G225" s="26" t="n"/>
      <c r="H225" s="27" t="n"/>
      <c r="I225" s="27" t="n"/>
      <c r="J225" s="27" t="n"/>
      <c r="K225" s="27" t="n"/>
      <c r="L225" s="28">
        <f>IF($A225="","",IFERROR($H225+$K225,0))</f>
        <v/>
      </c>
      <c r="M225" s="28">
        <f>IF($A225="","",IFERROR(MAX(0,IF($H225&lt;=$I225,$J225-$L225,0)),0))</f>
        <v/>
      </c>
      <c r="N225" s="29">
        <f>IF($A225="","",IFERROR($G225*$H225,0))</f>
        <v/>
      </c>
      <c r="O225" s="30" t="n"/>
      <c r="P225" s="31">
        <f>IF($A225="","",IF($H225&lt;=0,"Rupture",IF($H225&lt;=$I225,IF($M225&gt;0,"À commander","Commande en cours"),"En stock")))</f>
        <v/>
      </c>
      <c r="Q225" s="25" t="n"/>
    </row>
    <row r="226" ht="22" customHeight="1">
      <c r="A226" s="24" t="n"/>
      <c r="B226" s="25" t="n"/>
      <c r="C226" s="24" t="n"/>
      <c r="D226" s="24" t="n"/>
      <c r="E226" s="24" t="n"/>
      <c r="F226" s="24" t="n"/>
      <c r="G226" s="26" t="n"/>
      <c r="H226" s="27" t="n"/>
      <c r="I226" s="27" t="n"/>
      <c r="J226" s="27" t="n"/>
      <c r="K226" s="27" t="n"/>
      <c r="L226" s="28">
        <f>IF($A226="","",IFERROR($H226+$K226,0))</f>
        <v/>
      </c>
      <c r="M226" s="28">
        <f>IF($A226="","",IFERROR(MAX(0,IF($H226&lt;=$I226,$J226-$L226,0)),0))</f>
        <v/>
      </c>
      <c r="N226" s="29">
        <f>IF($A226="","",IFERROR($G226*$H226,0))</f>
        <v/>
      </c>
      <c r="O226" s="30" t="n"/>
      <c r="P226" s="31">
        <f>IF($A226="","",IF($H226&lt;=0,"Rupture",IF($H226&lt;=$I226,IF($M226&gt;0,"À commander","Commande en cours"),"En stock")))</f>
        <v/>
      </c>
      <c r="Q226" s="25" t="n"/>
    </row>
    <row r="227" ht="22" customHeight="1">
      <c r="A227" s="24" t="n"/>
      <c r="B227" s="25" t="n"/>
      <c r="C227" s="24" t="n"/>
      <c r="D227" s="24" t="n"/>
      <c r="E227" s="24" t="n"/>
      <c r="F227" s="24" t="n"/>
      <c r="G227" s="26" t="n"/>
      <c r="H227" s="27" t="n"/>
      <c r="I227" s="27" t="n"/>
      <c r="J227" s="27" t="n"/>
      <c r="K227" s="27" t="n"/>
      <c r="L227" s="28">
        <f>IF($A227="","",IFERROR($H227+$K227,0))</f>
        <v/>
      </c>
      <c r="M227" s="28">
        <f>IF($A227="","",IFERROR(MAX(0,IF($H227&lt;=$I227,$J227-$L227,0)),0))</f>
        <v/>
      </c>
      <c r="N227" s="29">
        <f>IF($A227="","",IFERROR($G227*$H227,0))</f>
        <v/>
      </c>
      <c r="O227" s="30" t="n"/>
      <c r="P227" s="31">
        <f>IF($A227="","",IF($H227&lt;=0,"Rupture",IF($H227&lt;=$I227,IF($M227&gt;0,"À commander","Commande en cours"),"En stock")))</f>
        <v/>
      </c>
      <c r="Q227" s="25" t="n"/>
    </row>
    <row r="228" ht="22" customHeight="1">
      <c r="A228" s="24" t="n"/>
      <c r="B228" s="25" t="n"/>
      <c r="C228" s="24" t="n"/>
      <c r="D228" s="24" t="n"/>
      <c r="E228" s="24" t="n"/>
      <c r="F228" s="24" t="n"/>
      <c r="G228" s="26" t="n"/>
      <c r="H228" s="27" t="n"/>
      <c r="I228" s="27" t="n"/>
      <c r="J228" s="27" t="n"/>
      <c r="K228" s="27" t="n"/>
      <c r="L228" s="28">
        <f>IF($A228="","",IFERROR($H228+$K228,0))</f>
        <v/>
      </c>
      <c r="M228" s="28">
        <f>IF($A228="","",IFERROR(MAX(0,IF($H228&lt;=$I228,$J228-$L228,0)),0))</f>
        <v/>
      </c>
      <c r="N228" s="29">
        <f>IF($A228="","",IFERROR($G228*$H228,0))</f>
        <v/>
      </c>
      <c r="O228" s="30" t="n"/>
      <c r="P228" s="31">
        <f>IF($A228="","",IF($H228&lt;=0,"Rupture",IF($H228&lt;=$I228,IF($M228&gt;0,"À commander","Commande en cours"),"En stock")))</f>
        <v/>
      </c>
      <c r="Q228" s="25" t="n"/>
    </row>
    <row r="229" ht="22" customHeight="1">
      <c r="A229" s="24" t="n"/>
      <c r="B229" s="25" t="n"/>
      <c r="C229" s="24" t="n"/>
      <c r="D229" s="24" t="n"/>
      <c r="E229" s="24" t="n"/>
      <c r="F229" s="24" t="n"/>
      <c r="G229" s="26" t="n"/>
      <c r="H229" s="27" t="n"/>
      <c r="I229" s="27" t="n"/>
      <c r="J229" s="27" t="n"/>
      <c r="K229" s="27" t="n"/>
      <c r="L229" s="28">
        <f>IF($A229="","",IFERROR($H229+$K229,0))</f>
        <v/>
      </c>
      <c r="M229" s="28">
        <f>IF($A229="","",IFERROR(MAX(0,IF($H229&lt;=$I229,$J229-$L229,0)),0))</f>
        <v/>
      </c>
      <c r="N229" s="29">
        <f>IF($A229="","",IFERROR($G229*$H229,0))</f>
        <v/>
      </c>
      <c r="O229" s="30" t="n"/>
      <c r="P229" s="31">
        <f>IF($A229="","",IF($H229&lt;=0,"Rupture",IF($H229&lt;=$I229,IF($M229&gt;0,"À commander","Commande en cours"),"En stock")))</f>
        <v/>
      </c>
      <c r="Q229" s="25" t="n"/>
    </row>
    <row r="230" ht="22" customHeight="1">
      <c r="A230" s="24" t="n"/>
      <c r="B230" s="25" t="n"/>
      <c r="C230" s="24" t="n"/>
      <c r="D230" s="24" t="n"/>
      <c r="E230" s="24" t="n"/>
      <c r="F230" s="24" t="n"/>
      <c r="G230" s="26" t="n"/>
      <c r="H230" s="27" t="n"/>
      <c r="I230" s="27" t="n"/>
      <c r="J230" s="27" t="n"/>
      <c r="K230" s="27" t="n"/>
      <c r="L230" s="28">
        <f>IF($A230="","",IFERROR($H230+$K230,0))</f>
        <v/>
      </c>
      <c r="M230" s="28">
        <f>IF($A230="","",IFERROR(MAX(0,IF($H230&lt;=$I230,$J230-$L230,0)),0))</f>
        <v/>
      </c>
      <c r="N230" s="29">
        <f>IF($A230="","",IFERROR($G230*$H230,0))</f>
        <v/>
      </c>
      <c r="O230" s="30" t="n"/>
      <c r="P230" s="31">
        <f>IF($A230="","",IF($H230&lt;=0,"Rupture",IF($H230&lt;=$I230,IF($M230&gt;0,"À commander","Commande en cours"),"En stock")))</f>
        <v/>
      </c>
      <c r="Q230" s="25" t="n"/>
    </row>
    <row r="231" ht="22" customHeight="1">
      <c r="A231" s="24" t="n"/>
      <c r="B231" s="25" t="n"/>
      <c r="C231" s="24" t="n"/>
      <c r="D231" s="24" t="n"/>
      <c r="E231" s="24" t="n"/>
      <c r="F231" s="24" t="n"/>
      <c r="G231" s="26" t="n"/>
      <c r="H231" s="27" t="n"/>
      <c r="I231" s="27" t="n"/>
      <c r="J231" s="27" t="n"/>
      <c r="K231" s="27" t="n"/>
      <c r="L231" s="28">
        <f>IF($A231="","",IFERROR($H231+$K231,0))</f>
        <v/>
      </c>
      <c r="M231" s="28">
        <f>IF($A231="","",IFERROR(MAX(0,IF($H231&lt;=$I231,$J231-$L231,0)),0))</f>
        <v/>
      </c>
      <c r="N231" s="29">
        <f>IF($A231="","",IFERROR($G231*$H231,0))</f>
        <v/>
      </c>
      <c r="O231" s="30" t="n"/>
      <c r="P231" s="31">
        <f>IF($A231="","",IF($H231&lt;=0,"Rupture",IF($H231&lt;=$I231,IF($M231&gt;0,"À commander","Commande en cours"),"En stock")))</f>
        <v/>
      </c>
      <c r="Q231" s="25" t="n"/>
    </row>
    <row r="232" ht="22" customHeight="1">
      <c r="A232" s="24" t="n"/>
      <c r="B232" s="25" t="n"/>
      <c r="C232" s="24" t="n"/>
      <c r="D232" s="24" t="n"/>
      <c r="E232" s="24" t="n"/>
      <c r="F232" s="24" t="n"/>
      <c r="G232" s="26" t="n"/>
      <c r="H232" s="27" t="n"/>
      <c r="I232" s="27" t="n"/>
      <c r="J232" s="27" t="n"/>
      <c r="K232" s="27" t="n"/>
      <c r="L232" s="28">
        <f>IF($A232="","",IFERROR($H232+$K232,0))</f>
        <v/>
      </c>
      <c r="M232" s="28">
        <f>IF($A232="","",IFERROR(MAX(0,IF($H232&lt;=$I232,$J232-$L232,0)),0))</f>
        <v/>
      </c>
      <c r="N232" s="29">
        <f>IF($A232="","",IFERROR($G232*$H232,0))</f>
        <v/>
      </c>
      <c r="O232" s="30" t="n"/>
      <c r="P232" s="31">
        <f>IF($A232="","",IF($H232&lt;=0,"Rupture",IF($H232&lt;=$I232,IF($M232&gt;0,"À commander","Commande en cours"),"En stock")))</f>
        <v/>
      </c>
      <c r="Q232" s="25" t="n"/>
    </row>
    <row r="233" ht="22" customHeight="1">
      <c r="A233" s="24" t="n"/>
      <c r="B233" s="25" t="n"/>
      <c r="C233" s="24" t="n"/>
      <c r="D233" s="24" t="n"/>
      <c r="E233" s="24" t="n"/>
      <c r="F233" s="24" t="n"/>
      <c r="G233" s="26" t="n"/>
      <c r="H233" s="27" t="n"/>
      <c r="I233" s="27" t="n"/>
      <c r="J233" s="27" t="n"/>
      <c r="K233" s="27" t="n"/>
      <c r="L233" s="28">
        <f>IF($A233="","",IFERROR($H233+$K233,0))</f>
        <v/>
      </c>
      <c r="M233" s="28">
        <f>IF($A233="","",IFERROR(MAX(0,IF($H233&lt;=$I233,$J233-$L233,0)),0))</f>
        <v/>
      </c>
      <c r="N233" s="29">
        <f>IF($A233="","",IFERROR($G233*$H233,0))</f>
        <v/>
      </c>
      <c r="O233" s="30" t="n"/>
      <c r="P233" s="31">
        <f>IF($A233="","",IF($H233&lt;=0,"Rupture",IF($H233&lt;=$I233,IF($M233&gt;0,"À commander","Commande en cours"),"En stock")))</f>
        <v/>
      </c>
      <c r="Q233" s="25" t="n"/>
    </row>
    <row r="234" ht="22" customHeight="1">
      <c r="A234" s="24" t="n"/>
      <c r="B234" s="25" t="n"/>
      <c r="C234" s="24" t="n"/>
      <c r="D234" s="24" t="n"/>
      <c r="E234" s="24" t="n"/>
      <c r="F234" s="24" t="n"/>
      <c r="G234" s="26" t="n"/>
      <c r="H234" s="27" t="n"/>
      <c r="I234" s="27" t="n"/>
      <c r="J234" s="27" t="n"/>
      <c r="K234" s="27" t="n"/>
      <c r="L234" s="28">
        <f>IF($A234="","",IFERROR($H234+$K234,0))</f>
        <v/>
      </c>
      <c r="M234" s="28">
        <f>IF($A234="","",IFERROR(MAX(0,IF($H234&lt;=$I234,$J234-$L234,0)),0))</f>
        <v/>
      </c>
      <c r="N234" s="29">
        <f>IF($A234="","",IFERROR($G234*$H234,0))</f>
        <v/>
      </c>
      <c r="O234" s="30" t="n"/>
      <c r="P234" s="31">
        <f>IF($A234="","",IF($H234&lt;=0,"Rupture",IF($H234&lt;=$I234,IF($M234&gt;0,"À commander","Commande en cours"),"En stock")))</f>
        <v/>
      </c>
      <c r="Q234" s="25" t="n"/>
    </row>
    <row r="235" ht="22" customHeight="1">
      <c r="A235" s="24" t="n"/>
      <c r="B235" s="25" t="n"/>
      <c r="C235" s="24" t="n"/>
      <c r="D235" s="24" t="n"/>
      <c r="E235" s="24" t="n"/>
      <c r="F235" s="24" t="n"/>
      <c r="G235" s="26" t="n"/>
      <c r="H235" s="27" t="n"/>
      <c r="I235" s="27" t="n"/>
      <c r="J235" s="27" t="n"/>
      <c r="K235" s="27" t="n"/>
      <c r="L235" s="28">
        <f>IF($A235="","",IFERROR($H235+$K235,0))</f>
        <v/>
      </c>
      <c r="M235" s="28">
        <f>IF($A235="","",IFERROR(MAX(0,IF($H235&lt;=$I235,$J235-$L235,0)),0))</f>
        <v/>
      </c>
      <c r="N235" s="29">
        <f>IF($A235="","",IFERROR($G235*$H235,0))</f>
        <v/>
      </c>
      <c r="O235" s="30" t="n"/>
      <c r="P235" s="31">
        <f>IF($A235="","",IF($H235&lt;=0,"Rupture",IF($H235&lt;=$I235,IF($M235&gt;0,"À commander","Commande en cours"),"En stock")))</f>
        <v/>
      </c>
      <c r="Q235" s="25" t="n"/>
    </row>
    <row r="236" ht="22" customHeight="1">
      <c r="A236" s="24" t="n"/>
      <c r="B236" s="25" t="n"/>
      <c r="C236" s="24" t="n"/>
      <c r="D236" s="24" t="n"/>
      <c r="E236" s="24" t="n"/>
      <c r="F236" s="24" t="n"/>
      <c r="G236" s="26" t="n"/>
      <c r="H236" s="27" t="n"/>
      <c r="I236" s="27" t="n"/>
      <c r="J236" s="27" t="n"/>
      <c r="K236" s="27" t="n"/>
      <c r="L236" s="28">
        <f>IF($A236="","",IFERROR($H236+$K236,0))</f>
        <v/>
      </c>
      <c r="M236" s="28">
        <f>IF($A236="","",IFERROR(MAX(0,IF($H236&lt;=$I236,$J236-$L236,0)),0))</f>
        <v/>
      </c>
      <c r="N236" s="29">
        <f>IF($A236="","",IFERROR($G236*$H236,0))</f>
        <v/>
      </c>
      <c r="O236" s="30" t="n"/>
      <c r="P236" s="31">
        <f>IF($A236="","",IF($H236&lt;=0,"Rupture",IF($H236&lt;=$I236,IF($M236&gt;0,"À commander","Commande en cours"),"En stock")))</f>
        <v/>
      </c>
      <c r="Q236" s="25" t="n"/>
    </row>
    <row r="237" ht="22" customHeight="1">
      <c r="A237" s="24" t="n"/>
      <c r="B237" s="25" t="n"/>
      <c r="C237" s="24" t="n"/>
      <c r="D237" s="24" t="n"/>
      <c r="E237" s="24" t="n"/>
      <c r="F237" s="24" t="n"/>
      <c r="G237" s="26" t="n"/>
      <c r="H237" s="27" t="n"/>
      <c r="I237" s="27" t="n"/>
      <c r="J237" s="27" t="n"/>
      <c r="K237" s="27" t="n"/>
      <c r="L237" s="28">
        <f>IF($A237="","",IFERROR($H237+$K237,0))</f>
        <v/>
      </c>
      <c r="M237" s="28">
        <f>IF($A237="","",IFERROR(MAX(0,IF($H237&lt;=$I237,$J237-$L237,0)),0))</f>
        <v/>
      </c>
      <c r="N237" s="29">
        <f>IF($A237="","",IFERROR($G237*$H237,0))</f>
        <v/>
      </c>
      <c r="O237" s="30" t="n"/>
      <c r="P237" s="31">
        <f>IF($A237="","",IF($H237&lt;=0,"Rupture",IF($H237&lt;=$I237,IF($M237&gt;0,"À commander","Commande en cours"),"En stock")))</f>
        <v/>
      </c>
      <c r="Q237" s="25" t="n"/>
    </row>
    <row r="238" ht="22" customHeight="1">
      <c r="A238" s="24" t="n"/>
      <c r="B238" s="25" t="n"/>
      <c r="C238" s="24" t="n"/>
      <c r="D238" s="24" t="n"/>
      <c r="E238" s="24" t="n"/>
      <c r="F238" s="24" t="n"/>
      <c r="G238" s="26" t="n"/>
      <c r="H238" s="27" t="n"/>
      <c r="I238" s="27" t="n"/>
      <c r="J238" s="27" t="n"/>
      <c r="K238" s="27" t="n"/>
      <c r="L238" s="28">
        <f>IF($A238="","",IFERROR($H238+$K238,0))</f>
        <v/>
      </c>
      <c r="M238" s="28">
        <f>IF($A238="","",IFERROR(MAX(0,IF($H238&lt;=$I238,$J238-$L238,0)),0))</f>
        <v/>
      </c>
      <c r="N238" s="29">
        <f>IF($A238="","",IFERROR($G238*$H238,0))</f>
        <v/>
      </c>
      <c r="O238" s="30" t="n"/>
      <c r="P238" s="31">
        <f>IF($A238="","",IF($H238&lt;=0,"Rupture",IF($H238&lt;=$I238,IF($M238&gt;0,"À commander","Commande en cours"),"En stock")))</f>
        <v/>
      </c>
      <c r="Q238" s="25" t="n"/>
    </row>
    <row r="239" ht="22" customHeight="1">
      <c r="A239" s="24" t="n"/>
      <c r="B239" s="25" t="n"/>
      <c r="C239" s="24" t="n"/>
      <c r="D239" s="24" t="n"/>
      <c r="E239" s="24" t="n"/>
      <c r="F239" s="24" t="n"/>
      <c r="G239" s="26" t="n"/>
      <c r="H239" s="27" t="n"/>
      <c r="I239" s="27" t="n"/>
      <c r="J239" s="27" t="n"/>
      <c r="K239" s="27" t="n"/>
      <c r="L239" s="28">
        <f>IF($A239="","",IFERROR($H239+$K239,0))</f>
        <v/>
      </c>
      <c r="M239" s="28">
        <f>IF($A239="","",IFERROR(MAX(0,IF($H239&lt;=$I239,$J239-$L239,0)),0))</f>
        <v/>
      </c>
      <c r="N239" s="29">
        <f>IF($A239="","",IFERROR($G239*$H239,0))</f>
        <v/>
      </c>
      <c r="O239" s="30" t="n"/>
      <c r="P239" s="31">
        <f>IF($A239="","",IF($H239&lt;=0,"Rupture",IF($H239&lt;=$I239,IF($M239&gt;0,"À commander","Commande en cours"),"En stock")))</f>
        <v/>
      </c>
      <c r="Q239" s="25" t="n"/>
    </row>
    <row r="240" ht="22" customHeight="1">
      <c r="A240" s="24" t="n"/>
      <c r="B240" s="25" t="n"/>
      <c r="C240" s="24" t="n"/>
      <c r="D240" s="24" t="n"/>
      <c r="E240" s="24" t="n"/>
      <c r="F240" s="24" t="n"/>
      <c r="G240" s="26" t="n"/>
      <c r="H240" s="27" t="n"/>
      <c r="I240" s="27" t="n"/>
      <c r="J240" s="27" t="n"/>
      <c r="K240" s="27" t="n"/>
      <c r="L240" s="28">
        <f>IF($A240="","",IFERROR($H240+$K240,0))</f>
        <v/>
      </c>
      <c r="M240" s="28">
        <f>IF($A240="","",IFERROR(MAX(0,IF($H240&lt;=$I240,$J240-$L240,0)),0))</f>
        <v/>
      </c>
      <c r="N240" s="29">
        <f>IF($A240="","",IFERROR($G240*$H240,0))</f>
        <v/>
      </c>
      <c r="O240" s="30" t="n"/>
      <c r="P240" s="31">
        <f>IF($A240="","",IF($H240&lt;=0,"Rupture",IF($H240&lt;=$I240,IF($M240&gt;0,"À commander","Commande en cours"),"En stock")))</f>
        <v/>
      </c>
      <c r="Q240" s="25" t="n"/>
    </row>
    <row r="241" ht="22" customHeight="1">
      <c r="A241" s="24" t="n"/>
      <c r="B241" s="25" t="n"/>
      <c r="C241" s="24" t="n"/>
      <c r="D241" s="24" t="n"/>
      <c r="E241" s="24" t="n"/>
      <c r="F241" s="24" t="n"/>
      <c r="G241" s="26" t="n"/>
      <c r="H241" s="27" t="n"/>
      <c r="I241" s="27" t="n"/>
      <c r="J241" s="27" t="n"/>
      <c r="K241" s="27" t="n"/>
      <c r="L241" s="28">
        <f>IF($A241="","",IFERROR($H241+$K241,0))</f>
        <v/>
      </c>
      <c r="M241" s="28">
        <f>IF($A241="","",IFERROR(MAX(0,IF($H241&lt;=$I241,$J241-$L241,0)),0))</f>
        <v/>
      </c>
      <c r="N241" s="29">
        <f>IF($A241="","",IFERROR($G241*$H241,0))</f>
        <v/>
      </c>
      <c r="O241" s="30" t="n"/>
      <c r="P241" s="31">
        <f>IF($A241="","",IF($H241&lt;=0,"Rupture",IF($H241&lt;=$I241,IF($M241&gt;0,"À commander","Commande en cours"),"En stock")))</f>
        <v/>
      </c>
      <c r="Q241" s="25" t="n"/>
    </row>
    <row r="242" ht="22" customHeight="1">
      <c r="A242" s="24" t="n"/>
      <c r="B242" s="25" t="n"/>
      <c r="C242" s="24" t="n"/>
      <c r="D242" s="24" t="n"/>
      <c r="E242" s="24" t="n"/>
      <c r="F242" s="24" t="n"/>
      <c r="G242" s="26" t="n"/>
      <c r="H242" s="27" t="n"/>
      <c r="I242" s="27" t="n"/>
      <c r="J242" s="27" t="n"/>
      <c r="K242" s="27" t="n"/>
      <c r="L242" s="28">
        <f>IF($A242="","",IFERROR($H242+$K242,0))</f>
        <v/>
      </c>
      <c r="M242" s="28">
        <f>IF($A242="","",IFERROR(MAX(0,IF($H242&lt;=$I242,$J242-$L242,0)),0))</f>
        <v/>
      </c>
      <c r="N242" s="29">
        <f>IF($A242="","",IFERROR($G242*$H242,0))</f>
        <v/>
      </c>
      <c r="O242" s="30" t="n"/>
      <c r="P242" s="31">
        <f>IF($A242="","",IF($H242&lt;=0,"Rupture",IF($H242&lt;=$I242,IF($M242&gt;0,"À commander","Commande en cours"),"En stock")))</f>
        <v/>
      </c>
      <c r="Q242" s="25" t="n"/>
    </row>
    <row r="243" ht="22" customHeight="1">
      <c r="A243" s="24" t="n"/>
      <c r="B243" s="25" t="n"/>
      <c r="C243" s="24" t="n"/>
      <c r="D243" s="24" t="n"/>
      <c r="E243" s="24" t="n"/>
      <c r="F243" s="24" t="n"/>
      <c r="G243" s="26" t="n"/>
      <c r="H243" s="27" t="n"/>
      <c r="I243" s="27" t="n"/>
      <c r="J243" s="27" t="n"/>
      <c r="K243" s="27" t="n"/>
      <c r="L243" s="28">
        <f>IF($A243="","",IFERROR($H243+$K243,0))</f>
        <v/>
      </c>
      <c r="M243" s="28">
        <f>IF($A243="","",IFERROR(MAX(0,IF($H243&lt;=$I243,$J243-$L243,0)),0))</f>
        <v/>
      </c>
      <c r="N243" s="29">
        <f>IF($A243="","",IFERROR($G243*$H243,0))</f>
        <v/>
      </c>
      <c r="O243" s="30" t="n"/>
      <c r="P243" s="31">
        <f>IF($A243="","",IF($H243&lt;=0,"Rupture",IF($H243&lt;=$I243,IF($M243&gt;0,"À commander","Commande en cours"),"En stock")))</f>
        <v/>
      </c>
      <c r="Q243" s="25" t="n"/>
    </row>
    <row r="244" ht="22" customHeight="1">
      <c r="A244" s="24" t="n"/>
      <c r="B244" s="25" t="n"/>
      <c r="C244" s="24" t="n"/>
      <c r="D244" s="24" t="n"/>
      <c r="E244" s="24" t="n"/>
      <c r="F244" s="24" t="n"/>
      <c r="G244" s="26" t="n"/>
      <c r="H244" s="27" t="n"/>
      <c r="I244" s="27" t="n"/>
      <c r="J244" s="27" t="n"/>
      <c r="K244" s="27" t="n"/>
      <c r="L244" s="28">
        <f>IF($A244="","",IFERROR($H244+$K244,0))</f>
        <v/>
      </c>
      <c r="M244" s="28">
        <f>IF($A244="","",IFERROR(MAX(0,IF($H244&lt;=$I244,$J244-$L244,0)),0))</f>
        <v/>
      </c>
      <c r="N244" s="29">
        <f>IF($A244="","",IFERROR($G244*$H244,0))</f>
        <v/>
      </c>
      <c r="O244" s="30" t="n"/>
      <c r="P244" s="31">
        <f>IF($A244="","",IF($H244&lt;=0,"Rupture",IF($H244&lt;=$I244,IF($M244&gt;0,"À commander","Commande en cours"),"En stock")))</f>
        <v/>
      </c>
      <c r="Q244" s="25" t="n"/>
    </row>
    <row r="245" ht="22" customHeight="1">
      <c r="A245" s="24" t="n"/>
      <c r="B245" s="25" t="n"/>
      <c r="C245" s="24" t="n"/>
      <c r="D245" s="24" t="n"/>
      <c r="E245" s="24" t="n"/>
      <c r="F245" s="24" t="n"/>
      <c r="G245" s="26" t="n"/>
      <c r="H245" s="27" t="n"/>
      <c r="I245" s="27" t="n"/>
      <c r="J245" s="27" t="n"/>
      <c r="K245" s="27" t="n"/>
      <c r="L245" s="28">
        <f>IF($A245="","",IFERROR($H245+$K245,0))</f>
        <v/>
      </c>
      <c r="M245" s="28">
        <f>IF($A245="","",IFERROR(MAX(0,IF($H245&lt;=$I245,$J245-$L245,0)),0))</f>
        <v/>
      </c>
      <c r="N245" s="29">
        <f>IF($A245="","",IFERROR($G245*$H245,0))</f>
        <v/>
      </c>
      <c r="O245" s="30" t="n"/>
      <c r="P245" s="31">
        <f>IF($A245="","",IF($H245&lt;=0,"Rupture",IF($H245&lt;=$I245,IF($M245&gt;0,"À commander","Commande en cours"),"En stock")))</f>
        <v/>
      </c>
      <c r="Q245" s="25" t="n"/>
    </row>
    <row r="246" ht="22" customHeight="1">
      <c r="A246" s="24" t="n"/>
      <c r="B246" s="25" t="n"/>
      <c r="C246" s="24" t="n"/>
      <c r="D246" s="24" t="n"/>
      <c r="E246" s="24" t="n"/>
      <c r="F246" s="24" t="n"/>
      <c r="G246" s="26" t="n"/>
      <c r="H246" s="27" t="n"/>
      <c r="I246" s="27" t="n"/>
      <c r="J246" s="27" t="n"/>
      <c r="K246" s="27" t="n"/>
      <c r="L246" s="28">
        <f>IF($A246="","",IFERROR($H246+$K246,0))</f>
        <v/>
      </c>
      <c r="M246" s="28">
        <f>IF($A246="","",IFERROR(MAX(0,IF($H246&lt;=$I246,$J246-$L246,0)),0))</f>
        <v/>
      </c>
      <c r="N246" s="29">
        <f>IF($A246="","",IFERROR($G246*$H246,0))</f>
        <v/>
      </c>
      <c r="O246" s="30" t="n"/>
      <c r="P246" s="31">
        <f>IF($A246="","",IF($H246&lt;=0,"Rupture",IF($H246&lt;=$I246,IF($M246&gt;0,"À commander","Commande en cours"),"En stock")))</f>
        <v/>
      </c>
      <c r="Q246" s="25" t="n"/>
    </row>
    <row r="247" ht="22" customHeight="1">
      <c r="A247" s="24" t="n"/>
      <c r="B247" s="25" t="n"/>
      <c r="C247" s="24" t="n"/>
      <c r="D247" s="24" t="n"/>
      <c r="E247" s="24" t="n"/>
      <c r="F247" s="24" t="n"/>
      <c r="G247" s="26" t="n"/>
      <c r="H247" s="27" t="n"/>
      <c r="I247" s="27" t="n"/>
      <c r="J247" s="27" t="n"/>
      <c r="K247" s="27" t="n"/>
      <c r="L247" s="28">
        <f>IF($A247="","",IFERROR($H247+$K247,0))</f>
        <v/>
      </c>
      <c r="M247" s="28">
        <f>IF($A247="","",IFERROR(MAX(0,IF($H247&lt;=$I247,$J247-$L247,0)),0))</f>
        <v/>
      </c>
      <c r="N247" s="29">
        <f>IF($A247="","",IFERROR($G247*$H247,0))</f>
        <v/>
      </c>
      <c r="O247" s="30" t="n"/>
      <c r="P247" s="31">
        <f>IF($A247="","",IF($H247&lt;=0,"Rupture",IF($H247&lt;=$I247,IF($M247&gt;0,"À commander","Commande en cours"),"En stock")))</f>
        <v/>
      </c>
      <c r="Q247" s="25" t="n"/>
    </row>
    <row r="248" ht="22" customHeight="1">
      <c r="A248" s="24" t="n"/>
      <c r="B248" s="25" t="n"/>
      <c r="C248" s="24" t="n"/>
      <c r="D248" s="24" t="n"/>
      <c r="E248" s="24" t="n"/>
      <c r="F248" s="24" t="n"/>
      <c r="G248" s="26" t="n"/>
      <c r="H248" s="27" t="n"/>
      <c r="I248" s="27" t="n"/>
      <c r="J248" s="27" t="n"/>
      <c r="K248" s="27" t="n"/>
      <c r="L248" s="28">
        <f>IF($A248="","",IFERROR($H248+$K248,0))</f>
        <v/>
      </c>
      <c r="M248" s="28">
        <f>IF($A248="","",IFERROR(MAX(0,IF($H248&lt;=$I248,$J248-$L248,0)),0))</f>
        <v/>
      </c>
      <c r="N248" s="29">
        <f>IF($A248="","",IFERROR($G248*$H248,0))</f>
        <v/>
      </c>
      <c r="O248" s="30" t="n"/>
      <c r="P248" s="31">
        <f>IF($A248="","",IF($H248&lt;=0,"Rupture",IF($H248&lt;=$I248,IF($M248&gt;0,"À commander","Commande en cours"),"En stock")))</f>
        <v/>
      </c>
      <c r="Q248" s="25" t="n"/>
    </row>
    <row r="249" ht="22" customHeight="1">
      <c r="A249" s="24" t="n"/>
      <c r="B249" s="25" t="n"/>
      <c r="C249" s="24" t="n"/>
      <c r="D249" s="24" t="n"/>
      <c r="E249" s="24" t="n"/>
      <c r="F249" s="24" t="n"/>
      <c r="G249" s="26" t="n"/>
      <c r="H249" s="27" t="n"/>
      <c r="I249" s="27" t="n"/>
      <c r="J249" s="27" t="n"/>
      <c r="K249" s="27" t="n"/>
      <c r="L249" s="28">
        <f>IF($A249="","",IFERROR($H249+$K249,0))</f>
        <v/>
      </c>
      <c r="M249" s="28">
        <f>IF($A249="","",IFERROR(MAX(0,IF($H249&lt;=$I249,$J249-$L249,0)),0))</f>
        <v/>
      </c>
      <c r="N249" s="29">
        <f>IF($A249="","",IFERROR($G249*$H249,0))</f>
        <v/>
      </c>
      <c r="O249" s="30" t="n"/>
      <c r="P249" s="31">
        <f>IF($A249="","",IF($H249&lt;=0,"Rupture",IF($H249&lt;=$I249,IF($M249&gt;0,"À commander","Commande en cours"),"En stock")))</f>
        <v/>
      </c>
      <c r="Q249" s="25" t="n"/>
    </row>
    <row r="250" ht="22" customHeight="1">
      <c r="A250" s="24" t="n"/>
      <c r="B250" s="25" t="n"/>
      <c r="C250" s="24" t="n"/>
      <c r="D250" s="24" t="n"/>
      <c r="E250" s="24" t="n"/>
      <c r="F250" s="24" t="n"/>
      <c r="G250" s="26" t="n"/>
      <c r="H250" s="27" t="n"/>
      <c r="I250" s="27" t="n"/>
      <c r="J250" s="27" t="n"/>
      <c r="K250" s="27" t="n"/>
      <c r="L250" s="28">
        <f>IF($A250="","",IFERROR($H250+$K250,0))</f>
        <v/>
      </c>
      <c r="M250" s="28">
        <f>IF($A250="","",IFERROR(MAX(0,IF($H250&lt;=$I250,$J250-$L250,0)),0))</f>
        <v/>
      </c>
      <c r="N250" s="29">
        <f>IF($A250="","",IFERROR($G250*$H250,0))</f>
        <v/>
      </c>
      <c r="O250" s="30" t="n"/>
      <c r="P250" s="31">
        <f>IF($A250="","",IF($H250&lt;=0,"Rupture",IF($H250&lt;=$I250,IF($M250&gt;0,"À commander","Commande en cours"),"En stock")))</f>
        <v/>
      </c>
      <c r="Q250" s="25" t="n"/>
    </row>
    <row r="251" ht="22" customHeight="1">
      <c r="A251" s="24" t="n"/>
      <c r="B251" s="25" t="n"/>
      <c r="C251" s="24" t="n"/>
      <c r="D251" s="24" t="n"/>
      <c r="E251" s="24" t="n"/>
      <c r="F251" s="24" t="n"/>
      <c r="G251" s="26" t="n"/>
      <c r="H251" s="27" t="n"/>
      <c r="I251" s="27" t="n"/>
      <c r="J251" s="27" t="n"/>
      <c r="K251" s="27" t="n"/>
      <c r="L251" s="28">
        <f>IF($A251="","",IFERROR($H251+$K251,0))</f>
        <v/>
      </c>
      <c r="M251" s="28">
        <f>IF($A251="","",IFERROR(MAX(0,IF($H251&lt;=$I251,$J251-$L251,0)),0))</f>
        <v/>
      </c>
      <c r="N251" s="29">
        <f>IF($A251="","",IFERROR($G251*$H251,0))</f>
        <v/>
      </c>
      <c r="O251" s="30" t="n"/>
      <c r="P251" s="31">
        <f>IF($A251="","",IF($H251&lt;=0,"Rupture",IF($H251&lt;=$I251,IF($M251&gt;0,"À commander","Commande en cours"),"En stock")))</f>
        <v/>
      </c>
      <c r="Q251" s="25" t="n"/>
    </row>
    <row r="252" ht="22" customHeight="1">
      <c r="A252" s="24" t="n"/>
      <c r="B252" s="25" t="n"/>
      <c r="C252" s="24" t="n"/>
      <c r="D252" s="24" t="n"/>
      <c r="E252" s="24" t="n"/>
      <c r="F252" s="24" t="n"/>
      <c r="G252" s="26" t="n"/>
      <c r="H252" s="27" t="n"/>
      <c r="I252" s="27" t="n"/>
      <c r="J252" s="27" t="n"/>
      <c r="K252" s="27" t="n"/>
      <c r="L252" s="28">
        <f>IF($A252="","",IFERROR($H252+$K252,0))</f>
        <v/>
      </c>
      <c r="M252" s="28">
        <f>IF($A252="","",IFERROR(MAX(0,IF($H252&lt;=$I252,$J252-$L252,0)),0))</f>
        <v/>
      </c>
      <c r="N252" s="29">
        <f>IF($A252="","",IFERROR($G252*$H252,0))</f>
        <v/>
      </c>
      <c r="O252" s="30" t="n"/>
      <c r="P252" s="31">
        <f>IF($A252="","",IF($H252&lt;=0,"Rupture",IF($H252&lt;=$I252,IF($M252&gt;0,"À commander","Commande en cours"),"En stock")))</f>
        <v/>
      </c>
      <c r="Q252" s="25" t="n"/>
    </row>
    <row r="253" ht="22" customHeight="1">
      <c r="A253" s="24" t="n"/>
      <c r="B253" s="25" t="n"/>
      <c r="C253" s="24" t="n"/>
      <c r="D253" s="24" t="n"/>
      <c r="E253" s="24" t="n"/>
      <c r="F253" s="24" t="n"/>
      <c r="G253" s="26" t="n"/>
      <c r="H253" s="27" t="n"/>
      <c r="I253" s="27" t="n"/>
      <c r="J253" s="27" t="n"/>
      <c r="K253" s="27" t="n"/>
      <c r="L253" s="28">
        <f>IF($A253="","",IFERROR($H253+$K253,0))</f>
        <v/>
      </c>
      <c r="M253" s="28">
        <f>IF($A253="","",IFERROR(MAX(0,IF($H253&lt;=$I253,$J253-$L253,0)),0))</f>
        <v/>
      </c>
      <c r="N253" s="29">
        <f>IF($A253="","",IFERROR($G253*$H253,0))</f>
        <v/>
      </c>
      <c r="O253" s="30" t="n"/>
      <c r="P253" s="31">
        <f>IF($A253="","",IF($H253&lt;=0,"Rupture",IF($H253&lt;=$I253,IF($M253&gt;0,"À commander","Commande en cours"),"En stock")))</f>
        <v/>
      </c>
      <c r="Q253" s="25" t="n"/>
    </row>
    <row r="254" ht="22" customHeight="1">
      <c r="A254" s="24" t="n"/>
      <c r="B254" s="25" t="n"/>
      <c r="C254" s="24" t="n"/>
      <c r="D254" s="24" t="n"/>
      <c r="E254" s="24" t="n"/>
      <c r="F254" s="24" t="n"/>
      <c r="G254" s="26" t="n"/>
      <c r="H254" s="27" t="n"/>
      <c r="I254" s="27" t="n"/>
      <c r="J254" s="27" t="n"/>
      <c r="K254" s="27" t="n"/>
      <c r="L254" s="28">
        <f>IF($A254="","",IFERROR($H254+$K254,0))</f>
        <v/>
      </c>
      <c r="M254" s="28">
        <f>IF($A254="","",IFERROR(MAX(0,IF($H254&lt;=$I254,$J254-$L254,0)),0))</f>
        <v/>
      </c>
      <c r="N254" s="29">
        <f>IF($A254="","",IFERROR($G254*$H254,0))</f>
        <v/>
      </c>
      <c r="O254" s="30" t="n"/>
      <c r="P254" s="31">
        <f>IF($A254="","",IF($H254&lt;=0,"Rupture",IF($H254&lt;=$I254,IF($M254&gt;0,"À commander","Commande en cours"),"En stock")))</f>
        <v/>
      </c>
      <c r="Q254" s="25" t="n"/>
    </row>
    <row r="255" ht="22" customHeight="1">
      <c r="A255" s="24" t="n"/>
      <c r="B255" s="25" t="n"/>
      <c r="C255" s="24" t="n"/>
      <c r="D255" s="24" t="n"/>
      <c r="E255" s="24" t="n"/>
      <c r="F255" s="24" t="n"/>
      <c r="G255" s="26" t="n"/>
      <c r="H255" s="27" t="n"/>
      <c r="I255" s="27" t="n"/>
      <c r="J255" s="27" t="n"/>
      <c r="K255" s="27" t="n"/>
      <c r="L255" s="28">
        <f>IF($A255="","",IFERROR($H255+$K255,0))</f>
        <v/>
      </c>
      <c r="M255" s="28">
        <f>IF($A255="","",IFERROR(MAX(0,IF($H255&lt;=$I255,$J255-$L255,0)),0))</f>
        <v/>
      </c>
      <c r="N255" s="29">
        <f>IF($A255="","",IFERROR($G255*$H255,0))</f>
        <v/>
      </c>
      <c r="O255" s="30" t="n"/>
      <c r="P255" s="31">
        <f>IF($A255="","",IF($H255&lt;=0,"Rupture",IF($H255&lt;=$I255,IF($M255&gt;0,"À commander","Commande en cours"),"En stock")))</f>
        <v/>
      </c>
      <c r="Q255" s="25" t="n"/>
    </row>
    <row r="256" ht="22" customHeight="1">
      <c r="A256" s="24" t="n"/>
      <c r="B256" s="25" t="n"/>
      <c r="C256" s="24" t="n"/>
      <c r="D256" s="24" t="n"/>
      <c r="E256" s="24" t="n"/>
      <c r="F256" s="24" t="n"/>
      <c r="G256" s="26" t="n"/>
      <c r="H256" s="27" t="n"/>
      <c r="I256" s="27" t="n"/>
      <c r="J256" s="27" t="n"/>
      <c r="K256" s="27" t="n"/>
      <c r="L256" s="28">
        <f>IF($A256="","",IFERROR($H256+$K256,0))</f>
        <v/>
      </c>
      <c r="M256" s="28">
        <f>IF($A256="","",IFERROR(MAX(0,IF($H256&lt;=$I256,$J256-$L256,0)),0))</f>
        <v/>
      </c>
      <c r="N256" s="29">
        <f>IF($A256="","",IFERROR($G256*$H256,0))</f>
        <v/>
      </c>
      <c r="O256" s="30" t="n"/>
      <c r="P256" s="31">
        <f>IF($A256="","",IF($H256&lt;=0,"Rupture",IF($H256&lt;=$I256,IF($M256&gt;0,"À commander","Commande en cours"),"En stock")))</f>
        <v/>
      </c>
      <c r="Q256" s="25" t="n"/>
    </row>
    <row r="257" ht="22" customHeight="1">
      <c r="A257" s="24" t="n"/>
      <c r="B257" s="25" t="n"/>
      <c r="C257" s="24" t="n"/>
      <c r="D257" s="24" t="n"/>
      <c r="E257" s="24" t="n"/>
      <c r="F257" s="24" t="n"/>
      <c r="G257" s="26" t="n"/>
      <c r="H257" s="27" t="n"/>
      <c r="I257" s="27" t="n"/>
      <c r="J257" s="27" t="n"/>
      <c r="K257" s="27" t="n"/>
      <c r="L257" s="28">
        <f>IF($A257="","",IFERROR($H257+$K257,0))</f>
        <v/>
      </c>
      <c r="M257" s="28">
        <f>IF($A257="","",IFERROR(MAX(0,IF($H257&lt;=$I257,$J257-$L257,0)),0))</f>
        <v/>
      </c>
      <c r="N257" s="29">
        <f>IF($A257="","",IFERROR($G257*$H257,0))</f>
        <v/>
      </c>
      <c r="O257" s="30" t="n"/>
      <c r="P257" s="31">
        <f>IF($A257="","",IF($H257&lt;=0,"Rupture",IF($H257&lt;=$I257,IF($M257&gt;0,"À commander","Commande en cours"),"En stock")))</f>
        <v/>
      </c>
      <c r="Q257" s="25" t="n"/>
    </row>
    <row r="258" ht="22" customHeight="1">
      <c r="A258" s="24" t="n"/>
      <c r="B258" s="25" t="n"/>
      <c r="C258" s="24" t="n"/>
      <c r="D258" s="24" t="n"/>
      <c r="E258" s="24" t="n"/>
      <c r="F258" s="24" t="n"/>
      <c r="G258" s="26" t="n"/>
      <c r="H258" s="27" t="n"/>
      <c r="I258" s="27" t="n"/>
      <c r="J258" s="27" t="n"/>
      <c r="K258" s="27" t="n"/>
      <c r="L258" s="28">
        <f>IF($A258="","",IFERROR($H258+$K258,0))</f>
        <v/>
      </c>
      <c r="M258" s="28">
        <f>IF($A258="","",IFERROR(MAX(0,IF($H258&lt;=$I258,$J258-$L258,0)),0))</f>
        <v/>
      </c>
      <c r="N258" s="29">
        <f>IF($A258="","",IFERROR($G258*$H258,0))</f>
        <v/>
      </c>
      <c r="O258" s="30" t="n"/>
      <c r="P258" s="31">
        <f>IF($A258="","",IF($H258&lt;=0,"Rupture",IF($H258&lt;=$I258,IF($M258&gt;0,"À commander","Commande en cours"),"En stock")))</f>
        <v/>
      </c>
      <c r="Q258" s="25" t="n"/>
    </row>
    <row r="259" ht="22" customHeight="1">
      <c r="A259" s="24" t="n"/>
      <c r="B259" s="25" t="n"/>
      <c r="C259" s="24" t="n"/>
      <c r="D259" s="24" t="n"/>
      <c r="E259" s="24" t="n"/>
      <c r="F259" s="24" t="n"/>
      <c r="G259" s="26" t="n"/>
      <c r="H259" s="27" t="n"/>
      <c r="I259" s="27" t="n"/>
      <c r="J259" s="27" t="n"/>
      <c r="K259" s="27" t="n"/>
      <c r="L259" s="28">
        <f>IF($A259="","",IFERROR($H259+$K259,0))</f>
        <v/>
      </c>
      <c r="M259" s="28">
        <f>IF($A259="","",IFERROR(MAX(0,IF($H259&lt;=$I259,$J259-$L259,0)),0))</f>
        <v/>
      </c>
      <c r="N259" s="29">
        <f>IF($A259="","",IFERROR($G259*$H259,0))</f>
        <v/>
      </c>
      <c r="O259" s="30" t="n"/>
      <c r="P259" s="31">
        <f>IF($A259="","",IF($H259&lt;=0,"Rupture",IF($H259&lt;=$I259,IF($M259&gt;0,"À commander","Commande en cours"),"En stock")))</f>
        <v/>
      </c>
      <c r="Q259" s="25" t="n"/>
    </row>
    <row r="260" ht="22" customHeight="1">
      <c r="A260" s="24" t="n"/>
      <c r="B260" s="25" t="n"/>
      <c r="C260" s="24" t="n"/>
      <c r="D260" s="24" t="n"/>
      <c r="E260" s="24" t="n"/>
      <c r="F260" s="24" t="n"/>
      <c r="G260" s="26" t="n"/>
      <c r="H260" s="27" t="n"/>
      <c r="I260" s="27" t="n"/>
      <c r="J260" s="27" t="n"/>
      <c r="K260" s="27" t="n"/>
      <c r="L260" s="28">
        <f>IF($A260="","",IFERROR($H260+$K260,0))</f>
        <v/>
      </c>
      <c r="M260" s="28">
        <f>IF($A260="","",IFERROR(MAX(0,IF($H260&lt;=$I260,$J260-$L260,0)),0))</f>
        <v/>
      </c>
      <c r="N260" s="29">
        <f>IF($A260="","",IFERROR($G260*$H260,0))</f>
        <v/>
      </c>
      <c r="O260" s="30" t="n"/>
      <c r="P260" s="31">
        <f>IF($A260="","",IF($H260&lt;=0,"Rupture",IF($H260&lt;=$I260,IF($M260&gt;0,"À commander","Commande en cours"),"En stock")))</f>
        <v/>
      </c>
      <c r="Q260" s="25" t="n"/>
    </row>
    <row r="261" ht="22" customHeight="1">
      <c r="A261" s="24" t="n"/>
      <c r="B261" s="25" t="n"/>
      <c r="C261" s="24" t="n"/>
      <c r="D261" s="24" t="n"/>
      <c r="E261" s="24" t="n"/>
      <c r="F261" s="24" t="n"/>
      <c r="G261" s="26" t="n"/>
      <c r="H261" s="27" t="n"/>
      <c r="I261" s="27" t="n"/>
      <c r="J261" s="27" t="n"/>
      <c r="K261" s="27" t="n"/>
      <c r="L261" s="28">
        <f>IF($A261="","",IFERROR($H261+$K261,0))</f>
        <v/>
      </c>
      <c r="M261" s="28">
        <f>IF($A261="","",IFERROR(MAX(0,IF($H261&lt;=$I261,$J261-$L261,0)),0))</f>
        <v/>
      </c>
      <c r="N261" s="29">
        <f>IF($A261="","",IFERROR($G261*$H261,0))</f>
        <v/>
      </c>
      <c r="O261" s="30" t="n"/>
      <c r="P261" s="31">
        <f>IF($A261="","",IF($H261&lt;=0,"Rupture",IF($H261&lt;=$I261,IF($M261&gt;0,"À commander","Commande en cours"),"En stock")))</f>
        <v/>
      </c>
      <c r="Q261" s="25" t="n"/>
    </row>
    <row r="262" ht="22" customHeight="1">
      <c r="A262" s="24" t="n"/>
      <c r="B262" s="25" t="n"/>
      <c r="C262" s="24" t="n"/>
      <c r="D262" s="24" t="n"/>
      <c r="E262" s="24" t="n"/>
      <c r="F262" s="24" t="n"/>
      <c r="G262" s="26" t="n"/>
      <c r="H262" s="27" t="n"/>
      <c r="I262" s="27" t="n"/>
      <c r="J262" s="27" t="n"/>
      <c r="K262" s="27" t="n"/>
      <c r="L262" s="28">
        <f>IF($A262="","",IFERROR($H262+$K262,0))</f>
        <v/>
      </c>
      <c r="M262" s="28">
        <f>IF($A262="","",IFERROR(MAX(0,IF($H262&lt;=$I262,$J262-$L262,0)),0))</f>
        <v/>
      </c>
      <c r="N262" s="29">
        <f>IF($A262="","",IFERROR($G262*$H262,0))</f>
        <v/>
      </c>
      <c r="O262" s="30" t="n"/>
      <c r="P262" s="31">
        <f>IF($A262="","",IF($H262&lt;=0,"Rupture",IF($H262&lt;=$I262,IF($M262&gt;0,"À commander","Commande en cours"),"En stock")))</f>
        <v/>
      </c>
      <c r="Q262" s="25" t="n"/>
    </row>
    <row r="263" ht="22" customHeight="1">
      <c r="A263" s="24" t="n"/>
      <c r="B263" s="25" t="n"/>
      <c r="C263" s="24" t="n"/>
      <c r="D263" s="24" t="n"/>
      <c r="E263" s="24" t="n"/>
      <c r="F263" s="24" t="n"/>
      <c r="G263" s="26" t="n"/>
      <c r="H263" s="27" t="n"/>
      <c r="I263" s="27" t="n"/>
      <c r="J263" s="27" t="n"/>
      <c r="K263" s="27" t="n"/>
      <c r="L263" s="28">
        <f>IF($A263="","",IFERROR($H263+$K263,0))</f>
        <v/>
      </c>
      <c r="M263" s="28">
        <f>IF($A263="","",IFERROR(MAX(0,IF($H263&lt;=$I263,$J263-$L263,0)),0))</f>
        <v/>
      </c>
      <c r="N263" s="29">
        <f>IF($A263="","",IFERROR($G263*$H263,0))</f>
        <v/>
      </c>
      <c r="O263" s="30" t="n"/>
      <c r="P263" s="31">
        <f>IF($A263="","",IF($H263&lt;=0,"Rupture",IF($H263&lt;=$I263,IF($M263&gt;0,"À commander","Commande en cours"),"En stock")))</f>
        <v/>
      </c>
      <c r="Q263" s="25" t="n"/>
    </row>
    <row r="264" ht="22" customHeight="1">
      <c r="A264" s="24" t="n"/>
      <c r="B264" s="25" t="n"/>
      <c r="C264" s="24" t="n"/>
      <c r="D264" s="24" t="n"/>
      <c r="E264" s="24" t="n"/>
      <c r="F264" s="24" t="n"/>
      <c r="G264" s="26" t="n"/>
      <c r="H264" s="27" t="n"/>
      <c r="I264" s="27" t="n"/>
      <c r="J264" s="27" t="n"/>
      <c r="K264" s="27" t="n"/>
      <c r="L264" s="28">
        <f>IF($A264="","",IFERROR($H264+$K264,0))</f>
        <v/>
      </c>
      <c r="M264" s="28">
        <f>IF($A264="","",IFERROR(MAX(0,IF($H264&lt;=$I264,$J264-$L264,0)),0))</f>
        <v/>
      </c>
      <c r="N264" s="29">
        <f>IF($A264="","",IFERROR($G264*$H264,0))</f>
        <v/>
      </c>
      <c r="O264" s="30" t="n"/>
      <c r="P264" s="31">
        <f>IF($A264="","",IF($H264&lt;=0,"Rupture",IF($H264&lt;=$I264,IF($M264&gt;0,"À commander","Commande en cours"),"En stock")))</f>
        <v/>
      </c>
      <c r="Q264" s="25" t="n"/>
    </row>
    <row r="265" ht="22" customHeight="1">
      <c r="A265" s="24" t="n"/>
      <c r="B265" s="25" t="n"/>
      <c r="C265" s="24" t="n"/>
      <c r="D265" s="24" t="n"/>
      <c r="E265" s="24" t="n"/>
      <c r="F265" s="24" t="n"/>
      <c r="G265" s="26" t="n"/>
      <c r="H265" s="27" t="n"/>
      <c r="I265" s="27" t="n"/>
      <c r="J265" s="27" t="n"/>
      <c r="K265" s="27" t="n"/>
      <c r="L265" s="28">
        <f>IF($A265="","",IFERROR($H265+$K265,0))</f>
        <v/>
      </c>
      <c r="M265" s="28">
        <f>IF($A265="","",IFERROR(MAX(0,IF($H265&lt;=$I265,$J265-$L265,0)),0))</f>
        <v/>
      </c>
      <c r="N265" s="29">
        <f>IF($A265="","",IFERROR($G265*$H265,0))</f>
        <v/>
      </c>
      <c r="O265" s="30" t="n"/>
      <c r="P265" s="31">
        <f>IF($A265="","",IF($H265&lt;=0,"Rupture",IF($H265&lt;=$I265,IF($M265&gt;0,"À commander","Commande en cours"),"En stock")))</f>
        <v/>
      </c>
      <c r="Q265" s="25" t="n"/>
    </row>
    <row r="266" ht="22" customHeight="1">
      <c r="A266" s="24" t="n"/>
      <c r="B266" s="25" t="n"/>
      <c r="C266" s="24" t="n"/>
      <c r="D266" s="24" t="n"/>
      <c r="E266" s="24" t="n"/>
      <c r="F266" s="24" t="n"/>
      <c r="G266" s="26" t="n"/>
      <c r="H266" s="27" t="n"/>
      <c r="I266" s="27" t="n"/>
      <c r="J266" s="27" t="n"/>
      <c r="K266" s="27" t="n"/>
      <c r="L266" s="28">
        <f>IF($A266="","",IFERROR($H266+$K266,0))</f>
        <v/>
      </c>
      <c r="M266" s="28">
        <f>IF($A266="","",IFERROR(MAX(0,IF($H266&lt;=$I266,$J266-$L266,0)),0))</f>
        <v/>
      </c>
      <c r="N266" s="29">
        <f>IF($A266="","",IFERROR($G266*$H266,0))</f>
        <v/>
      </c>
      <c r="O266" s="30" t="n"/>
      <c r="P266" s="31">
        <f>IF($A266="","",IF($H266&lt;=0,"Rupture",IF($H266&lt;=$I266,IF($M266&gt;0,"À commander","Commande en cours"),"En stock")))</f>
        <v/>
      </c>
      <c r="Q266" s="25" t="n"/>
    </row>
    <row r="267" ht="22" customHeight="1">
      <c r="A267" s="24" t="n"/>
      <c r="B267" s="25" t="n"/>
      <c r="C267" s="24" t="n"/>
      <c r="D267" s="24" t="n"/>
      <c r="E267" s="24" t="n"/>
      <c r="F267" s="24" t="n"/>
      <c r="G267" s="26" t="n"/>
      <c r="H267" s="27" t="n"/>
      <c r="I267" s="27" t="n"/>
      <c r="J267" s="27" t="n"/>
      <c r="K267" s="27" t="n"/>
      <c r="L267" s="28">
        <f>IF($A267="","",IFERROR($H267+$K267,0))</f>
        <v/>
      </c>
      <c r="M267" s="28">
        <f>IF($A267="","",IFERROR(MAX(0,IF($H267&lt;=$I267,$J267-$L267,0)),0))</f>
        <v/>
      </c>
      <c r="N267" s="29">
        <f>IF($A267="","",IFERROR($G267*$H267,0))</f>
        <v/>
      </c>
      <c r="O267" s="30" t="n"/>
      <c r="P267" s="31">
        <f>IF($A267="","",IF($H267&lt;=0,"Rupture",IF($H267&lt;=$I267,IF($M267&gt;0,"À commander","Commande en cours"),"En stock")))</f>
        <v/>
      </c>
      <c r="Q267" s="25" t="n"/>
    </row>
    <row r="268" ht="22" customHeight="1">
      <c r="A268" s="24" t="n"/>
      <c r="B268" s="25" t="n"/>
      <c r="C268" s="24" t="n"/>
      <c r="D268" s="24" t="n"/>
      <c r="E268" s="24" t="n"/>
      <c r="F268" s="24" t="n"/>
      <c r="G268" s="26" t="n"/>
      <c r="H268" s="27" t="n"/>
      <c r="I268" s="27" t="n"/>
      <c r="J268" s="27" t="n"/>
      <c r="K268" s="27" t="n"/>
      <c r="L268" s="28">
        <f>IF($A268="","",IFERROR($H268+$K268,0))</f>
        <v/>
      </c>
      <c r="M268" s="28">
        <f>IF($A268="","",IFERROR(MAX(0,IF($H268&lt;=$I268,$J268-$L268,0)),0))</f>
        <v/>
      </c>
      <c r="N268" s="29">
        <f>IF($A268="","",IFERROR($G268*$H268,0))</f>
        <v/>
      </c>
      <c r="O268" s="30" t="n"/>
      <c r="P268" s="31">
        <f>IF($A268="","",IF($H268&lt;=0,"Rupture",IF($H268&lt;=$I268,IF($M268&gt;0,"À commander","Commande en cours"),"En stock")))</f>
        <v/>
      </c>
      <c r="Q268" s="25" t="n"/>
    </row>
    <row r="269" ht="22" customHeight="1">
      <c r="A269" s="24" t="n"/>
      <c r="B269" s="25" t="n"/>
      <c r="C269" s="24" t="n"/>
      <c r="D269" s="24" t="n"/>
      <c r="E269" s="24" t="n"/>
      <c r="F269" s="24" t="n"/>
      <c r="G269" s="26" t="n"/>
      <c r="H269" s="27" t="n"/>
      <c r="I269" s="27" t="n"/>
      <c r="J269" s="27" t="n"/>
      <c r="K269" s="27" t="n"/>
      <c r="L269" s="28">
        <f>IF($A269="","",IFERROR($H269+$K269,0))</f>
        <v/>
      </c>
      <c r="M269" s="28">
        <f>IF($A269="","",IFERROR(MAX(0,IF($H269&lt;=$I269,$J269-$L269,0)),0))</f>
        <v/>
      </c>
      <c r="N269" s="29">
        <f>IF($A269="","",IFERROR($G269*$H269,0))</f>
        <v/>
      </c>
      <c r="O269" s="30" t="n"/>
      <c r="P269" s="31">
        <f>IF($A269="","",IF($H269&lt;=0,"Rupture",IF($H269&lt;=$I269,IF($M269&gt;0,"À commander","Commande en cours"),"En stock")))</f>
        <v/>
      </c>
      <c r="Q269" s="25" t="n"/>
    </row>
    <row r="270" ht="22" customHeight="1">
      <c r="A270" s="24" t="n"/>
      <c r="B270" s="25" t="n"/>
      <c r="C270" s="24" t="n"/>
      <c r="D270" s="24" t="n"/>
      <c r="E270" s="24" t="n"/>
      <c r="F270" s="24" t="n"/>
      <c r="G270" s="26" t="n"/>
      <c r="H270" s="27" t="n"/>
      <c r="I270" s="27" t="n"/>
      <c r="J270" s="27" t="n"/>
      <c r="K270" s="27" t="n"/>
      <c r="L270" s="28">
        <f>IF($A270="","",IFERROR($H270+$K270,0))</f>
        <v/>
      </c>
      <c r="M270" s="28">
        <f>IF($A270="","",IFERROR(MAX(0,IF($H270&lt;=$I270,$J270-$L270,0)),0))</f>
        <v/>
      </c>
      <c r="N270" s="29">
        <f>IF($A270="","",IFERROR($G270*$H270,0))</f>
        <v/>
      </c>
      <c r="O270" s="30" t="n"/>
      <c r="P270" s="31">
        <f>IF($A270="","",IF($H270&lt;=0,"Rupture",IF($H270&lt;=$I270,IF($M270&gt;0,"À commander","Commande en cours"),"En stock")))</f>
        <v/>
      </c>
      <c r="Q270" s="25" t="n"/>
    </row>
    <row r="271" ht="22" customHeight="1">
      <c r="A271" s="24" t="n"/>
      <c r="B271" s="25" t="n"/>
      <c r="C271" s="24" t="n"/>
      <c r="D271" s="24" t="n"/>
      <c r="E271" s="24" t="n"/>
      <c r="F271" s="24" t="n"/>
      <c r="G271" s="26" t="n"/>
      <c r="H271" s="27" t="n"/>
      <c r="I271" s="27" t="n"/>
      <c r="J271" s="27" t="n"/>
      <c r="K271" s="27" t="n"/>
      <c r="L271" s="28">
        <f>IF($A271="","",IFERROR($H271+$K271,0))</f>
        <v/>
      </c>
      <c r="M271" s="28">
        <f>IF($A271="","",IFERROR(MAX(0,IF($H271&lt;=$I271,$J271-$L271,0)),0))</f>
        <v/>
      </c>
      <c r="N271" s="29">
        <f>IF($A271="","",IFERROR($G271*$H271,0))</f>
        <v/>
      </c>
      <c r="O271" s="30" t="n"/>
      <c r="P271" s="31">
        <f>IF($A271="","",IF($H271&lt;=0,"Rupture",IF($H271&lt;=$I271,IF($M271&gt;0,"À commander","Commande en cours"),"En stock")))</f>
        <v/>
      </c>
      <c r="Q271" s="25" t="n"/>
    </row>
    <row r="272" ht="22" customHeight="1">
      <c r="A272" s="24" t="n"/>
      <c r="B272" s="25" t="n"/>
      <c r="C272" s="24" t="n"/>
      <c r="D272" s="24" t="n"/>
      <c r="E272" s="24" t="n"/>
      <c r="F272" s="24" t="n"/>
      <c r="G272" s="26" t="n"/>
      <c r="H272" s="27" t="n"/>
      <c r="I272" s="27" t="n"/>
      <c r="J272" s="27" t="n"/>
      <c r="K272" s="27" t="n"/>
      <c r="L272" s="28">
        <f>IF($A272="","",IFERROR($H272+$K272,0))</f>
        <v/>
      </c>
      <c r="M272" s="28">
        <f>IF($A272="","",IFERROR(MAX(0,IF($H272&lt;=$I272,$J272-$L272,0)),0))</f>
        <v/>
      </c>
      <c r="N272" s="29">
        <f>IF($A272="","",IFERROR($G272*$H272,0))</f>
        <v/>
      </c>
      <c r="O272" s="30" t="n"/>
      <c r="P272" s="31">
        <f>IF($A272="","",IF($H272&lt;=0,"Rupture",IF($H272&lt;=$I272,IF($M272&gt;0,"À commander","Commande en cours"),"En stock")))</f>
        <v/>
      </c>
      <c r="Q272" s="25" t="n"/>
    </row>
    <row r="273" ht="22" customHeight="1">
      <c r="A273" s="24" t="n"/>
      <c r="B273" s="25" t="n"/>
      <c r="C273" s="24" t="n"/>
      <c r="D273" s="24" t="n"/>
      <c r="E273" s="24" t="n"/>
      <c r="F273" s="24" t="n"/>
      <c r="G273" s="26" t="n"/>
      <c r="H273" s="27" t="n"/>
      <c r="I273" s="27" t="n"/>
      <c r="J273" s="27" t="n"/>
      <c r="K273" s="27" t="n"/>
      <c r="L273" s="28">
        <f>IF($A273="","",IFERROR($H273+$K273,0))</f>
        <v/>
      </c>
      <c r="M273" s="28">
        <f>IF($A273="","",IFERROR(MAX(0,IF($H273&lt;=$I273,$J273-$L273,0)),0))</f>
        <v/>
      </c>
      <c r="N273" s="29">
        <f>IF($A273="","",IFERROR($G273*$H273,0))</f>
        <v/>
      </c>
      <c r="O273" s="30" t="n"/>
      <c r="P273" s="31">
        <f>IF($A273="","",IF($H273&lt;=0,"Rupture",IF($H273&lt;=$I273,IF($M273&gt;0,"À commander","Commande en cours"),"En stock")))</f>
        <v/>
      </c>
      <c r="Q273" s="25" t="n"/>
    </row>
    <row r="274" ht="22" customHeight="1">
      <c r="A274" s="24" t="n"/>
      <c r="B274" s="25" t="n"/>
      <c r="C274" s="24" t="n"/>
      <c r="D274" s="24" t="n"/>
      <c r="E274" s="24" t="n"/>
      <c r="F274" s="24" t="n"/>
      <c r="G274" s="26" t="n"/>
      <c r="H274" s="27" t="n"/>
      <c r="I274" s="27" t="n"/>
      <c r="J274" s="27" t="n"/>
      <c r="K274" s="27" t="n"/>
      <c r="L274" s="28">
        <f>IF($A274="","",IFERROR($H274+$K274,0))</f>
        <v/>
      </c>
      <c r="M274" s="28">
        <f>IF($A274="","",IFERROR(MAX(0,IF($H274&lt;=$I274,$J274-$L274,0)),0))</f>
        <v/>
      </c>
      <c r="N274" s="29">
        <f>IF($A274="","",IFERROR($G274*$H274,0))</f>
        <v/>
      </c>
      <c r="O274" s="30" t="n"/>
      <c r="P274" s="31">
        <f>IF($A274="","",IF($H274&lt;=0,"Rupture",IF($H274&lt;=$I274,IF($M274&gt;0,"À commander","Commande en cours"),"En stock")))</f>
        <v/>
      </c>
      <c r="Q274" s="25" t="n"/>
    </row>
    <row r="275" ht="22" customHeight="1">
      <c r="A275" s="24" t="n"/>
      <c r="B275" s="25" t="n"/>
      <c r="C275" s="24" t="n"/>
      <c r="D275" s="24" t="n"/>
      <c r="E275" s="24" t="n"/>
      <c r="F275" s="24" t="n"/>
      <c r="G275" s="26" t="n"/>
      <c r="H275" s="27" t="n"/>
      <c r="I275" s="27" t="n"/>
      <c r="J275" s="27" t="n"/>
      <c r="K275" s="27" t="n"/>
      <c r="L275" s="28">
        <f>IF($A275="","",IFERROR($H275+$K275,0))</f>
        <v/>
      </c>
      <c r="M275" s="28">
        <f>IF($A275="","",IFERROR(MAX(0,IF($H275&lt;=$I275,$J275-$L275,0)),0))</f>
        <v/>
      </c>
      <c r="N275" s="29">
        <f>IF($A275="","",IFERROR($G275*$H275,0))</f>
        <v/>
      </c>
      <c r="O275" s="30" t="n"/>
      <c r="P275" s="31">
        <f>IF($A275="","",IF($H275&lt;=0,"Rupture",IF($H275&lt;=$I275,IF($M275&gt;0,"À commander","Commande en cours"),"En stock")))</f>
        <v/>
      </c>
      <c r="Q275" s="25" t="n"/>
    </row>
    <row r="276" ht="22" customHeight="1">
      <c r="A276" s="24" t="n"/>
      <c r="B276" s="25" t="n"/>
      <c r="C276" s="24" t="n"/>
      <c r="D276" s="24" t="n"/>
      <c r="E276" s="24" t="n"/>
      <c r="F276" s="24" t="n"/>
      <c r="G276" s="26" t="n"/>
      <c r="H276" s="27" t="n"/>
      <c r="I276" s="27" t="n"/>
      <c r="J276" s="27" t="n"/>
      <c r="K276" s="27" t="n"/>
      <c r="L276" s="28">
        <f>IF($A276="","",IFERROR($H276+$K276,0))</f>
        <v/>
      </c>
      <c r="M276" s="28">
        <f>IF($A276="","",IFERROR(MAX(0,IF($H276&lt;=$I276,$J276-$L276,0)),0))</f>
        <v/>
      </c>
      <c r="N276" s="29">
        <f>IF($A276="","",IFERROR($G276*$H276,0))</f>
        <v/>
      </c>
      <c r="O276" s="30" t="n"/>
      <c r="P276" s="31">
        <f>IF($A276="","",IF($H276&lt;=0,"Rupture",IF($H276&lt;=$I276,IF($M276&gt;0,"À commander","Commande en cours"),"En stock")))</f>
        <v/>
      </c>
      <c r="Q276" s="25" t="n"/>
    </row>
    <row r="277" ht="22" customHeight="1">
      <c r="A277" s="24" t="n"/>
      <c r="B277" s="25" t="n"/>
      <c r="C277" s="24" t="n"/>
      <c r="D277" s="24" t="n"/>
      <c r="E277" s="24" t="n"/>
      <c r="F277" s="24" t="n"/>
      <c r="G277" s="26" t="n"/>
      <c r="H277" s="27" t="n"/>
      <c r="I277" s="27" t="n"/>
      <c r="J277" s="27" t="n"/>
      <c r="K277" s="27" t="n"/>
      <c r="L277" s="28">
        <f>IF($A277="","",IFERROR($H277+$K277,0))</f>
        <v/>
      </c>
      <c r="M277" s="28">
        <f>IF($A277="","",IFERROR(MAX(0,IF($H277&lt;=$I277,$J277-$L277,0)),0))</f>
        <v/>
      </c>
      <c r="N277" s="29">
        <f>IF($A277="","",IFERROR($G277*$H277,0))</f>
        <v/>
      </c>
      <c r="O277" s="30" t="n"/>
      <c r="P277" s="31">
        <f>IF($A277="","",IF($H277&lt;=0,"Rupture",IF($H277&lt;=$I277,IF($M277&gt;0,"À commander","Commande en cours"),"En stock")))</f>
        <v/>
      </c>
      <c r="Q277" s="25" t="n"/>
    </row>
    <row r="278" ht="22" customHeight="1">
      <c r="A278" s="24" t="n"/>
      <c r="B278" s="25" t="n"/>
      <c r="C278" s="24" t="n"/>
      <c r="D278" s="24" t="n"/>
      <c r="E278" s="24" t="n"/>
      <c r="F278" s="24" t="n"/>
      <c r="G278" s="26" t="n"/>
      <c r="H278" s="27" t="n"/>
      <c r="I278" s="27" t="n"/>
      <c r="J278" s="27" t="n"/>
      <c r="K278" s="27" t="n"/>
      <c r="L278" s="28">
        <f>IF($A278="","",IFERROR($H278+$K278,0))</f>
        <v/>
      </c>
      <c r="M278" s="28">
        <f>IF($A278="","",IFERROR(MAX(0,IF($H278&lt;=$I278,$J278-$L278,0)),0))</f>
        <v/>
      </c>
      <c r="N278" s="29">
        <f>IF($A278="","",IFERROR($G278*$H278,0))</f>
        <v/>
      </c>
      <c r="O278" s="30" t="n"/>
      <c r="P278" s="31">
        <f>IF($A278="","",IF($H278&lt;=0,"Rupture",IF($H278&lt;=$I278,IF($M278&gt;0,"À commander","Commande en cours"),"En stock")))</f>
        <v/>
      </c>
      <c r="Q278" s="25" t="n"/>
    </row>
    <row r="279" ht="22" customHeight="1">
      <c r="A279" s="24" t="n"/>
      <c r="B279" s="25" t="n"/>
      <c r="C279" s="24" t="n"/>
      <c r="D279" s="24" t="n"/>
      <c r="E279" s="24" t="n"/>
      <c r="F279" s="24" t="n"/>
      <c r="G279" s="26" t="n"/>
      <c r="H279" s="27" t="n"/>
      <c r="I279" s="27" t="n"/>
      <c r="J279" s="27" t="n"/>
      <c r="K279" s="27" t="n"/>
      <c r="L279" s="28">
        <f>IF($A279="","",IFERROR($H279+$K279,0))</f>
        <v/>
      </c>
      <c r="M279" s="28">
        <f>IF($A279="","",IFERROR(MAX(0,IF($H279&lt;=$I279,$J279-$L279,0)),0))</f>
        <v/>
      </c>
      <c r="N279" s="29">
        <f>IF($A279="","",IFERROR($G279*$H279,0))</f>
        <v/>
      </c>
      <c r="O279" s="30" t="n"/>
      <c r="P279" s="31">
        <f>IF($A279="","",IF($H279&lt;=0,"Rupture",IF($H279&lt;=$I279,IF($M279&gt;0,"À commander","Commande en cours"),"En stock")))</f>
        <v/>
      </c>
      <c r="Q279" s="25" t="n"/>
    </row>
    <row r="280" ht="22" customHeight="1">
      <c r="A280" s="24" t="n"/>
      <c r="B280" s="25" t="n"/>
      <c r="C280" s="24" t="n"/>
      <c r="D280" s="24" t="n"/>
      <c r="E280" s="24" t="n"/>
      <c r="F280" s="24" t="n"/>
      <c r="G280" s="26" t="n"/>
      <c r="H280" s="27" t="n"/>
      <c r="I280" s="27" t="n"/>
      <c r="J280" s="27" t="n"/>
      <c r="K280" s="27" t="n"/>
      <c r="L280" s="28">
        <f>IF($A280="","",IFERROR($H280+$K280,0))</f>
        <v/>
      </c>
      <c r="M280" s="28">
        <f>IF($A280="","",IFERROR(MAX(0,IF($H280&lt;=$I280,$J280-$L280,0)),0))</f>
        <v/>
      </c>
      <c r="N280" s="29">
        <f>IF($A280="","",IFERROR($G280*$H280,0))</f>
        <v/>
      </c>
      <c r="O280" s="30" t="n"/>
      <c r="P280" s="31">
        <f>IF($A280="","",IF($H280&lt;=0,"Rupture",IF($H280&lt;=$I280,IF($M280&gt;0,"À commander","Commande en cours"),"En stock")))</f>
        <v/>
      </c>
      <c r="Q280" s="25" t="n"/>
    </row>
    <row r="281" ht="22" customHeight="1">
      <c r="A281" s="24" t="n"/>
      <c r="B281" s="25" t="n"/>
      <c r="C281" s="24" t="n"/>
      <c r="D281" s="24" t="n"/>
      <c r="E281" s="24" t="n"/>
      <c r="F281" s="24" t="n"/>
      <c r="G281" s="26" t="n"/>
      <c r="H281" s="27" t="n"/>
      <c r="I281" s="27" t="n"/>
      <c r="J281" s="27" t="n"/>
      <c r="K281" s="27" t="n"/>
      <c r="L281" s="28">
        <f>IF($A281="","",IFERROR($H281+$K281,0))</f>
        <v/>
      </c>
      <c r="M281" s="28">
        <f>IF($A281="","",IFERROR(MAX(0,IF($H281&lt;=$I281,$J281-$L281,0)),0))</f>
        <v/>
      </c>
      <c r="N281" s="29">
        <f>IF($A281="","",IFERROR($G281*$H281,0))</f>
        <v/>
      </c>
      <c r="O281" s="30" t="n"/>
      <c r="P281" s="31">
        <f>IF($A281="","",IF($H281&lt;=0,"Rupture",IF($H281&lt;=$I281,IF($M281&gt;0,"À commander","Commande en cours"),"En stock")))</f>
        <v/>
      </c>
      <c r="Q281" s="25" t="n"/>
    </row>
    <row r="282" ht="22" customHeight="1">
      <c r="A282" s="24" t="n"/>
      <c r="B282" s="25" t="n"/>
      <c r="C282" s="24" t="n"/>
      <c r="D282" s="24" t="n"/>
      <c r="E282" s="24" t="n"/>
      <c r="F282" s="24" t="n"/>
      <c r="G282" s="26" t="n"/>
      <c r="H282" s="27" t="n"/>
      <c r="I282" s="27" t="n"/>
      <c r="J282" s="27" t="n"/>
      <c r="K282" s="27" t="n"/>
      <c r="L282" s="28">
        <f>IF($A282="","",IFERROR($H282+$K282,0))</f>
        <v/>
      </c>
      <c r="M282" s="28">
        <f>IF($A282="","",IFERROR(MAX(0,IF($H282&lt;=$I282,$J282-$L282,0)),0))</f>
        <v/>
      </c>
      <c r="N282" s="29">
        <f>IF($A282="","",IFERROR($G282*$H282,0))</f>
        <v/>
      </c>
      <c r="O282" s="30" t="n"/>
      <c r="P282" s="31">
        <f>IF($A282="","",IF($H282&lt;=0,"Rupture",IF($H282&lt;=$I282,IF($M282&gt;0,"À commander","Commande en cours"),"En stock")))</f>
        <v/>
      </c>
      <c r="Q282" s="25" t="n"/>
    </row>
    <row r="283" ht="22" customHeight="1">
      <c r="A283" s="24" t="n"/>
      <c r="B283" s="25" t="n"/>
      <c r="C283" s="24" t="n"/>
      <c r="D283" s="24" t="n"/>
      <c r="E283" s="24" t="n"/>
      <c r="F283" s="24" t="n"/>
      <c r="G283" s="26" t="n"/>
      <c r="H283" s="27" t="n"/>
      <c r="I283" s="27" t="n"/>
      <c r="J283" s="27" t="n"/>
      <c r="K283" s="27" t="n"/>
      <c r="L283" s="28">
        <f>IF($A283="","",IFERROR($H283+$K283,0))</f>
        <v/>
      </c>
      <c r="M283" s="28">
        <f>IF($A283="","",IFERROR(MAX(0,IF($H283&lt;=$I283,$J283-$L283,0)),0))</f>
        <v/>
      </c>
      <c r="N283" s="29">
        <f>IF($A283="","",IFERROR($G283*$H283,0))</f>
        <v/>
      </c>
      <c r="O283" s="30" t="n"/>
      <c r="P283" s="31">
        <f>IF($A283="","",IF($H283&lt;=0,"Rupture",IF($H283&lt;=$I283,IF($M283&gt;0,"À commander","Commande en cours"),"En stock")))</f>
        <v/>
      </c>
      <c r="Q283" s="25" t="n"/>
    </row>
    <row r="284" ht="22" customHeight="1">
      <c r="A284" s="24" t="n"/>
      <c r="B284" s="25" t="n"/>
      <c r="C284" s="24" t="n"/>
      <c r="D284" s="24" t="n"/>
      <c r="E284" s="24" t="n"/>
      <c r="F284" s="24" t="n"/>
      <c r="G284" s="26" t="n"/>
      <c r="H284" s="27" t="n"/>
      <c r="I284" s="27" t="n"/>
      <c r="J284" s="27" t="n"/>
      <c r="K284" s="27" t="n"/>
      <c r="L284" s="28">
        <f>IF($A284="","",IFERROR($H284+$K284,0))</f>
        <v/>
      </c>
      <c r="M284" s="28">
        <f>IF($A284="","",IFERROR(MAX(0,IF($H284&lt;=$I284,$J284-$L284,0)),0))</f>
        <v/>
      </c>
      <c r="N284" s="29">
        <f>IF($A284="","",IFERROR($G284*$H284,0))</f>
        <v/>
      </c>
      <c r="O284" s="30" t="n"/>
      <c r="P284" s="31">
        <f>IF($A284="","",IF($H284&lt;=0,"Rupture",IF($H284&lt;=$I284,IF($M284&gt;0,"À commander","Commande en cours"),"En stock")))</f>
        <v/>
      </c>
      <c r="Q284" s="25" t="n"/>
    </row>
    <row r="285" ht="22" customHeight="1">
      <c r="A285" s="24" t="n"/>
      <c r="B285" s="25" t="n"/>
      <c r="C285" s="24" t="n"/>
      <c r="D285" s="24" t="n"/>
      <c r="E285" s="24" t="n"/>
      <c r="F285" s="24" t="n"/>
      <c r="G285" s="26" t="n"/>
      <c r="H285" s="27" t="n"/>
      <c r="I285" s="27" t="n"/>
      <c r="J285" s="27" t="n"/>
      <c r="K285" s="27" t="n"/>
      <c r="L285" s="28">
        <f>IF($A285="","",IFERROR($H285+$K285,0))</f>
        <v/>
      </c>
      <c r="M285" s="28">
        <f>IF($A285="","",IFERROR(MAX(0,IF($H285&lt;=$I285,$J285-$L285,0)),0))</f>
        <v/>
      </c>
      <c r="N285" s="29">
        <f>IF($A285="","",IFERROR($G285*$H285,0))</f>
        <v/>
      </c>
      <c r="O285" s="30" t="n"/>
      <c r="P285" s="31">
        <f>IF($A285="","",IF($H285&lt;=0,"Rupture",IF($H285&lt;=$I285,IF($M285&gt;0,"À commander","Commande en cours"),"En stock")))</f>
        <v/>
      </c>
      <c r="Q285" s="25" t="n"/>
    </row>
    <row r="286" ht="22" customHeight="1">
      <c r="A286" s="24" t="n"/>
      <c r="B286" s="25" t="n"/>
      <c r="C286" s="24" t="n"/>
      <c r="D286" s="24" t="n"/>
      <c r="E286" s="24" t="n"/>
      <c r="F286" s="24" t="n"/>
      <c r="G286" s="26" t="n"/>
      <c r="H286" s="27" t="n"/>
      <c r="I286" s="27" t="n"/>
      <c r="J286" s="27" t="n"/>
      <c r="K286" s="27" t="n"/>
      <c r="L286" s="28">
        <f>IF($A286="","",IFERROR($H286+$K286,0))</f>
        <v/>
      </c>
      <c r="M286" s="28">
        <f>IF($A286="","",IFERROR(MAX(0,IF($H286&lt;=$I286,$J286-$L286,0)),0))</f>
        <v/>
      </c>
      <c r="N286" s="29">
        <f>IF($A286="","",IFERROR($G286*$H286,0))</f>
        <v/>
      </c>
      <c r="O286" s="30" t="n"/>
      <c r="P286" s="31">
        <f>IF($A286="","",IF($H286&lt;=0,"Rupture",IF($H286&lt;=$I286,IF($M286&gt;0,"À commander","Commande en cours"),"En stock")))</f>
        <v/>
      </c>
      <c r="Q286" s="25" t="n"/>
    </row>
    <row r="287" ht="22" customHeight="1">
      <c r="A287" s="24" t="n"/>
      <c r="B287" s="25" t="n"/>
      <c r="C287" s="24" t="n"/>
      <c r="D287" s="24" t="n"/>
      <c r="E287" s="24" t="n"/>
      <c r="F287" s="24" t="n"/>
      <c r="G287" s="26" t="n"/>
      <c r="H287" s="27" t="n"/>
      <c r="I287" s="27" t="n"/>
      <c r="J287" s="27" t="n"/>
      <c r="K287" s="27" t="n"/>
      <c r="L287" s="28">
        <f>IF($A287="","",IFERROR($H287+$K287,0))</f>
        <v/>
      </c>
      <c r="M287" s="28">
        <f>IF($A287="","",IFERROR(MAX(0,IF($H287&lt;=$I287,$J287-$L287,0)),0))</f>
        <v/>
      </c>
      <c r="N287" s="29">
        <f>IF($A287="","",IFERROR($G287*$H287,0))</f>
        <v/>
      </c>
      <c r="O287" s="30" t="n"/>
      <c r="P287" s="31">
        <f>IF($A287="","",IF($H287&lt;=0,"Rupture",IF($H287&lt;=$I287,IF($M287&gt;0,"À commander","Commande en cours"),"En stock")))</f>
        <v/>
      </c>
      <c r="Q287" s="25" t="n"/>
    </row>
    <row r="288" ht="22" customHeight="1">
      <c r="A288" s="24" t="n"/>
      <c r="B288" s="25" t="n"/>
      <c r="C288" s="24" t="n"/>
      <c r="D288" s="24" t="n"/>
      <c r="E288" s="24" t="n"/>
      <c r="F288" s="24" t="n"/>
      <c r="G288" s="26" t="n"/>
      <c r="H288" s="27" t="n"/>
      <c r="I288" s="27" t="n"/>
      <c r="J288" s="27" t="n"/>
      <c r="K288" s="27" t="n"/>
      <c r="L288" s="28">
        <f>IF($A288="","",IFERROR($H288+$K288,0))</f>
        <v/>
      </c>
      <c r="M288" s="28">
        <f>IF($A288="","",IFERROR(MAX(0,IF($H288&lt;=$I288,$J288-$L288,0)),0))</f>
        <v/>
      </c>
      <c r="N288" s="29">
        <f>IF($A288="","",IFERROR($G288*$H288,0))</f>
        <v/>
      </c>
      <c r="O288" s="30" t="n"/>
      <c r="P288" s="31">
        <f>IF($A288="","",IF($H288&lt;=0,"Rupture",IF($H288&lt;=$I288,IF($M288&gt;0,"À commander","Commande en cours"),"En stock")))</f>
        <v/>
      </c>
      <c r="Q288" s="25" t="n"/>
    </row>
    <row r="289" ht="22" customHeight="1">
      <c r="A289" s="24" t="n"/>
      <c r="B289" s="25" t="n"/>
      <c r="C289" s="24" t="n"/>
      <c r="D289" s="24" t="n"/>
      <c r="E289" s="24" t="n"/>
      <c r="F289" s="24" t="n"/>
      <c r="G289" s="26" t="n"/>
      <c r="H289" s="27" t="n"/>
      <c r="I289" s="27" t="n"/>
      <c r="J289" s="27" t="n"/>
      <c r="K289" s="27" t="n"/>
      <c r="L289" s="28">
        <f>IF($A289="","",IFERROR($H289+$K289,0))</f>
        <v/>
      </c>
      <c r="M289" s="28">
        <f>IF($A289="","",IFERROR(MAX(0,IF($H289&lt;=$I289,$J289-$L289,0)),0))</f>
        <v/>
      </c>
      <c r="N289" s="29">
        <f>IF($A289="","",IFERROR($G289*$H289,0))</f>
        <v/>
      </c>
      <c r="O289" s="30" t="n"/>
      <c r="P289" s="31">
        <f>IF($A289="","",IF($H289&lt;=0,"Rupture",IF($H289&lt;=$I289,IF($M289&gt;0,"À commander","Commande en cours"),"En stock")))</f>
        <v/>
      </c>
      <c r="Q289" s="25" t="n"/>
    </row>
    <row r="290" ht="22" customHeight="1">
      <c r="A290" s="24" t="n"/>
      <c r="B290" s="25" t="n"/>
      <c r="C290" s="24" t="n"/>
      <c r="D290" s="24" t="n"/>
      <c r="E290" s="24" t="n"/>
      <c r="F290" s="24" t="n"/>
      <c r="G290" s="26" t="n"/>
      <c r="H290" s="27" t="n"/>
      <c r="I290" s="27" t="n"/>
      <c r="J290" s="27" t="n"/>
      <c r="K290" s="27" t="n"/>
      <c r="L290" s="28">
        <f>IF($A290="","",IFERROR($H290+$K290,0))</f>
        <v/>
      </c>
      <c r="M290" s="28">
        <f>IF($A290="","",IFERROR(MAX(0,IF($H290&lt;=$I290,$J290-$L290,0)),0))</f>
        <v/>
      </c>
      <c r="N290" s="29">
        <f>IF($A290="","",IFERROR($G290*$H290,0))</f>
        <v/>
      </c>
      <c r="O290" s="30" t="n"/>
      <c r="P290" s="31">
        <f>IF($A290="","",IF($H290&lt;=0,"Rupture",IF($H290&lt;=$I290,IF($M290&gt;0,"À commander","Commande en cours"),"En stock")))</f>
        <v/>
      </c>
      <c r="Q290" s="25" t="n"/>
    </row>
    <row r="291" ht="22" customHeight="1">
      <c r="A291" s="24" t="n"/>
      <c r="B291" s="25" t="n"/>
      <c r="C291" s="24" t="n"/>
      <c r="D291" s="24" t="n"/>
      <c r="E291" s="24" t="n"/>
      <c r="F291" s="24" t="n"/>
      <c r="G291" s="26" t="n"/>
      <c r="H291" s="27" t="n"/>
      <c r="I291" s="27" t="n"/>
      <c r="J291" s="27" t="n"/>
      <c r="K291" s="27" t="n"/>
      <c r="L291" s="28">
        <f>IF($A291="","",IFERROR($H291+$K291,0))</f>
        <v/>
      </c>
      <c r="M291" s="28">
        <f>IF($A291="","",IFERROR(MAX(0,IF($H291&lt;=$I291,$J291-$L291,0)),0))</f>
        <v/>
      </c>
      <c r="N291" s="29">
        <f>IF($A291="","",IFERROR($G291*$H291,0))</f>
        <v/>
      </c>
      <c r="O291" s="30" t="n"/>
      <c r="P291" s="31">
        <f>IF($A291="","",IF($H291&lt;=0,"Rupture",IF($H291&lt;=$I291,IF($M291&gt;0,"À commander","Commande en cours"),"En stock")))</f>
        <v/>
      </c>
      <c r="Q291" s="25" t="n"/>
    </row>
    <row r="292" ht="22" customHeight="1">
      <c r="A292" s="24" t="n"/>
      <c r="B292" s="25" t="n"/>
      <c r="C292" s="24" t="n"/>
      <c r="D292" s="24" t="n"/>
      <c r="E292" s="24" t="n"/>
      <c r="F292" s="24" t="n"/>
      <c r="G292" s="26" t="n"/>
      <c r="H292" s="27" t="n"/>
      <c r="I292" s="27" t="n"/>
      <c r="J292" s="27" t="n"/>
      <c r="K292" s="27" t="n"/>
      <c r="L292" s="28">
        <f>IF($A292="","",IFERROR($H292+$K292,0))</f>
        <v/>
      </c>
      <c r="M292" s="28">
        <f>IF($A292="","",IFERROR(MAX(0,IF($H292&lt;=$I292,$J292-$L292,0)),0))</f>
        <v/>
      </c>
      <c r="N292" s="29">
        <f>IF($A292="","",IFERROR($G292*$H292,0))</f>
        <v/>
      </c>
      <c r="O292" s="30" t="n"/>
      <c r="P292" s="31">
        <f>IF($A292="","",IF($H292&lt;=0,"Rupture",IF($H292&lt;=$I292,IF($M292&gt;0,"À commander","Commande en cours"),"En stock")))</f>
        <v/>
      </c>
      <c r="Q292" s="25" t="n"/>
    </row>
    <row r="293" ht="22" customHeight="1">
      <c r="A293" s="24" t="n"/>
      <c r="B293" s="25" t="n"/>
      <c r="C293" s="24" t="n"/>
      <c r="D293" s="24" t="n"/>
      <c r="E293" s="24" t="n"/>
      <c r="F293" s="24" t="n"/>
      <c r="G293" s="26" t="n"/>
      <c r="H293" s="27" t="n"/>
      <c r="I293" s="27" t="n"/>
      <c r="J293" s="27" t="n"/>
      <c r="K293" s="27" t="n"/>
      <c r="L293" s="28">
        <f>IF($A293="","",IFERROR($H293+$K293,0))</f>
        <v/>
      </c>
      <c r="M293" s="28">
        <f>IF($A293="","",IFERROR(MAX(0,IF($H293&lt;=$I293,$J293-$L293,0)),0))</f>
        <v/>
      </c>
      <c r="N293" s="29">
        <f>IF($A293="","",IFERROR($G293*$H293,0))</f>
        <v/>
      </c>
      <c r="O293" s="30" t="n"/>
      <c r="P293" s="31">
        <f>IF($A293="","",IF($H293&lt;=0,"Rupture",IF($H293&lt;=$I293,IF($M293&gt;0,"À commander","Commande en cours"),"En stock")))</f>
        <v/>
      </c>
      <c r="Q293" s="25" t="n"/>
    </row>
    <row r="294" ht="22" customHeight="1">
      <c r="A294" s="24" t="n"/>
      <c r="B294" s="25" t="n"/>
      <c r="C294" s="24" t="n"/>
      <c r="D294" s="24" t="n"/>
      <c r="E294" s="24" t="n"/>
      <c r="F294" s="24" t="n"/>
      <c r="G294" s="26" t="n"/>
      <c r="H294" s="27" t="n"/>
      <c r="I294" s="27" t="n"/>
      <c r="J294" s="27" t="n"/>
      <c r="K294" s="27" t="n"/>
      <c r="L294" s="28">
        <f>IF($A294="","",IFERROR($H294+$K294,0))</f>
        <v/>
      </c>
      <c r="M294" s="28">
        <f>IF($A294="","",IFERROR(MAX(0,IF($H294&lt;=$I294,$J294-$L294,0)),0))</f>
        <v/>
      </c>
      <c r="N294" s="29">
        <f>IF($A294="","",IFERROR($G294*$H294,0))</f>
        <v/>
      </c>
      <c r="O294" s="30" t="n"/>
      <c r="P294" s="31">
        <f>IF($A294="","",IF($H294&lt;=0,"Rupture",IF($H294&lt;=$I294,IF($M294&gt;0,"À commander","Commande en cours"),"En stock")))</f>
        <v/>
      </c>
      <c r="Q294" s="25" t="n"/>
    </row>
    <row r="295" ht="22" customHeight="1">
      <c r="A295" s="24" t="n"/>
      <c r="B295" s="25" t="n"/>
      <c r="C295" s="24" t="n"/>
      <c r="D295" s="24" t="n"/>
      <c r="E295" s="24" t="n"/>
      <c r="F295" s="24" t="n"/>
      <c r="G295" s="26" t="n"/>
      <c r="H295" s="27" t="n"/>
      <c r="I295" s="27" t="n"/>
      <c r="J295" s="27" t="n"/>
      <c r="K295" s="27" t="n"/>
      <c r="L295" s="28">
        <f>IF($A295="","",IFERROR($H295+$K295,0))</f>
        <v/>
      </c>
      <c r="M295" s="28">
        <f>IF($A295="","",IFERROR(MAX(0,IF($H295&lt;=$I295,$J295-$L295,0)),0))</f>
        <v/>
      </c>
      <c r="N295" s="29">
        <f>IF($A295="","",IFERROR($G295*$H295,0))</f>
        <v/>
      </c>
      <c r="O295" s="30" t="n"/>
      <c r="P295" s="31">
        <f>IF($A295="","",IF($H295&lt;=0,"Rupture",IF($H295&lt;=$I295,IF($M295&gt;0,"À commander","Commande en cours"),"En stock")))</f>
        <v/>
      </c>
      <c r="Q295" s="25" t="n"/>
    </row>
    <row r="296" ht="22" customHeight="1">
      <c r="A296" s="24" t="n"/>
      <c r="B296" s="25" t="n"/>
      <c r="C296" s="24" t="n"/>
      <c r="D296" s="24" t="n"/>
      <c r="E296" s="24" t="n"/>
      <c r="F296" s="24" t="n"/>
      <c r="G296" s="26" t="n"/>
      <c r="H296" s="27" t="n"/>
      <c r="I296" s="27" t="n"/>
      <c r="J296" s="27" t="n"/>
      <c r="K296" s="27" t="n"/>
      <c r="L296" s="28">
        <f>IF($A296="","",IFERROR($H296+$K296,0))</f>
        <v/>
      </c>
      <c r="M296" s="28">
        <f>IF($A296="","",IFERROR(MAX(0,IF($H296&lt;=$I296,$J296-$L296,0)),0))</f>
        <v/>
      </c>
      <c r="N296" s="29">
        <f>IF($A296="","",IFERROR($G296*$H296,0))</f>
        <v/>
      </c>
      <c r="O296" s="30" t="n"/>
      <c r="P296" s="31">
        <f>IF($A296="","",IF($H296&lt;=0,"Rupture",IF($H296&lt;=$I296,IF($M296&gt;0,"À commander","Commande en cours"),"En stock")))</f>
        <v/>
      </c>
      <c r="Q296" s="25" t="n"/>
    </row>
    <row r="297" ht="22" customHeight="1">
      <c r="A297" s="24" t="n"/>
      <c r="B297" s="25" t="n"/>
      <c r="C297" s="24" t="n"/>
      <c r="D297" s="24" t="n"/>
      <c r="E297" s="24" t="n"/>
      <c r="F297" s="24" t="n"/>
      <c r="G297" s="26" t="n"/>
      <c r="H297" s="27" t="n"/>
      <c r="I297" s="27" t="n"/>
      <c r="J297" s="27" t="n"/>
      <c r="K297" s="27" t="n"/>
      <c r="L297" s="28">
        <f>IF($A297="","",IFERROR($H297+$K297,0))</f>
        <v/>
      </c>
      <c r="M297" s="28">
        <f>IF($A297="","",IFERROR(MAX(0,IF($H297&lt;=$I297,$J297-$L297,0)),0))</f>
        <v/>
      </c>
      <c r="N297" s="29">
        <f>IF($A297="","",IFERROR($G297*$H297,0))</f>
        <v/>
      </c>
      <c r="O297" s="30" t="n"/>
      <c r="P297" s="31">
        <f>IF($A297="","",IF($H297&lt;=0,"Rupture",IF($H297&lt;=$I297,IF($M297&gt;0,"À commander","Commande en cours"),"En stock")))</f>
        <v/>
      </c>
      <c r="Q297" s="25" t="n"/>
    </row>
    <row r="298" ht="22" customHeight="1">
      <c r="A298" s="24" t="n"/>
      <c r="B298" s="25" t="n"/>
      <c r="C298" s="24" t="n"/>
      <c r="D298" s="24" t="n"/>
      <c r="E298" s="24" t="n"/>
      <c r="F298" s="24" t="n"/>
      <c r="G298" s="26" t="n"/>
      <c r="H298" s="27" t="n"/>
      <c r="I298" s="27" t="n"/>
      <c r="J298" s="27" t="n"/>
      <c r="K298" s="27" t="n"/>
      <c r="L298" s="28">
        <f>IF($A298="","",IFERROR($H298+$K298,0))</f>
        <v/>
      </c>
      <c r="M298" s="28">
        <f>IF($A298="","",IFERROR(MAX(0,IF($H298&lt;=$I298,$J298-$L298,0)),0))</f>
        <v/>
      </c>
      <c r="N298" s="29">
        <f>IF($A298="","",IFERROR($G298*$H298,0))</f>
        <v/>
      </c>
      <c r="O298" s="30" t="n"/>
      <c r="P298" s="31">
        <f>IF($A298="","",IF($H298&lt;=0,"Rupture",IF($H298&lt;=$I298,IF($M298&gt;0,"À commander","Commande en cours"),"En stock")))</f>
        <v/>
      </c>
      <c r="Q298" s="25" t="n"/>
    </row>
    <row r="299" ht="22" customHeight="1">
      <c r="A299" s="24" t="n"/>
      <c r="B299" s="25" t="n"/>
      <c r="C299" s="24" t="n"/>
      <c r="D299" s="24" t="n"/>
      <c r="E299" s="24" t="n"/>
      <c r="F299" s="24" t="n"/>
      <c r="G299" s="26" t="n"/>
      <c r="H299" s="27" t="n"/>
      <c r="I299" s="27" t="n"/>
      <c r="J299" s="27" t="n"/>
      <c r="K299" s="27" t="n"/>
      <c r="L299" s="28">
        <f>IF($A299="","",IFERROR($H299+$K299,0))</f>
        <v/>
      </c>
      <c r="M299" s="28">
        <f>IF($A299="","",IFERROR(MAX(0,IF($H299&lt;=$I299,$J299-$L299,0)),0))</f>
        <v/>
      </c>
      <c r="N299" s="29">
        <f>IF($A299="","",IFERROR($G299*$H299,0))</f>
        <v/>
      </c>
      <c r="O299" s="30" t="n"/>
      <c r="P299" s="31">
        <f>IF($A299="","",IF($H299&lt;=0,"Rupture",IF($H299&lt;=$I299,IF($M299&gt;0,"À commander","Commande en cours"),"En stock")))</f>
        <v/>
      </c>
      <c r="Q299" s="25" t="n"/>
    </row>
    <row r="300" ht="22" customHeight="1">
      <c r="A300" s="24" t="n"/>
      <c r="B300" s="25" t="n"/>
      <c r="C300" s="24" t="n"/>
      <c r="D300" s="24" t="n"/>
      <c r="E300" s="24" t="n"/>
      <c r="F300" s="24" t="n"/>
      <c r="G300" s="26" t="n"/>
      <c r="H300" s="27" t="n"/>
      <c r="I300" s="27" t="n"/>
      <c r="J300" s="27" t="n"/>
      <c r="K300" s="27" t="n"/>
      <c r="L300" s="28">
        <f>IF($A300="","",IFERROR($H300+$K300,0))</f>
        <v/>
      </c>
      <c r="M300" s="28">
        <f>IF($A300="","",IFERROR(MAX(0,IF($H300&lt;=$I300,$J300-$L300,0)),0))</f>
        <v/>
      </c>
      <c r="N300" s="29">
        <f>IF($A300="","",IFERROR($G300*$H300,0))</f>
        <v/>
      </c>
      <c r="O300" s="30" t="n"/>
      <c r="P300" s="31">
        <f>IF($A300="","",IF($H300&lt;=0,"Rupture",IF($H300&lt;=$I300,IF($M300&gt;0,"À commander","Commande en cours"),"En stock")))</f>
        <v/>
      </c>
      <c r="Q300" s="25" t="n"/>
    </row>
    <row r="301" ht="22" customHeight="1">
      <c r="A301" s="24" t="n"/>
      <c r="B301" s="25" t="n"/>
      <c r="C301" s="24" t="n"/>
      <c r="D301" s="24" t="n"/>
      <c r="E301" s="24" t="n"/>
      <c r="F301" s="24" t="n"/>
      <c r="G301" s="26" t="n"/>
      <c r="H301" s="27" t="n"/>
      <c r="I301" s="27" t="n"/>
      <c r="J301" s="27" t="n"/>
      <c r="K301" s="27" t="n"/>
      <c r="L301" s="28">
        <f>IF($A301="","",IFERROR($H301+$K301,0))</f>
        <v/>
      </c>
      <c r="M301" s="28">
        <f>IF($A301="","",IFERROR(MAX(0,IF($H301&lt;=$I301,$J301-$L301,0)),0))</f>
        <v/>
      </c>
      <c r="N301" s="29">
        <f>IF($A301="","",IFERROR($G301*$H301,0))</f>
        <v/>
      </c>
      <c r="O301" s="30" t="n"/>
      <c r="P301" s="31">
        <f>IF($A301="","",IF($H301&lt;=0,"Rupture",IF($H301&lt;=$I301,IF($M301&gt;0,"À commander","Commande en cours"),"En stock")))</f>
        <v/>
      </c>
      <c r="Q301" s="25" t="n"/>
    </row>
    <row r="302" ht="22" customHeight="1">
      <c r="A302" s="24" t="n"/>
      <c r="B302" s="25" t="n"/>
      <c r="C302" s="24" t="n"/>
      <c r="D302" s="24" t="n"/>
      <c r="E302" s="24" t="n"/>
      <c r="F302" s="24" t="n"/>
      <c r="G302" s="26" t="n"/>
      <c r="H302" s="27" t="n"/>
      <c r="I302" s="27" t="n"/>
      <c r="J302" s="27" t="n"/>
      <c r="K302" s="27" t="n"/>
      <c r="L302" s="28">
        <f>IF($A302="","",IFERROR($H302+$K302,0))</f>
        <v/>
      </c>
      <c r="M302" s="28">
        <f>IF($A302="","",IFERROR(MAX(0,IF($H302&lt;=$I302,$J302-$L302,0)),0))</f>
        <v/>
      </c>
      <c r="N302" s="29">
        <f>IF($A302="","",IFERROR($G302*$H302,0))</f>
        <v/>
      </c>
      <c r="O302" s="30" t="n"/>
      <c r="P302" s="31">
        <f>IF($A302="","",IF($H302&lt;=0,"Rupture",IF($H302&lt;=$I302,IF($M302&gt;0,"À commander","Commande en cours"),"En stock")))</f>
        <v/>
      </c>
      <c r="Q302" s="25" t="n"/>
    </row>
    <row r="303" ht="22" customHeight="1">
      <c r="A303" s="24" t="n"/>
      <c r="B303" s="25" t="n"/>
      <c r="C303" s="24" t="n"/>
      <c r="D303" s="24" t="n"/>
      <c r="E303" s="24" t="n"/>
      <c r="F303" s="24" t="n"/>
      <c r="G303" s="26" t="n"/>
      <c r="H303" s="27" t="n"/>
      <c r="I303" s="27" t="n"/>
      <c r="J303" s="27" t="n"/>
      <c r="K303" s="27" t="n"/>
      <c r="L303" s="28">
        <f>IF($A303="","",IFERROR($H303+$K303,0))</f>
        <v/>
      </c>
      <c r="M303" s="28">
        <f>IF($A303="","",IFERROR(MAX(0,IF($H303&lt;=$I303,$J303-$L303,0)),0))</f>
        <v/>
      </c>
      <c r="N303" s="29">
        <f>IF($A303="","",IFERROR($G303*$H303,0))</f>
        <v/>
      </c>
      <c r="O303" s="30" t="n"/>
      <c r="P303" s="31">
        <f>IF($A303="","",IF($H303&lt;=0,"Rupture",IF($H303&lt;=$I303,IF($M303&gt;0,"À commander","Commande en cours"),"En stock")))</f>
        <v/>
      </c>
      <c r="Q303" s="25" t="n"/>
    </row>
    <row r="304" ht="22" customHeight="1">
      <c r="A304" s="24" t="n"/>
      <c r="B304" s="25" t="n"/>
      <c r="C304" s="24" t="n"/>
      <c r="D304" s="24" t="n"/>
      <c r="E304" s="24" t="n"/>
      <c r="F304" s="24" t="n"/>
      <c r="G304" s="26" t="n"/>
      <c r="H304" s="27" t="n"/>
      <c r="I304" s="27" t="n"/>
      <c r="J304" s="27" t="n"/>
      <c r="K304" s="27" t="n"/>
      <c r="L304" s="28">
        <f>IF($A304="","",IFERROR($H304+$K304,0))</f>
        <v/>
      </c>
      <c r="M304" s="28">
        <f>IF($A304="","",IFERROR(MAX(0,IF($H304&lt;=$I304,$J304-$L304,0)),0))</f>
        <v/>
      </c>
      <c r="N304" s="29">
        <f>IF($A304="","",IFERROR($G304*$H304,0))</f>
        <v/>
      </c>
      <c r="O304" s="30" t="n"/>
      <c r="P304" s="31">
        <f>IF($A304="","",IF($H304&lt;=0,"Rupture",IF($H304&lt;=$I304,IF($M304&gt;0,"À commander","Commande en cours"),"En stock")))</f>
        <v/>
      </c>
      <c r="Q304" s="25" t="n"/>
    </row>
    <row r="305" ht="22" customHeight="1">
      <c r="A305" s="24" t="n"/>
      <c r="B305" s="25" t="n"/>
      <c r="C305" s="24" t="n"/>
      <c r="D305" s="24" t="n"/>
      <c r="E305" s="24" t="n"/>
      <c r="F305" s="24" t="n"/>
      <c r="G305" s="26" t="n"/>
      <c r="H305" s="27" t="n"/>
      <c r="I305" s="27" t="n"/>
      <c r="J305" s="27" t="n"/>
      <c r="K305" s="27" t="n"/>
      <c r="L305" s="28">
        <f>IF($A305="","",IFERROR($H305+$K305,0))</f>
        <v/>
      </c>
      <c r="M305" s="28">
        <f>IF($A305="","",IFERROR(MAX(0,IF($H305&lt;=$I305,$J305-$L305,0)),0))</f>
        <v/>
      </c>
      <c r="N305" s="29">
        <f>IF($A305="","",IFERROR($G305*$H305,0))</f>
        <v/>
      </c>
      <c r="O305" s="30" t="n"/>
      <c r="P305" s="31">
        <f>IF($A305="","",IF($H305&lt;=0,"Rupture",IF($H305&lt;=$I305,IF($M305&gt;0,"À commander","Commande en cours"),"En stock")))</f>
        <v/>
      </c>
      <c r="Q305" s="25" t="n"/>
    </row>
    <row r="306" ht="22" customHeight="1">
      <c r="A306" s="24" t="n"/>
      <c r="B306" s="25" t="n"/>
      <c r="C306" s="24" t="n"/>
      <c r="D306" s="24" t="n"/>
      <c r="E306" s="24" t="n"/>
      <c r="F306" s="24" t="n"/>
      <c r="G306" s="26" t="n"/>
      <c r="H306" s="27" t="n"/>
      <c r="I306" s="27" t="n"/>
      <c r="J306" s="27" t="n"/>
      <c r="K306" s="27" t="n"/>
      <c r="L306" s="28">
        <f>IF($A306="","",IFERROR($H306+$K306,0))</f>
        <v/>
      </c>
      <c r="M306" s="28">
        <f>IF($A306="","",IFERROR(MAX(0,IF($H306&lt;=$I306,$J306-$L306,0)),0))</f>
        <v/>
      </c>
      <c r="N306" s="29">
        <f>IF($A306="","",IFERROR($G306*$H306,0))</f>
        <v/>
      </c>
      <c r="O306" s="30" t="n"/>
      <c r="P306" s="31">
        <f>IF($A306="","",IF($H306&lt;=0,"Rupture",IF($H306&lt;=$I306,IF($M306&gt;0,"À commander","Commande en cours"),"En stock")))</f>
        <v/>
      </c>
      <c r="Q306" s="25" t="n"/>
    </row>
    <row r="307" ht="22" customHeight="1">
      <c r="A307" s="24" t="n"/>
      <c r="B307" s="25" t="n"/>
      <c r="C307" s="24" t="n"/>
      <c r="D307" s="24" t="n"/>
      <c r="E307" s="24" t="n"/>
      <c r="F307" s="24" t="n"/>
      <c r="G307" s="26" t="n"/>
      <c r="H307" s="27" t="n"/>
      <c r="I307" s="27" t="n"/>
      <c r="J307" s="27" t="n"/>
      <c r="K307" s="27" t="n"/>
      <c r="L307" s="28">
        <f>IF($A307="","",IFERROR($H307+$K307,0))</f>
        <v/>
      </c>
      <c r="M307" s="28">
        <f>IF($A307="","",IFERROR(MAX(0,IF($H307&lt;=$I307,$J307-$L307,0)),0))</f>
        <v/>
      </c>
      <c r="N307" s="29">
        <f>IF($A307="","",IFERROR($G307*$H307,0))</f>
        <v/>
      </c>
      <c r="O307" s="30" t="n"/>
      <c r="P307" s="31">
        <f>IF($A307="","",IF($H307&lt;=0,"Rupture",IF($H307&lt;=$I307,IF($M307&gt;0,"À commander","Commande en cours"),"En stock")))</f>
        <v/>
      </c>
      <c r="Q307" s="25" t="n"/>
    </row>
    <row r="308" ht="22" customHeight="1">
      <c r="A308" s="24" t="n"/>
      <c r="B308" s="25" t="n"/>
      <c r="C308" s="24" t="n"/>
      <c r="D308" s="24" t="n"/>
      <c r="E308" s="24" t="n"/>
      <c r="F308" s="24" t="n"/>
      <c r="G308" s="26" t="n"/>
      <c r="H308" s="27" t="n"/>
      <c r="I308" s="27" t="n"/>
      <c r="J308" s="27" t="n"/>
      <c r="K308" s="27" t="n"/>
      <c r="L308" s="28">
        <f>IF($A308="","",IFERROR($H308+$K308,0))</f>
        <v/>
      </c>
      <c r="M308" s="28">
        <f>IF($A308="","",IFERROR(MAX(0,IF($H308&lt;=$I308,$J308-$L308,0)),0))</f>
        <v/>
      </c>
      <c r="N308" s="29">
        <f>IF($A308="","",IFERROR($G308*$H308,0))</f>
        <v/>
      </c>
      <c r="O308" s="30" t="n"/>
      <c r="P308" s="31">
        <f>IF($A308="","",IF($H308&lt;=0,"Rupture",IF($H308&lt;=$I308,IF($M308&gt;0,"À commander","Commande en cours"),"En stock")))</f>
        <v/>
      </c>
      <c r="Q308" s="25" t="n"/>
    </row>
    <row r="309" ht="22" customHeight="1">
      <c r="A309" s="24" t="n"/>
      <c r="B309" s="25" t="n"/>
      <c r="C309" s="24" t="n"/>
      <c r="D309" s="24" t="n"/>
      <c r="E309" s="24" t="n"/>
      <c r="F309" s="24" t="n"/>
      <c r="G309" s="26" t="n"/>
      <c r="H309" s="27" t="n"/>
      <c r="I309" s="27" t="n"/>
      <c r="J309" s="27" t="n"/>
      <c r="K309" s="27" t="n"/>
      <c r="L309" s="28">
        <f>IF($A309="","",IFERROR($H309+$K309,0))</f>
        <v/>
      </c>
      <c r="M309" s="28">
        <f>IF($A309="","",IFERROR(MAX(0,IF($H309&lt;=$I309,$J309-$L309,0)),0))</f>
        <v/>
      </c>
      <c r="N309" s="29">
        <f>IF($A309="","",IFERROR($G309*$H309,0))</f>
        <v/>
      </c>
      <c r="O309" s="30" t="n"/>
      <c r="P309" s="31">
        <f>IF($A309="","",IF($H309&lt;=0,"Rupture",IF($H309&lt;=$I309,IF($M309&gt;0,"À commander","Commande en cours"),"En stock")))</f>
        <v/>
      </c>
      <c r="Q309" s="25" t="n"/>
    </row>
    <row r="310" ht="22" customHeight="1">
      <c r="A310" s="24" t="n"/>
      <c r="B310" s="25" t="n"/>
      <c r="C310" s="24" t="n"/>
      <c r="D310" s="24" t="n"/>
      <c r="E310" s="24" t="n"/>
      <c r="F310" s="24" t="n"/>
      <c r="G310" s="26" t="n"/>
      <c r="H310" s="27" t="n"/>
      <c r="I310" s="27" t="n"/>
      <c r="J310" s="27" t="n"/>
      <c r="K310" s="27" t="n"/>
      <c r="L310" s="28">
        <f>IF($A310="","",IFERROR($H310+$K310,0))</f>
        <v/>
      </c>
      <c r="M310" s="28">
        <f>IF($A310="","",IFERROR(MAX(0,IF($H310&lt;=$I310,$J310-$L310,0)),0))</f>
        <v/>
      </c>
      <c r="N310" s="29">
        <f>IF($A310="","",IFERROR($G310*$H310,0))</f>
        <v/>
      </c>
      <c r="O310" s="30" t="n"/>
      <c r="P310" s="31">
        <f>IF($A310="","",IF($H310&lt;=0,"Rupture",IF($H310&lt;=$I310,IF($M310&gt;0,"À commander","Commande en cours"),"En stock")))</f>
        <v/>
      </c>
      <c r="Q310" s="25" t="n"/>
    </row>
    <row r="311" ht="22" customHeight="1">
      <c r="A311" s="24" t="n"/>
      <c r="B311" s="25" t="n"/>
      <c r="C311" s="24" t="n"/>
      <c r="D311" s="24" t="n"/>
      <c r="E311" s="24" t="n"/>
      <c r="F311" s="24" t="n"/>
      <c r="G311" s="26" t="n"/>
      <c r="H311" s="27" t="n"/>
      <c r="I311" s="27" t="n"/>
      <c r="J311" s="27" t="n"/>
      <c r="K311" s="27" t="n"/>
      <c r="L311" s="28">
        <f>IF($A311="","",IFERROR($H311+$K311,0))</f>
        <v/>
      </c>
      <c r="M311" s="28">
        <f>IF($A311="","",IFERROR(MAX(0,IF($H311&lt;=$I311,$J311-$L311,0)),0))</f>
        <v/>
      </c>
      <c r="N311" s="29">
        <f>IF($A311="","",IFERROR($G311*$H311,0))</f>
        <v/>
      </c>
      <c r="O311" s="30" t="n"/>
      <c r="P311" s="31">
        <f>IF($A311="","",IF($H311&lt;=0,"Rupture",IF($H311&lt;=$I311,IF($M311&gt;0,"À commander","Commande en cours"),"En stock")))</f>
        <v/>
      </c>
      <c r="Q311" s="25" t="n"/>
    </row>
    <row r="312" ht="22" customHeight="1">
      <c r="A312" s="24" t="n"/>
      <c r="B312" s="25" t="n"/>
      <c r="C312" s="24" t="n"/>
      <c r="D312" s="24" t="n"/>
      <c r="E312" s="24" t="n"/>
      <c r="F312" s="24" t="n"/>
      <c r="G312" s="26" t="n"/>
      <c r="H312" s="27" t="n"/>
      <c r="I312" s="27" t="n"/>
      <c r="J312" s="27" t="n"/>
      <c r="K312" s="27" t="n"/>
      <c r="L312" s="28">
        <f>IF($A312="","",IFERROR($H312+$K312,0))</f>
        <v/>
      </c>
      <c r="M312" s="28">
        <f>IF($A312="","",IFERROR(MAX(0,IF($H312&lt;=$I312,$J312-$L312,0)),0))</f>
        <v/>
      </c>
      <c r="N312" s="29">
        <f>IF($A312="","",IFERROR($G312*$H312,0))</f>
        <v/>
      </c>
      <c r="O312" s="30" t="n"/>
      <c r="P312" s="31">
        <f>IF($A312="","",IF($H312&lt;=0,"Rupture",IF($H312&lt;=$I312,IF($M312&gt;0,"À commander","Commande en cours"),"En stock")))</f>
        <v/>
      </c>
      <c r="Q312" s="25" t="n"/>
    </row>
    <row r="313" ht="22" customHeight="1">
      <c r="A313" s="24" t="n"/>
      <c r="B313" s="25" t="n"/>
      <c r="C313" s="24" t="n"/>
      <c r="D313" s="24" t="n"/>
      <c r="E313" s="24" t="n"/>
      <c r="F313" s="24" t="n"/>
      <c r="G313" s="26" t="n"/>
      <c r="H313" s="27" t="n"/>
      <c r="I313" s="27" t="n"/>
      <c r="J313" s="27" t="n"/>
      <c r="K313" s="27" t="n"/>
      <c r="L313" s="28">
        <f>IF($A313="","",IFERROR($H313+$K313,0))</f>
        <v/>
      </c>
      <c r="M313" s="28">
        <f>IF($A313="","",IFERROR(MAX(0,IF($H313&lt;=$I313,$J313-$L313,0)),0))</f>
        <v/>
      </c>
      <c r="N313" s="29">
        <f>IF($A313="","",IFERROR($G313*$H313,0))</f>
        <v/>
      </c>
      <c r="O313" s="30" t="n"/>
      <c r="P313" s="31">
        <f>IF($A313="","",IF($H313&lt;=0,"Rupture",IF($H313&lt;=$I313,IF($M313&gt;0,"À commander","Commande en cours"),"En stock")))</f>
        <v/>
      </c>
      <c r="Q313" s="25" t="n"/>
    </row>
    <row r="314" ht="22" customHeight="1">
      <c r="A314" s="24" t="n"/>
      <c r="B314" s="25" t="n"/>
      <c r="C314" s="24" t="n"/>
      <c r="D314" s="24" t="n"/>
      <c r="E314" s="24" t="n"/>
      <c r="F314" s="24" t="n"/>
      <c r="G314" s="26" t="n"/>
      <c r="H314" s="27" t="n"/>
      <c r="I314" s="27" t="n"/>
      <c r="J314" s="27" t="n"/>
      <c r="K314" s="27" t="n"/>
      <c r="L314" s="28">
        <f>IF($A314="","",IFERROR($H314+$K314,0))</f>
        <v/>
      </c>
      <c r="M314" s="28">
        <f>IF($A314="","",IFERROR(MAX(0,IF($H314&lt;=$I314,$J314-$L314,0)),0))</f>
        <v/>
      </c>
      <c r="N314" s="29">
        <f>IF($A314="","",IFERROR($G314*$H314,0))</f>
        <v/>
      </c>
      <c r="O314" s="30" t="n"/>
      <c r="P314" s="31">
        <f>IF($A314="","",IF($H314&lt;=0,"Rupture",IF($H314&lt;=$I314,IF($M314&gt;0,"À commander","Commande en cours"),"En stock")))</f>
        <v/>
      </c>
      <c r="Q314" s="25" t="n"/>
    </row>
    <row r="315" ht="22" customHeight="1">
      <c r="A315" s="24" t="n"/>
      <c r="B315" s="25" t="n"/>
      <c r="C315" s="24" t="n"/>
      <c r="D315" s="24" t="n"/>
      <c r="E315" s="24" t="n"/>
      <c r="F315" s="24" t="n"/>
      <c r="G315" s="26" t="n"/>
      <c r="H315" s="27" t="n"/>
      <c r="I315" s="27" t="n"/>
      <c r="J315" s="27" t="n"/>
      <c r="K315" s="27" t="n"/>
      <c r="L315" s="28">
        <f>IF($A315="","",IFERROR($H315+$K315,0))</f>
        <v/>
      </c>
      <c r="M315" s="28">
        <f>IF($A315="","",IFERROR(MAX(0,IF($H315&lt;=$I315,$J315-$L315,0)),0))</f>
        <v/>
      </c>
      <c r="N315" s="29">
        <f>IF($A315="","",IFERROR($G315*$H315,0))</f>
        <v/>
      </c>
      <c r="O315" s="30" t="n"/>
      <c r="P315" s="31">
        <f>IF($A315="","",IF($H315&lt;=0,"Rupture",IF($H315&lt;=$I315,IF($M315&gt;0,"À commander","Commande en cours"),"En stock")))</f>
        <v/>
      </c>
      <c r="Q315" s="25" t="n"/>
    </row>
    <row r="316" ht="22" customHeight="1">
      <c r="A316" s="24" t="n"/>
      <c r="B316" s="25" t="n"/>
      <c r="C316" s="24" t="n"/>
      <c r="D316" s="24" t="n"/>
      <c r="E316" s="24" t="n"/>
      <c r="F316" s="24" t="n"/>
      <c r="G316" s="26" t="n"/>
      <c r="H316" s="27" t="n"/>
      <c r="I316" s="27" t="n"/>
      <c r="J316" s="27" t="n"/>
      <c r="K316" s="27" t="n"/>
      <c r="L316" s="28">
        <f>IF($A316="","",IFERROR($H316+$K316,0))</f>
        <v/>
      </c>
      <c r="M316" s="28">
        <f>IF($A316="","",IFERROR(MAX(0,IF($H316&lt;=$I316,$J316-$L316,0)),0))</f>
        <v/>
      </c>
      <c r="N316" s="29">
        <f>IF($A316="","",IFERROR($G316*$H316,0))</f>
        <v/>
      </c>
      <c r="O316" s="30" t="n"/>
      <c r="P316" s="31">
        <f>IF($A316="","",IF($H316&lt;=0,"Rupture",IF($H316&lt;=$I316,IF($M316&gt;0,"À commander","Commande en cours"),"En stock")))</f>
        <v/>
      </c>
      <c r="Q316" s="25" t="n"/>
    </row>
    <row r="317" ht="22" customHeight="1">
      <c r="A317" s="24" t="n"/>
      <c r="B317" s="25" t="n"/>
      <c r="C317" s="24" t="n"/>
      <c r="D317" s="24" t="n"/>
      <c r="E317" s="24" t="n"/>
      <c r="F317" s="24" t="n"/>
      <c r="G317" s="26" t="n"/>
      <c r="H317" s="27" t="n"/>
      <c r="I317" s="27" t="n"/>
      <c r="J317" s="27" t="n"/>
      <c r="K317" s="27" t="n"/>
      <c r="L317" s="28">
        <f>IF($A317="","",IFERROR($H317+$K317,0))</f>
        <v/>
      </c>
      <c r="M317" s="28">
        <f>IF($A317="","",IFERROR(MAX(0,IF($H317&lt;=$I317,$J317-$L317,0)),0))</f>
        <v/>
      </c>
      <c r="N317" s="29">
        <f>IF($A317="","",IFERROR($G317*$H317,0))</f>
        <v/>
      </c>
      <c r="O317" s="30" t="n"/>
      <c r="P317" s="31">
        <f>IF($A317="","",IF($H317&lt;=0,"Rupture",IF($H317&lt;=$I317,IF($M317&gt;0,"À commander","Commande en cours"),"En stock")))</f>
        <v/>
      </c>
      <c r="Q317" s="25" t="n"/>
    </row>
    <row r="318" ht="22" customHeight="1">
      <c r="A318" s="24" t="n"/>
      <c r="B318" s="25" t="n"/>
      <c r="C318" s="24" t="n"/>
      <c r="D318" s="24" t="n"/>
      <c r="E318" s="24" t="n"/>
      <c r="F318" s="24" t="n"/>
      <c r="G318" s="26" t="n"/>
      <c r="H318" s="27" t="n"/>
      <c r="I318" s="27" t="n"/>
      <c r="J318" s="27" t="n"/>
      <c r="K318" s="27" t="n"/>
      <c r="L318" s="28">
        <f>IF($A318="","",IFERROR($H318+$K318,0))</f>
        <v/>
      </c>
      <c r="M318" s="28">
        <f>IF($A318="","",IFERROR(MAX(0,IF($H318&lt;=$I318,$J318-$L318,0)),0))</f>
        <v/>
      </c>
      <c r="N318" s="29">
        <f>IF($A318="","",IFERROR($G318*$H318,0))</f>
        <v/>
      </c>
      <c r="O318" s="30" t="n"/>
      <c r="P318" s="31">
        <f>IF($A318="","",IF($H318&lt;=0,"Rupture",IF($H318&lt;=$I318,IF($M318&gt;0,"À commander","Commande en cours"),"En stock")))</f>
        <v/>
      </c>
      <c r="Q318" s="25" t="n"/>
    </row>
    <row r="319" ht="22" customHeight="1">
      <c r="A319" s="24" t="n"/>
      <c r="B319" s="25" t="n"/>
      <c r="C319" s="24" t="n"/>
      <c r="D319" s="24" t="n"/>
      <c r="E319" s="24" t="n"/>
      <c r="F319" s="24" t="n"/>
      <c r="G319" s="26" t="n"/>
      <c r="H319" s="27" t="n"/>
      <c r="I319" s="27" t="n"/>
      <c r="J319" s="27" t="n"/>
      <c r="K319" s="27" t="n"/>
      <c r="L319" s="28">
        <f>IF($A319="","",IFERROR($H319+$K319,0))</f>
        <v/>
      </c>
      <c r="M319" s="28">
        <f>IF($A319="","",IFERROR(MAX(0,IF($H319&lt;=$I319,$J319-$L319,0)),0))</f>
        <v/>
      </c>
      <c r="N319" s="29">
        <f>IF($A319="","",IFERROR($G319*$H319,0))</f>
        <v/>
      </c>
      <c r="O319" s="30" t="n"/>
      <c r="P319" s="31">
        <f>IF($A319="","",IF($H319&lt;=0,"Rupture",IF($H319&lt;=$I319,IF($M319&gt;0,"À commander","Commande en cours"),"En stock")))</f>
        <v/>
      </c>
      <c r="Q319" s="25" t="n"/>
    </row>
    <row r="320" ht="22" customHeight="1">
      <c r="A320" s="24" t="n"/>
      <c r="B320" s="25" t="n"/>
      <c r="C320" s="24" t="n"/>
      <c r="D320" s="24" t="n"/>
      <c r="E320" s="24" t="n"/>
      <c r="F320" s="24" t="n"/>
      <c r="G320" s="26" t="n"/>
      <c r="H320" s="27" t="n"/>
      <c r="I320" s="27" t="n"/>
      <c r="J320" s="27" t="n"/>
      <c r="K320" s="27" t="n"/>
      <c r="L320" s="28">
        <f>IF($A320="","",IFERROR($H320+$K320,0))</f>
        <v/>
      </c>
      <c r="M320" s="28">
        <f>IF($A320="","",IFERROR(MAX(0,IF($H320&lt;=$I320,$J320-$L320,0)),0))</f>
        <v/>
      </c>
      <c r="N320" s="29">
        <f>IF($A320="","",IFERROR($G320*$H320,0))</f>
        <v/>
      </c>
      <c r="O320" s="30" t="n"/>
      <c r="P320" s="31">
        <f>IF($A320="","",IF($H320&lt;=0,"Rupture",IF($H320&lt;=$I320,IF($M320&gt;0,"À commander","Commande en cours"),"En stock")))</f>
        <v/>
      </c>
      <c r="Q320" s="25" t="n"/>
    </row>
    <row r="321" ht="22" customHeight="1">
      <c r="A321" s="24" t="n"/>
      <c r="B321" s="25" t="n"/>
      <c r="C321" s="24" t="n"/>
      <c r="D321" s="24" t="n"/>
      <c r="E321" s="24" t="n"/>
      <c r="F321" s="24" t="n"/>
      <c r="G321" s="26" t="n"/>
      <c r="H321" s="27" t="n"/>
      <c r="I321" s="27" t="n"/>
      <c r="J321" s="27" t="n"/>
      <c r="K321" s="27" t="n"/>
      <c r="L321" s="28">
        <f>IF($A321="","",IFERROR($H321+$K321,0))</f>
        <v/>
      </c>
      <c r="M321" s="28">
        <f>IF($A321="","",IFERROR(MAX(0,IF($H321&lt;=$I321,$J321-$L321,0)),0))</f>
        <v/>
      </c>
      <c r="N321" s="29">
        <f>IF($A321="","",IFERROR($G321*$H321,0))</f>
        <v/>
      </c>
      <c r="O321" s="30" t="n"/>
      <c r="P321" s="31">
        <f>IF($A321="","",IF($H321&lt;=0,"Rupture",IF($H321&lt;=$I321,IF($M321&gt;0,"À commander","Commande en cours"),"En stock")))</f>
        <v/>
      </c>
      <c r="Q321" s="25" t="n"/>
    </row>
    <row r="322" ht="22" customHeight="1">
      <c r="A322" s="24" t="n"/>
      <c r="B322" s="25" t="n"/>
      <c r="C322" s="24" t="n"/>
      <c r="D322" s="24" t="n"/>
      <c r="E322" s="24" t="n"/>
      <c r="F322" s="24" t="n"/>
      <c r="G322" s="26" t="n"/>
      <c r="H322" s="27" t="n"/>
      <c r="I322" s="27" t="n"/>
      <c r="J322" s="27" t="n"/>
      <c r="K322" s="27" t="n"/>
      <c r="L322" s="28">
        <f>IF($A322="","",IFERROR($H322+$K322,0))</f>
        <v/>
      </c>
      <c r="M322" s="28">
        <f>IF($A322="","",IFERROR(MAX(0,IF($H322&lt;=$I322,$J322-$L322,0)),0))</f>
        <v/>
      </c>
      <c r="N322" s="29">
        <f>IF($A322="","",IFERROR($G322*$H322,0))</f>
        <v/>
      </c>
      <c r="O322" s="30" t="n"/>
      <c r="P322" s="31">
        <f>IF($A322="","",IF($H322&lt;=0,"Rupture",IF($H322&lt;=$I322,IF($M322&gt;0,"À commander","Commande en cours"),"En stock")))</f>
        <v/>
      </c>
      <c r="Q322" s="25" t="n"/>
    </row>
    <row r="323" ht="22" customHeight="1">
      <c r="A323" s="24" t="n"/>
      <c r="B323" s="25" t="n"/>
      <c r="C323" s="24" t="n"/>
      <c r="D323" s="24" t="n"/>
      <c r="E323" s="24" t="n"/>
      <c r="F323" s="24" t="n"/>
      <c r="G323" s="26" t="n"/>
      <c r="H323" s="27" t="n"/>
      <c r="I323" s="27" t="n"/>
      <c r="J323" s="27" t="n"/>
      <c r="K323" s="27" t="n"/>
      <c r="L323" s="28">
        <f>IF($A323="","",IFERROR($H323+$K323,0))</f>
        <v/>
      </c>
      <c r="M323" s="28">
        <f>IF($A323="","",IFERROR(MAX(0,IF($H323&lt;=$I323,$J323-$L323,0)),0))</f>
        <v/>
      </c>
      <c r="N323" s="29">
        <f>IF($A323="","",IFERROR($G323*$H323,0))</f>
        <v/>
      </c>
      <c r="O323" s="30" t="n"/>
      <c r="P323" s="31">
        <f>IF($A323="","",IF($H323&lt;=0,"Rupture",IF($H323&lt;=$I323,IF($M323&gt;0,"À commander","Commande en cours"),"En stock")))</f>
        <v/>
      </c>
      <c r="Q323" s="25" t="n"/>
    </row>
    <row r="324" ht="22" customHeight="1">
      <c r="A324" s="24" t="n"/>
      <c r="B324" s="25" t="n"/>
      <c r="C324" s="24" t="n"/>
      <c r="D324" s="24" t="n"/>
      <c r="E324" s="24" t="n"/>
      <c r="F324" s="24" t="n"/>
      <c r="G324" s="26" t="n"/>
      <c r="H324" s="27" t="n"/>
      <c r="I324" s="27" t="n"/>
      <c r="J324" s="27" t="n"/>
      <c r="K324" s="27" t="n"/>
      <c r="L324" s="28">
        <f>IF($A324="","",IFERROR($H324+$K324,0))</f>
        <v/>
      </c>
      <c r="M324" s="28">
        <f>IF($A324="","",IFERROR(MAX(0,IF($H324&lt;=$I324,$J324-$L324,0)),0))</f>
        <v/>
      </c>
      <c r="N324" s="29">
        <f>IF($A324="","",IFERROR($G324*$H324,0))</f>
        <v/>
      </c>
      <c r="O324" s="30" t="n"/>
      <c r="P324" s="31">
        <f>IF($A324="","",IF($H324&lt;=0,"Rupture",IF($H324&lt;=$I324,IF($M324&gt;0,"À commander","Commande en cours"),"En stock")))</f>
        <v/>
      </c>
      <c r="Q324" s="25" t="n"/>
    </row>
    <row r="325" ht="22" customHeight="1">
      <c r="A325" s="24" t="n"/>
      <c r="B325" s="25" t="n"/>
      <c r="C325" s="24" t="n"/>
      <c r="D325" s="24" t="n"/>
      <c r="E325" s="24" t="n"/>
      <c r="F325" s="24" t="n"/>
      <c r="G325" s="26" t="n"/>
      <c r="H325" s="27" t="n"/>
      <c r="I325" s="27" t="n"/>
      <c r="J325" s="27" t="n"/>
      <c r="K325" s="27" t="n"/>
      <c r="L325" s="28">
        <f>IF($A325="","",IFERROR($H325+$K325,0))</f>
        <v/>
      </c>
      <c r="M325" s="28">
        <f>IF($A325="","",IFERROR(MAX(0,IF($H325&lt;=$I325,$J325-$L325,0)),0))</f>
        <v/>
      </c>
      <c r="N325" s="29">
        <f>IF($A325="","",IFERROR($G325*$H325,0))</f>
        <v/>
      </c>
      <c r="O325" s="30" t="n"/>
      <c r="P325" s="31">
        <f>IF($A325="","",IF($H325&lt;=0,"Rupture",IF($H325&lt;=$I325,IF($M325&gt;0,"À commander","Commande en cours"),"En stock")))</f>
        <v/>
      </c>
      <c r="Q325" s="25" t="n"/>
    </row>
    <row r="326" ht="22" customHeight="1">
      <c r="A326" s="24" t="n"/>
      <c r="B326" s="25" t="n"/>
      <c r="C326" s="24" t="n"/>
      <c r="D326" s="24" t="n"/>
      <c r="E326" s="24" t="n"/>
      <c r="F326" s="24" t="n"/>
      <c r="G326" s="26" t="n"/>
      <c r="H326" s="27" t="n"/>
      <c r="I326" s="27" t="n"/>
      <c r="J326" s="27" t="n"/>
      <c r="K326" s="27" t="n"/>
      <c r="L326" s="28">
        <f>IF($A326="","",IFERROR($H326+$K326,0))</f>
        <v/>
      </c>
      <c r="M326" s="28">
        <f>IF($A326="","",IFERROR(MAX(0,IF($H326&lt;=$I326,$J326-$L326,0)),0))</f>
        <v/>
      </c>
      <c r="N326" s="29">
        <f>IF($A326="","",IFERROR($G326*$H326,0))</f>
        <v/>
      </c>
      <c r="O326" s="30" t="n"/>
      <c r="P326" s="31">
        <f>IF($A326="","",IF($H326&lt;=0,"Rupture",IF($H326&lt;=$I326,IF($M326&gt;0,"À commander","Commande en cours"),"En stock")))</f>
        <v/>
      </c>
      <c r="Q326" s="25" t="n"/>
    </row>
    <row r="327" ht="22" customHeight="1">
      <c r="A327" s="24" t="n"/>
      <c r="B327" s="25" t="n"/>
      <c r="C327" s="24" t="n"/>
      <c r="D327" s="24" t="n"/>
      <c r="E327" s="24" t="n"/>
      <c r="F327" s="24" t="n"/>
      <c r="G327" s="26" t="n"/>
      <c r="H327" s="27" t="n"/>
      <c r="I327" s="27" t="n"/>
      <c r="J327" s="27" t="n"/>
      <c r="K327" s="27" t="n"/>
      <c r="L327" s="28">
        <f>IF($A327="","",IFERROR($H327+$K327,0))</f>
        <v/>
      </c>
      <c r="M327" s="28">
        <f>IF($A327="","",IFERROR(MAX(0,IF($H327&lt;=$I327,$J327-$L327,0)),0))</f>
        <v/>
      </c>
      <c r="N327" s="29">
        <f>IF($A327="","",IFERROR($G327*$H327,0))</f>
        <v/>
      </c>
      <c r="O327" s="30" t="n"/>
      <c r="P327" s="31">
        <f>IF($A327="","",IF($H327&lt;=0,"Rupture",IF($H327&lt;=$I327,IF($M327&gt;0,"À commander","Commande en cours"),"En stock")))</f>
        <v/>
      </c>
      <c r="Q327" s="25" t="n"/>
    </row>
    <row r="328" ht="22" customHeight="1">
      <c r="A328" s="24" t="n"/>
      <c r="B328" s="25" t="n"/>
      <c r="C328" s="24" t="n"/>
      <c r="D328" s="24" t="n"/>
      <c r="E328" s="24" t="n"/>
      <c r="F328" s="24" t="n"/>
      <c r="G328" s="26" t="n"/>
      <c r="H328" s="27" t="n"/>
      <c r="I328" s="27" t="n"/>
      <c r="J328" s="27" t="n"/>
      <c r="K328" s="27" t="n"/>
      <c r="L328" s="28">
        <f>IF($A328="","",IFERROR($H328+$K328,0))</f>
        <v/>
      </c>
      <c r="M328" s="28">
        <f>IF($A328="","",IFERROR(MAX(0,IF($H328&lt;=$I328,$J328-$L328,0)),0))</f>
        <v/>
      </c>
      <c r="N328" s="29">
        <f>IF($A328="","",IFERROR($G328*$H328,0))</f>
        <v/>
      </c>
      <c r="O328" s="30" t="n"/>
      <c r="P328" s="31">
        <f>IF($A328="","",IF($H328&lt;=0,"Rupture",IF($H328&lt;=$I328,IF($M328&gt;0,"À commander","Commande en cours"),"En stock")))</f>
        <v/>
      </c>
      <c r="Q328" s="25" t="n"/>
    </row>
    <row r="329" ht="22" customHeight="1">
      <c r="A329" s="24" t="n"/>
      <c r="B329" s="25" t="n"/>
      <c r="C329" s="24" t="n"/>
      <c r="D329" s="24" t="n"/>
      <c r="E329" s="24" t="n"/>
      <c r="F329" s="24" t="n"/>
      <c r="G329" s="26" t="n"/>
      <c r="H329" s="27" t="n"/>
      <c r="I329" s="27" t="n"/>
      <c r="J329" s="27" t="n"/>
      <c r="K329" s="27" t="n"/>
      <c r="L329" s="28">
        <f>IF($A329="","",IFERROR($H329+$K329,0))</f>
        <v/>
      </c>
      <c r="M329" s="28">
        <f>IF($A329="","",IFERROR(MAX(0,IF($H329&lt;=$I329,$J329-$L329,0)),0))</f>
        <v/>
      </c>
      <c r="N329" s="29">
        <f>IF($A329="","",IFERROR($G329*$H329,0))</f>
        <v/>
      </c>
      <c r="O329" s="30" t="n"/>
      <c r="P329" s="31">
        <f>IF($A329="","",IF($H329&lt;=0,"Rupture",IF($H329&lt;=$I329,IF($M329&gt;0,"À commander","Commande en cours"),"En stock")))</f>
        <v/>
      </c>
      <c r="Q329" s="25" t="n"/>
    </row>
    <row r="330" ht="22" customHeight="1">
      <c r="A330" s="24" t="n"/>
      <c r="B330" s="25" t="n"/>
      <c r="C330" s="24" t="n"/>
      <c r="D330" s="24" t="n"/>
      <c r="E330" s="24" t="n"/>
      <c r="F330" s="24" t="n"/>
      <c r="G330" s="26" t="n"/>
      <c r="H330" s="27" t="n"/>
      <c r="I330" s="27" t="n"/>
      <c r="J330" s="27" t="n"/>
      <c r="K330" s="27" t="n"/>
      <c r="L330" s="28">
        <f>IF($A330="","",IFERROR($H330+$K330,0))</f>
        <v/>
      </c>
      <c r="M330" s="28">
        <f>IF($A330="","",IFERROR(MAX(0,IF($H330&lt;=$I330,$J330-$L330,0)),0))</f>
        <v/>
      </c>
      <c r="N330" s="29">
        <f>IF($A330="","",IFERROR($G330*$H330,0))</f>
        <v/>
      </c>
      <c r="O330" s="30" t="n"/>
      <c r="P330" s="31">
        <f>IF($A330="","",IF($H330&lt;=0,"Rupture",IF($H330&lt;=$I330,IF($M330&gt;0,"À commander","Commande en cours"),"En stock")))</f>
        <v/>
      </c>
      <c r="Q330" s="25" t="n"/>
    </row>
    <row r="331" ht="22" customHeight="1">
      <c r="A331" s="24" t="n"/>
      <c r="B331" s="25" t="n"/>
      <c r="C331" s="24" t="n"/>
      <c r="D331" s="24" t="n"/>
      <c r="E331" s="24" t="n"/>
      <c r="F331" s="24" t="n"/>
      <c r="G331" s="26" t="n"/>
      <c r="H331" s="27" t="n"/>
      <c r="I331" s="27" t="n"/>
      <c r="J331" s="27" t="n"/>
      <c r="K331" s="27" t="n"/>
      <c r="L331" s="28">
        <f>IF($A331="","",IFERROR($H331+$K331,0))</f>
        <v/>
      </c>
      <c r="M331" s="28">
        <f>IF($A331="","",IFERROR(MAX(0,IF($H331&lt;=$I331,$J331-$L331,0)),0))</f>
        <v/>
      </c>
      <c r="N331" s="29">
        <f>IF($A331="","",IFERROR($G331*$H331,0))</f>
        <v/>
      </c>
      <c r="O331" s="30" t="n"/>
      <c r="P331" s="31">
        <f>IF($A331="","",IF($H331&lt;=0,"Rupture",IF($H331&lt;=$I331,IF($M331&gt;0,"À commander","Commande en cours"),"En stock")))</f>
        <v/>
      </c>
      <c r="Q331" s="25" t="n"/>
    </row>
    <row r="332" ht="22" customHeight="1">
      <c r="A332" s="24" t="n"/>
      <c r="B332" s="25" t="n"/>
      <c r="C332" s="24" t="n"/>
      <c r="D332" s="24" t="n"/>
      <c r="E332" s="24" t="n"/>
      <c r="F332" s="24" t="n"/>
      <c r="G332" s="26" t="n"/>
      <c r="H332" s="27" t="n"/>
      <c r="I332" s="27" t="n"/>
      <c r="J332" s="27" t="n"/>
      <c r="K332" s="27" t="n"/>
      <c r="L332" s="28">
        <f>IF($A332="","",IFERROR($H332+$K332,0))</f>
        <v/>
      </c>
      <c r="M332" s="28">
        <f>IF($A332="","",IFERROR(MAX(0,IF($H332&lt;=$I332,$J332-$L332,0)),0))</f>
        <v/>
      </c>
      <c r="N332" s="29">
        <f>IF($A332="","",IFERROR($G332*$H332,0))</f>
        <v/>
      </c>
      <c r="O332" s="30" t="n"/>
      <c r="P332" s="31">
        <f>IF($A332="","",IF($H332&lt;=0,"Rupture",IF($H332&lt;=$I332,IF($M332&gt;0,"À commander","Commande en cours"),"En stock")))</f>
        <v/>
      </c>
      <c r="Q332" s="25" t="n"/>
    </row>
    <row r="333" ht="22" customHeight="1">
      <c r="A333" s="24" t="n"/>
      <c r="B333" s="25" t="n"/>
      <c r="C333" s="24" t="n"/>
      <c r="D333" s="24" t="n"/>
      <c r="E333" s="24" t="n"/>
      <c r="F333" s="24" t="n"/>
      <c r="G333" s="26" t="n"/>
      <c r="H333" s="27" t="n"/>
      <c r="I333" s="27" t="n"/>
      <c r="J333" s="27" t="n"/>
      <c r="K333" s="27" t="n"/>
      <c r="L333" s="28">
        <f>IF($A333="","",IFERROR($H333+$K333,0))</f>
        <v/>
      </c>
      <c r="M333" s="28">
        <f>IF($A333="","",IFERROR(MAX(0,IF($H333&lt;=$I333,$J333-$L333,0)),0))</f>
        <v/>
      </c>
      <c r="N333" s="29">
        <f>IF($A333="","",IFERROR($G333*$H333,0))</f>
        <v/>
      </c>
      <c r="O333" s="30" t="n"/>
      <c r="P333" s="31">
        <f>IF($A333="","",IF($H333&lt;=0,"Rupture",IF($H333&lt;=$I333,IF($M333&gt;0,"À commander","Commande en cours"),"En stock")))</f>
        <v/>
      </c>
      <c r="Q333" s="25" t="n"/>
    </row>
    <row r="334" ht="22" customHeight="1">
      <c r="A334" s="24" t="n"/>
      <c r="B334" s="25" t="n"/>
      <c r="C334" s="24" t="n"/>
      <c r="D334" s="24" t="n"/>
      <c r="E334" s="24" t="n"/>
      <c r="F334" s="24" t="n"/>
      <c r="G334" s="26" t="n"/>
      <c r="H334" s="27" t="n"/>
      <c r="I334" s="27" t="n"/>
      <c r="J334" s="27" t="n"/>
      <c r="K334" s="27" t="n"/>
      <c r="L334" s="28">
        <f>IF($A334="","",IFERROR($H334+$K334,0))</f>
        <v/>
      </c>
      <c r="M334" s="28">
        <f>IF($A334="","",IFERROR(MAX(0,IF($H334&lt;=$I334,$J334-$L334,0)),0))</f>
        <v/>
      </c>
      <c r="N334" s="29">
        <f>IF($A334="","",IFERROR($G334*$H334,0))</f>
        <v/>
      </c>
      <c r="O334" s="30" t="n"/>
      <c r="P334" s="31">
        <f>IF($A334="","",IF($H334&lt;=0,"Rupture",IF($H334&lt;=$I334,IF($M334&gt;0,"À commander","Commande en cours"),"En stock")))</f>
        <v/>
      </c>
      <c r="Q334" s="25" t="n"/>
    </row>
    <row r="335" ht="22" customHeight="1">
      <c r="A335" s="24" t="n"/>
      <c r="B335" s="25" t="n"/>
      <c r="C335" s="24" t="n"/>
      <c r="D335" s="24" t="n"/>
      <c r="E335" s="24" t="n"/>
      <c r="F335" s="24" t="n"/>
      <c r="G335" s="26" t="n"/>
      <c r="H335" s="27" t="n"/>
      <c r="I335" s="27" t="n"/>
      <c r="J335" s="27" t="n"/>
      <c r="K335" s="27" t="n"/>
      <c r="L335" s="28">
        <f>IF($A335="","",IFERROR($H335+$K335,0))</f>
        <v/>
      </c>
      <c r="M335" s="28">
        <f>IF($A335="","",IFERROR(MAX(0,IF($H335&lt;=$I335,$J335-$L335,0)),0))</f>
        <v/>
      </c>
      <c r="N335" s="29">
        <f>IF($A335="","",IFERROR($G335*$H335,0))</f>
        <v/>
      </c>
      <c r="O335" s="30" t="n"/>
      <c r="P335" s="31">
        <f>IF($A335="","",IF($H335&lt;=0,"Rupture",IF($H335&lt;=$I335,IF($M335&gt;0,"À commander","Commande en cours"),"En stock")))</f>
        <v/>
      </c>
      <c r="Q335" s="25" t="n"/>
    </row>
    <row r="336" ht="22" customHeight="1">
      <c r="A336" s="24" t="n"/>
      <c r="B336" s="25" t="n"/>
      <c r="C336" s="24" t="n"/>
      <c r="D336" s="24" t="n"/>
      <c r="E336" s="24" t="n"/>
      <c r="F336" s="24" t="n"/>
      <c r="G336" s="26" t="n"/>
      <c r="H336" s="27" t="n"/>
      <c r="I336" s="27" t="n"/>
      <c r="J336" s="27" t="n"/>
      <c r="K336" s="27" t="n"/>
      <c r="L336" s="28">
        <f>IF($A336="","",IFERROR($H336+$K336,0))</f>
        <v/>
      </c>
      <c r="M336" s="28">
        <f>IF($A336="","",IFERROR(MAX(0,IF($H336&lt;=$I336,$J336-$L336,0)),0))</f>
        <v/>
      </c>
      <c r="N336" s="29">
        <f>IF($A336="","",IFERROR($G336*$H336,0))</f>
        <v/>
      </c>
      <c r="O336" s="30" t="n"/>
      <c r="P336" s="31">
        <f>IF($A336="","",IF($H336&lt;=0,"Rupture",IF($H336&lt;=$I336,IF($M336&gt;0,"À commander","Commande en cours"),"En stock")))</f>
        <v/>
      </c>
      <c r="Q336" s="25" t="n"/>
    </row>
    <row r="337" ht="22" customHeight="1">
      <c r="A337" s="24" t="n"/>
      <c r="B337" s="25" t="n"/>
      <c r="C337" s="24" t="n"/>
      <c r="D337" s="24" t="n"/>
      <c r="E337" s="24" t="n"/>
      <c r="F337" s="24" t="n"/>
      <c r="G337" s="26" t="n"/>
      <c r="H337" s="27" t="n"/>
      <c r="I337" s="27" t="n"/>
      <c r="J337" s="27" t="n"/>
      <c r="K337" s="27" t="n"/>
      <c r="L337" s="28">
        <f>IF($A337="","",IFERROR($H337+$K337,0))</f>
        <v/>
      </c>
      <c r="M337" s="28">
        <f>IF($A337="","",IFERROR(MAX(0,IF($H337&lt;=$I337,$J337-$L337,0)),0))</f>
        <v/>
      </c>
      <c r="N337" s="29">
        <f>IF($A337="","",IFERROR($G337*$H337,0))</f>
        <v/>
      </c>
      <c r="O337" s="30" t="n"/>
      <c r="P337" s="31">
        <f>IF($A337="","",IF($H337&lt;=0,"Rupture",IF($H337&lt;=$I337,IF($M337&gt;0,"À commander","Commande en cours"),"En stock")))</f>
        <v/>
      </c>
      <c r="Q337" s="25" t="n"/>
    </row>
    <row r="338" ht="22" customHeight="1">
      <c r="A338" s="24" t="n"/>
      <c r="B338" s="25" t="n"/>
      <c r="C338" s="24" t="n"/>
      <c r="D338" s="24" t="n"/>
      <c r="E338" s="24" t="n"/>
      <c r="F338" s="24" t="n"/>
      <c r="G338" s="26" t="n"/>
      <c r="H338" s="27" t="n"/>
      <c r="I338" s="27" t="n"/>
      <c r="J338" s="27" t="n"/>
      <c r="K338" s="27" t="n"/>
      <c r="L338" s="28">
        <f>IF($A338="","",IFERROR($H338+$K338,0))</f>
        <v/>
      </c>
      <c r="M338" s="28">
        <f>IF($A338="","",IFERROR(MAX(0,IF($H338&lt;=$I338,$J338-$L338,0)),0))</f>
        <v/>
      </c>
      <c r="N338" s="29">
        <f>IF($A338="","",IFERROR($G338*$H338,0))</f>
        <v/>
      </c>
      <c r="O338" s="30" t="n"/>
      <c r="P338" s="31">
        <f>IF($A338="","",IF($H338&lt;=0,"Rupture",IF($H338&lt;=$I338,IF($M338&gt;0,"À commander","Commande en cours"),"En stock")))</f>
        <v/>
      </c>
      <c r="Q338" s="25" t="n"/>
    </row>
    <row r="339" ht="22" customHeight="1">
      <c r="A339" s="24" t="n"/>
      <c r="B339" s="25" t="n"/>
      <c r="C339" s="24" t="n"/>
      <c r="D339" s="24" t="n"/>
      <c r="E339" s="24" t="n"/>
      <c r="F339" s="24" t="n"/>
      <c r="G339" s="26" t="n"/>
      <c r="H339" s="27" t="n"/>
      <c r="I339" s="27" t="n"/>
      <c r="J339" s="27" t="n"/>
      <c r="K339" s="27" t="n"/>
      <c r="L339" s="28">
        <f>IF($A339="","",IFERROR($H339+$K339,0))</f>
        <v/>
      </c>
      <c r="M339" s="28">
        <f>IF($A339="","",IFERROR(MAX(0,IF($H339&lt;=$I339,$J339-$L339,0)),0))</f>
        <v/>
      </c>
      <c r="N339" s="29">
        <f>IF($A339="","",IFERROR($G339*$H339,0))</f>
        <v/>
      </c>
      <c r="O339" s="30" t="n"/>
      <c r="P339" s="31">
        <f>IF($A339="","",IF($H339&lt;=0,"Rupture",IF($H339&lt;=$I339,IF($M339&gt;0,"À commander","Commande en cours"),"En stock")))</f>
        <v/>
      </c>
      <c r="Q339" s="25" t="n"/>
    </row>
    <row r="340" ht="22" customHeight="1">
      <c r="A340" s="24" t="n"/>
      <c r="B340" s="25" t="n"/>
      <c r="C340" s="24" t="n"/>
      <c r="D340" s="24" t="n"/>
      <c r="E340" s="24" t="n"/>
      <c r="F340" s="24" t="n"/>
      <c r="G340" s="26" t="n"/>
      <c r="H340" s="27" t="n"/>
      <c r="I340" s="27" t="n"/>
      <c r="J340" s="27" t="n"/>
      <c r="K340" s="27" t="n"/>
      <c r="L340" s="28">
        <f>IF($A340="","",IFERROR($H340+$K340,0))</f>
        <v/>
      </c>
      <c r="M340" s="28">
        <f>IF($A340="","",IFERROR(MAX(0,IF($H340&lt;=$I340,$J340-$L340,0)),0))</f>
        <v/>
      </c>
      <c r="N340" s="29">
        <f>IF($A340="","",IFERROR($G340*$H340,0))</f>
        <v/>
      </c>
      <c r="O340" s="30" t="n"/>
      <c r="P340" s="31">
        <f>IF($A340="","",IF($H340&lt;=0,"Rupture",IF($H340&lt;=$I340,IF($M340&gt;0,"À commander","Commande en cours"),"En stock")))</f>
        <v/>
      </c>
      <c r="Q340" s="25" t="n"/>
    </row>
    <row r="341" ht="22" customHeight="1">
      <c r="A341" s="24" t="n"/>
      <c r="B341" s="25" t="n"/>
      <c r="C341" s="24" t="n"/>
      <c r="D341" s="24" t="n"/>
      <c r="E341" s="24" t="n"/>
      <c r="F341" s="24" t="n"/>
      <c r="G341" s="26" t="n"/>
      <c r="H341" s="27" t="n"/>
      <c r="I341" s="27" t="n"/>
      <c r="J341" s="27" t="n"/>
      <c r="K341" s="27" t="n"/>
      <c r="L341" s="28">
        <f>IF($A341="","",IFERROR($H341+$K341,0))</f>
        <v/>
      </c>
      <c r="M341" s="28">
        <f>IF($A341="","",IFERROR(MAX(0,IF($H341&lt;=$I341,$J341-$L341,0)),0))</f>
        <v/>
      </c>
      <c r="N341" s="29">
        <f>IF($A341="","",IFERROR($G341*$H341,0))</f>
        <v/>
      </c>
      <c r="O341" s="30" t="n"/>
      <c r="P341" s="31">
        <f>IF($A341="","",IF($H341&lt;=0,"Rupture",IF($H341&lt;=$I341,IF($M341&gt;0,"À commander","Commande en cours"),"En stock")))</f>
        <v/>
      </c>
      <c r="Q341" s="25" t="n"/>
    </row>
    <row r="342" ht="22" customHeight="1">
      <c r="A342" s="24" t="n"/>
      <c r="B342" s="25" t="n"/>
      <c r="C342" s="24" t="n"/>
      <c r="D342" s="24" t="n"/>
      <c r="E342" s="24" t="n"/>
      <c r="F342" s="24" t="n"/>
      <c r="G342" s="26" t="n"/>
      <c r="H342" s="27" t="n"/>
      <c r="I342" s="27" t="n"/>
      <c r="J342" s="27" t="n"/>
      <c r="K342" s="27" t="n"/>
      <c r="L342" s="28">
        <f>IF($A342="","",IFERROR($H342+$K342,0))</f>
        <v/>
      </c>
      <c r="M342" s="28">
        <f>IF($A342="","",IFERROR(MAX(0,IF($H342&lt;=$I342,$J342-$L342,0)),0))</f>
        <v/>
      </c>
      <c r="N342" s="29">
        <f>IF($A342="","",IFERROR($G342*$H342,0))</f>
        <v/>
      </c>
      <c r="O342" s="30" t="n"/>
      <c r="P342" s="31">
        <f>IF($A342="","",IF($H342&lt;=0,"Rupture",IF($H342&lt;=$I342,IF($M342&gt;0,"À commander","Commande en cours"),"En stock")))</f>
        <v/>
      </c>
      <c r="Q342" s="25" t="n"/>
    </row>
    <row r="343" ht="22" customHeight="1">
      <c r="A343" s="24" t="n"/>
      <c r="B343" s="25" t="n"/>
      <c r="C343" s="24" t="n"/>
      <c r="D343" s="24" t="n"/>
      <c r="E343" s="24" t="n"/>
      <c r="F343" s="24" t="n"/>
      <c r="G343" s="26" t="n"/>
      <c r="H343" s="27" t="n"/>
      <c r="I343" s="27" t="n"/>
      <c r="J343" s="27" t="n"/>
      <c r="K343" s="27" t="n"/>
      <c r="L343" s="28">
        <f>IF($A343="","",IFERROR($H343+$K343,0))</f>
        <v/>
      </c>
      <c r="M343" s="28">
        <f>IF($A343="","",IFERROR(MAX(0,IF($H343&lt;=$I343,$J343-$L343,0)),0))</f>
        <v/>
      </c>
      <c r="N343" s="29">
        <f>IF($A343="","",IFERROR($G343*$H343,0))</f>
        <v/>
      </c>
      <c r="O343" s="30" t="n"/>
      <c r="P343" s="31">
        <f>IF($A343="","",IF($H343&lt;=0,"Rupture",IF($H343&lt;=$I343,IF($M343&gt;0,"À commander","Commande en cours"),"En stock")))</f>
        <v/>
      </c>
      <c r="Q343" s="25" t="n"/>
    </row>
    <row r="344" ht="22" customHeight="1">
      <c r="A344" s="24" t="n"/>
      <c r="B344" s="25" t="n"/>
      <c r="C344" s="24" t="n"/>
      <c r="D344" s="24" t="n"/>
      <c r="E344" s="24" t="n"/>
      <c r="F344" s="24" t="n"/>
      <c r="G344" s="26" t="n"/>
      <c r="H344" s="27" t="n"/>
      <c r="I344" s="27" t="n"/>
      <c r="J344" s="27" t="n"/>
      <c r="K344" s="27" t="n"/>
      <c r="L344" s="28">
        <f>IF($A344="","",IFERROR($H344+$K344,0))</f>
        <v/>
      </c>
      <c r="M344" s="28">
        <f>IF($A344="","",IFERROR(MAX(0,IF($H344&lt;=$I344,$J344-$L344,0)),0))</f>
        <v/>
      </c>
      <c r="N344" s="29">
        <f>IF($A344="","",IFERROR($G344*$H344,0))</f>
        <v/>
      </c>
      <c r="O344" s="30" t="n"/>
      <c r="P344" s="31">
        <f>IF($A344="","",IF($H344&lt;=0,"Rupture",IF($H344&lt;=$I344,IF($M344&gt;0,"À commander","Commande en cours"),"En stock")))</f>
        <v/>
      </c>
      <c r="Q344" s="25" t="n"/>
    </row>
    <row r="345" ht="22" customHeight="1">
      <c r="A345" s="24" t="n"/>
      <c r="B345" s="25" t="n"/>
      <c r="C345" s="24" t="n"/>
      <c r="D345" s="24" t="n"/>
      <c r="E345" s="24" t="n"/>
      <c r="F345" s="24" t="n"/>
      <c r="G345" s="26" t="n"/>
      <c r="H345" s="27" t="n"/>
      <c r="I345" s="27" t="n"/>
      <c r="J345" s="27" t="n"/>
      <c r="K345" s="27" t="n"/>
      <c r="L345" s="28">
        <f>IF($A345="","",IFERROR($H345+$K345,0))</f>
        <v/>
      </c>
      <c r="M345" s="28">
        <f>IF($A345="","",IFERROR(MAX(0,IF($H345&lt;=$I345,$J345-$L345,0)),0))</f>
        <v/>
      </c>
      <c r="N345" s="29">
        <f>IF($A345="","",IFERROR($G345*$H345,0))</f>
        <v/>
      </c>
      <c r="O345" s="30" t="n"/>
      <c r="P345" s="31">
        <f>IF($A345="","",IF($H345&lt;=0,"Rupture",IF($H345&lt;=$I345,IF($M345&gt;0,"À commander","Commande en cours"),"En stock")))</f>
        <v/>
      </c>
      <c r="Q345" s="25" t="n"/>
    </row>
    <row r="346" ht="22" customHeight="1">
      <c r="A346" s="24" t="n"/>
      <c r="B346" s="25" t="n"/>
      <c r="C346" s="24" t="n"/>
      <c r="D346" s="24" t="n"/>
      <c r="E346" s="24" t="n"/>
      <c r="F346" s="24" t="n"/>
      <c r="G346" s="26" t="n"/>
      <c r="H346" s="27" t="n"/>
      <c r="I346" s="27" t="n"/>
      <c r="J346" s="27" t="n"/>
      <c r="K346" s="27" t="n"/>
      <c r="L346" s="28">
        <f>IF($A346="","",IFERROR($H346+$K346,0))</f>
        <v/>
      </c>
      <c r="M346" s="28">
        <f>IF($A346="","",IFERROR(MAX(0,IF($H346&lt;=$I346,$J346-$L346,0)),0))</f>
        <v/>
      </c>
      <c r="N346" s="29">
        <f>IF($A346="","",IFERROR($G346*$H346,0))</f>
        <v/>
      </c>
      <c r="O346" s="30" t="n"/>
      <c r="P346" s="31">
        <f>IF($A346="","",IF($H346&lt;=0,"Rupture",IF($H346&lt;=$I346,IF($M346&gt;0,"À commander","Commande en cours"),"En stock")))</f>
        <v/>
      </c>
      <c r="Q346" s="25" t="n"/>
    </row>
    <row r="347" ht="22" customHeight="1">
      <c r="A347" s="24" t="n"/>
      <c r="B347" s="25" t="n"/>
      <c r="C347" s="24" t="n"/>
      <c r="D347" s="24" t="n"/>
      <c r="E347" s="24" t="n"/>
      <c r="F347" s="24" t="n"/>
      <c r="G347" s="26" t="n"/>
      <c r="H347" s="27" t="n"/>
      <c r="I347" s="27" t="n"/>
      <c r="J347" s="27" t="n"/>
      <c r="K347" s="27" t="n"/>
      <c r="L347" s="28">
        <f>IF($A347="","",IFERROR($H347+$K347,0))</f>
        <v/>
      </c>
      <c r="M347" s="28">
        <f>IF($A347="","",IFERROR(MAX(0,IF($H347&lt;=$I347,$J347-$L347,0)),0))</f>
        <v/>
      </c>
      <c r="N347" s="29">
        <f>IF($A347="","",IFERROR($G347*$H347,0))</f>
        <v/>
      </c>
      <c r="O347" s="30" t="n"/>
      <c r="P347" s="31">
        <f>IF($A347="","",IF($H347&lt;=0,"Rupture",IF($H347&lt;=$I347,IF($M347&gt;0,"À commander","Commande en cours"),"En stock")))</f>
        <v/>
      </c>
      <c r="Q347" s="25" t="n"/>
    </row>
    <row r="348" ht="22" customHeight="1">
      <c r="A348" s="24" t="n"/>
      <c r="B348" s="25" t="n"/>
      <c r="C348" s="24" t="n"/>
      <c r="D348" s="24" t="n"/>
      <c r="E348" s="24" t="n"/>
      <c r="F348" s="24" t="n"/>
      <c r="G348" s="26" t="n"/>
      <c r="H348" s="27" t="n"/>
      <c r="I348" s="27" t="n"/>
      <c r="J348" s="27" t="n"/>
      <c r="K348" s="27" t="n"/>
      <c r="L348" s="28">
        <f>IF($A348="","",IFERROR($H348+$K348,0))</f>
        <v/>
      </c>
      <c r="M348" s="28">
        <f>IF($A348="","",IFERROR(MAX(0,IF($H348&lt;=$I348,$J348-$L348,0)),0))</f>
        <v/>
      </c>
      <c r="N348" s="29">
        <f>IF($A348="","",IFERROR($G348*$H348,0))</f>
        <v/>
      </c>
      <c r="O348" s="30" t="n"/>
      <c r="P348" s="31">
        <f>IF($A348="","",IF($H348&lt;=0,"Rupture",IF($H348&lt;=$I348,IF($M348&gt;0,"À commander","Commande en cours"),"En stock")))</f>
        <v/>
      </c>
      <c r="Q348" s="25" t="n"/>
    </row>
    <row r="349" ht="22" customHeight="1">
      <c r="A349" s="24" t="n"/>
      <c r="B349" s="25" t="n"/>
      <c r="C349" s="24" t="n"/>
      <c r="D349" s="24" t="n"/>
      <c r="E349" s="24" t="n"/>
      <c r="F349" s="24" t="n"/>
      <c r="G349" s="26" t="n"/>
      <c r="H349" s="27" t="n"/>
      <c r="I349" s="27" t="n"/>
      <c r="J349" s="27" t="n"/>
      <c r="K349" s="27" t="n"/>
      <c r="L349" s="28">
        <f>IF($A349="","",IFERROR($H349+$K349,0))</f>
        <v/>
      </c>
      <c r="M349" s="28">
        <f>IF($A349="","",IFERROR(MAX(0,IF($H349&lt;=$I349,$J349-$L349,0)),0))</f>
        <v/>
      </c>
      <c r="N349" s="29">
        <f>IF($A349="","",IFERROR($G349*$H349,0))</f>
        <v/>
      </c>
      <c r="O349" s="30" t="n"/>
      <c r="P349" s="31">
        <f>IF($A349="","",IF($H349&lt;=0,"Rupture",IF($H349&lt;=$I349,IF($M349&gt;0,"À commander","Commande en cours"),"En stock")))</f>
        <v/>
      </c>
      <c r="Q349" s="25" t="n"/>
    </row>
    <row r="350" ht="22" customHeight="1">
      <c r="A350" s="24" t="n"/>
      <c r="B350" s="25" t="n"/>
      <c r="C350" s="24" t="n"/>
      <c r="D350" s="24" t="n"/>
      <c r="E350" s="24" t="n"/>
      <c r="F350" s="24" t="n"/>
      <c r="G350" s="26" t="n"/>
      <c r="H350" s="27" t="n"/>
      <c r="I350" s="27" t="n"/>
      <c r="J350" s="27" t="n"/>
      <c r="K350" s="27" t="n"/>
      <c r="L350" s="28">
        <f>IF($A350="","",IFERROR($H350+$K350,0))</f>
        <v/>
      </c>
      <c r="M350" s="28">
        <f>IF($A350="","",IFERROR(MAX(0,IF($H350&lt;=$I350,$J350-$L350,0)),0))</f>
        <v/>
      </c>
      <c r="N350" s="29">
        <f>IF($A350="","",IFERROR($G350*$H350,0))</f>
        <v/>
      </c>
      <c r="O350" s="30" t="n"/>
      <c r="P350" s="31">
        <f>IF($A350="","",IF($H350&lt;=0,"Rupture",IF($H350&lt;=$I350,IF($M350&gt;0,"À commander","Commande en cours"),"En stock")))</f>
        <v/>
      </c>
      <c r="Q350" s="25" t="n"/>
    </row>
    <row r="351" ht="22" customHeight="1">
      <c r="A351" s="24" t="n"/>
      <c r="B351" s="25" t="n"/>
      <c r="C351" s="24" t="n"/>
      <c r="D351" s="24" t="n"/>
      <c r="E351" s="24" t="n"/>
      <c r="F351" s="24" t="n"/>
      <c r="G351" s="26" t="n"/>
      <c r="H351" s="27" t="n"/>
      <c r="I351" s="27" t="n"/>
      <c r="J351" s="27" t="n"/>
      <c r="K351" s="27" t="n"/>
      <c r="L351" s="28">
        <f>IF($A351="","",IFERROR($H351+$K351,0))</f>
        <v/>
      </c>
      <c r="M351" s="28">
        <f>IF($A351="","",IFERROR(MAX(0,IF($H351&lt;=$I351,$J351-$L351,0)),0))</f>
        <v/>
      </c>
      <c r="N351" s="29">
        <f>IF($A351="","",IFERROR($G351*$H351,0))</f>
        <v/>
      </c>
      <c r="O351" s="30" t="n"/>
      <c r="P351" s="31">
        <f>IF($A351="","",IF($H351&lt;=0,"Rupture",IF($H351&lt;=$I351,IF($M351&gt;0,"À commander","Commande en cours"),"En stock")))</f>
        <v/>
      </c>
      <c r="Q351" s="25" t="n"/>
    </row>
    <row r="352" ht="22" customHeight="1">
      <c r="A352" s="24" t="n"/>
      <c r="B352" s="25" t="n"/>
      <c r="C352" s="24" t="n"/>
      <c r="D352" s="24" t="n"/>
      <c r="E352" s="24" t="n"/>
      <c r="F352" s="24" t="n"/>
      <c r="G352" s="26" t="n"/>
      <c r="H352" s="27" t="n"/>
      <c r="I352" s="27" t="n"/>
      <c r="J352" s="27" t="n"/>
      <c r="K352" s="27" t="n"/>
      <c r="L352" s="28">
        <f>IF($A352="","",IFERROR($H352+$K352,0))</f>
        <v/>
      </c>
      <c r="M352" s="28">
        <f>IF($A352="","",IFERROR(MAX(0,IF($H352&lt;=$I352,$J352-$L352,0)),0))</f>
        <v/>
      </c>
      <c r="N352" s="29">
        <f>IF($A352="","",IFERROR($G352*$H352,0))</f>
        <v/>
      </c>
      <c r="O352" s="30" t="n"/>
      <c r="P352" s="31">
        <f>IF($A352="","",IF($H352&lt;=0,"Rupture",IF($H352&lt;=$I352,IF($M352&gt;0,"À commander","Commande en cours"),"En stock")))</f>
        <v/>
      </c>
      <c r="Q352" s="25" t="n"/>
    </row>
    <row r="353" ht="22" customHeight="1">
      <c r="A353" s="24" t="n"/>
      <c r="B353" s="25" t="n"/>
      <c r="C353" s="24" t="n"/>
      <c r="D353" s="24" t="n"/>
      <c r="E353" s="24" t="n"/>
      <c r="F353" s="24" t="n"/>
      <c r="G353" s="26" t="n"/>
      <c r="H353" s="27" t="n"/>
      <c r="I353" s="27" t="n"/>
      <c r="J353" s="27" t="n"/>
      <c r="K353" s="27" t="n"/>
      <c r="L353" s="28">
        <f>IF($A353="","",IFERROR($H353+$K353,0))</f>
        <v/>
      </c>
      <c r="M353" s="28">
        <f>IF($A353="","",IFERROR(MAX(0,IF($H353&lt;=$I353,$J353-$L353,0)),0))</f>
        <v/>
      </c>
      <c r="N353" s="29">
        <f>IF($A353="","",IFERROR($G353*$H353,0))</f>
        <v/>
      </c>
      <c r="O353" s="30" t="n"/>
      <c r="P353" s="31">
        <f>IF($A353="","",IF($H353&lt;=0,"Rupture",IF($H353&lt;=$I353,IF($M353&gt;0,"À commander","Commande en cours"),"En stock")))</f>
        <v/>
      </c>
      <c r="Q353" s="25" t="n"/>
    </row>
    <row r="354" ht="22" customHeight="1">
      <c r="A354" s="24" t="n"/>
      <c r="B354" s="25" t="n"/>
      <c r="C354" s="24" t="n"/>
      <c r="D354" s="24" t="n"/>
      <c r="E354" s="24" t="n"/>
      <c r="F354" s="24" t="n"/>
      <c r="G354" s="26" t="n"/>
      <c r="H354" s="27" t="n"/>
      <c r="I354" s="27" t="n"/>
      <c r="J354" s="27" t="n"/>
      <c r="K354" s="27" t="n"/>
      <c r="L354" s="28">
        <f>IF($A354="","",IFERROR($H354+$K354,0))</f>
        <v/>
      </c>
      <c r="M354" s="28">
        <f>IF($A354="","",IFERROR(MAX(0,IF($H354&lt;=$I354,$J354-$L354,0)),0))</f>
        <v/>
      </c>
      <c r="N354" s="29">
        <f>IF($A354="","",IFERROR($G354*$H354,0))</f>
        <v/>
      </c>
      <c r="O354" s="30" t="n"/>
      <c r="P354" s="31">
        <f>IF($A354="","",IF($H354&lt;=0,"Rupture",IF($H354&lt;=$I354,IF($M354&gt;0,"À commander","Commande en cours"),"En stock")))</f>
        <v/>
      </c>
      <c r="Q354" s="25" t="n"/>
    </row>
    <row r="355" ht="22" customHeight="1">
      <c r="A355" s="24" t="n"/>
      <c r="B355" s="25" t="n"/>
      <c r="C355" s="24" t="n"/>
      <c r="D355" s="24" t="n"/>
      <c r="E355" s="24" t="n"/>
      <c r="F355" s="24" t="n"/>
      <c r="G355" s="26" t="n"/>
      <c r="H355" s="27" t="n"/>
      <c r="I355" s="27" t="n"/>
      <c r="J355" s="27" t="n"/>
      <c r="K355" s="27" t="n"/>
      <c r="L355" s="28">
        <f>IF($A355="","",IFERROR($H355+$K355,0))</f>
        <v/>
      </c>
      <c r="M355" s="28">
        <f>IF($A355="","",IFERROR(MAX(0,IF($H355&lt;=$I355,$J355-$L355,0)),0))</f>
        <v/>
      </c>
      <c r="N355" s="29">
        <f>IF($A355="","",IFERROR($G355*$H355,0))</f>
        <v/>
      </c>
      <c r="O355" s="30" t="n"/>
      <c r="P355" s="31">
        <f>IF($A355="","",IF($H355&lt;=0,"Rupture",IF($H355&lt;=$I355,IF($M355&gt;0,"À commander","Commande en cours"),"En stock")))</f>
        <v/>
      </c>
      <c r="Q355" s="25" t="n"/>
    </row>
    <row r="356" ht="22" customHeight="1">
      <c r="A356" s="24" t="n"/>
      <c r="B356" s="25" t="n"/>
      <c r="C356" s="24" t="n"/>
      <c r="D356" s="24" t="n"/>
      <c r="E356" s="24" t="n"/>
      <c r="F356" s="24" t="n"/>
      <c r="G356" s="26" t="n"/>
      <c r="H356" s="27" t="n"/>
      <c r="I356" s="27" t="n"/>
      <c r="J356" s="27" t="n"/>
      <c r="K356" s="27" t="n"/>
      <c r="L356" s="28">
        <f>IF($A356="","",IFERROR($H356+$K356,0))</f>
        <v/>
      </c>
      <c r="M356" s="28">
        <f>IF($A356="","",IFERROR(MAX(0,IF($H356&lt;=$I356,$J356-$L356,0)),0))</f>
        <v/>
      </c>
      <c r="N356" s="29">
        <f>IF($A356="","",IFERROR($G356*$H356,0))</f>
        <v/>
      </c>
      <c r="O356" s="30" t="n"/>
      <c r="P356" s="31">
        <f>IF($A356="","",IF($H356&lt;=0,"Rupture",IF($H356&lt;=$I356,IF($M356&gt;0,"À commander","Commande en cours"),"En stock")))</f>
        <v/>
      </c>
      <c r="Q356" s="25" t="n"/>
    </row>
    <row r="357" ht="22" customHeight="1">
      <c r="A357" s="24" t="n"/>
      <c r="B357" s="25" t="n"/>
      <c r="C357" s="24" t="n"/>
      <c r="D357" s="24" t="n"/>
      <c r="E357" s="24" t="n"/>
      <c r="F357" s="24" t="n"/>
      <c r="G357" s="26" t="n"/>
      <c r="H357" s="27" t="n"/>
      <c r="I357" s="27" t="n"/>
      <c r="J357" s="27" t="n"/>
      <c r="K357" s="27" t="n"/>
      <c r="L357" s="28">
        <f>IF($A357="","",IFERROR($H357+$K357,0))</f>
        <v/>
      </c>
      <c r="M357" s="28">
        <f>IF($A357="","",IFERROR(MAX(0,IF($H357&lt;=$I357,$J357-$L357,0)),0))</f>
        <v/>
      </c>
      <c r="N357" s="29">
        <f>IF($A357="","",IFERROR($G357*$H357,0))</f>
        <v/>
      </c>
      <c r="O357" s="30" t="n"/>
      <c r="P357" s="31">
        <f>IF($A357="","",IF($H357&lt;=0,"Rupture",IF($H357&lt;=$I357,IF($M357&gt;0,"À commander","Commande en cours"),"En stock")))</f>
        <v/>
      </c>
      <c r="Q357" s="25" t="n"/>
    </row>
    <row r="358" ht="22" customHeight="1">
      <c r="A358" s="24" t="n"/>
      <c r="B358" s="25" t="n"/>
      <c r="C358" s="24" t="n"/>
      <c r="D358" s="24" t="n"/>
      <c r="E358" s="24" t="n"/>
      <c r="F358" s="24" t="n"/>
      <c r="G358" s="26" t="n"/>
      <c r="H358" s="27" t="n"/>
      <c r="I358" s="27" t="n"/>
      <c r="J358" s="27" t="n"/>
      <c r="K358" s="27" t="n"/>
      <c r="L358" s="28">
        <f>IF($A358="","",IFERROR($H358+$K358,0))</f>
        <v/>
      </c>
      <c r="M358" s="28">
        <f>IF($A358="","",IFERROR(MAX(0,IF($H358&lt;=$I358,$J358-$L358,0)),0))</f>
        <v/>
      </c>
      <c r="N358" s="29">
        <f>IF($A358="","",IFERROR($G358*$H358,0))</f>
        <v/>
      </c>
      <c r="O358" s="30" t="n"/>
      <c r="P358" s="31">
        <f>IF($A358="","",IF($H358&lt;=0,"Rupture",IF($H358&lt;=$I358,IF($M358&gt;0,"À commander","Commande en cours"),"En stock")))</f>
        <v/>
      </c>
      <c r="Q358" s="25" t="n"/>
    </row>
    <row r="359" ht="22" customHeight="1">
      <c r="A359" s="24" t="n"/>
      <c r="B359" s="25" t="n"/>
      <c r="C359" s="24" t="n"/>
      <c r="D359" s="24" t="n"/>
      <c r="E359" s="24" t="n"/>
      <c r="F359" s="24" t="n"/>
      <c r="G359" s="26" t="n"/>
      <c r="H359" s="27" t="n"/>
      <c r="I359" s="27" t="n"/>
      <c r="J359" s="27" t="n"/>
      <c r="K359" s="27" t="n"/>
      <c r="L359" s="28">
        <f>IF($A359="","",IFERROR($H359+$K359,0))</f>
        <v/>
      </c>
      <c r="M359" s="28">
        <f>IF($A359="","",IFERROR(MAX(0,IF($H359&lt;=$I359,$J359-$L359,0)),0))</f>
        <v/>
      </c>
      <c r="N359" s="29">
        <f>IF($A359="","",IFERROR($G359*$H359,0))</f>
        <v/>
      </c>
      <c r="O359" s="30" t="n"/>
      <c r="P359" s="31">
        <f>IF($A359="","",IF($H359&lt;=0,"Rupture",IF($H359&lt;=$I359,IF($M359&gt;0,"À commander","Commande en cours"),"En stock")))</f>
        <v/>
      </c>
      <c r="Q359" s="25" t="n"/>
    </row>
    <row r="360" ht="22" customHeight="1">
      <c r="A360" s="24" t="n"/>
      <c r="B360" s="25" t="n"/>
      <c r="C360" s="24" t="n"/>
      <c r="D360" s="24" t="n"/>
      <c r="E360" s="24" t="n"/>
      <c r="F360" s="24" t="n"/>
      <c r="G360" s="26" t="n"/>
      <c r="H360" s="27" t="n"/>
      <c r="I360" s="27" t="n"/>
      <c r="J360" s="27" t="n"/>
      <c r="K360" s="27" t="n"/>
      <c r="L360" s="28">
        <f>IF($A360="","",IFERROR($H360+$K360,0))</f>
        <v/>
      </c>
      <c r="M360" s="28">
        <f>IF($A360="","",IFERROR(MAX(0,IF($H360&lt;=$I360,$J360-$L360,0)),0))</f>
        <v/>
      </c>
      <c r="N360" s="29">
        <f>IF($A360="","",IFERROR($G360*$H360,0))</f>
        <v/>
      </c>
      <c r="O360" s="30" t="n"/>
      <c r="P360" s="31">
        <f>IF($A360="","",IF($H360&lt;=0,"Rupture",IF($H360&lt;=$I360,IF($M360&gt;0,"À commander","Commande en cours"),"En stock")))</f>
        <v/>
      </c>
      <c r="Q360" s="25" t="n"/>
    </row>
    <row r="361" ht="22" customHeight="1">
      <c r="A361" s="24" t="n"/>
      <c r="B361" s="25" t="n"/>
      <c r="C361" s="24" t="n"/>
      <c r="D361" s="24" t="n"/>
      <c r="E361" s="24" t="n"/>
      <c r="F361" s="24" t="n"/>
      <c r="G361" s="26" t="n"/>
      <c r="H361" s="27" t="n"/>
      <c r="I361" s="27" t="n"/>
      <c r="J361" s="27" t="n"/>
      <c r="K361" s="27" t="n"/>
      <c r="L361" s="28">
        <f>IF($A361="","",IFERROR($H361+$K361,0))</f>
        <v/>
      </c>
      <c r="M361" s="28">
        <f>IF($A361="","",IFERROR(MAX(0,IF($H361&lt;=$I361,$J361-$L361,0)),0))</f>
        <v/>
      </c>
      <c r="N361" s="29">
        <f>IF($A361="","",IFERROR($G361*$H361,0))</f>
        <v/>
      </c>
      <c r="O361" s="30" t="n"/>
      <c r="P361" s="31">
        <f>IF($A361="","",IF($H361&lt;=0,"Rupture",IF($H361&lt;=$I361,IF($M361&gt;0,"À commander","Commande en cours"),"En stock")))</f>
        <v/>
      </c>
      <c r="Q361" s="25" t="n"/>
    </row>
    <row r="362" ht="22" customHeight="1">
      <c r="A362" s="24" t="n"/>
      <c r="B362" s="25" t="n"/>
      <c r="C362" s="24" t="n"/>
      <c r="D362" s="24" t="n"/>
      <c r="E362" s="24" t="n"/>
      <c r="F362" s="24" t="n"/>
      <c r="G362" s="26" t="n"/>
      <c r="H362" s="27" t="n"/>
      <c r="I362" s="27" t="n"/>
      <c r="J362" s="27" t="n"/>
      <c r="K362" s="27" t="n"/>
      <c r="L362" s="28">
        <f>IF($A362="","",IFERROR($H362+$K362,0))</f>
        <v/>
      </c>
      <c r="M362" s="28">
        <f>IF($A362="","",IFERROR(MAX(0,IF($H362&lt;=$I362,$J362-$L362,0)),0))</f>
        <v/>
      </c>
      <c r="N362" s="29">
        <f>IF($A362="","",IFERROR($G362*$H362,0))</f>
        <v/>
      </c>
      <c r="O362" s="30" t="n"/>
      <c r="P362" s="31">
        <f>IF($A362="","",IF($H362&lt;=0,"Rupture",IF($H362&lt;=$I362,IF($M362&gt;0,"À commander","Commande en cours"),"En stock")))</f>
        <v/>
      </c>
      <c r="Q362" s="25" t="n"/>
    </row>
    <row r="363" ht="22" customHeight="1">
      <c r="A363" s="24" t="n"/>
      <c r="B363" s="25" t="n"/>
      <c r="C363" s="24" t="n"/>
      <c r="D363" s="24" t="n"/>
      <c r="E363" s="24" t="n"/>
      <c r="F363" s="24" t="n"/>
      <c r="G363" s="26" t="n"/>
      <c r="H363" s="27" t="n"/>
      <c r="I363" s="27" t="n"/>
      <c r="J363" s="27" t="n"/>
      <c r="K363" s="27" t="n"/>
      <c r="L363" s="28">
        <f>IF($A363="","",IFERROR($H363+$K363,0))</f>
        <v/>
      </c>
      <c r="M363" s="28">
        <f>IF($A363="","",IFERROR(MAX(0,IF($H363&lt;=$I363,$J363-$L363,0)),0))</f>
        <v/>
      </c>
      <c r="N363" s="29">
        <f>IF($A363="","",IFERROR($G363*$H363,0))</f>
        <v/>
      </c>
      <c r="O363" s="30" t="n"/>
      <c r="P363" s="31">
        <f>IF($A363="","",IF($H363&lt;=0,"Rupture",IF($H363&lt;=$I363,IF($M363&gt;0,"À commander","Commande en cours"),"En stock")))</f>
        <v/>
      </c>
      <c r="Q363" s="25" t="n"/>
    </row>
    <row r="364" ht="22" customHeight="1">
      <c r="A364" s="24" t="n"/>
      <c r="B364" s="25" t="n"/>
      <c r="C364" s="24" t="n"/>
      <c r="D364" s="24" t="n"/>
      <c r="E364" s="24" t="n"/>
      <c r="F364" s="24" t="n"/>
      <c r="G364" s="26" t="n"/>
      <c r="H364" s="27" t="n"/>
      <c r="I364" s="27" t="n"/>
      <c r="J364" s="27" t="n"/>
      <c r="K364" s="27" t="n"/>
      <c r="L364" s="28">
        <f>IF($A364="","",IFERROR($H364+$K364,0))</f>
        <v/>
      </c>
      <c r="M364" s="28">
        <f>IF($A364="","",IFERROR(MAX(0,IF($H364&lt;=$I364,$J364-$L364,0)),0))</f>
        <v/>
      </c>
      <c r="N364" s="29">
        <f>IF($A364="","",IFERROR($G364*$H364,0))</f>
        <v/>
      </c>
      <c r="O364" s="30" t="n"/>
      <c r="P364" s="31">
        <f>IF($A364="","",IF($H364&lt;=0,"Rupture",IF($H364&lt;=$I364,IF($M364&gt;0,"À commander","Commande en cours"),"En stock")))</f>
        <v/>
      </c>
      <c r="Q364" s="25" t="n"/>
    </row>
    <row r="365" ht="22" customHeight="1">
      <c r="A365" s="24" t="n"/>
      <c r="B365" s="25" t="n"/>
      <c r="C365" s="24" t="n"/>
      <c r="D365" s="24" t="n"/>
      <c r="E365" s="24" t="n"/>
      <c r="F365" s="24" t="n"/>
      <c r="G365" s="26" t="n"/>
      <c r="H365" s="27" t="n"/>
      <c r="I365" s="27" t="n"/>
      <c r="J365" s="27" t="n"/>
      <c r="K365" s="27" t="n"/>
      <c r="L365" s="28">
        <f>IF($A365="","",IFERROR($H365+$K365,0))</f>
        <v/>
      </c>
      <c r="M365" s="28">
        <f>IF($A365="","",IFERROR(MAX(0,IF($H365&lt;=$I365,$J365-$L365,0)),0))</f>
        <v/>
      </c>
      <c r="N365" s="29">
        <f>IF($A365="","",IFERROR($G365*$H365,0))</f>
        <v/>
      </c>
      <c r="O365" s="30" t="n"/>
      <c r="P365" s="31">
        <f>IF($A365="","",IF($H365&lt;=0,"Rupture",IF($H365&lt;=$I365,IF($M365&gt;0,"À commander","Commande en cours"),"En stock")))</f>
        <v/>
      </c>
      <c r="Q365" s="25" t="n"/>
    </row>
    <row r="366" ht="22" customHeight="1">
      <c r="A366" s="24" t="n"/>
      <c r="B366" s="25" t="n"/>
      <c r="C366" s="24" t="n"/>
      <c r="D366" s="24" t="n"/>
      <c r="E366" s="24" t="n"/>
      <c r="F366" s="24" t="n"/>
      <c r="G366" s="26" t="n"/>
      <c r="H366" s="27" t="n"/>
      <c r="I366" s="27" t="n"/>
      <c r="J366" s="27" t="n"/>
      <c r="K366" s="27" t="n"/>
      <c r="L366" s="28">
        <f>IF($A366="","",IFERROR($H366+$K366,0))</f>
        <v/>
      </c>
      <c r="M366" s="28">
        <f>IF($A366="","",IFERROR(MAX(0,IF($H366&lt;=$I366,$J366-$L366,0)),0))</f>
        <v/>
      </c>
      <c r="N366" s="29">
        <f>IF($A366="","",IFERROR($G366*$H366,0))</f>
        <v/>
      </c>
      <c r="O366" s="30" t="n"/>
      <c r="P366" s="31">
        <f>IF($A366="","",IF($H366&lt;=0,"Rupture",IF($H366&lt;=$I366,IF($M366&gt;0,"À commander","Commande en cours"),"En stock")))</f>
        <v/>
      </c>
      <c r="Q366" s="25" t="n"/>
    </row>
    <row r="367" ht="22" customHeight="1">
      <c r="A367" s="24" t="n"/>
      <c r="B367" s="25" t="n"/>
      <c r="C367" s="24" t="n"/>
      <c r="D367" s="24" t="n"/>
      <c r="E367" s="24" t="n"/>
      <c r="F367" s="24" t="n"/>
      <c r="G367" s="26" t="n"/>
      <c r="H367" s="27" t="n"/>
      <c r="I367" s="27" t="n"/>
      <c r="J367" s="27" t="n"/>
      <c r="K367" s="27" t="n"/>
      <c r="L367" s="28">
        <f>IF($A367="","",IFERROR($H367+$K367,0))</f>
        <v/>
      </c>
      <c r="M367" s="28">
        <f>IF($A367="","",IFERROR(MAX(0,IF($H367&lt;=$I367,$J367-$L367,0)),0))</f>
        <v/>
      </c>
      <c r="N367" s="29">
        <f>IF($A367="","",IFERROR($G367*$H367,0))</f>
        <v/>
      </c>
      <c r="O367" s="30" t="n"/>
      <c r="P367" s="31">
        <f>IF($A367="","",IF($H367&lt;=0,"Rupture",IF($H367&lt;=$I367,IF($M367&gt;0,"À commander","Commande en cours"),"En stock")))</f>
        <v/>
      </c>
      <c r="Q367" s="25" t="n"/>
    </row>
    <row r="368" ht="22" customHeight="1">
      <c r="A368" s="24" t="n"/>
      <c r="B368" s="25" t="n"/>
      <c r="C368" s="24" t="n"/>
      <c r="D368" s="24" t="n"/>
      <c r="E368" s="24" t="n"/>
      <c r="F368" s="24" t="n"/>
      <c r="G368" s="26" t="n"/>
      <c r="H368" s="27" t="n"/>
      <c r="I368" s="27" t="n"/>
      <c r="J368" s="27" t="n"/>
      <c r="K368" s="27" t="n"/>
      <c r="L368" s="28">
        <f>IF($A368="","",IFERROR($H368+$K368,0))</f>
        <v/>
      </c>
      <c r="M368" s="28">
        <f>IF($A368="","",IFERROR(MAX(0,IF($H368&lt;=$I368,$J368-$L368,0)),0))</f>
        <v/>
      </c>
      <c r="N368" s="29">
        <f>IF($A368="","",IFERROR($G368*$H368,0))</f>
        <v/>
      </c>
      <c r="O368" s="30" t="n"/>
      <c r="P368" s="31">
        <f>IF($A368="","",IF($H368&lt;=0,"Rupture",IF($H368&lt;=$I368,IF($M368&gt;0,"À commander","Commande en cours"),"En stock")))</f>
        <v/>
      </c>
      <c r="Q368" s="25" t="n"/>
    </row>
    <row r="369" ht="22" customHeight="1">
      <c r="A369" s="24" t="n"/>
      <c r="B369" s="25" t="n"/>
      <c r="C369" s="24" t="n"/>
      <c r="D369" s="24" t="n"/>
      <c r="E369" s="24" t="n"/>
      <c r="F369" s="24" t="n"/>
      <c r="G369" s="26" t="n"/>
      <c r="H369" s="27" t="n"/>
      <c r="I369" s="27" t="n"/>
      <c r="J369" s="27" t="n"/>
      <c r="K369" s="27" t="n"/>
      <c r="L369" s="28">
        <f>IF($A369="","",IFERROR($H369+$K369,0))</f>
        <v/>
      </c>
      <c r="M369" s="28">
        <f>IF($A369="","",IFERROR(MAX(0,IF($H369&lt;=$I369,$J369-$L369,0)),0))</f>
        <v/>
      </c>
      <c r="N369" s="29">
        <f>IF($A369="","",IFERROR($G369*$H369,0))</f>
        <v/>
      </c>
      <c r="O369" s="30" t="n"/>
      <c r="P369" s="31">
        <f>IF($A369="","",IF($H369&lt;=0,"Rupture",IF($H369&lt;=$I369,IF($M369&gt;0,"À commander","Commande en cours"),"En stock")))</f>
        <v/>
      </c>
      <c r="Q369" s="25" t="n"/>
    </row>
    <row r="370" ht="22" customHeight="1">
      <c r="A370" s="24" t="n"/>
      <c r="B370" s="25" t="n"/>
      <c r="C370" s="24" t="n"/>
      <c r="D370" s="24" t="n"/>
      <c r="E370" s="24" t="n"/>
      <c r="F370" s="24" t="n"/>
      <c r="G370" s="26" t="n"/>
      <c r="H370" s="27" t="n"/>
      <c r="I370" s="27" t="n"/>
      <c r="J370" s="27" t="n"/>
      <c r="K370" s="27" t="n"/>
      <c r="L370" s="28">
        <f>IF($A370="","",IFERROR($H370+$K370,0))</f>
        <v/>
      </c>
      <c r="M370" s="28">
        <f>IF($A370="","",IFERROR(MAX(0,IF($H370&lt;=$I370,$J370-$L370,0)),0))</f>
        <v/>
      </c>
      <c r="N370" s="29">
        <f>IF($A370="","",IFERROR($G370*$H370,0))</f>
        <v/>
      </c>
      <c r="O370" s="30" t="n"/>
      <c r="P370" s="31">
        <f>IF($A370="","",IF($H370&lt;=0,"Rupture",IF($H370&lt;=$I370,IF($M370&gt;0,"À commander","Commande en cours"),"En stock")))</f>
        <v/>
      </c>
      <c r="Q370" s="25" t="n"/>
    </row>
    <row r="371" ht="22" customHeight="1">
      <c r="A371" s="24" t="n"/>
      <c r="B371" s="25" t="n"/>
      <c r="C371" s="24" t="n"/>
      <c r="D371" s="24" t="n"/>
      <c r="E371" s="24" t="n"/>
      <c r="F371" s="24" t="n"/>
      <c r="G371" s="26" t="n"/>
      <c r="H371" s="27" t="n"/>
      <c r="I371" s="27" t="n"/>
      <c r="J371" s="27" t="n"/>
      <c r="K371" s="27" t="n"/>
      <c r="L371" s="28">
        <f>IF($A371="","",IFERROR($H371+$K371,0))</f>
        <v/>
      </c>
      <c r="M371" s="28">
        <f>IF($A371="","",IFERROR(MAX(0,IF($H371&lt;=$I371,$J371-$L371,0)),0))</f>
        <v/>
      </c>
      <c r="N371" s="29">
        <f>IF($A371="","",IFERROR($G371*$H371,0))</f>
        <v/>
      </c>
      <c r="O371" s="30" t="n"/>
      <c r="P371" s="31">
        <f>IF($A371="","",IF($H371&lt;=0,"Rupture",IF($H371&lt;=$I371,IF($M371&gt;0,"À commander","Commande en cours"),"En stock")))</f>
        <v/>
      </c>
      <c r="Q371" s="25" t="n"/>
    </row>
    <row r="372" ht="22" customHeight="1">
      <c r="A372" s="24" t="n"/>
      <c r="B372" s="25" t="n"/>
      <c r="C372" s="24" t="n"/>
      <c r="D372" s="24" t="n"/>
      <c r="E372" s="24" t="n"/>
      <c r="F372" s="24" t="n"/>
      <c r="G372" s="26" t="n"/>
      <c r="H372" s="27" t="n"/>
      <c r="I372" s="27" t="n"/>
      <c r="J372" s="27" t="n"/>
      <c r="K372" s="27" t="n"/>
      <c r="L372" s="28">
        <f>IF($A372="","",IFERROR($H372+$K372,0))</f>
        <v/>
      </c>
      <c r="M372" s="28">
        <f>IF($A372="","",IFERROR(MAX(0,IF($H372&lt;=$I372,$J372-$L372,0)),0))</f>
        <v/>
      </c>
      <c r="N372" s="29">
        <f>IF($A372="","",IFERROR($G372*$H372,0))</f>
        <v/>
      </c>
      <c r="O372" s="30" t="n"/>
      <c r="P372" s="31">
        <f>IF($A372="","",IF($H372&lt;=0,"Rupture",IF($H372&lt;=$I372,IF($M372&gt;0,"À commander","Commande en cours"),"En stock")))</f>
        <v/>
      </c>
      <c r="Q372" s="25" t="n"/>
    </row>
    <row r="373" ht="22" customHeight="1">
      <c r="A373" s="24" t="n"/>
      <c r="B373" s="25" t="n"/>
      <c r="C373" s="24" t="n"/>
      <c r="D373" s="24" t="n"/>
      <c r="E373" s="24" t="n"/>
      <c r="F373" s="24" t="n"/>
      <c r="G373" s="26" t="n"/>
      <c r="H373" s="27" t="n"/>
      <c r="I373" s="27" t="n"/>
      <c r="J373" s="27" t="n"/>
      <c r="K373" s="27" t="n"/>
      <c r="L373" s="28">
        <f>IF($A373="","",IFERROR($H373+$K373,0))</f>
        <v/>
      </c>
      <c r="M373" s="28">
        <f>IF($A373="","",IFERROR(MAX(0,IF($H373&lt;=$I373,$J373-$L373,0)),0))</f>
        <v/>
      </c>
      <c r="N373" s="29">
        <f>IF($A373="","",IFERROR($G373*$H373,0))</f>
        <v/>
      </c>
      <c r="O373" s="30" t="n"/>
      <c r="P373" s="31">
        <f>IF($A373="","",IF($H373&lt;=0,"Rupture",IF($H373&lt;=$I373,IF($M373&gt;0,"À commander","Commande en cours"),"En stock")))</f>
        <v/>
      </c>
      <c r="Q373" s="25" t="n"/>
    </row>
    <row r="374" ht="22" customHeight="1">
      <c r="A374" s="24" t="n"/>
      <c r="B374" s="25" t="n"/>
      <c r="C374" s="24" t="n"/>
      <c r="D374" s="24" t="n"/>
      <c r="E374" s="24" t="n"/>
      <c r="F374" s="24" t="n"/>
      <c r="G374" s="26" t="n"/>
      <c r="H374" s="27" t="n"/>
      <c r="I374" s="27" t="n"/>
      <c r="J374" s="27" t="n"/>
      <c r="K374" s="27" t="n"/>
      <c r="L374" s="28">
        <f>IF($A374="","",IFERROR($H374+$K374,0))</f>
        <v/>
      </c>
      <c r="M374" s="28">
        <f>IF($A374="","",IFERROR(MAX(0,IF($H374&lt;=$I374,$J374-$L374,0)),0))</f>
        <v/>
      </c>
      <c r="N374" s="29">
        <f>IF($A374="","",IFERROR($G374*$H374,0))</f>
        <v/>
      </c>
      <c r="O374" s="30" t="n"/>
      <c r="P374" s="31">
        <f>IF($A374="","",IF($H374&lt;=0,"Rupture",IF($H374&lt;=$I374,IF($M374&gt;0,"À commander","Commande en cours"),"En stock")))</f>
        <v/>
      </c>
      <c r="Q374" s="25" t="n"/>
    </row>
    <row r="375" ht="22" customHeight="1">
      <c r="A375" s="24" t="n"/>
      <c r="B375" s="25" t="n"/>
      <c r="C375" s="24" t="n"/>
      <c r="D375" s="24" t="n"/>
      <c r="E375" s="24" t="n"/>
      <c r="F375" s="24" t="n"/>
      <c r="G375" s="26" t="n"/>
      <c r="H375" s="27" t="n"/>
      <c r="I375" s="27" t="n"/>
      <c r="J375" s="27" t="n"/>
      <c r="K375" s="27" t="n"/>
      <c r="L375" s="28">
        <f>IF($A375="","",IFERROR($H375+$K375,0))</f>
        <v/>
      </c>
      <c r="M375" s="28">
        <f>IF($A375="","",IFERROR(MAX(0,IF($H375&lt;=$I375,$J375-$L375,0)),0))</f>
        <v/>
      </c>
      <c r="N375" s="29">
        <f>IF($A375="","",IFERROR($G375*$H375,0))</f>
        <v/>
      </c>
      <c r="O375" s="30" t="n"/>
      <c r="P375" s="31">
        <f>IF($A375="","",IF($H375&lt;=0,"Rupture",IF($H375&lt;=$I375,IF($M375&gt;0,"À commander","Commande en cours"),"En stock")))</f>
        <v/>
      </c>
      <c r="Q375" s="25" t="n"/>
    </row>
    <row r="376" ht="22" customHeight="1">
      <c r="A376" s="24" t="n"/>
      <c r="B376" s="25" t="n"/>
      <c r="C376" s="24" t="n"/>
      <c r="D376" s="24" t="n"/>
      <c r="E376" s="24" t="n"/>
      <c r="F376" s="24" t="n"/>
      <c r="G376" s="26" t="n"/>
      <c r="H376" s="27" t="n"/>
      <c r="I376" s="27" t="n"/>
      <c r="J376" s="27" t="n"/>
      <c r="K376" s="27" t="n"/>
      <c r="L376" s="28">
        <f>IF($A376="","",IFERROR($H376+$K376,0))</f>
        <v/>
      </c>
      <c r="M376" s="28">
        <f>IF($A376="","",IFERROR(MAX(0,IF($H376&lt;=$I376,$J376-$L376,0)),0))</f>
        <v/>
      </c>
      <c r="N376" s="29">
        <f>IF($A376="","",IFERROR($G376*$H376,0))</f>
        <v/>
      </c>
      <c r="O376" s="30" t="n"/>
      <c r="P376" s="31">
        <f>IF($A376="","",IF($H376&lt;=0,"Rupture",IF($H376&lt;=$I376,IF($M376&gt;0,"À commander","Commande en cours"),"En stock")))</f>
        <v/>
      </c>
      <c r="Q376" s="25" t="n"/>
    </row>
    <row r="377" ht="22" customHeight="1">
      <c r="A377" s="24" t="n"/>
      <c r="B377" s="25" t="n"/>
      <c r="C377" s="24" t="n"/>
      <c r="D377" s="24" t="n"/>
      <c r="E377" s="24" t="n"/>
      <c r="F377" s="24" t="n"/>
      <c r="G377" s="26" t="n"/>
      <c r="H377" s="27" t="n"/>
      <c r="I377" s="27" t="n"/>
      <c r="J377" s="27" t="n"/>
      <c r="K377" s="27" t="n"/>
      <c r="L377" s="28">
        <f>IF($A377="","",IFERROR($H377+$K377,0))</f>
        <v/>
      </c>
      <c r="M377" s="28">
        <f>IF($A377="","",IFERROR(MAX(0,IF($H377&lt;=$I377,$J377-$L377,0)),0))</f>
        <v/>
      </c>
      <c r="N377" s="29">
        <f>IF($A377="","",IFERROR($G377*$H377,0))</f>
        <v/>
      </c>
      <c r="O377" s="30" t="n"/>
      <c r="P377" s="31">
        <f>IF($A377="","",IF($H377&lt;=0,"Rupture",IF($H377&lt;=$I377,IF($M377&gt;0,"À commander","Commande en cours"),"En stock")))</f>
        <v/>
      </c>
      <c r="Q377" s="25" t="n"/>
    </row>
    <row r="378" ht="22" customHeight="1">
      <c r="A378" s="24" t="n"/>
      <c r="B378" s="25" t="n"/>
      <c r="C378" s="24" t="n"/>
      <c r="D378" s="24" t="n"/>
      <c r="E378" s="24" t="n"/>
      <c r="F378" s="24" t="n"/>
      <c r="G378" s="26" t="n"/>
      <c r="H378" s="27" t="n"/>
      <c r="I378" s="27" t="n"/>
      <c r="J378" s="27" t="n"/>
      <c r="K378" s="27" t="n"/>
      <c r="L378" s="28">
        <f>IF($A378="","",IFERROR($H378+$K378,0))</f>
        <v/>
      </c>
      <c r="M378" s="28">
        <f>IF($A378="","",IFERROR(MAX(0,IF($H378&lt;=$I378,$J378-$L378,0)),0))</f>
        <v/>
      </c>
      <c r="N378" s="29">
        <f>IF($A378="","",IFERROR($G378*$H378,0))</f>
        <v/>
      </c>
      <c r="O378" s="30" t="n"/>
      <c r="P378" s="31">
        <f>IF($A378="","",IF($H378&lt;=0,"Rupture",IF($H378&lt;=$I378,IF($M378&gt;0,"À commander","Commande en cours"),"En stock")))</f>
        <v/>
      </c>
      <c r="Q378" s="25" t="n"/>
    </row>
    <row r="379" ht="22" customHeight="1">
      <c r="A379" s="24" t="n"/>
      <c r="B379" s="25" t="n"/>
      <c r="C379" s="24" t="n"/>
      <c r="D379" s="24" t="n"/>
      <c r="E379" s="24" t="n"/>
      <c r="F379" s="24" t="n"/>
      <c r="G379" s="26" t="n"/>
      <c r="H379" s="27" t="n"/>
      <c r="I379" s="27" t="n"/>
      <c r="J379" s="27" t="n"/>
      <c r="K379" s="27" t="n"/>
      <c r="L379" s="28">
        <f>IF($A379="","",IFERROR($H379+$K379,0))</f>
        <v/>
      </c>
      <c r="M379" s="28">
        <f>IF($A379="","",IFERROR(MAX(0,IF($H379&lt;=$I379,$J379-$L379,0)),0))</f>
        <v/>
      </c>
      <c r="N379" s="29">
        <f>IF($A379="","",IFERROR($G379*$H379,0))</f>
        <v/>
      </c>
      <c r="O379" s="30" t="n"/>
      <c r="P379" s="31">
        <f>IF($A379="","",IF($H379&lt;=0,"Rupture",IF($H379&lt;=$I379,IF($M379&gt;0,"À commander","Commande en cours"),"En stock")))</f>
        <v/>
      </c>
      <c r="Q379" s="25" t="n"/>
    </row>
    <row r="380" ht="22" customHeight="1">
      <c r="A380" s="24" t="n"/>
      <c r="B380" s="25" t="n"/>
      <c r="C380" s="24" t="n"/>
      <c r="D380" s="24" t="n"/>
      <c r="E380" s="24" t="n"/>
      <c r="F380" s="24" t="n"/>
      <c r="G380" s="26" t="n"/>
      <c r="H380" s="27" t="n"/>
      <c r="I380" s="27" t="n"/>
      <c r="J380" s="27" t="n"/>
      <c r="K380" s="27" t="n"/>
      <c r="L380" s="28">
        <f>IF($A380="","",IFERROR($H380+$K380,0))</f>
        <v/>
      </c>
      <c r="M380" s="28">
        <f>IF($A380="","",IFERROR(MAX(0,IF($H380&lt;=$I380,$J380-$L380,0)),0))</f>
        <v/>
      </c>
      <c r="N380" s="29">
        <f>IF($A380="","",IFERROR($G380*$H380,0))</f>
        <v/>
      </c>
      <c r="O380" s="30" t="n"/>
      <c r="P380" s="31">
        <f>IF($A380="","",IF($H380&lt;=0,"Rupture",IF($H380&lt;=$I380,IF($M380&gt;0,"À commander","Commande en cours"),"En stock")))</f>
        <v/>
      </c>
      <c r="Q380" s="25" t="n"/>
    </row>
    <row r="381" ht="22" customHeight="1">
      <c r="A381" s="24" t="n"/>
      <c r="B381" s="25" t="n"/>
      <c r="C381" s="24" t="n"/>
      <c r="D381" s="24" t="n"/>
      <c r="E381" s="24" t="n"/>
      <c r="F381" s="24" t="n"/>
      <c r="G381" s="26" t="n"/>
      <c r="H381" s="27" t="n"/>
      <c r="I381" s="27" t="n"/>
      <c r="J381" s="27" t="n"/>
      <c r="K381" s="27" t="n"/>
      <c r="L381" s="28">
        <f>IF($A381="","",IFERROR($H381+$K381,0))</f>
        <v/>
      </c>
      <c r="M381" s="28">
        <f>IF($A381="","",IFERROR(MAX(0,IF($H381&lt;=$I381,$J381-$L381,0)),0))</f>
        <v/>
      </c>
      <c r="N381" s="29">
        <f>IF($A381="","",IFERROR($G381*$H381,0))</f>
        <v/>
      </c>
      <c r="O381" s="30" t="n"/>
      <c r="P381" s="31">
        <f>IF($A381="","",IF($H381&lt;=0,"Rupture",IF($H381&lt;=$I381,IF($M381&gt;0,"À commander","Commande en cours"),"En stock")))</f>
        <v/>
      </c>
      <c r="Q381" s="25" t="n"/>
    </row>
    <row r="382" ht="22" customHeight="1">
      <c r="A382" s="24" t="n"/>
      <c r="B382" s="25" t="n"/>
      <c r="C382" s="24" t="n"/>
      <c r="D382" s="24" t="n"/>
      <c r="E382" s="24" t="n"/>
      <c r="F382" s="24" t="n"/>
      <c r="G382" s="26" t="n"/>
      <c r="H382" s="27" t="n"/>
      <c r="I382" s="27" t="n"/>
      <c r="J382" s="27" t="n"/>
      <c r="K382" s="27" t="n"/>
      <c r="L382" s="28">
        <f>IF($A382="","",IFERROR($H382+$K382,0))</f>
        <v/>
      </c>
      <c r="M382" s="28">
        <f>IF($A382="","",IFERROR(MAX(0,IF($H382&lt;=$I382,$J382-$L382,0)),0))</f>
        <v/>
      </c>
      <c r="N382" s="29">
        <f>IF($A382="","",IFERROR($G382*$H382,0))</f>
        <v/>
      </c>
      <c r="O382" s="30" t="n"/>
      <c r="P382" s="31">
        <f>IF($A382="","",IF($H382&lt;=0,"Rupture",IF($H382&lt;=$I382,IF($M382&gt;0,"À commander","Commande en cours"),"En stock")))</f>
        <v/>
      </c>
      <c r="Q382" s="25" t="n"/>
    </row>
    <row r="383" ht="22" customHeight="1">
      <c r="A383" s="24" t="n"/>
      <c r="B383" s="25" t="n"/>
      <c r="C383" s="24" t="n"/>
      <c r="D383" s="24" t="n"/>
      <c r="E383" s="24" t="n"/>
      <c r="F383" s="24" t="n"/>
      <c r="G383" s="26" t="n"/>
      <c r="H383" s="27" t="n"/>
      <c r="I383" s="27" t="n"/>
      <c r="J383" s="27" t="n"/>
      <c r="K383" s="27" t="n"/>
      <c r="L383" s="28">
        <f>IF($A383="","",IFERROR($H383+$K383,0))</f>
        <v/>
      </c>
      <c r="M383" s="28">
        <f>IF($A383="","",IFERROR(MAX(0,IF($H383&lt;=$I383,$J383-$L383,0)),0))</f>
        <v/>
      </c>
      <c r="N383" s="29">
        <f>IF($A383="","",IFERROR($G383*$H383,0))</f>
        <v/>
      </c>
      <c r="O383" s="30" t="n"/>
      <c r="P383" s="31">
        <f>IF($A383="","",IF($H383&lt;=0,"Rupture",IF($H383&lt;=$I383,IF($M383&gt;0,"À commander","Commande en cours"),"En stock")))</f>
        <v/>
      </c>
      <c r="Q383" s="25" t="n"/>
    </row>
    <row r="384" ht="22" customHeight="1">
      <c r="A384" s="24" t="n"/>
      <c r="B384" s="25" t="n"/>
      <c r="C384" s="24" t="n"/>
      <c r="D384" s="24" t="n"/>
      <c r="E384" s="24" t="n"/>
      <c r="F384" s="24" t="n"/>
      <c r="G384" s="26" t="n"/>
      <c r="H384" s="27" t="n"/>
      <c r="I384" s="27" t="n"/>
      <c r="J384" s="27" t="n"/>
      <c r="K384" s="27" t="n"/>
      <c r="L384" s="28">
        <f>IF($A384="","",IFERROR($H384+$K384,0))</f>
        <v/>
      </c>
      <c r="M384" s="28">
        <f>IF($A384="","",IFERROR(MAX(0,IF($H384&lt;=$I384,$J384-$L384,0)),0))</f>
        <v/>
      </c>
      <c r="N384" s="29">
        <f>IF($A384="","",IFERROR($G384*$H384,0))</f>
        <v/>
      </c>
      <c r="O384" s="30" t="n"/>
      <c r="P384" s="31">
        <f>IF($A384="","",IF($H384&lt;=0,"Rupture",IF($H384&lt;=$I384,IF($M384&gt;0,"À commander","Commande en cours"),"En stock")))</f>
        <v/>
      </c>
      <c r="Q384" s="25" t="n"/>
    </row>
    <row r="385" ht="22" customHeight="1">
      <c r="A385" s="24" t="n"/>
      <c r="B385" s="25" t="n"/>
      <c r="C385" s="24" t="n"/>
      <c r="D385" s="24" t="n"/>
      <c r="E385" s="24" t="n"/>
      <c r="F385" s="24" t="n"/>
      <c r="G385" s="26" t="n"/>
      <c r="H385" s="27" t="n"/>
      <c r="I385" s="27" t="n"/>
      <c r="J385" s="27" t="n"/>
      <c r="K385" s="27" t="n"/>
      <c r="L385" s="28">
        <f>IF($A385="","",IFERROR($H385+$K385,0))</f>
        <v/>
      </c>
      <c r="M385" s="28">
        <f>IF($A385="","",IFERROR(MAX(0,IF($H385&lt;=$I385,$J385-$L385,0)),0))</f>
        <v/>
      </c>
      <c r="N385" s="29">
        <f>IF($A385="","",IFERROR($G385*$H385,0))</f>
        <v/>
      </c>
      <c r="O385" s="30" t="n"/>
      <c r="P385" s="31">
        <f>IF($A385="","",IF($H385&lt;=0,"Rupture",IF($H385&lt;=$I385,IF($M385&gt;0,"À commander","Commande en cours"),"En stock")))</f>
        <v/>
      </c>
      <c r="Q385" s="25" t="n"/>
    </row>
    <row r="386" ht="22" customHeight="1">
      <c r="A386" s="24" t="n"/>
      <c r="B386" s="25" t="n"/>
      <c r="C386" s="24" t="n"/>
      <c r="D386" s="24" t="n"/>
      <c r="E386" s="24" t="n"/>
      <c r="F386" s="24" t="n"/>
      <c r="G386" s="26" t="n"/>
      <c r="H386" s="27" t="n"/>
      <c r="I386" s="27" t="n"/>
      <c r="J386" s="27" t="n"/>
      <c r="K386" s="27" t="n"/>
      <c r="L386" s="28">
        <f>IF($A386="","",IFERROR($H386+$K386,0))</f>
        <v/>
      </c>
      <c r="M386" s="28">
        <f>IF($A386="","",IFERROR(MAX(0,IF($H386&lt;=$I386,$J386-$L386,0)),0))</f>
        <v/>
      </c>
      <c r="N386" s="29">
        <f>IF($A386="","",IFERROR($G386*$H386,0))</f>
        <v/>
      </c>
      <c r="O386" s="30" t="n"/>
      <c r="P386" s="31">
        <f>IF($A386="","",IF($H386&lt;=0,"Rupture",IF($H386&lt;=$I386,IF($M386&gt;0,"À commander","Commande en cours"),"En stock")))</f>
        <v/>
      </c>
      <c r="Q386" s="25" t="n"/>
    </row>
    <row r="387" ht="22" customHeight="1">
      <c r="A387" s="24" t="n"/>
      <c r="B387" s="25" t="n"/>
      <c r="C387" s="24" t="n"/>
      <c r="D387" s="24" t="n"/>
      <c r="E387" s="24" t="n"/>
      <c r="F387" s="24" t="n"/>
      <c r="G387" s="26" t="n"/>
      <c r="H387" s="27" t="n"/>
      <c r="I387" s="27" t="n"/>
      <c r="J387" s="27" t="n"/>
      <c r="K387" s="27" t="n"/>
      <c r="L387" s="28">
        <f>IF($A387="","",IFERROR($H387+$K387,0))</f>
        <v/>
      </c>
      <c r="M387" s="28">
        <f>IF($A387="","",IFERROR(MAX(0,IF($H387&lt;=$I387,$J387-$L387,0)),0))</f>
        <v/>
      </c>
      <c r="N387" s="29">
        <f>IF($A387="","",IFERROR($G387*$H387,0))</f>
        <v/>
      </c>
      <c r="O387" s="30" t="n"/>
      <c r="P387" s="31">
        <f>IF($A387="","",IF($H387&lt;=0,"Rupture",IF($H387&lt;=$I387,IF($M387&gt;0,"À commander","Commande en cours"),"En stock")))</f>
        <v/>
      </c>
      <c r="Q387" s="25" t="n"/>
    </row>
    <row r="388" ht="22" customHeight="1">
      <c r="A388" s="24" t="n"/>
      <c r="B388" s="25" t="n"/>
      <c r="C388" s="24" t="n"/>
      <c r="D388" s="24" t="n"/>
      <c r="E388" s="24" t="n"/>
      <c r="F388" s="24" t="n"/>
      <c r="G388" s="26" t="n"/>
      <c r="H388" s="27" t="n"/>
      <c r="I388" s="27" t="n"/>
      <c r="J388" s="27" t="n"/>
      <c r="K388" s="27" t="n"/>
      <c r="L388" s="28">
        <f>IF($A388="","",IFERROR($H388+$K388,0))</f>
        <v/>
      </c>
      <c r="M388" s="28">
        <f>IF($A388="","",IFERROR(MAX(0,IF($H388&lt;=$I388,$J388-$L388,0)),0))</f>
        <v/>
      </c>
      <c r="N388" s="29">
        <f>IF($A388="","",IFERROR($G388*$H388,0))</f>
        <v/>
      </c>
      <c r="O388" s="30" t="n"/>
      <c r="P388" s="31">
        <f>IF($A388="","",IF($H388&lt;=0,"Rupture",IF($H388&lt;=$I388,IF($M388&gt;0,"À commander","Commande en cours"),"En stock")))</f>
        <v/>
      </c>
      <c r="Q388" s="25" t="n"/>
    </row>
    <row r="389" ht="22" customHeight="1">
      <c r="A389" s="24" t="n"/>
      <c r="B389" s="25" t="n"/>
      <c r="C389" s="24" t="n"/>
      <c r="D389" s="24" t="n"/>
      <c r="E389" s="24" t="n"/>
      <c r="F389" s="24" t="n"/>
      <c r="G389" s="26" t="n"/>
      <c r="H389" s="27" t="n"/>
      <c r="I389" s="27" t="n"/>
      <c r="J389" s="27" t="n"/>
      <c r="K389" s="27" t="n"/>
      <c r="L389" s="28">
        <f>IF($A389="","",IFERROR($H389+$K389,0))</f>
        <v/>
      </c>
      <c r="M389" s="28">
        <f>IF($A389="","",IFERROR(MAX(0,IF($H389&lt;=$I389,$J389-$L389,0)),0))</f>
        <v/>
      </c>
      <c r="N389" s="29">
        <f>IF($A389="","",IFERROR($G389*$H389,0))</f>
        <v/>
      </c>
      <c r="O389" s="30" t="n"/>
      <c r="P389" s="31">
        <f>IF($A389="","",IF($H389&lt;=0,"Rupture",IF($H389&lt;=$I389,IF($M389&gt;0,"À commander","Commande en cours"),"En stock")))</f>
        <v/>
      </c>
      <c r="Q389" s="25" t="n"/>
    </row>
    <row r="390" ht="22" customHeight="1">
      <c r="A390" s="24" t="n"/>
      <c r="B390" s="25" t="n"/>
      <c r="C390" s="24" t="n"/>
      <c r="D390" s="24" t="n"/>
      <c r="E390" s="24" t="n"/>
      <c r="F390" s="24" t="n"/>
      <c r="G390" s="26" t="n"/>
      <c r="H390" s="27" t="n"/>
      <c r="I390" s="27" t="n"/>
      <c r="J390" s="27" t="n"/>
      <c r="K390" s="27" t="n"/>
      <c r="L390" s="28">
        <f>IF($A390="","",IFERROR($H390+$K390,0))</f>
        <v/>
      </c>
      <c r="M390" s="28">
        <f>IF($A390="","",IFERROR(MAX(0,IF($H390&lt;=$I390,$J390-$L390,0)),0))</f>
        <v/>
      </c>
      <c r="N390" s="29">
        <f>IF($A390="","",IFERROR($G390*$H390,0))</f>
        <v/>
      </c>
      <c r="O390" s="30" t="n"/>
      <c r="P390" s="31">
        <f>IF($A390="","",IF($H390&lt;=0,"Rupture",IF($H390&lt;=$I390,IF($M390&gt;0,"À commander","Commande en cours"),"En stock")))</f>
        <v/>
      </c>
      <c r="Q390" s="25" t="n"/>
    </row>
    <row r="391" ht="22" customHeight="1">
      <c r="A391" s="24" t="n"/>
      <c r="B391" s="25" t="n"/>
      <c r="C391" s="24" t="n"/>
      <c r="D391" s="24" t="n"/>
      <c r="E391" s="24" t="n"/>
      <c r="F391" s="24" t="n"/>
      <c r="G391" s="26" t="n"/>
      <c r="H391" s="27" t="n"/>
      <c r="I391" s="27" t="n"/>
      <c r="J391" s="27" t="n"/>
      <c r="K391" s="27" t="n"/>
      <c r="L391" s="28">
        <f>IF($A391="","",IFERROR($H391+$K391,0))</f>
        <v/>
      </c>
      <c r="M391" s="28">
        <f>IF($A391="","",IFERROR(MAX(0,IF($H391&lt;=$I391,$J391-$L391,0)),0))</f>
        <v/>
      </c>
      <c r="N391" s="29">
        <f>IF($A391="","",IFERROR($G391*$H391,0))</f>
        <v/>
      </c>
      <c r="O391" s="30" t="n"/>
      <c r="P391" s="31">
        <f>IF($A391="","",IF($H391&lt;=0,"Rupture",IF($H391&lt;=$I391,IF($M391&gt;0,"À commander","Commande en cours"),"En stock")))</f>
        <v/>
      </c>
      <c r="Q391" s="25" t="n"/>
    </row>
    <row r="392" ht="22" customHeight="1">
      <c r="A392" s="24" t="n"/>
      <c r="B392" s="25" t="n"/>
      <c r="C392" s="24" t="n"/>
      <c r="D392" s="24" t="n"/>
      <c r="E392" s="24" t="n"/>
      <c r="F392" s="24" t="n"/>
      <c r="G392" s="26" t="n"/>
      <c r="H392" s="27" t="n"/>
      <c r="I392" s="27" t="n"/>
      <c r="J392" s="27" t="n"/>
      <c r="K392" s="27" t="n"/>
      <c r="L392" s="28">
        <f>IF($A392="","",IFERROR($H392+$K392,0))</f>
        <v/>
      </c>
      <c r="M392" s="28">
        <f>IF($A392="","",IFERROR(MAX(0,IF($H392&lt;=$I392,$J392-$L392,0)),0))</f>
        <v/>
      </c>
      <c r="N392" s="29">
        <f>IF($A392="","",IFERROR($G392*$H392,0))</f>
        <v/>
      </c>
      <c r="O392" s="30" t="n"/>
      <c r="P392" s="31">
        <f>IF($A392="","",IF($H392&lt;=0,"Rupture",IF($H392&lt;=$I392,IF($M392&gt;0,"À commander","Commande en cours"),"En stock")))</f>
        <v/>
      </c>
      <c r="Q392" s="25" t="n"/>
    </row>
    <row r="393" ht="22" customHeight="1">
      <c r="A393" s="24" t="n"/>
      <c r="B393" s="25" t="n"/>
      <c r="C393" s="24" t="n"/>
      <c r="D393" s="24" t="n"/>
      <c r="E393" s="24" t="n"/>
      <c r="F393" s="24" t="n"/>
      <c r="G393" s="26" t="n"/>
      <c r="H393" s="27" t="n"/>
      <c r="I393" s="27" t="n"/>
      <c r="J393" s="27" t="n"/>
      <c r="K393" s="27" t="n"/>
      <c r="L393" s="28">
        <f>IF($A393="","",IFERROR($H393+$K393,0))</f>
        <v/>
      </c>
      <c r="M393" s="28">
        <f>IF($A393="","",IFERROR(MAX(0,IF($H393&lt;=$I393,$J393-$L393,0)),0))</f>
        <v/>
      </c>
      <c r="N393" s="29">
        <f>IF($A393="","",IFERROR($G393*$H393,0))</f>
        <v/>
      </c>
      <c r="O393" s="30" t="n"/>
      <c r="P393" s="31">
        <f>IF($A393="","",IF($H393&lt;=0,"Rupture",IF($H393&lt;=$I393,IF($M393&gt;0,"À commander","Commande en cours"),"En stock")))</f>
        <v/>
      </c>
      <c r="Q393" s="25" t="n"/>
    </row>
    <row r="394" ht="22" customHeight="1">
      <c r="A394" s="24" t="n"/>
      <c r="B394" s="25" t="n"/>
      <c r="C394" s="24" t="n"/>
      <c r="D394" s="24" t="n"/>
      <c r="E394" s="24" t="n"/>
      <c r="F394" s="24" t="n"/>
      <c r="G394" s="26" t="n"/>
      <c r="H394" s="27" t="n"/>
      <c r="I394" s="27" t="n"/>
      <c r="J394" s="27" t="n"/>
      <c r="K394" s="27" t="n"/>
      <c r="L394" s="28">
        <f>IF($A394="","",IFERROR($H394+$K394,0))</f>
        <v/>
      </c>
      <c r="M394" s="28">
        <f>IF($A394="","",IFERROR(MAX(0,IF($H394&lt;=$I394,$J394-$L394,0)),0))</f>
        <v/>
      </c>
      <c r="N394" s="29">
        <f>IF($A394="","",IFERROR($G394*$H394,0))</f>
        <v/>
      </c>
      <c r="O394" s="30" t="n"/>
      <c r="P394" s="31">
        <f>IF($A394="","",IF($H394&lt;=0,"Rupture",IF($H394&lt;=$I394,IF($M394&gt;0,"À commander","Commande en cours"),"En stock")))</f>
        <v/>
      </c>
      <c r="Q394" s="25" t="n"/>
    </row>
    <row r="395" ht="22" customHeight="1">
      <c r="A395" s="24" t="n"/>
      <c r="B395" s="25" t="n"/>
      <c r="C395" s="24" t="n"/>
      <c r="D395" s="24" t="n"/>
      <c r="E395" s="24" t="n"/>
      <c r="F395" s="24" t="n"/>
      <c r="G395" s="26" t="n"/>
      <c r="H395" s="27" t="n"/>
      <c r="I395" s="27" t="n"/>
      <c r="J395" s="27" t="n"/>
      <c r="K395" s="27" t="n"/>
      <c r="L395" s="28">
        <f>IF($A395="","",IFERROR($H395+$K395,0))</f>
        <v/>
      </c>
      <c r="M395" s="28">
        <f>IF($A395="","",IFERROR(MAX(0,IF($H395&lt;=$I395,$J395-$L395,0)),0))</f>
        <v/>
      </c>
      <c r="N395" s="29">
        <f>IF($A395="","",IFERROR($G395*$H395,0))</f>
        <v/>
      </c>
      <c r="O395" s="30" t="n"/>
      <c r="P395" s="31">
        <f>IF($A395="","",IF($H395&lt;=0,"Rupture",IF($H395&lt;=$I395,IF($M395&gt;0,"À commander","Commande en cours"),"En stock")))</f>
        <v/>
      </c>
      <c r="Q395" s="25" t="n"/>
    </row>
    <row r="396" ht="22" customHeight="1">
      <c r="A396" s="24" t="n"/>
      <c r="B396" s="25" t="n"/>
      <c r="C396" s="24" t="n"/>
      <c r="D396" s="24" t="n"/>
      <c r="E396" s="24" t="n"/>
      <c r="F396" s="24" t="n"/>
      <c r="G396" s="26" t="n"/>
      <c r="H396" s="27" t="n"/>
      <c r="I396" s="27" t="n"/>
      <c r="J396" s="27" t="n"/>
      <c r="K396" s="27" t="n"/>
      <c r="L396" s="28">
        <f>IF($A396="","",IFERROR($H396+$K396,0))</f>
        <v/>
      </c>
      <c r="M396" s="28">
        <f>IF($A396="","",IFERROR(MAX(0,IF($H396&lt;=$I396,$J396-$L396,0)),0))</f>
        <v/>
      </c>
      <c r="N396" s="29">
        <f>IF($A396="","",IFERROR($G396*$H396,0))</f>
        <v/>
      </c>
      <c r="O396" s="30" t="n"/>
      <c r="P396" s="31">
        <f>IF($A396="","",IF($H396&lt;=0,"Rupture",IF($H396&lt;=$I396,IF($M396&gt;0,"À commander","Commande en cours"),"En stock")))</f>
        <v/>
      </c>
      <c r="Q396" s="25" t="n"/>
    </row>
    <row r="397" ht="22" customHeight="1">
      <c r="A397" s="24" t="n"/>
      <c r="B397" s="25" t="n"/>
      <c r="C397" s="24" t="n"/>
      <c r="D397" s="24" t="n"/>
      <c r="E397" s="24" t="n"/>
      <c r="F397" s="24" t="n"/>
      <c r="G397" s="26" t="n"/>
      <c r="H397" s="27" t="n"/>
      <c r="I397" s="27" t="n"/>
      <c r="J397" s="27" t="n"/>
      <c r="K397" s="27" t="n"/>
      <c r="L397" s="28">
        <f>IF($A397="","",IFERROR($H397+$K397,0))</f>
        <v/>
      </c>
      <c r="M397" s="28">
        <f>IF($A397="","",IFERROR(MAX(0,IF($H397&lt;=$I397,$J397-$L397,0)),0))</f>
        <v/>
      </c>
      <c r="N397" s="29">
        <f>IF($A397="","",IFERROR($G397*$H397,0))</f>
        <v/>
      </c>
      <c r="O397" s="30" t="n"/>
      <c r="P397" s="31">
        <f>IF($A397="","",IF($H397&lt;=0,"Rupture",IF($H397&lt;=$I397,IF($M397&gt;0,"À commander","Commande en cours"),"En stock")))</f>
        <v/>
      </c>
      <c r="Q397" s="25" t="n"/>
    </row>
    <row r="398" ht="22" customHeight="1">
      <c r="A398" s="24" t="n"/>
      <c r="B398" s="25" t="n"/>
      <c r="C398" s="24" t="n"/>
      <c r="D398" s="24" t="n"/>
      <c r="E398" s="24" t="n"/>
      <c r="F398" s="24" t="n"/>
      <c r="G398" s="26" t="n"/>
      <c r="H398" s="27" t="n"/>
      <c r="I398" s="27" t="n"/>
      <c r="J398" s="27" t="n"/>
      <c r="K398" s="27" t="n"/>
      <c r="L398" s="28">
        <f>IF($A398="","",IFERROR($H398+$K398,0))</f>
        <v/>
      </c>
      <c r="M398" s="28">
        <f>IF($A398="","",IFERROR(MAX(0,IF($H398&lt;=$I398,$J398-$L398,0)),0))</f>
        <v/>
      </c>
      <c r="N398" s="29">
        <f>IF($A398="","",IFERROR($G398*$H398,0))</f>
        <v/>
      </c>
      <c r="O398" s="30" t="n"/>
      <c r="P398" s="31">
        <f>IF($A398="","",IF($H398&lt;=0,"Rupture",IF($H398&lt;=$I398,IF($M398&gt;0,"À commander","Commande en cours"),"En stock")))</f>
        <v/>
      </c>
      <c r="Q398" s="25" t="n"/>
    </row>
    <row r="399" ht="22" customHeight="1">
      <c r="A399" s="24" t="n"/>
      <c r="B399" s="25" t="n"/>
      <c r="C399" s="24" t="n"/>
      <c r="D399" s="24" t="n"/>
      <c r="E399" s="24" t="n"/>
      <c r="F399" s="24" t="n"/>
      <c r="G399" s="26" t="n"/>
      <c r="H399" s="27" t="n"/>
      <c r="I399" s="27" t="n"/>
      <c r="J399" s="27" t="n"/>
      <c r="K399" s="27" t="n"/>
      <c r="L399" s="28">
        <f>IF($A399="","",IFERROR($H399+$K399,0))</f>
        <v/>
      </c>
      <c r="M399" s="28">
        <f>IF($A399="","",IFERROR(MAX(0,IF($H399&lt;=$I399,$J399-$L399,0)),0))</f>
        <v/>
      </c>
      <c r="N399" s="29">
        <f>IF($A399="","",IFERROR($G399*$H399,0))</f>
        <v/>
      </c>
      <c r="O399" s="30" t="n"/>
      <c r="P399" s="31">
        <f>IF($A399="","",IF($H399&lt;=0,"Rupture",IF($H399&lt;=$I399,IF($M399&gt;0,"À commander","Commande en cours"),"En stock")))</f>
        <v/>
      </c>
      <c r="Q399" s="25" t="n"/>
    </row>
    <row r="400" ht="22" customHeight="1">
      <c r="A400" s="24" t="n"/>
      <c r="B400" s="25" t="n"/>
      <c r="C400" s="24" t="n"/>
      <c r="D400" s="24" t="n"/>
      <c r="E400" s="24" t="n"/>
      <c r="F400" s="24" t="n"/>
      <c r="G400" s="26" t="n"/>
      <c r="H400" s="27" t="n"/>
      <c r="I400" s="27" t="n"/>
      <c r="J400" s="27" t="n"/>
      <c r="K400" s="27" t="n"/>
      <c r="L400" s="28">
        <f>IF($A400="","",IFERROR($H400+$K400,0))</f>
        <v/>
      </c>
      <c r="M400" s="28">
        <f>IF($A400="","",IFERROR(MAX(0,IF($H400&lt;=$I400,$J400-$L400,0)),0))</f>
        <v/>
      </c>
      <c r="N400" s="29">
        <f>IF($A400="","",IFERROR($G400*$H400,0))</f>
        <v/>
      </c>
      <c r="O400" s="30" t="n"/>
      <c r="P400" s="31">
        <f>IF($A400="","",IF($H400&lt;=0,"Rupture",IF($H400&lt;=$I400,IF($M400&gt;0,"À commander","Commande en cours"),"En stock")))</f>
        <v/>
      </c>
      <c r="Q400" s="25" t="n"/>
    </row>
    <row r="401" ht="22" customHeight="1">
      <c r="A401" s="24" t="n"/>
      <c r="B401" s="25" t="n"/>
      <c r="C401" s="24" t="n"/>
      <c r="D401" s="24" t="n"/>
      <c r="E401" s="24" t="n"/>
      <c r="F401" s="24" t="n"/>
      <c r="G401" s="26" t="n"/>
      <c r="H401" s="27" t="n"/>
      <c r="I401" s="27" t="n"/>
      <c r="J401" s="27" t="n"/>
      <c r="K401" s="27" t="n"/>
      <c r="L401" s="28">
        <f>IF($A401="","",IFERROR($H401+$K401,0))</f>
        <v/>
      </c>
      <c r="M401" s="28">
        <f>IF($A401="","",IFERROR(MAX(0,IF($H401&lt;=$I401,$J401-$L401,0)),0))</f>
        <v/>
      </c>
      <c r="N401" s="29">
        <f>IF($A401="","",IFERROR($G401*$H401,0))</f>
        <v/>
      </c>
      <c r="O401" s="30" t="n"/>
      <c r="P401" s="31">
        <f>IF($A401="","",IF($H401&lt;=0,"Rupture",IF($H401&lt;=$I401,IF($M401&gt;0,"À commander","Commande en cours"),"En stock")))</f>
        <v/>
      </c>
      <c r="Q401" s="25" t="n"/>
    </row>
    <row r="402" ht="22" customHeight="1">
      <c r="A402" s="24" t="n"/>
      <c r="B402" s="25" t="n"/>
      <c r="C402" s="24" t="n"/>
      <c r="D402" s="24" t="n"/>
      <c r="E402" s="24" t="n"/>
      <c r="F402" s="24" t="n"/>
      <c r="G402" s="26" t="n"/>
      <c r="H402" s="27" t="n"/>
      <c r="I402" s="27" t="n"/>
      <c r="J402" s="27" t="n"/>
      <c r="K402" s="27" t="n"/>
      <c r="L402" s="28">
        <f>IF($A402="","",IFERROR($H402+$K402,0))</f>
        <v/>
      </c>
      <c r="M402" s="28">
        <f>IF($A402="","",IFERROR(MAX(0,IF($H402&lt;=$I402,$J402-$L402,0)),0))</f>
        <v/>
      </c>
      <c r="N402" s="29">
        <f>IF($A402="","",IFERROR($G402*$H402,0))</f>
        <v/>
      </c>
      <c r="O402" s="30" t="n"/>
      <c r="P402" s="31">
        <f>IF($A402="","",IF($H402&lt;=0,"Rupture",IF($H402&lt;=$I402,IF($M402&gt;0,"À commander","Commande en cours"),"En stock")))</f>
        <v/>
      </c>
      <c r="Q402" s="25" t="n"/>
    </row>
    <row r="403" ht="22" customHeight="1">
      <c r="A403" s="24" t="n"/>
      <c r="B403" s="25" t="n"/>
      <c r="C403" s="24" t="n"/>
      <c r="D403" s="24" t="n"/>
      <c r="E403" s="24" t="n"/>
      <c r="F403" s="24" t="n"/>
      <c r="G403" s="26" t="n"/>
      <c r="H403" s="27" t="n"/>
      <c r="I403" s="27" t="n"/>
      <c r="J403" s="27" t="n"/>
      <c r="K403" s="27" t="n"/>
      <c r="L403" s="28">
        <f>IF($A403="","",IFERROR($H403+$K403,0))</f>
        <v/>
      </c>
      <c r="M403" s="28">
        <f>IF($A403="","",IFERROR(MAX(0,IF($H403&lt;=$I403,$J403-$L403,0)),0))</f>
        <v/>
      </c>
      <c r="N403" s="29">
        <f>IF($A403="","",IFERROR($G403*$H403,0))</f>
        <v/>
      </c>
      <c r="O403" s="30" t="n"/>
      <c r="P403" s="31">
        <f>IF($A403="","",IF($H403&lt;=0,"Rupture",IF($H403&lt;=$I403,IF($M403&gt;0,"À commander","Commande en cours"),"En stock")))</f>
        <v/>
      </c>
      <c r="Q403" s="25" t="n"/>
    </row>
    <row r="404" ht="22" customHeight="1">
      <c r="A404" s="24" t="n"/>
      <c r="B404" s="25" t="n"/>
      <c r="C404" s="24" t="n"/>
      <c r="D404" s="24" t="n"/>
      <c r="E404" s="24" t="n"/>
      <c r="F404" s="24" t="n"/>
      <c r="G404" s="26" t="n"/>
      <c r="H404" s="27" t="n"/>
      <c r="I404" s="27" t="n"/>
      <c r="J404" s="27" t="n"/>
      <c r="K404" s="27" t="n"/>
      <c r="L404" s="28">
        <f>IF($A404="","",IFERROR($H404+$K404,0))</f>
        <v/>
      </c>
      <c r="M404" s="28">
        <f>IF($A404="","",IFERROR(MAX(0,IF($H404&lt;=$I404,$J404-$L404,0)),0))</f>
        <v/>
      </c>
      <c r="N404" s="29">
        <f>IF($A404="","",IFERROR($G404*$H404,0))</f>
        <v/>
      </c>
      <c r="O404" s="30" t="n"/>
      <c r="P404" s="31">
        <f>IF($A404="","",IF($H404&lt;=0,"Rupture",IF($H404&lt;=$I404,IF($M404&gt;0,"À commander","Commande en cours"),"En stock")))</f>
        <v/>
      </c>
      <c r="Q404" s="25" t="n"/>
    </row>
    <row r="405" ht="22" customHeight="1">
      <c r="A405" s="24" t="n"/>
      <c r="B405" s="25" t="n"/>
      <c r="C405" s="24" t="n"/>
      <c r="D405" s="24" t="n"/>
      <c r="E405" s="24" t="n"/>
      <c r="F405" s="24" t="n"/>
      <c r="G405" s="26" t="n"/>
      <c r="H405" s="27" t="n"/>
      <c r="I405" s="27" t="n"/>
      <c r="J405" s="27" t="n"/>
      <c r="K405" s="27" t="n"/>
      <c r="L405" s="28">
        <f>IF($A405="","",IFERROR($H405+$K405,0))</f>
        <v/>
      </c>
      <c r="M405" s="28">
        <f>IF($A405="","",IFERROR(MAX(0,IF($H405&lt;=$I405,$J405-$L405,0)),0))</f>
        <v/>
      </c>
      <c r="N405" s="29">
        <f>IF($A405="","",IFERROR($G405*$H405,0))</f>
        <v/>
      </c>
      <c r="O405" s="30" t="n"/>
      <c r="P405" s="31">
        <f>IF($A405="","",IF($H405&lt;=0,"Rupture",IF($H405&lt;=$I405,IF($M405&gt;0,"À commander","Commande en cours"),"En stock")))</f>
        <v/>
      </c>
      <c r="Q405" s="25" t="n"/>
    </row>
    <row r="406" ht="22" customHeight="1">
      <c r="A406" s="24" t="n"/>
      <c r="B406" s="25" t="n"/>
      <c r="C406" s="24" t="n"/>
      <c r="D406" s="24" t="n"/>
      <c r="E406" s="24" t="n"/>
      <c r="F406" s="24" t="n"/>
      <c r="G406" s="26" t="n"/>
      <c r="H406" s="27" t="n"/>
      <c r="I406" s="27" t="n"/>
      <c r="J406" s="27" t="n"/>
      <c r="K406" s="27" t="n"/>
      <c r="L406" s="28">
        <f>IF($A406="","",IFERROR($H406+$K406,0))</f>
        <v/>
      </c>
      <c r="M406" s="28">
        <f>IF($A406="","",IFERROR(MAX(0,IF($H406&lt;=$I406,$J406-$L406,0)),0))</f>
        <v/>
      </c>
      <c r="N406" s="29">
        <f>IF($A406="","",IFERROR($G406*$H406,0))</f>
        <v/>
      </c>
      <c r="O406" s="30" t="n"/>
      <c r="P406" s="31">
        <f>IF($A406="","",IF($H406&lt;=0,"Rupture",IF($H406&lt;=$I406,IF($M406&gt;0,"À commander","Commande en cours"),"En stock")))</f>
        <v/>
      </c>
      <c r="Q406" s="25" t="n"/>
    </row>
    <row r="407" ht="22" customHeight="1">
      <c r="A407" s="24" t="n"/>
      <c r="B407" s="25" t="n"/>
      <c r="C407" s="24" t="n"/>
      <c r="D407" s="24" t="n"/>
      <c r="E407" s="24" t="n"/>
      <c r="F407" s="24" t="n"/>
      <c r="G407" s="26" t="n"/>
      <c r="H407" s="27" t="n"/>
      <c r="I407" s="27" t="n"/>
      <c r="J407" s="27" t="n"/>
      <c r="K407" s="27" t="n"/>
      <c r="L407" s="28">
        <f>IF($A407="","",IFERROR($H407+$K407,0))</f>
        <v/>
      </c>
      <c r="M407" s="28">
        <f>IF($A407="","",IFERROR(MAX(0,IF($H407&lt;=$I407,$J407-$L407,0)),0))</f>
        <v/>
      </c>
      <c r="N407" s="29">
        <f>IF($A407="","",IFERROR($G407*$H407,0))</f>
        <v/>
      </c>
      <c r="O407" s="30" t="n"/>
      <c r="P407" s="31">
        <f>IF($A407="","",IF($H407&lt;=0,"Rupture",IF($H407&lt;=$I407,IF($M407&gt;0,"À commander","Commande en cours"),"En stock")))</f>
        <v/>
      </c>
      <c r="Q407" s="25" t="n"/>
    </row>
    <row r="408" ht="22" customHeight="1">
      <c r="A408" s="24" t="n"/>
      <c r="B408" s="25" t="n"/>
      <c r="C408" s="24" t="n"/>
      <c r="D408" s="24" t="n"/>
      <c r="E408" s="24" t="n"/>
      <c r="F408" s="24" t="n"/>
      <c r="G408" s="26" t="n"/>
      <c r="H408" s="27" t="n"/>
      <c r="I408" s="27" t="n"/>
      <c r="J408" s="27" t="n"/>
      <c r="K408" s="27" t="n"/>
      <c r="L408" s="28">
        <f>IF($A408="","",IFERROR($H408+$K408,0))</f>
        <v/>
      </c>
      <c r="M408" s="28">
        <f>IF($A408="","",IFERROR(MAX(0,IF($H408&lt;=$I408,$J408-$L408,0)),0))</f>
        <v/>
      </c>
      <c r="N408" s="29">
        <f>IF($A408="","",IFERROR($G408*$H408,0))</f>
        <v/>
      </c>
      <c r="O408" s="30" t="n"/>
      <c r="P408" s="31">
        <f>IF($A408="","",IF($H408&lt;=0,"Rupture",IF($H408&lt;=$I408,IF($M408&gt;0,"À commander","Commande en cours"),"En stock")))</f>
        <v/>
      </c>
      <c r="Q408" s="25" t="n"/>
    </row>
    <row r="409" ht="22" customHeight="1">
      <c r="A409" s="24" t="n"/>
      <c r="B409" s="25" t="n"/>
      <c r="C409" s="24" t="n"/>
      <c r="D409" s="24" t="n"/>
      <c r="E409" s="24" t="n"/>
      <c r="F409" s="24" t="n"/>
      <c r="G409" s="26" t="n"/>
      <c r="H409" s="27" t="n"/>
      <c r="I409" s="27" t="n"/>
      <c r="J409" s="27" t="n"/>
      <c r="K409" s="27" t="n"/>
      <c r="L409" s="28">
        <f>IF($A409="","",IFERROR($H409+$K409,0))</f>
        <v/>
      </c>
      <c r="M409" s="28">
        <f>IF($A409="","",IFERROR(MAX(0,IF($H409&lt;=$I409,$J409-$L409,0)),0))</f>
        <v/>
      </c>
      <c r="N409" s="29">
        <f>IF($A409="","",IFERROR($G409*$H409,0))</f>
        <v/>
      </c>
      <c r="O409" s="30" t="n"/>
      <c r="P409" s="31">
        <f>IF($A409="","",IF($H409&lt;=0,"Rupture",IF($H409&lt;=$I409,IF($M409&gt;0,"À commander","Commande en cours"),"En stock")))</f>
        <v/>
      </c>
      <c r="Q409" s="25" t="n"/>
    </row>
    <row r="410" ht="22" customHeight="1">
      <c r="A410" s="24" t="n"/>
      <c r="B410" s="25" t="n"/>
      <c r="C410" s="24" t="n"/>
      <c r="D410" s="24" t="n"/>
      <c r="E410" s="24" t="n"/>
      <c r="F410" s="24" t="n"/>
      <c r="G410" s="26" t="n"/>
      <c r="H410" s="27" t="n"/>
      <c r="I410" s="27" t="n"/>
      <c r="J410" s="27" t="n"/>
      <c r="K410" s="27" t="n"/>
      <c r="L410" s="28">
        <f>IF($A410="","",IFERROR($H410+$K410,0))</f>
        <v/>
      </c>
      <c r="M410" s="28">
        <f>IF($A410="","",IFERROR(MAX(0,IF($H410&lt;=$I410,$J410-$L410,0)),0))</f>
        <v/>
      </c>
      <c r="N410" s="29">
        <f>IF($A410="","",IFERROR($G410*$H410,0))</f>
        <v/>
      </c>
      <c r="O410" s="30" t="n"/>
      <c r="P410" s="31">
        <f>IF($A410="","",IF($H410&lt;=0,"Rupture",IF($H410&lt;=$I410,IF($M410&gt;0,"À commander","Commande en cours"),"En stock")))</f>
        <v/>
      </c>
      <c r="Q410" s="25" t="n"/>
    </row>
    <row r="411" ht="22" customHeight="1">
      <c r="A411" s="24" t="n"/>
      <c r="B411" s="25" t="n"/>
      <c r="C411" s="24" t="n"/>
      <c r="D411" s="24" t="n"/>
      <c r="E411" s="24" t="n"/>
      <c r="F411" s="24" t="n"/>
      <c r="G411" s="26" t="n"/>
      <c r="H411" s="27" t="n"/>
      <c r="I411" s="27" t="n"/>
      <c r="J411" s="27" t="n"/>
      <c r="K411" s="27" t="n"/>
      <c r="L411" s="28">
        <f>IF($A411="","",IFERROR($H411+$K411,0))</f>
        <v/>
      </c>
      <c r="M411" s="28">
        <f>IF($A411="","",IFERROR(MAX(0,IF($H411&lt;=$I411,$J411-$L411,0)),0))</f>
        <v/>
      </c>
      <c r="N411" s="29">
        <f>IF($A411="","",IFERROR($G411*$H411,0))</f>
        <v/>
      </c>
      <c r="O411" s="30" t="n"/>
      <c r="P411" s="31">
        <f>IF($A411="","",IF($H411&lt;=0,"Rupture",IF($H411&lt;=$I411,IF($M411&gt;0,"À commander","Commande en cours"),"En stock")))</f>
        <v/>
      </c>
      <c r="Q411" s="25" t="n"/>
    </row>
    <row r="412" ht="22" customHeight="1">
      <c r="A412" s="24" t="n"/>
      <c r="B412" s="25" t="n"/>
      <c r="C412" s="24" t="n"/>
      <c r="D412" s="24" t="n"/>
      <c r="E412" s="24" t="n"/>
      <c r="F412" s="24" t="n"/>
      <c r="G412" s="26" t="n"/>
      <c r="H412" s="27" t="n"/>
      <c r="I412" s="27" t="n"/>
      <c r="J412" s="27" t="n"/>
      <c r="K412" s="27" t="n"/>
      <c r="L412" s="28">
        <f>IF($A412="","",IFERROR($H412+$K412,0))</f>
        <v/>
      </c>
      <c r="M412" s="28">
        <f>IF($A412="","",IFERROR(MAX(0,IF($H412&lt;=$I412,$J412-$L412,0)),0))</f>
        <v/>
      </c>
      <c r="N412" s="29">
        <f>IF($A412="","",IFERROR($G412*$H412,0))</f>
        <v/>
      </c>
      <c r="O412" s="30" t="n"/>
      <c r="P412" s="31">
        <f>IF($A412="","",IF($H412&lt;=0,"Rupture",IF($H412&lt;=$I412,IF($M412&gt;0,"À commander","Commande en cours"),"En stock")))</f>
        <v/>
      </c>
      <c r="Q412" s="25" t="n"/>
    </row>
    <row r="413" ht="22" customHeight="1">
      <c r="A413" s="24" t="n"/>
      <c r="B413" s="25" t="n"/>
      <c r="C413" s="24" t="n"/>
      <c r="D413" s="24" t="n"/>
      <c r="E413" s="24" t="n"/>
      <c r="F413" s="24" t="n"/>
      <c r="G413" s="26" t="n"/>
      <c r="H413" s="27" t="n"/>
      <c r="I413" s="27" t="n"/>
      <c r="J413" s="27" t="n"/>
      <c r="K413" s="27" t="n"/>
      <c r="L413" s="28">
        <f>IF($A413="","",IFERROR($H413+$K413,0))</f>
        <v/>
      </c>
      <c r="M413" s="28">
        <f>IF($A413="","",IFERROR(MAX(0,IF($H413&lt;=$I413,$J413-$L413,0)),0))</f>
        <v/>
      </c>
      <c r="N413" s="29">
        <f>IF($A413="","",IFERROR($G413*$H413,0))</f>
        <v/>
      </c>
      <c r="O413" s="30" t="n"/>
      <c r="P413" s="31">
        <f>IF($A413="","",IF($H413&lt;=0,"Rupture",IF($H413&lt;=$I413,IF($M413&gt;0,"À commander","Commande en cours"),"En stock")))</f>
        <v/>
      </c>
      <c r="Q413" s="25" t="n"/>
    </row>
    <row r="414" ht="22" customHeight="1">
      <c r="A414" s="24" t="n"/>
      <c r="B414" s="25" t="n"/>
      <c r="C414" s="24" t="n"/>
      <c r="D414" s="24" t="n"/>
      <c r="E414" s="24" t="n"/>
      <c r="F414" s="24" t="n"/>
      <c r="G414" s="26" t="n"/>
      <c r="H414" s="27" t="n"/>
      <c r="I414" s="27" t="n"/>
      <c r="J414" s="27" t="n"/>
      <c r="K414" s="27" t="n"/>
      <c r="L414" s="28">
        <f>IF($A414="","",IFERROR($H414+$K414,0))</f>
        <v/>
      </c>
      <c r="M414" s="28">
        <f>IF($A414="","",IFERROR(MAX(0,IF($H414&lt;=$I414,$J414-$L414,0)),0))</f>
        <v/>
      </c>
      <c r="N414" s="29">
        <f>IF($A414="","",IFERROR($G414*$H414,0))</f>
        <v/>
      </c>
      <c r="O414" s="30" t="n"/>
      <c r="P414" s="31">
        <f>IF($A414="","",IF($H414&lt;=0,"Rupture",IF($H414&lt;=$I414,IF($M414&gt;0,"À commander","Commande en cours"),"En stock")))</f>
        <v/>
      </c>
      <c r="Q414" s="25" t="n"/>
    </row>
    <row r="415" ht="22" customHeight="1">
      <c r="A415" s="24" t="n"/>
      <c r="B415" s="25" t="n"/>
      <c r="C415" s="24" t="n"/>
      <c r="D415" s="24" t="n"/>
      <c r="E415" s="24" t="n"/>
      <c r="F415" s="24" t="n"/>
      <c r="G415" s="26" t="n"/>
      <c r="H415" s="27" t="n"/>
      <c r="I415" s="27" t="n"/>
      <c r="J415" s="27" t="n"/>
      <c r="K415" s="27" t="n"/>
      <c r="L415" s="28">
        <f>IF($A415="","",IFERROR($H415+$K415,0))</f>
        <v/>
      </c>
      <c r="M415" s="28">
        <f>IF($A415="","",IFERROR(MAX(0,IF($H415&lt;=$I415,$J415-$L415,0)),0))</f>
        <v/>
      </c>
      <c r="N415" s="29">
        <f>IF($A415="","",IFERROR($G415*$H415,0))</f>
        <v/>
      </c>
      <c r="O415" s="30" t="n"/>
      <c r="P415" s="31">
        <f>IF($A415="","",IF($H415&lt;=0,"Rupture",IF($H415&lt;=$I415,IF($M415&gt;0,"À commander","Commande en cours"),"En stock")))</f>
        <v/>
      </c>
      <c r="Q415" s="25" t="n"/>
    </row>
    <row r="416" ht="22" customHeight="1">
      <c r="A416" s="24" t="n"/>
      <c r="B416" s="25" t="n"/>
      <c r="C416" s="24" t="n"/>
      <c r="D416" s="24" t="n"/>
      <c r="E416" s="24" t="n"/>
      <c r="F416" s="24" t="n"/>
      <c r="G416" s="26" t="n"/>
      <c r="H416" s="27" t="n"/>
      <c r="I416" s="27" t="n"/>
      <c r="J416" s="27" t="n"/>
      <c r="K416" s="27" t="n"/>
      <c r="L416" s="28">
        <f>IF($A416="","",IFERROR($H416+$K416,0))</f>
        <v/>
      </c>
      <c r="M416" s="28">
        <f>IF($A416="","",IFERROR(MAX(0,IF($H416&lt;=$I416,$J416-$L416,0)),0))</f>
        <v/>
      </c>
      <c r="N416" s="29">
        <f>IF($A416="","",IFERROR($G416*$H416,0))</f>
        <v/>
      </c>
      <c r="O416" s="30" t="n"/>
      <c r="P416" s="31">
        <f>IF($A416="","",IF($H416&lt;=0,"Rupture",IF($H416&lt;=$I416,IF($M416&gt;0,"À commander","Commande en cours"),"En stock")))</f>
        <v/>
      </c>
      <c r="Q416" s="25" t="n"/>
    </row>
    <row r="417" ht="22" customHeight="1">
      <c r="A417" s="24" t="n"/>
      <c r="B417" s="25" t="n"/>
      <c r="C417" s="24" t="n"/>
      <c r="D417" s="24" t="n"/>
      <c r="E417" s="24" t="n"/>
      <c r="F417" s="24" t="n"/>
      <c r="G417" s="26" t="n"/>
      <c r="H417" s="27" t="n"/>
      <c r="I417" s="27" t="n"/>
      <c r="J417" s="27" t="n"/>
      <c r="K417" s="27" t="n"/>
      <c r="L417" s="28">
        <f>IF($A417="","",IFERROR($H417+$K417,0))</f>
        <v/>
      </c>
      <c r="M417" s="28">
        <f>IF($A417="","",IFERROR(MAX(0,IF($H417&lt;=$I417,$J417-$L417,0)),0))</f>
        <v/>
      </c>
      <c r="N417" s="29">
        <f>IF($A417="","",IFERROR($G417*$H417,0))</f>
        <v/>
      </c>
      <c r="O417" s="30" t="n"/>
      <c r="P417" s="31">
        <f>IF($A417="","",IF($H417&lt;=0,"Rupture",IF($H417&lt;=$I417,IF($M417&gt;0,"À commander","Commande en cours"),"En stock")))</f>
        <v/>
      </c>
      <c r="Q417" s="25" t="n"/>
    </row>
    <row r="418" ht="22" customHeight="1">
      <c r="A418" s="24" t="n"/>
      <c r="B418" s="25" t="n"/>
      <c r="C418" s="24" t="n"/>
      <c r="D418" s="24" t="n"/>
      <c r="E418" s="24" t="n"/>
      <c r="F418" s="24" t="n"/>
      <c r="G418" s="26" t="n"/>
      <c r="H418" s="27" t="n"/>
      <c r="I418" s="27" t="n"/>
      <c r="J418" s="27" t="n"/>
      <c r="K418" s="27" t="n"/>
      <c r="L418" s="28">
        <f>IF($A418="","",IFERROR($H418+$K418,0))</f>
        <v/>
      </c>
      <c r="M418" s="28">
        <f>IF($A418="","",IFERROR(MAX(0,IF($H418&lt;=$I418,$J418-$L418,0)),0))</f>
        <v/>
      </c>
      <c r="N418" s="29">
        <f>IF($A418="","",IFERROR($G418*$H418,0))</f>
        <v/>
      </c>
      <c r="O418" s="30" t="n"/>
      <c r="P418" s="31">
        <f>IF($A418="","",IF($H418&lt;=0,"Rupture",IF($H418&lt;=$I418,IF($M418&gt;0,"À commander","Commande en cours"),"En stock")))</f>
        <v/>
      </c>
      <c r="Q418" s="25" t="n"/>
    </row>
    <row r="419" ht="22" customHeight="1">
      <c r="A419" s="24" t="n"/>
      <c r="B419" s="25" t="n"/>
      <c r="C419" s="24" t="n"/>
      <c r="D419" s="24" t="n"/>
      <c r="E419" s="24" t="n"/>
      <c r="F419" s="24" t="n"/>
      <c r="G419" s="26" t="n"/>
      <c r="H419" s="27" t="n"/>
      <c r="I419" s="27" t="n"/>
      <c r="J419" s="27" t="n"/>
      <c r="K419" s="27" t="n"/>
      <c r="L419" s="28">
        <f>IF($A419="","",IFERROR($H419+$K419,0))</f>
        <v/>
      </c>
      <c r="M419" s="28">
        <f>IF($A419="","",IFERROR(MAX(0,IF($H419&lt;=$I419,$J419-$L419,0)),0))</f>
        <v/>
      </c>
      <c r="N419" s="29">
        <f>IF($A419="","",IFERROR($G419*$H419,0))</f>
        <v/>
      </c>
      <c r="O419" s="30" t="n"/>
      <c r="P419" s="31">
        <f>IF($A419="","",IF($H419&lt;=0,"Rupture",IF($H419&lt;=$I419,IF($M419&gt;0,"À commander","Commande en cours"),"En stock")))</f>
        <v/>
      </c>
      <c r="Q419" s="25" t="n"/>
    </row>
    <row r="420" ht="22" customHeight="1">
      <c r="A420" s="24" t="n"/>
      <c r="B420" s="25" t="n"/>
      <c r="C420" s="24" t="n"/>
      <c r="D420" s="24" t="n"/>
      <c r="E420" s="24" t="n"/>
      <c r="F420" s="24" t="n"/>
      <c r="G420" s="26" t="n"/>
      <c r="H420" s="27" t="n"/>
      <c r="I420" s="27" t="n"/>
      <c r="J420" s="27" t="n"/>
      <c r="K420" s="27" t="n"/>
      <c r="L420" s="28">
        <f>IF($A420="","",IFERROR($H420+$K420,0))</f>
        <v/>
      </c>
      <c r="M420" s="28">
        <f>IF($A420="","",IFERROR(MAX(0,IF($H420&lt;=$I420,$J420-$L420,0)),0))</f>
        <v/>
      </c>
      <c r="N420" s="29">
        <f>IF($A420="","",IFERROR($G420*$H420,0))</f>
        <v/>
      </c>
      <c r="O420" s="30" t="n"/>
      <c r="P420" s="31">
        <f>IF($A420="","",IF($H420&lt;=0,"Rupture",IF($H420&lt;=$I420,IF($M420&gt;0,"À commander","Commande en cours"),"En stock")))</f>
        <v/>
      </c>
      <c r="Q420" s="25" t="n"/>
    </row>
    <row r="421" ht="22" customHeight="1">
      <c r="A421" s="24" t="n"/>
      <c r="B421" s="25" t="n"/>
      <c r="C421" s="24" t="n"/>
      <c r="D421" s="24" t="n"/>
      <c r="E421" s="24" t="n"/>
      <c r="F421" s="24" t="n"/>
      <c r="G421" s="26" t="n"/>
      <c r="H421" s="27" t="n"/>
      <c r="I421" s="27" t="n"/>
      <c r="J421" s="27" t="n"/>
      <c r="K421" s="27" t="n"/>
      <c r="L421" s="28">
        <f>IF($A421="","",IFERROR($H421+$K421,0))</f>
        <v/>
      </c>
      <c r="M421" s="28">
        <f>IF($A421="","",IFERROR(MAX(0,IF($H421&lt;=$I421,$J421-$L421,0)),0))</f>
        <v/>
      </c>
      <c r="N421" s="29">
        <f>IF($A421="","",IFERROR($G421*$H421,0))</f>
        <v/>
      </c>
      <c r="O421" s="30" t="n"/>
      <c r="P421" s="31">
        <f>IF($A421="","",IF($H421&lt;=0,"Rupture",IF($H421&lt;=$I421,IF($M421&gt;0,"À commander","Commande en cours"),"En stock")))</f>
        <v/>
      </c>
      <c r="Q421" s="25" t="n"/>
    </row>
    <row r="422" ht="22" customHeight="1">
      <c r="A422" s="24" t="n"/>
      <c r="B422" s="25" t="n"/>
      <c r="C422" s="24" t="n"/>
      <c r="D422" s="24" t="n"/>
      <c r="E422" s="24" t="n"/>
      <c r="F422" s="24" t="n"/>
      <c r="G422" s="26" t="n"/>
      <c r="H422" s="27" t="n"/>
      <c r="I422" s="27" t="n"/>
      <c r="J422" s="27" t="n"/>
      <c r="K422" s="27" t="n"/>
      <c r="L422" s="28">
        <f>IF($A422="","",IFERROR($H422+$K422,0))</f>
        <v/>
      </c>
      <c r="M422" s="28">
        <f>IF($A422="","",IFERROR(MAX(0,IF($H422&lt;=$I422,$J422-$L422,0)),0))</f>
        <v/>
      </c>
      <c r="N422" s="29">
        <f>IF($A422="","",IFERROR($G422*$H422,0))</f>
        <v/>
      </c>
      <c r="O422" s="30" t="n"/>
      <c r="P422" s="31">
        <f>IF($A422="","",IF($H422&lt;=0,"Rupture",IF($H422&lt;=$I422,IF($M422&gt;0,"À commander","Commande en cours"),"En stock")))</f>
        <v/>
      </c>
      <c r="Q422" s="25" t="n"/>
    </row>
    <row r="423" ht="22" customHeight="1">
      <c r="A423" s="24" t="n"/>
      <c r="B423" s="25" t="n"/>
      <c r="C423" s="24" t="n"/>
      <c r="D423" s="24" t="n"/>
      <c r="E423" s="24" t="n"/>
      <c r="F423" s="24" t="n"/>
      <c r="G423" s="26" t="n"/>
      <c r="H423" s="27" t="n"/>
      <c r="I423" s="27" t="n"/>
      <c r="J423" s="27" t="n"/>
      <c r="K423" s="27" t="n"/>
      <c r="L423" s="28">
        <f>IF($A423="","",IFERROR($H423+$K423,0))</f>
        <v/>
      </c>
      <c r="M423" s="28">
        <f>IF($A423="","",IFERROR(MAX(0,IF($H423&lt;=$I423,$J423-$L423,0)),0))</f>
        <v/>
      </c>
      <c r="N423" s="29">
        <f>IF($A423="","",IFERROR($G423*$H423,0))</f>
        <v/>
      </c>
      <c r="O423" s="30" t="n"/>
      <c r="P423" s="31">
        <f>IF($A423="","",IF($H423&lt;=0,"Rupture",IF($H423&lt;=$I423,IF($M423&gt;0,"À commander","Commande en cours"),"En stock")))</f>
        <v/>
      </c>
      <c r="Q423" s="25" t="n"/>
    </row>
    <row r="424" ht="22" customHeight="1">
      <c r="A424" s="24" t="n"/>
      <c r="B424" s="25" t="n"/>
      <c r="C424" s="24" t="n"/>
      <c r="D424" s="24" t="n"/>
      <c r="E424" s="24" t="n"/>
      <c r="F424" s="24" t="n"/>
      <c r="G424" s="26" t="n"/>
      <c r="H424" s="27" t="n"/>
      <c r="I424" s="27" t="n"/>
      <c r="J424" s="27" t="n"/>
      <c r="K424" s="27" t="n"/>
      <c r="L424" s="28">
        <f>IF($A424="","",IFERROR($H424+$K424,0))</f>
        <v/>
      </c>
      <c r="M424" s="28">
        <f>IF($A424="","",IFERROR(MAX(0,IF($H424&lt;=$I424,$J424-$L424,0)),0))</f>
        <v/>
      </c>
      <c r="N424" s="29">
        <f>IF($A424="","",IFERROR($G424*$H424,0))</f>
        <v/>
      </c>
      <c r="O424" s="30" t="n"/>
      <c r="P424" s="31">
        <f>IF($A424="","",IF($H424&lt;=0,"Rupture",IF($H424&lt;=$I424,IF($M424&gt;0,"À commander","Commande en cours"),"En stock")))</f>
        <v/>
      </c>
      <c r="Q424" s="25" t="n"/>
    </row>
    <row r="425" ht="22" customHeight="1">
      <c r="A425" s="24" t="n"/>
      <c r="B425" s="25" t="n"/>
      <c r="C425" s="24" t="n"/>
      <c r="D425" s="24" t="n"/>
      <c r="E425" s="24" t="n"/>
      <c r="F425" s="24" t="n"/>
      <c r="G425" s="26" t="n"/>
      <c r="H425" s="27" t="n"/>
      <c r="I425" s="27" t="n"/>
      <c r="J425" s="27" t="n"/>
      <c r="K425" s="27" t="n"/>
      <c r="L425" s="28">
        <f>IF($A425="","",IFERROR($H425+$K425,0))</f>
        <v/>
      </c>
      <c r="M425" s="28">
        <f>IF($A425="","",IFERROR(MAX(0,IF($H425&lt;=$I425,$J425-$L425,0)),0))</f>
        <v/>
      </c>
      <c r="N425" s="29">
        <f>IF($A425="","",IFERROR($G425*$H425,0))</f>
        <v/>
      </c>
      <c r="O425" s="30" t="n"/>
      <c r="P425" s="31">
        <f>IF($A425="","",IF($H425&lt;=0,"Rupture",IF($H425&lt;=$I425,IF($M425&gt;0,"À commander","Commande en cours"),"En stock")))</f>
        <v/>
      </c>
      <c r="Q425" s="25" t="n"/>
    </row>
    <row r="426" ht="22" customHeight="1">
      <c r="A426" s="24" t="n"/>
      <c r="B426" s="25" t="n"/>
      <c r="C426" s="24" t="n"/>
      <c r="D426" s="24" t="n"/>
      <c r="E426" s="24" t="n"/>
      <c r="F426" s="24" t="n"/>
      <c r="G426" s="26" t="n"/>
      <c r="H426" s="27" t="n"/>
      <c r="I426" s="27" t="n"/>
      <c r="J426" s="27" t="n"/>
      <c r="K426" s="27" t="n"/>
      <c r="L426" s="28">
        <f>IF($A426="","",IFERROR($H426+$K426,0))</f>
        <v/>
      </c>
      <c r="M426" s="28">
        <f>IF($A426="","",IFERROR(MAX(0,IF($H426&lt;=$I426,$J426-$L426,0)),0))</f>
        <v/>
      </c>
      <c r="N426" s="29">
        <f>IF($A426="","",IFERROR($G426*$H426,0))</f>
        <v/>
      </c>
      <c r="O426" s="30" t="n"/>
      <c r="P426" s="31">
        <f>IF($A426="","",IF($H426&lt;=0,"Rupture",IF($H426&lt;=$I426,IF($M426&gt;0,"À commander","Commande en cours"),"En stock")))</f>
        <v/>
      </c>
      <c r="Q426" s="25" t="n"/>
    </row>
    <row r="427" ht="22" customHeight="1">
      <c r="A427" s="24" t="n"/>
      <c r="B427" s="25" t="n"/>
      <c r="C427" s="24" t="n"/>
      <c r="D427" s="24" t="n"/>
      <c r="E427" s="24" t="n"/>
      <c r="F427" s="24" t="n"/>
      <c r="G427" s="26" t="n"/>
      <c r="H427" s="27" t="n"/>
      <c r="I427" s="27" t="n"/>
      <c r="J427" s="27" t="n"/>
      <c r="K427" s="27" t="n"/>
      <c r="L427" s="28">
        <f>IF($A427="","",IFERROR($H427+$K427,0))</f>
        <v/>
      </c>
      <c r="M427" s="28">
        <f>IF($A427="","",IFERROR(MAX(0,IF($H427&lt;=$I427,$J427-$L427,0)),0))</f>
        <v/>
      </c>
      <c r="N427" s="29">
        <f>IF($A427="","",IFERROR($G427*$H427,0))</f>
        <v/>
      </c>
      <c r="O427" s="30" t="n"/>
      <c r="P427" s="31">
        <f>IF($A427="","",IF($H427&lt;=0,"Rupture",IF($H427&lt;=$I427,IF($M427&gt;0,"À commander","Commande en cours"),"En stock")))</f>
        <v/>
      </c>
      <c r="Q427" s="25" t="n"/>
    </row>
    <row r="428" ht="22" customHeight="1">
      <c r="A428" s="24" t="n"/>
      <c r="B428" s="25" t="n"/>
      <c r="C428" s="24" t="n"/>
      <c r="D428" s="24" t="n"/>
      <c r="E428" s="24" t="n"/>
      <c r="F428" s="24" t="n"/>
      <c r="G428" s="26" t="n"/>
      <c r="H428" s="27" t="n"/>
      <c r="I428" s="27" t="n"/>
      <c r="J428" s="27" t="n"/>
      <c r="K428" s="27" t="n"/>
      <c r="L428" s="28">
        <f>IF($A428="","",IFERROR($H428+$K428,0))</f>
        <v/>
      </c>
      <c r="M428" s="28">
        <f>IF($A428="","",IFERROR(MAX(0,IF($H428&lt;=$I428,$J428-$L428,0)),0))</f>
        <v/>
      </c>
      <c r="N428" s="29">
        <f>IF($A428="","",IFERROR($G428*$H428,0))</f>
        <v/>
      </c>
      <c r="O428" s="30" t="n"/>
      <c r="P428" s="31">
        <f>IF($A428="","",IF($H428&lt;=0,"Rupture",IF($H428&lt;=$I428,IF($M428&gt;0,"À commander","Commande en cours"),"En stock")))</f>
        <v/>
      </c>
      <c r="Q428" s="25" t="n"/>
    </row>
    <row r="429" ht="22" customHeight="1">
      <c r="A429" s="24" t="n"/>
      <c r="B429" s="25" t="n"/>
      <c r="C429" s="24" t="n"/>
      <c r="D429" s="24" t="n"/>
      <c r="E429" s="24" t="n"/>
      <c r="F429" s="24" t="n"/>
      <c r="G429" s="26" t="n"/>
      <c r="H429" s="27" t="n"/>
      <c r="I429" s="27" t="n"/>
      <c r="J429" s="27" t="n"/>
      <c r="K429" s="27" t="n"/>
      <c r="L429" s="28">
        <f>IF($A429="","",IFERROR($H429+$K429,0))</f>
        <v/>
      </c>
      <c r="M429" s="28">
        <f>IF($A429="","",IFERROR(MAX(0,IF($H429&lt;=$I429,$J429-$L429,0)),0))</f>
        <v/>
      </c>
      <c r="N429" s="29">
        <f>IF($A429="","",IFERROR($G429*$H429,0))</f>
        <v/>
      </c>
      <c r="O429" s="30" t="n"/>
      <c r="P429" s="31">
        <f>IF($A429="","",IF($H429&lt;=0,"Rupture",IF($H429&lt;=$I429,IF($M429&gt;0,"À commander","Commande en cours"),"En stock")))</f>
        <v/>
      </c>
      <c r="Q429" s="25" t="n"/>
    </row>
    <row r="430" ht="22" customHeight="1">
      <c r="A430" s="24" t="n"/>
      <c r="B430" s="25" t="n"/>
      <c r="C430" s="24" t="n"/>
      <c r="D430" s="24" t="n"/>
      <c r="E430" s="24" t="n"/>
      <c r="F430" s="24" t="n"/>
      <c r="G430" s="26" t="n"/>
      <c r="H430" s="27" t="n"/>
      <c r="I430" s="27" t="n"/>
      <c r="J430" s="27" t="n"/>
      <c r="K430" s="27" t="n"/>
      <c r="L430" s="28">
        <f>IF($A430="","",IFERROR($H430+$K430,0))</f>
        <v/>
      </c>
      <c r="M430" s="28">
        <f>IF($A430="","",IFERROR(MAX(0,IF($H430&lt;=$I430,$J430-$L430,0)),0))</f>
        <v/>
      </c>
      <c r="N430" s="29">
        <f>IF($A430="","",IFERROR($G430*$H430,0))</f>
        <v/>
      </c>
      <c r="O430" s="30" t="n"/>
      <c r="P430" s="31">
        <f>IF($A430="","",IF($H430&lt;=0,"Rupture",IF($H430&lt;=$I430,IF($M430&gt;0,"À commander","Commande en cours"),"En stock")))</f>
        <v/>
      </c>
      <c r="Q430" s="25" t="n"/>
    </row>
    <row r="431" ht="22" customHeight="1">
      <c r="A431" s="24" t="n"/>
      <c r="B431" s="25" t="n"/>
      <c r="C431" s="24" t="n"/>
      <c r="D431" s="24" t="n"/>
      <c r="E431" s="24" t="n"/>
      <c r="F431" s="24" t="n"/>
      <c r="G431" s="26" t="n"/>
      <c r="H431" s="27" t="n"/>
      <c r="I431" s="27" t="n"/>
      <c r="J431" s="27" t="n"/>
      <c r="K431" s="27" t="n"/>
      <c r="L431" s="28">
        <f>IF($A431="","",IFERROR($H431+$K431,0))</f>
        <v/>
      </c>
      <c r="M431" s="28">
        <f>IF($A431="","",IFERROR(MAX(0,IF($H431&lt;=$I431,$J431-$L431,0)),0))</f>
        <v/>
      </c>
      <c r="N431" s="29">
        <f>IF($A431="","",IFERROR($G431*$H431,0))</f>
        <v/>
      </c>
      <c r="O431" s="30" t="n"/>
      <c r="P431" s="31">
        <f>IF($A431="","",IF($H431&lt;=0,"Rupture",IF($H431&lt;=$I431,IF($M431&gt;0,"À commander","Commande en cours"),"En stock")))</f>
        <v/>
      </c>
      <c r="Q431" s="25" t="n"/>
    </row>
    <row r="432" ht="22" customHeight="1">
      <c r="A432" s="24" t="n"/>
      <c r="B432" s="25" t="n"/>
      <c r="C432" s="24" t="n"/>
      <c r="D432" s="24" t="n"/>
      <c r="E432" s="24" t="n"/>
      <c r="F432" s="24" t="n"/>
      <c r="G432" s="26" t="n"/>
      <c r="H432" s="27" t="n"/>
      <c r="I432" s="27" t="n"/>
      <c r="J432" s="27" t="n"/>
      <c r="K432" s="27" t="n"/>
      <c r="L432" s="28">
        <f>IF($A432="","",IFERROR($H432+$K432,0))</f>
        <v/>
      </c>
      <c r="M432" s="28">
        <f>IF($A432="","",IFERROR(MAX(0,IF($H432&lt;=$I432,$J432-$L432,0)),0))</f>
        <v/>
      </c>
      <c r="N432" s="29">
        <f>IF($A432="","",IFERROR($G432*$H432,0))</f>
        <v/>
      </c>
      <c r="O432" s="30" t="n"/>
      <c r="P432" s="31">
        <f>IF($A432="","",IF($H432&lt;=0,"Rupture",IF($H432&lt;=$I432,IF($M432&gt;0,"À commander","Commande en cours"),"En stock")))</f>
        <v/>
      </c>
      <c r="Q432" s="25" t="n"/>
    </row>
    <row r="433" ht="22" customHeight="1">
      <c r="A433" s="24" t="n"/>
      <c r="B433" s="25" t="n"/>
      <c r="C433" s="24" t="n"/>
      <c r="D433" s="24" t="n"/>
      <c r="E433" s="24" t="n"/>
      <c r="F433" s="24" t="n"/>
      <c r="G433" s="26" t="n"/>
      <c r="H433" s="27" t="n"/>
      <c r="I433" s="27" t="n"/>
      <c r="J433" s="27" t="n"/>
      <c r="K433" s="27" t="n"/>
      <c r="L433" s="28">
        <f>IF($A433="","",IFERROR($H433+$K433,0))</f>
        <v/>
      </c>
      <c r="M433" s="28">
        <f>IF($A433="","",IFERROR(MAX(0,IF($H433&lt;=$I433,$J433-$L433,0)),0))</f>
        <v/>
      </c>
      <c r="N433" s="29">
        <f>IF($A433="","",IFERROR($G433*$H433,0))</f>
        <v/>
      </c>
      <c r="O433" s="30" t="n"/>
      <c r="P433" s="31">
        <f>IF($A433="","",IF($H433&lt;=0,"Rupture",IF($H433&lt;=$I433,IF($M433&gt;0,"À commander","Commande en cours"),"En stock")))</f>
        <v/>
      </c>
      <c r="Q433" s="25" t="n"/>
    </row>
    <row r="434" ht="22" customHeight="1">
      <c r="A434" s="24" t="n"/>
      <c r="B434" s="25" t="n"/>
      <c r="C434" s="24" t="n"/>
      <c r="D434" s="24" t="n"/>
      <c r="E434" s="24" t="n"/>
      <c r="F434" s="24" t="n"/>
      <c r="G434" s="26" t="n"/>
      <c r="H434" s="27" t="n"/>
      <c r="I434" s="27" t="n"/>
      <c r="J434" s="27" t="n"/>
      <c r="K434" s="27" t="n"/>
      <c r="L434" s="28">
        <f>IF($A434="","",IFERROR($H434+$K434,0))</f>
        <v/>
      </c>
      <c r="M434" s="28">
        <f>IF($A434="","",IFERROR(MAX(0,IF($H434&lt;=$I434,$J434-$L434,0)),0))</f>
        <v/>
      </c>
      <c r="N434" s="29">
        <f>IF($A434="","",IFERROR($G434*$H434,0))</f>
        <v/>
      </c>
      <c r="O434" s="30" t="n"/>
      <c r="P434" s="31">
        <f>IF($A434="","",IF($H434&lt;=0,"Rupture",IF($H434&lt;=$I434,IF($M434&gt;0,"À commander","Commande en cours"),"En stock")))</f>
        <v/>
      </c>
      <c r="Q434" s="25" t="n"/>
    </row>
    <row r="435" ht="22" customHeight="1">
      <c r="A435" s="24" t="n"/>
      <c r="B435" s="25" t="n"/>
      <c r="C435" s="24" t="n"/>
      <c r="D435" s="24" t="n"/>
      <c r="E435" s="24" t="n"/>
      <c r="F435" s="24" t="n"/>
      <c r="G435" s="26" t="n"/>
      <c r="H435" s="27" t="n"/>
      <c r="I435" s="27" t="n"/>
      <c r="J435" s="27" t="n"/>
      <c r="K435" s="27" t="n"/>
      <c r="L435" s="28">
        <f>IF($A435="","",IFERROR($H435+$K435,0))</f>
        <v/>
      </c>
      <c r="M435" s="28">
        <f>IF($A435="","",IFERROR(MAX(0,IF($H435&lt;=$I435,$J435-$L435,0)),0))</f>
        <v/>
      </c>
      <c r="N435" s="29">
        <f>IF($A435="","",IFERROR($G435*$H435,0))</f>
        <v/>
      </c>
      <c r="O435" s="30" t="n"/>
      <c r="P435" s="31">
        <f>IF($A435="","",IF($H435&lt;=0,"Rupture",IF($H435&lt;=$I435,IF($M435&gt;0,"À commander","Commande en cours"),"En stock")))</f>
        <v/>
      </c>
      <c r="Q435" s="25" t="n"/>
    </row>
    <row r="436" ht="22" customHeight="1">
      <c r="A436" s="24" t="n"/>
      <c r="B436" s="25" t="n"/>
      <c r="C436" s="24" t="n"/>
      <c r="D436" s="24" t="n"/>
      <c r="E436" s="24" t="n"/>
      <c r="F436" s="24" t="n"/>
      <c r="G436" s="26" t="n"/>
      <c r="H436" s="27" t="n"/>
      <c r="I436" s="27" t="n"/>
      <c r="J436" s="27" t="n"/>
      <c r="K436" s="27" t="n"/>
      <c r="L436" s="28">
        <f>IF($A436="","",IFERROR($H436+$K436,0))</f>
        <v/>
      </c>
      <c r="M436" s="28">
        <f>IF($A436="","",IFERROR(MAX(0,IF($H436&lt;=$I436,$J436-$L436,0)),0))</f>
        <v/>
      </c>
      <c r="N436" s="29">
        <f>IF($A436="","",IFERROR($G436*$H436,0))</f>
        <v/>
      </c>
      <c r="O436" s="30" t="n"/>
      <c r="P436" s="31">
        <f>IF($A436="","",IF($H436&lt;=0,"Rupture",IF($H436&lt;=$I436,IF($M436&gt;0,"À commander","Commande en cours"),"En stock")))</f>
        <v/>
      </c>
      <c r="Q436" s="25" t="n"/>
    </row>
    <row r="437" ht="22" customHeight="1">
      <c r="A437" s="24" t="n"/>
      <c r="B437" s="25" t="n"/>
      <c r="C437" s="24" t="n"/>
      <c r="D437" s="24" t="n"/>
      <c r="E437" s="24" t="n"/>
      <c r="F437" s="24" t="n"/>
      <c r="G437" s="26" t="n"/>
      <c r="H437" s="27" t="n"/>
      <c r="I437" s="27" t="n"/>
      <c r="J437" s="27" t="n"/>
      <c r="K437" s="27" t="n"/>
      <c r="L437" s="28">
        <f>IF($A437="","",IFERROR($H437+$K437,0))</f>
        <v/>
      </c>
      <c r="M437" s="28">
        <f>IF($A437="","",IFERROR(MAX(0,IF($H437&lt;=$I437,$J437-$L437,0)),0))</f>
        <v/>
      </c>
      <c r="N437" s="29">
        <f>IF($A437="","",IFERROR($G437*$H437,0))</f>
        <v/>
      </c>
      <c r="O437" s="30" t="n"/>
      <c r="P437" s="31">
        <f>IF($A437="","",IF($H437&lt;=0,"Rupture",IF($H437&lt;=$I437,IF($M437&gt;0,"À commander","Commande en cours"),"En stock")))</f>
        <v/>
      </c>
      <c r="Q437" s="25" t="n"/>
    </row>
    <row r="438" ht="22" customHeight="1">
      <c r="A438" s="24" t="n"/>
      <c r="B438" s="25" t="n"/>
      <c r="C438" s="24" t="n"/>
      <c r="D438" s="24" t="n"/>
      <c r="E438" s="24" t="n"/>
      <c r="F438" s="24" t="n"/>
      <c r="G438" s="26" t="n"/>
      <c r="H438" s="27" t="n"/>
      <c r="I438" s="27" t="n"/>
      <c r="J438" s="27" t="n"/>
      <c r="K438" s="27" t="n"/>
      <c r="L438" s="28">
        <f>IF($A438="","",IFERROR($H438+$K438,0))</f>
        <v/>
      </c>
      <c r="M438" s="28">
        <f>IF($A438="","",IFERROR(MAX(0,IF($H438&lt;=$I438,$J438-$L438,0)),0))</f>
        <v/>
      </c>
      <c r="N438" s="29">
        <f>IF($A438="","",IFERROR($G438*$H438,0))</f>
        <v/>
      </c>
      <c r="O438" s="30" t="n"/>
      <c r="P438" s="31">
        <f>IF($A438="","",IF($H438&lt;=0,"Rupture",IF($H438&lt;=$I438,IF($M438&gt;0,"À commander","Commande en cours"),"En stock")))</f>
        <v/>
      </c>
      <c r="Q438" s="25" t="n"/>
    </row>
    <row r="439" ht="22" customHeight="1">
      <c r="A439" s="24" t="n"/>
      <c r="B439" s="25" t="n"/>
      <c r="C439" s="24" t="n"/>
      <c r="D439" s="24" t="n"/>
      <c r="E439" s="24" t="n"/>
      <c r="F439" s="24" t="n"/>
      <c r="G439" s="26" t="n"/>
      <c r="H439" s="27" t="n"/>
      <c r="I439" s="27" t="n"/>
      <c r="J439" s="27" t="n"/>
      <c r="K439" s="27" t="n"/>
      <c r="L439" s="28">
        <f>IF($A439="","",IFERROR($H439+$K439,0))</f>
        <v/>
      </c>
      <c r="M439" s="28">
        <f>IF($A439="","",IFERROR(MAX(0,IF($H439&lt;=$I439,$J439-$L439,0)),0))</f>
        <v/>
      </c>
      <c r="N439" s="29">
        <f>IF($A439="","",IFERROR($G439*$H439,0))</f>
        <v/>
      </c>
      <c r="O439" s="30" t="n"/>
      <c r="P439" s="31">
        <f>IF($A439="","",IF($H439&lt;=0,"Rupture",IF($H439&lt;=$I439,IF($M439&gt;0,"À commander","Commande en cours"),"En stock")))</f>
        <v/>
      </c>
      <c r="Q439" s="25" t="n"/>
    </row>
    <row r="440" ht="22" customHeight="1">
      <c r="A440" s="24" t="n"/>
      <c r="B440" s="25" t="n"/>
      <c r="C440" s="24" t="n"/>
      <c r="D440" s="24" t="n"/>
      <c r="E440" s="24" t="n"/>
      <c r="F440" s="24" t="n"/>
      <c r="G440" s="26" t="n"/>
      <c r="H440" s="27" t="n"/>
      <c r="I440" s="27" t="n"/>
      <c r="J440" s="27" t="n"/>
      <c r="K440" s="27" t="n"/>
      <c r="L440" s="28">
        <f>IF($A440="","",IFERROR($H440+$K440,0))</f>
        <v/>
      </c>
      <c r="M440" s="28">
        <f>IF($A440="","",IFERROR(MAX(0,IF($H440&lt;=$I440,$J440-$L440,0)),0))</f>
        <v/>
      </c>
      <c r="N440" s="29">
        <f>IF($A440="","",IFERROR($G440*$H440,0))</f>
        <v/>
      </c>
      <c r="O440" s="30" t="n"/>
      <c r="P440" s="31">
        <f>IF($A440="","",IF($H440&lt;=0,"Rupture",IF($H440&lt;=$I440,IF($M440&gt;0,"À commander","Commande en cours"),"En stock")))</f>
        <v/>
      </c>
      <c r="Q440" s="25" t="n"/>
    </row>
    <row r="441" ht="22" customHeight="1">
      <c r="A441" s="24" t="n"/>
      <c r="B441" s="25" t="n"/>
      <c r="C441" s="24" t="n"/>
      <c r="D441" s="24" t="n"/>
      <c r="E441" s="24" t="n"/>
      <c r="F441" s="24" t="n"/>
      <c r="G441" s="26" t="n"/>
      <c r="H441" s="27" t="n"/>
      <c r="I441" s="27" t="n"/>
      <c r="J441" s="27" t="n"/>
      <c r="K441" s="27" t="n"/>
      <c r="L441" s="28">
        <f>IF($A441="","",IFERROR($H441+$K441,0))</f>
        <v/>
      </c>
      <c r="M441" s="28">
        <f>IF($A441="","",IFERROR(MAX(0,IF($H441&lt;=$I441,$J441-$L441,0)),0))</f>
        <v/>
      </c>
      <c r="N441" s="29">
        <f>IF($A441="","",IFERROR($G441*$H441,0))</f>
        <v/>
      </c>
      <c r="O441" s="30" t="n"/>
      <c r="P441" s="31">
        <f>IF($A441="","",IF($H441&lt;=0,"Rupture",IF($H441&lt;=$I441,IF($M441&gt;0,"À commander","Commande en cours"),"En stock")))</f>
        <v/>
      </c>
      <c r="Q441" s="25" t="n"/>
    </row>
    <row r="442" ht="22" customHeight="1">
      <c r="A442" s="24" t="n"/>
      <c r="B442" s="25" t="n"/>
      <c r="C442" s="24" t="n"/>
      <c r="D442" s="24" t="n"/>
      <c r="E442" s="24" t="n"/>
      <c r="F442" s="24" t="n"/>
      <c r="G442" s="26" t="n"/>
      <c r="H442" s="27" t="n"/>
      <c r="I442" s="27" t="n"/>
      <c r="J442" s="27" t="n"/>
      <c r="K442" s="27" t="n"/>
      <c r="L442" s="28">
        <f>IF($A442="","",IFERROR($H442+$K442,0))</f>
        <v/>
      </c>
      <c r="M442" s="28">
        <f>IF($A442="","",IFERROR(MAX(0,IF($H442&lt;=$I442,$J442-$L442,0)),0))</f>
        <v/>
      </c>
      <c r="N442" s="29">
        <f>IF($A442="","",IFERROR($G442*$H442,0))</f>
        <v/>
      </c>
      <c r="O442" s="30" t="n"/>
      <c r="P442" s="31">
        <f>IF($A442="","",IF($H442&lt;=0,"Rupture",IF($H442&lt;=$I442,IF($M442&gt;0,"À commander","Commande en cours"),"En stock")))</f>
        <v/>
      </c>
      <c r="Q442" s="25" t="n"/>
    </row>
    <row r="443" ht="22" customHeight="1">
      <c r="A443" s="24" t="n"/>
      <c r="B443" s="25" t="n"/>
      <c r="C443" s="24" t="n"/>
      <c r="D443" s="24" t="n"/>
      <c r="E443" s="24" t="n"/>
      <c r="F443" s="24" t="n"/>
      <c r="G443" s="26" t="n"/>
      <c r="H443" s="27" t="n"/>
      <c r="I443" s="27" t="n"/>
      <c r="J443" s="27" t="n"/>
      <c r="K443" s="27" t="n"/>
      <c r="L443" s="28">
        <f>IF($A443="","",IFERROR($H443+$K443,0))</f>
        <v/>
      </c>
      <c r="M443" s="28">
        <f>IF($A443="","",IFERROR(MAX(0,IF($H443&lt;=$I443,$J443-$L443,0)),0))</f>
        <v/>
      </c>
      <c r="N443" s="29">
        <f>IF($A443="","",IFERROR($G443*$H443,0))</f>
        <v/>
      </c>
      <c r="O443" s="30" t="n"/>
      <c r="P443" s="31">
        <f>IF($A443="","",IF($H443&lt;=0,"Rupture",IF($H443&lt;=$I443,IF($M443&gt;0,"À commander","Commande en cours"),"En stock")))</f>
        <v/>
      </c>
      <c r="Q443" s="25" t="n"/>
    </row>
    <row r="444" ht="22" customHeight="1">
      <c r="A444" s="24" t="n"/>
      <c r="B444" s="25" t="n"/>
      <c r="C444" s="24" t="n"/>
      <c r="D444" s="24" t="n"/>
      <c r="E444" s="24" t="n"/>
      <c r="F444" s="24" t="n"/>
      <c r="G444" s="26" t="n"/>
      <c r="H444" s="27" t="n"/>
      <c r="I444" s="27" t="n"/>
      <c r="J444" s="27" t="n"/>
      <c r="K444" s="27" t="n"/>
      <c r="L444" s="28">
        <f>IF($A444="","",IFERROR($H444+$K444,0))</f>
        <v/>
      </c>
      <c r="M444" s="28">
        <f>IF($A444="","",IFERROR(MAX(0,IF($H444&lt;=$I444,$J444-$L444,0)),0))</f>
        <v/>
      </c>
      <c r="N444" s="29">
        <f>IF($A444="","",IFERROR($G444*$H444,0))</f>
        <v/>
      </c>
      <c r="O444" s="30" t="n"/>
      <c r="P444" s="31">
        <f>IF($A444="","",IF($H444&lt;=0,"Rupture",IF($H444&lt;=$I444,IF($M444&gt;0,"À commander","Commande en cours"),"En stock")))</f>
        <v/>
      </c>
      <c r="Q444" s="25" t="n"/>
    </row>
    <row r="445" ht="22" customHeight="1">
      <c r="A445" s="24" t="n"/>
      <c r="B445" s="25" t="n"/>
      <c r="C445" s="24" t="n"/>
      <c r="D445" s="24" t="n"/>
      <c r="E445" s="24" t="n"/>
      <c r="F445" s="24" t="n"/>
      <c r="G445" s="26" t="n"/>
      <c r="H445" s="27" t="n"/>
      <c r="I445" s="27" t="n"/>
      <c r="J445" s="27" t="n"/>
      <c r="K445" s="27" t="n"/>
      <c r="L445" s="28">
        <f>IF($A445="","",IFERROR($H445+$K445,0))</f>
        <v/>
      </c>
      <c r="M445" s="28">
        <f>IF($A445="","",IFERROR(MAX(0,IF($H445&lt;=$I445,$J445-$L445,0)),0))</f>
        <v/>
      </c>
      <c r="N445" s="29">
        <f>IF($A445="","",IFERROR($G445*$H445,0))</f>
        <v/>
      </c>
      <c r="O445" s="30" t="n"/>
      <c r="P445" s="31">
        <f>IF($A445="","",IF($H445&lt;=0,"Rupture",IF($H445&lt;=$I445,IF($M445&gt;0,"À commander","Commande en cours"),"En stock")))</f>
        <v/>
      </c>
      <c r="Q445" s="25" t="n"/>
    </row>
    <row r="446" ht="22" customHeight="1">
      <c r="A446" s="24" t="n"/>
      <c r="B446" s="25" t="n"/>
      <c r="C446" s="24" t="n"/>
      <c r="D446" s="24" t="n"/>
      <c r="E446" s="24" t="n"/>
      <c r="F446" s="24" t="n"/>
      <c r="G446" s="26" t="n"/>
      <c r="H446" s="27" t="n"/>
      <c r="I446" s="27" t="n"/>
      <c r="J446" s="27" t="n"/>
      <c r="K446" s="27" t="n"/>
      <c r="L446" s="28">
        <f>IF($A446="","",IFERROR($H446+$K446,0))</f>
        <v/>
      </c>
      <c r="M446" s="28">
        <f>IF($A446="","",IFERROR(MAX(0,IF($H446&lt;=$I446,$J446-$L446,0)),0))</f>
        <v/>
      </c>
      <c r="N446" s="29">
        <f>IF($A446="","",IFERROR($G446*$H446,0))</f>
        <v/>
      </c>
      <c r="O446" s="30" t="n"/>
      <c r="P446" s="31">
        <f>IF($A446="","",IF($H446&lt;=0,"Rupture",IF($H446&lt;=$I446,IF($M446&gt;0,"À commander","Commande en cours"),"En stock")))</f>
        <v/>
      </c>
      <c r="Q446" s="25" t="n"/>
    </row>
    <row r="447" ht="22" customHeight="1">
      <c r="A447" s="24" t="n"/>
      <c r="B447" s="25" t="n"/>
      <c r="C447" s="24" t="n"/>
      <c r="D447" s="24" t="n"/>
      <c r="E447" s="24" t="n"/>
      <c r="F447" s="24" t="n"/>
      <c r="G447" s="26" t="n"/>
      <c r="H447" s="27" t="n"/>
      <c r="I447" s="27" t="n"/>
      <c r="J447" s="27" t="n"/>
      <c r="K447" s="27" t="n"/>
      <c r="L447" s="28">
        <f>IF($A447="","",IFERROR($H447+$K447,0))</f>
        <v/>
      </c>
      <c r="M447" s="28">
        <f>IF($A447="","",IFERROR(MAX(0,IF($H447&lt;=$I447,$J447-$L447,0)),0))</f>
        <v/>
      </c>
      <c r="N447" s="29">
        <f>IF($A447="","",IFERROR($G447*$H447,0))</f>
        <v/>
      </c>
      <c r="O447" s="30" t="n"/>
      <c r="P447" s="31">
        <f>IF($A447="","",IF($H447&lt;=0,"Rupture",IF($H447&lt;=$I447,IF($M447&gt;0,"À commander","Commande en cours"),"En stock")))</f>
        <v/>
      </c>
      <c r="Q447" s="25" t="n"/>
    </row>
    <row r="448" ht="22" customHeight="1">
      <c r="A448" s="24" t="n"/>
      <c r="B448" s="25" t="n"/>
      <c r="C448" s="24" t="n"/>
      <c r="D448" s="24" t="n"/>
      <c r="E448" s="24" t="n"/>
      <c r="F448" s="24" t="n"/>
      <c r="G448" s="26" t="n"/>
      <c r="H448" s="27" t="n"/>
      <c r="I448" s="27" t="n"/>
      <c r="J448" s="27" t="n"/>
      <c r="K448" s="27" t="n"/>
      <c r="L448" s="28">
        <f>IF($A448="","",IFERROR($H448+$K448,0))</f>
        <v/>
      </c>
      <c r="M448" s="28">
        <f>IF($A448="","",IFERROR(MAX(0,IF($H448&lt;=$I448,$J448-$L448,0)),0))</f>
        <v/>
      </c>
      <c r="N448" s="29">
        <f>IF($A448="","",IFERROR($G448*$H448,0))</f>
        <v/>
      </c>
      <c r="O448" s="30" t="n"/>
      <c r="P448" s="31">
        <f>IF($A448="","",IF($H448&lt;=0,"Rupture",IF($H448&lt;=$I448,IF($M448&gt;0,"À commander","Commande en cours"),"En stock")))</f>
        <v/>
      </c>
      <c r="Q448" s="25" t="n"/>
    </row>
    <row r="449" ht="22" customHeight="1">
      <c r="A449" s="24" t="n"/>
      <c r="B449" s="25" t="n"/>
      <c r="C449" s="24" t="n"/>
      <c r="D449" s="24" t="n"/>
      <c r="E449" s="24" t="n"/>
      <c r="F449" s="24" t="n"/>
      <c r="G449" s="26" t="n"/>
      <c r="H449" s="27" t="n"/>
      <c r="I449" s="27" t="n"/>
      <c r="J449" s="27" t="n"/>
      <c r="K449" s="27" t="n"/>
      <c r="L449" s="28">
        <f>IF($A449="","",IFERROR($H449+$K449,0))</f>
        <v/>
      </c>
      <c r="M449" s="28">
        <f>IF($A449="","",IFERROR(MAX(0,IF($H449&lt;=$I449,$J449-$L449,0)),0))</f>
        <v/>
      </c>
      <c r="N449" s="29">
        <f>IF($A449="","",IFERROR($G449*$H449,0))</f>
        <v/>
      </c>
      <c r="O449" s="30" t="n"/>
      <c r="P449" s="31">
        <f>IF($A449="","",IF($H449&lt;=0,"Rupture",IF($H449&lt;=$I449,IF($M449&gt;0,"À commander","Commande en cours"),"En stock")))</f>
        <v/>
      </c>
      <c r="Q449" s="25" t="n"/>
    </row>
    <row r="450" ht="22" customHeight="1">
      <c r="A450" s="24" t="n"/>
      <c r="B450" s="25" t="n"/>
      <c r="C450" s="24" t="n"/>
      <c r="D450" s="24" t="n"/>
      <c r="E450" s="24" t="n"/>
      <c r="F450" s="24" t="n"/>
      <c r="G450" s="26" t="n"/>
      <c r="H450" s="27" t="n"/>
      <c r="I450" s="27" t="n"/>
      <c r="J450" s="27" t="n"/>
      <c r="K450" s="27" t="n"/>
      <c r="L450" s="28">
        <f>IF($A450="","",IFERROR($H450+$K450,0))</f>
        <v/>
      </c>
      <c r="M450" s="28">
        <f>IF($A450="","",IFERROR(MAX(0,IF($H450&lt;=$I450,$J450-$L450,0)),0))</f>
        <v/>
      </c>
      <c r="N450" s="29">
        <f>IF($A450="","",IFERROR($G450*$H450,0))</f>
        <v/>
      </c>
      <c r="O450" s="30" t="n"/>
      <c r="P450" s="31">
        <f>IF($A450="","",IF($H450&lt;=0,"Rupture",IF($H450&lt;=$I450,IF($M450&gt;0,"À commander","Commande en cours"),"En stock")))</f>
        <v/>
      </c>
      <c r="Q450" s="25" t="n"/>
    </row>
    <row r="451" ht="22" customHeight="1">
      <c r="A451" s="24" t="n"/>
      <c r="B451" s="25" t="n"/>
      <c r="C451" s="24" t="n"/>
      <c r="D451" s="24" t="n"/>
      <c r="E451" s="24" t="n"/>
      <c r="F451" s="24" t="n"/>
      <c r="G451" s="26" t="n"/>
      <c r="H451" s="27" t="n"/>
      <c r="I451" s="27" t="n"/>
      <c r="J451" s="27" t="n"/>
      <c r="K451" s="27" t="n"/>
      <c r="L451" s="28">
        <f>IF($A451="","",IFERROR($H451+$K451,0))</f>
        <v/>
      </c>
      <c r="M451" s="28">
        <f>IF($A451="","",IFERROR(MAX(0,IF($H451&lt;=$I451,$J451-$L451,0)),0))</f>
        <v/>
      </c>
      <c r="N451" s="29">
        <f>IF($A451="","",IFERROR($G451*$H451,0))</f>
        <v/>
      </c>
      <c r="O451" s="30" t="n"/>
      <c r="P451" s="31">
        <f>IF($A451="","",IF($H451&lt;=0,"Rupture",IF($H451&lt;=$I451,IF($M451&gt;0,"À commander","Commande en cours"),"En stock")))</f>
        <v/>
      </c>
      <c r="Q451" s="25" t="n"/>
    </row>
    <row r="452" ht="22" customHeight="1">
      <c r="A452" s="24" t="n"/>
      <c r="B452" s="25" t="n"/>
      <c r="C452" s="24" t="n"/>
      <c r="D452" s="24" t="n"/>
      <c r="E452" s="24" t="n"/>
      <c r="F452" s="24" t="n"/>
      <c r="G452" s="26" t="n"/>
      <c r="H452" s="27" t="n"/>
      <c r="I452" s="27" t="n"/>
      <c r="J452" s="27" t="n"/>
      <c r="K452" s="27" t="n"/>
      <c r="L452" s="28">
        <f>IF($A452="","",IFERROR($H452+$K452,0))</f>
        <v/>
      </c>
      <c r="M452" s="28">
        <f>IF($A452="","",IFERROR(MAX(0,IF($H452&lt;=$I452,$J452-$L452,0)),0))</f>
        <v/>
      </c>
      <c r="N452" s="29">
        <f>IF($A452="","",IFERROR($G452*$H452,0))</f>
        <v/>
      </c>
      <c r="O452" s="30" t="n"/>
      <c r="P452" s="31">
        <f>IF($A452="","",IF($H452&lt;=0,"Rupture",IF($H452&lt;=$I452,IF($M452&gt;0,"À commander","Commande en cours"),"En stock")))</f>
        <v/>
      </c>
      <c r="Q452" s="25" t="n"/>
    </row>
    <row r="453" ht="22" customHeight="1">
      <c r="A453" s="24" t="n"/>
      <c r="B453" s="25" t="n"/>
      <c r="C453" s="24" t="n"/>
      <c r="D453" s="24" t="n"/>
      <c r="E453" s="24" t="n"/>
      <c r="F453" s="24" t="n"/>
      <c r="G453" s="26" t="n"/>
      <c r="H453" s="27" t="n"/>
      <c r="I453" s="27" t="n"/>
      <c r="J453" s="27" t="n"/>
      <c r="K453" s="27" t="n"/>
      <c r="L453" s="28">
        <f>IF($A453="","",IFERROR($H453+$K453,0))</f>
        <v/>
      </c>
      <c r="M453" s="28">
        <f>IF($A453="","",IFERROR(MAX(0,IF($H453&lt;=$I453,$J453-$L453,0)),0))</f>
        <v/>
      </c>
      <c r="N453" s="29">
        <f>IF($A453="","",IFERROR($G453*$H453,0))</f>
        <v/>
      </c>
      <c r="O453" s="30" t="n"/>
      <c r="P453" s="31">
        <f>IF($A453="","",IF($H453&lt;=0,"Rupture",IF($H453&lt;=$I453,IF($M453&gt;0,"À commander","Commande en cours"),"En stock")))</f>
        <v/>
      </c>
      <c r="Q453" s="25" t="n"/>
    </row>
    <row r="454" ht="22" customHeight="1">
      <c r="A454" s="24" t="n"/>
      <c r="B454" s="25" t="n"/>
      <c r="C454" s="24" t="n"/>
      <c r="D454" s="24" t="n"/>
      <c r="E454" s="24" t="n"/>
      <c r="F454" s="24" t="n"/>
      <c r="G454" s="26" t="n"/>
      <c r="H454" s="27" t="n"/>
      <c r="I454" s="27" t="n"/>
      <c r="J454" s="27" t="n"/>
      <c r="K454" s="27" t="n"/>
      <c r="L454" s="28">
        <f>IF($A454="","",IFERROR($H454+$K454,0))</f>
        <v/>
      </c>
      <c r="M454" s="28">
        <f>IF($A454="","",IFERROR(MAX(0,IF($H454&lt;=$I454,$J454-$L454,0)),0))</f>
        <v/>
      </c>
      <c r="N454" s="29">
        <f>IF($A454="","",IFERROR($G454*$H454,0))</f>
        <v/>
      </c>
      <c r="O454" s="30" t="n"/>
      <c r="P454" s="31">
        <f>IF($A454="","",IF($H454&lt;=0,"Rupture",IF($H454&lt;=$I454,IF($M454&gt;0,"À commander","Commande en cours"),"En stock")))</f>
        <v/>
      </c>
      <c r="Q454" s="25" t="n"/>
    </row>
    <row r="455" ht="22" customHeight="1">
      <c r="A455" s="24" t="n"/>
      <c r="B455" s="25" t="n"/>
      <c r="C455" s="24" t="n"/>
      <c r="D455" s="24" t="n"/>
      <c r="E455" s="24" t="n"/>
      <c r="F455" s="24" t="n"/>
      <c r="G455" s="26" t="n"/>
      <c r="H455" s="27" t="n"/>
      <c r="I455" s="27" t="n"/>
      <c r="J455" s="27" t="n"/>
      <c r="K455" s="27" t="n"/>
      <c r="L455" s="28">
        <f>IF($A455="","",IFERROR($H455+$K455,0))</f>
        <v/>
      </c>
      <c r="M455" s="28">
        <f>IF($A455="","",IFERROR(MAX(0,IF($H455&lt;=$I455,$J455-$L455,0)),0))</f>
        <v/>
      </c>
      <c r="N455" s="29">
        <f>IF($A455="","",IFERROR($G455*$H455,0))</f>
        <v/>
      </c>
      <c r="O455" s="30" t="n"/>
      <c r="P455" s="31">
        <f>IF($A455="","",IF($H455&lt;=0,"Rupture",IF($H455&lt;=$I455,IF($M455&gt;0,"À commander","Commande en cours"),"En stock")))</f>
        <v/>
      </c>
      <c r="Q455" s="25" t="n"/>
    </row>
    <row r="456" ht="22" customHeight="1">
      <c r="A456" s="24" t="n"/>
      <c r="B456" s="25" t="n"/>
      <c r="C456" s="24" t="n"/>
      <c r="D456" s="24" t="n"/>
      <c r="E456" s="24" t="n"/>
      <c r="F456" s="24" t="n"/>
      <c r="G456" s="26" t="n"/>
      <c r="H456" s="27" t="n"/>
      <c r="I456" s="27" t="n"/>
      <c r="J456" s="27" t="n"/>
      <c r="K456" s="27" t="n"/>
      <c r="L456" s="28">
        <f>IF($A456="","",IFERROR($H456+$K456,0))</f>
        <v/>
      </c>
      <c r="M456" s="28">
        <f>IF($A456="","",IFERROR(MAX(0,IF($H456&lt;=$I456,$J456-$L456,0)),0))</f>
        <v/>
      </c>
      <c r="N456" s="29">
        <f>IF($A456="","",IFERROR($G456*$H456,0))</f>
        <v/>
      </c>
      <c r="O456" s="30" t="n"/>
      <c r="P456" s="31">
        <f>IF($A456="","",IF($H456&lt;=0,"Rupture",IF($H456&lt;=$I456,IF($M456&gt;0,"À commander","Commande en cours"),"En stock")))</f>
        <v/>
      </c>
      <c r="Q456" s="25" t="n"/>
    </row>
    <row r="457" ht="22" customHeight="1">
      <c r="A457" s="24" t="n"/>
      <c r="B457" s="25" t="n"/>
      <c r="C457" s="24" t="n"/>
      <c r="D457" s="24" t="n"/>
      <c r="E457" s="24" t="n"/>
      <c r="F457" s="24" t="n"/>
      <c r="G457" s="26" t="n"/>
      <c r="H457" s="27" t="n"/>
      <c r="I457" s="27" t="n"/>
      <c r="J457" s="27" t="n"/>
      <c r="K457" s="27" t="n"/>
      <c r="L457" s="28">
        <f>IF($A457="","",IFERROR($H457+$K457,0))</f>
        <v/>
      </c>
      <c r="M457" s="28">
        <f>IF($A457="","",IFERROR(MAX(0,IF($H457&lt;=$I457,$J457-$L457,0)),0))</f>
        <v/>
      </c>
      <c r="N457" s="29">
        <f>IF($A457="","",IFERROR($G457*$H457,0))</f>
        <v/>
      </c>
      <c r="O457" s="30" t="n"/>
      <c r="P457" s="31">
        <f>IF($A457="","",IF($H457&lt;=0,"Rupture",IF($H457&lt;=$I457,IF($M457&gt;0,"À commander","Commande en cours"),"En stock")))</f>
        <v/>
      </c>
      <c r="Q457" s="25" t="n"/>
    </row>
    <row r="458" ht="22" customHeight="1">
      <c r="A458" s="24" t="n"/>
      <c r="B458" s="25" t="n"/>
      <c r="C458" s="24" t="n"/>
      <c r="D458" s="24" t="n"/>
      <c r="E458" s="24" t="n"/>
      <c r="F458" s="24" t="n"/>
      <c r="G458" s="26" t="n"/>
      <c r="H458" s="27" t="n"/>
      <c r="I458" s="27" t="n"/>
      <c r="J458" s="27" t="n"/>
      <c r="K458" s="27" t="n"/>
      <c r="L458" s="28">
        <f>IF($A458="","",IFERROR($H458+$K458,0))</f>
        <v/>
      </c>
      <c r="M458" s="28">
        <f>IF($A458="","",IFERROR(MAX(0,IF($H458&lt;=$I458,$J458-$L458,0)),0))</f>
        <v/>
      </c>
      <c r="N458" s="29">
        <f>IF($A458="","",IFERROR($G458*$H458,0))</f>
        <v/>
      </c>
      <c r="O458" s="30" t="n"/>
      <c r="P458" s="31">
        <f>IF($A458="","",IF($H458&lt;=0,"Rupture",IF($H458&lt;=$I458,IF($M458&gt;0,"À commander","Commande en cours"),"En stock")))</f>
        <v/>
      </c>
      <c r="Q458" s="25" t="n"/>
    </row>
    <row r="459" ht="22" customHeight="1">
      <c r="A459" s="24" t="n"/>
      <c r="B459" s="25" t="n"/>
      <c r="C459" s="24" t="n"/>
      <c r="D459" s="24" t="n"/>
      <c r="E459" s="24" t="n"/>
      <c r="F459" s="24" t="n"/>
      <c r="G459" s="26" t="n"/>
      <c r="H459" s="27" t="n"/>
      <c r="I459" s="27" t="n"/>
      <c r="J459" s="27" t="n"/>
      <c r="K459" s="27" t="n"/>
      <c r="L459" s="28">
        <f>IF($A459="","",IFERROR($H459+$K459,0))</f>
        <v/>
      </c>
      <c r="M459" s="28">
        <f>IF($A459="","",IFERROR(MAX(0,IF($H459&lt;=$I459,$J459-$L459,0)),0))</f>
        <v/>
      </c>
      <c r="N459" s="29">
        <f>IF($A459="","",IFERROR($G459*$H459,0))</f>
        <v/>
      </c>
      <c r="O459" s="30" t="n"/>
      <c r="P459" s="31">
        <f>IF($A459="","",IF($H459&lt;=0,"Rupture",IF($H459&lt;=$I459,IF($M459&gt;0,"À commander","Commande en cours"),"En stock")))</f>
        <v/>
      </c>
      <c r="Q459" s="25" t="n"/>
    </row>
    <row r="460" ht="22" customHeight="1">
      <c r="A460" s="24" t="n"/>
      <c r="B460" s="25" t="n"/>
      <c r="C460" s="24" t="n"/>
      <c r="D460" s="24" t="n"/>
      <c r="E460" s="24" t="n"/>
      <c r="F460" s="24" t="n"/>
      <c r="G460" s="26" t="n"/>
      <c r="H460" s="27" t="n"/>
      <c r="I460" s="27" t="n"/>
      <c r="J460" s="27" t="n"/>
      <c r="K460" s="27" t="n"/>
      <c r="L460" s="28">
        <f>IF($A460="","",IFERROR($H460+$K460,0))</f>
        <v/>
      </c>
      <c r="M460" s="28">
        <f>IF($A460="","",IFERROR(MAX(0,IF($H460&lt;=$I460,$J460-$L460,0)),0))</f>
        <v/>
      </c>
      <c r="N460" s="29">
        <f>IF($A460="","",IFERROR($G460*$H460,0))</f>
        <v/>
      </c>
      <c r="O460" s="30" t="n"/>
      <c r="P460" s="31">
        <f>IF($A460="","",IF($H460&lt;=0,"Rupture",IF($H460&lt;=$I460,IF($M460&gt;0,"À commander","Commande en cours"),"En stock")))</f>
        <v/>
      </c>
      <c r="Q460" s="25" t="n"/>
    </row>
    <row r="461" ht="22" customHeight="1">
      <c r="A461" s="24" t="n"/>
      <c r="B461" s="25" t="n"/>
      <c r="C461" s="24" t="n"/>
      <c r="D461" s="24" t="n"/>
      <c r="E461" s="24" t="n"/>
      <c r="F461" s="24" t="n"/>
      <c r="G461" s="26" t="n"/>
      <c r="H461" s="27" t="n"/>
      <c r="I461" s="27" t="n"/>
      <c r="J461" s="27" t="n"/>
      <c r="K461" s="27" t="n"/>
      <c r="L461" s="28">
        <f>IF($A461="","",IFERROR($H461+$K461,0))</f>
        <v/>
      </c>
      <c r="M461" s="28">
        <f>IF($A461="","",IFERROR(MAX(0,IF($H461&lt;=$I461,$J461-$L461,0)),0))</f>
        <v/>
      </c>
      <c r="N461" s="29">
        <f>IF($A461="","",IFERROR($G461*$H461,0))</f>
        <v/>
      </c>
      <c r="O461" s="30" t="n"/>
      <c r="P461" s="31">
        <f>IF($A461="","",IF($H461&lt;=0,"Rupture",IF($H461&lt;=$I461,IF($M461&gt;0,"À commander","Commande en cours"),"En stock")))</f>
        <v/>
      </c>
      <c r="Q461" s="25" t="n"/>
    </row>
    <row r="462" ht="22" customHeight="1">
      <c r="A462" s="24" t="n"/>
      <c r="B462" s="25" t="n"/>
      <c r="C462" s="24" t="n"/>
      <c r="D462" s="24" t="n"/>
      <c r="E462" s="24" t="n"/>
      <c r="F462" s="24" t="n"/>
      <c r="G462" s="26" t="n"/>
      <c r="H462" s="27" t="n"/>
      <c r="I462" s="27" t="n"/>
      <c r="J462" s="27" t="n"/>
      <c r="K462" s="27" t="n"/>
      <c r="L462" s="28">
        <f>IF($A462="","",IFERROR($H462+$K462,0))</f>
        <v/>
      </c>
      <c r="M462" s="28">
        <f>IF($A462="","",IFERROR(MAX(0,IF($H462&lt;=$I462,$J462-$L462,0)),0))</f>
        <v/>
      </c>
      <c r="N462" s="29">
        <f>IF($A462="","",IFERROR($G462*$H462,0))</f>
        <v/>
      </c>
      <c r="O462" s="30" t="n"/>
      <c r="P462" s="31">
        <f>IF($A462="","",IF($H462&lt;=0,"Rupture",IF($H462&lt;=$I462,IF($M462&gt;0,"À commander","Commande en cours"),"En stock")))</f>
        <v/>
      </c>
      <c r="Q462" s="25" t="n"/>
    </row>
    <row r="463" ht="22" customHeight="1">
      <c r="A463" s="24" t="n"/>
      <c r="B463" s="25" t="n"/>
      <c r="C463" s="24" t="n"/>
      <c r="D463" s="24" t="n"/>
      <c r="E463" s="24" t="n"/>
      <c r="F463" s="24" t="n"/>
      <c r="G463" s="26" t="n"/>
      <c r="H463" s="27" t="n"/>
      <c r="I463" s="27" t="n"/>
      <c r="J463" s="27" t="n"/>
      <c r="K463" s="27" t="n"/>
      <c r="L463" s="28">
        <f>IF($A463="","",IFERROR($H463+$K463,0))</f>
        <v/>
      </c>
      <c r="M463" s="28">
        <f>IF($A463="","",IFERROR(MAX(0,IF($H463&lt;=$I463,$J463-$L463,0)),0))</f>
        <v/>
      </c>
      <c r="N463" s="29">
        <f>IF($A463="","",IFERROR($G463*$H463,0))</f>
        <v/>
      </c>
      <c r="O463" s="30" t="n"/>
      <c r="P463" s="31">
        <f>IF($A463="","",IF($H463&lt;=0,"Rupture",IF($H463&lt;=$I463,IF($M463&gt;0,"À commander","Commande en cours"),"En stock")))</f>
        <v/>
      </c>
      <c r="Q463" s="25" t="n"/>
    </row>
    <row r="464" ht="22" customHeight="1">
      <c r="A464" s="24" t="n"/>
      <c r="B464" s="25" t="n"/>
      <c r="C464" s="24" t="n"/>
      <c r="D464" s="24" t="n"/>
      <c r="E464" s="24" t="n"/>
      <c r="F464" s="24" t="n"/>
      <c r="G464" s="26" t="n"/>
      <c r="H464" s="27" t="n"/>
      <c r="I464" s="27" t="n"/>
      <c r="J464" s="27" t="n"/>
      <c r="K464" s="27" t="n"/>
      <c r="L464" s="28">
        <f>IF($A464="","",IFERROR($H464+$K464,0))</f>
        <v/>
      </c>
      <c r="M464" s="28">
        <f>IF($A464="","",IFERROR(MAX(0,IF($H464&lt;=$I464,$J464-$L464,0)),0))</f>
        <v/>
      </c>
      <c r="N464" s="29">
        <f>IF($A464="","",IFERROR($G464*$H464,0))</f>
        <v/>
      </c>
      <c r="O464" s="30" t="n"/>
      <c r="P464" s="31">
        <f>IF($A464="","",IF($H464&lt;=0,"Rupture",IF($H464&lt;=$I464,IF($M464&gt;0,"À commander","Commande en cours"),"En stock")))</f>
        <v/>
      </c>
      <c r="Q464" s="25" t="n"/>
    </row>
    <row r="465" ht="22" customHeight="1">
      <c r="A465" s="24" t="n"/>
      <c r="B465" s="25" t="n"/>
      <c r="C465" s="24" t="n"/>
      <c r="D465" s="24" t="n"/>
      <c r="E465" s="24" t="n"/>
      <c r="F465" s="24" t="n"/>
      <c r="G465" s="26" t="n"/>
      <c r="H465" s="27" t="n"/>
      <c r="I465" s="27" t="n"/>
      <c r="J465" s="27" t="n"/>
      <c r="K465" s="27" t="n"/>
      <c r="L465" s="28">
        <f>IF($A465="","",IFERROR($H465+$K465,0))</f>
        <v/>
      </c>
      <c r="M465" s="28">
        <f>IF($A465="","",IFERROR(MAX(0,IF($H465&lt;=$I465,$J465-$L465,0)),0))</f>
        <v/>
      </c>
      <c r="N465" s="29">
        <f>IF($A465="","",IFERROR($G465*$H465,0))</f>
        <v/>
      </c>
      <c r="O465" s="30" t="n"/>
      <c r="P465" s="31">
        <f>IF($A465="","",IF($H465&lt;=0,"Rupture",IF($H465&lt;=$I465,IF($M465&gt;0,"À commander","Commande en cours"),"En stock")))</f>
        <v/>
      </c>
      <c r="Q465" s="25" t="n"/>
    </row>
    <row r="466" ht="22" customHeight="1">
      <c r="A466" s="24" t="n"/>
      <c r="B466" s="25" t="n"/>
      <c r="C466" s="24" t="n"/>
      <c r="D466" s="24" t="n"/>
      <c r="E466" s="24" t="n"/>
      <c r="F466" s="24" t="n"/>
      <c r="G466" s="26" t="n"/>
      <c r="H466" s="27" t="n"/>
      <c r="I466" s="27" t="n"/>
      <c r="J466" s="27" t="n"/>
      <c r="K466" s="27" t="n"/>
      <c r="L466" s="28">
        <f>IF($A466="","",IFERROR($H466+$K466,0))</f>
        <v/>
      </c>
      <c r="M466" s="28">
        <f>IF($A466="","",IFERROR(MAX(0,IF($H466&lt;=$I466,$J466-$L466,0)),0))</f>
        <v/>
      </c>
      <c r="N466" s="29">
        <f>IF($A466="","",IFERROR($G466*$H466,0))</f>
        <v/>
      </c>
      <c r="O466" s="30" t="n"/>
      <c r="P466" s="31">
        <f>IF($A466="","",IF($H466&lt;=0,"Rupture",IF($H466&lt;=$I466,IF($M466&gt;0,"À commander","Commande en cours"),"En stock")))</f>
        <v/>
      </c>
      <c r="Q466" s="25" t="n"/>
    </row>
    <row r="467" ht="22" customHeight="1">
      <c r="A467" s="24" t="n"/>
      <c r="B467" s="25" t="n"/>
      <c r="C467" s="24" t="n"/>
      <c r="D467" s="24" t="n"/>
      <c r="E467" s="24" t="n"/>
      <c r="F467" s="24" t="n"/>
      <c r="G467" s="26" t="n"/>
      <c r="H467" s="27" t="n"/>
      <c r="I467" s="27" t="n"/>
      <c r="J467" s="27" t="n"/>
      <c r="K467" s="27" t="n"/>
      <c r="L467" s="28">
        <f>IF($A467="","",IFERROR($H467+$K467,0))</f>
        <v/>
      </c>
      <c r="M467" s="28">
        <f>IF($A467="","",IFERROR(MAX(0,IF($H467&lt;=$I467,$J467-$L467,0)),0))</f>
        <v/>
      </c>
      <c r="N467" s="29">
        <f>IF($A467="","",IFERROR($G467*$H467,0))</f>
        <v/>
      </c>
      <c r="O467" s="30" t="n"/>
      <c r="P467" s="31">
        <f>IF($A467="","",IF($H467&lt;=0,"Rupture",IF($H467&lt;=$I467,IF($M467&gt;0,"À commander","Commande en cours"),"En stock")))</f>
        <v/>
      </c>
      <c r="Q467" s="25" t="n"/>
    </row>
    <row r="468" ht="22" customHeight="1">
      <c r="A468" s="24" t="n"/>
      <c r="B468" s="25" t="n"/>
      <c r="C468" s="24" t="n"/>
      <c r="D468" s="24" t="n"/>
      <c r="E468" s="24" t="n"/>
      <c r="F468" s="24" t="n"/>
      <c r="G468" s="26" t="n"/>
      <c r="H468" s="27" t="n"/>
      <c r="I468" s="27" t="n"/>
      <c r="J468" s="27" t="n"/>
      <c r="K468" s="27" t="n"/>
      <c r="L468" s="28">
        <f>IF($A468="","",IFERROR($H468+$K468,0))</f>
        <v/>
      </c>
      <c r="M468" s="28">
        <f>IF($A468="","",IFERROR(MAX(0,IF($H468&lt;=$I468,$J468-$L468,0)),0))</f>
        <v/>
      </c>
      <c r="N468" s="29">
        <f>IF($A468="","",IFERROR($G468*$H468,0))</f>
        <v/>
      </c>
      <c r="O468" s="30" t="n"/>
      <c r="P468" s="31">
        <f>IF($A468="","",IF($H468&lt;=0,"Rupture",IF($H468&lt;=$I468,IF($M468&gt;0,"À commander","Commande en cours"),"En stock")))</f>
        <v/>
      </c>
      <c r="Q468" s="25" t="n"/>
    </row>
    <row r="469" ht="22" customHeight="1">
      <c r="A469" s="24" t="n"/>
      <c r="B469" s="25" t="n"/>
      <c r="C469" s="24" t="n"/>
      <c r="D469" s="24" t="n"/>
      <c r="E469" s="24" t="n"/>
      <c r="F469" s="24" t="n"/>
      <c r="G469" s="26" t="n"/>
      <c r="H469" s="27" t="n"/>
      <c r="I469" s="27" t="n"/>
      <c r="J469" s="27" t="n"/>
      <c r="K469" s="27" t="n"/>
      <c r="L469" s="28">
        <f>IF($A469="","",IFERROR($H469+$K469,0))</f>
        <v/>
      </c>
      <c r="M469" s="28">
        <f>IF($A469="","",IFERROR(MAX(0,IF($H469&lt;=$I469,$J469-$L469,0)),0))</f>
        <v/>
      </c>
      <c r="N469" s="29">
        <f>IF($A469="","",IFERROR($G469*$H469,0))</f>
        <v/>
      </c>
      <c r="O469" s="30" t="n"/>
      <c r="P469" s="31">
        <f>IF($A469="","",IF($H469&lt;=0,"Rupture",IF($H469&lt;=$I469,IF($M469&gt;0,"À commander","Commande en cours"),"En stock")))</f>
        <v/>
      </c>
      <c r="Q469" s="25" t="n"/>
    </row>
    <row r="470" ht="22" customHeight="1">
      <c r="A470" s="24" t="n"/>
      <c r="B470" s="25" t="n"/>
      <c r="C470" s="24" t="n"/>
      <c r="D470" s="24" t="n"/>
      <c r="E470" s="24" t="n"/>
      <c r="F470" s="24" t="n"/>
      <c r="G470" s="26" t="n"/>
      <c r="H470" s="27" t="n"/>
      <c r="I470" s="27" t="n"/>
      <c r="J470" s="27" t="n"/>
      <c r="K470" s="27" t="n"/>
      <c r="L470" s="28">
        <f>IF($A470="","",IFERROR($H470+$K470,0))</f>
        <v/>
      </c>
      <c r="M470" s="28">
        <f>IF($A470="","",IFERROR(MAX(0,IF($H470&lt;=$I470,$J470-$L470,0)),0))</f>
        <v/>
      </c>
      <c r="N470" s="29">
        <f>IF($A470="","",IFERROR($G470*$H470,0))</f>
        <v/>
      </c>
      <c r="O470" s="30" t="n"/>
      <c r="P470" s="31">
        <f>IF($A470="","",IF($H470&lt;=0,"Rupture",IF($H470&lt;=$I470,IF($M470&gt;0,"À commander","Commande en cours"),"En stock")))</f>
        <v/>
      </c>
      <c r="Q470" s="25" t="n"/>
    </row>
    <row r="471" ht="22" customHeight="1">
      <c r="A471" s="24" t="n"/>
      <c r="B471" s="25" t="n"/>
      <c r="C471" s="24" t="n"/>
      <c r="D471" s="24" t="n"/>
      <c r="E471" s="24" t="n"/>
      <c r="F471" s="24" t="n"/>
      <c r="G471" s="26" t="n"/>
      <c r="H471" s="27" t="n"/>
      <c r="I471" s="27" t="n"/>
      <c r="J471" s="27" t="n"/>
      <c r="K471" s="27" t="n"/>
      <c r="L471" s="28">
        <f>IF($A471="","",IFERROR($H471+$K471,0))</f>
        <v/>
      </c>
      <c r="M471" s="28">
        <f>IF($A471="","",IFERROR(MAX(0,IF($H471&lt;=$I471,$J471-$L471,0)),0))</f>
        <v/>
      </c>
      <c r="N471" s="29">
        <f>IF($A471="","",IFERROR($G471*$H471,0))</f>
        <v/>
      </c>
      <c r="O471" s="30" t="n"/>
      <c r="P471" s="31">
        <f>IF($A471="","",IF($H471&lt;=0,"Rupture",IF($H471&lt;=$I471,IF($M471&gt;0,"À commander","Commande en cours"),"En stock")))</f>
        <v/>
      </c>
      <c r="Q471" s="25" t="n"/>
    </row>
    <row r="472" ht="22" customHeight="1">
      <c r="A472" s="24" t="n"/>
      <c r="B472" s="25" t="n"/>
      <c r="C472" s="24" t="n"/>
      <c r="D472" s="24" t="n"/>
      <c r="E472" s="24" t="n"/>
      <c r="F472" s="24" t="n"/>
      <c r="G472" s="26" t="n"/>
      <c r="H472" s="27" t="n"/>
      <c r="I472" s="27" t="n"/>
      <c r="J472" s="27" t="n"/>
      <c r="K472" s="27" t="n"/>
      <c r="L472" s="28">
        <f>IF($A472="","",IFERROR($H472+$K472,0))</f>
        <v/>
      </c>
      <c r="M472" s="28">
        <f>IF($A472="","",IFERROR(MAX(0,IF($H472&lt;=$I472,$J472-$L472,0)),0))</f>
        <v/>
      </c>
      <c r="N472" s="29">
        <f>IF($A472="","",IFERROR($G472*$H472,0))</f>
        <v/>
      </c>
      <c r="O472" s="30" t="n"/>
      <c r="P472" s="31">
        <f>IF($A472="","",IF($H472&lt;=0,"Rupture",IF($H472&lt;=$I472,IF($M472&gt;0,"À commander","Commande en cours"),"En stock")))</f>
        <v/>
      </c>
      <c r="Q472" s="25" t="n"/>
    </row>
    <row r="473" ht="22" customHeight="1">
      <c r="A473" s="24" t="n"/>
      <c r="B473" s="25" t="n"/>
      <c r="C473" s="24" t="n"/>
      <c r="D473" s="24" t="n"/>
      <c r="E473" s="24" t="n"/>
      <c r="F473" s="24" t="n"/>
      <c r="G473" s="26" t="n"/>
      <c r="H473" s="27" t="n"/>
      <c r="I473" s="27" t="n"/>
      <c r="J473" s="27" t="n"/>
      <c r="K473" s="27" t="n"/>
      <c r="L473" s="28">
        <f>IF($A473="","",IFERROR($H473+$K473,0))</f>
        <v/>
      </c>
      <c r="M473" s="28">
        <f>IF($A473="","",IFERROR(MAX(0,IF($H473&lt;=$I473,$J473-$L473,0)),0))</f>
        <v/>
      </c>
      <c r="N473" s="29">
        <f>IF($A473="","",IFERROR($G473*$H473,0))</f>
        <v/>
      </c>
      <c r="O473" s="30" t="n"/>
      <c r="P473" s="31">
        <f>IF($A473="","",IF($H473&lt;=0,"Rupture",IF($H473&lt;=$I473,IF($M473&gt;0,"À commander","Commande en cours"),"En stock")))</f>
        <v/>
      </c>
      <c r="Q473" s="25" t="n"/>
    </row>
    <row r="474" ht="22" customHeight="1">
      <c r="A474" s="24" t="n"/>
      <c r="B474" s="25" t="n"/>
      <c r="C474" s="24" t="n"/>
      <c r="D474" s="24" t="n"/>
      <c r="E474" s="24" t="n"/>
      <c r="F474" s="24" t="n"/>
      <c r="G474" s="26" t="n"/>
      <c r="H474" s="27" t="n"/>
      <c r="I474" s="27" t="n"/>
      <c r="J474" s="27" t="n"/>
      <c r="K474" s="27" t="n"/>
      <c r="L474" s="28">
        <f>IF($A474="","",IFERROR($H474+$K474,0))</f>
        <v/>
      </c>
      <c r="M474" s="28">
        <f>IF($A474="","",IFERROR(MAX(0,IF($H474&lt;=$I474,$J474-$L474,0)),0))</f>
        <v/>
      </c>
      <c r="N474" s="29">
        <f>IF($A474="","",IFERROR($G474*$H474,0))</f>
        <v/>
      </c>
      <c r="O474" s="30" t="n"/>
      <c r="P474" s="31">
        <f>IF($A474="","",IF($H474&lt;=0,"Rupture",IF($H474&lt;=$I474,IF($M474&gt;0,"À commander","Commande en cours"),"En stock")))</f>
        <v/>
      </c>
      <c r="Q474" s="25" t="n"/>
    </row>
    <row r="475" ht="22" customHeight="1">
      <c r="A475" s="24" t="n"/>
      <c r="B475" s="25" t="n"/>
      <c r="C475" s="24" t="n"/>
      <c r="D475" s="24" t="n"/>
      <c r="E475" s="24" t="n"/>
      <c r="F475" s="24" t="n"/>
      <c r="G475" s="26" t="n"/>
      <c r="H475" s="27" t="n"/>
      <c r="I475" s="27" t="n"/>
      <c r="J475" s="27" t="n"/>
      <c r="K475" s="27" t="n"/>
      <c r="L475" s="28">
        <f>IF($A475="","",IFERROR($H475+$K475,0))</f>
        <v/>
      </c>
      <c r="M475" s="28">
        <f>IF($A475="","",IFERROR(MAX(0,IF($H475&lt;=$I475,$J475-$L475,0)),0))</f>
        <v/>
      </c>
      <c r="N475" s="29">
        <f>IF($A475="","",IFERROR($G475*$H475,0))</f>
        <v/>
      </c>
      <c r="O475" s="30" t="n"/>
      <c r="P475" s="31">
        <f>IF($A475="","",IF($H475&lt;=0,"Rupture",IF($H475&lt;=$I475,IF($M475&gt;0,"À commander","Commande en cours"),"En stock")))</f>
        <v/>
      </c>
      <c r="Q475" s="25" t="n"/>
    </row>
    <row r="476" ht="22" customHeight="1">
      <c r="A476" s="24" t="n"/>
      <c r="B476" s="25" t="n"/>
      <c r="C476" s="24" t="n"/>
      <c r="D476" s="24" t="n"/>
      <c r="E476" s="24" t="n"/>
      <c r="F476" s="24" t="n"/>
      <c r="G476" s="26" t="n"/>
      <c r="H476" s="27" t="n"/>
      <c r="I476" s="27" t="n"/>
      <c r="J476" s="27" t="n"/>
      <c r="K476" s="27" t="n"/>
      <c r="L476" s="28">
        <f>IF($A476="","",IFERROR($H476+$K476,0))</f>
        <v/>
      </c>
      <c r="M476" s="28">
        <f>IF($A476="","",IFERROR(MAX(0,IF($H476&lt;=$I476,$J476-$L476,0)),0))</f>
        <v/>
      </c>
      <c r="N476" s="29">
        <f>IF($A476="","",IFERROR($G476*$H476,0))</f>
        <v/>
      </c>
      <c r="O476" s="30" t="n"/>
      <c r="P476" s="31">
        <f>IF($A476="","",IF($H476&lt;=0,"Rupture",IF($H476&lt;=$I476,IF($M476&gt;0,"À commander","Commande en cours"),"En stock")))</f>
        <v/>
      </c>
      <c r="Q476" s="25" t="n"/>
    </row>
    <row r="477" ht="22" customHeight="1">
      <c r="A477" s="24" t="n"/>
      <c r="B477" s="25" t="n"/>
      <c r="C477" s="24" t="n"/>
      <c r="D477" s="24" t="n"/>
      <c r="E477" s="24" t="n"/>
      <c r="F477" s="24" t="n"/>
      <c r="G477" s="26" t="n"/>
      <c r="H477" s="27" t="n"/>
      <c r="I477" s="27" t="n"/>
      <c r="J477" s="27" t="n"/>
      <c r="K477" s="27" t="n"/>
      <c r="L477" s="28">
        <f>IF($A477="","",IFERROR($H477+$K477,0))</f>
        <v/>
      </c>
      <c r="M477" s="28">
        <f>IF($A477="","",IFERROR(MAX(0,IF($H477&lt;=$I477,$J477-$L477,0)),0))</f>
        <v/>
      </c>
      <c r="N477" s="29">
        <f>IF($A477="","",IFERROR($G477*$H477,0))</f>
        <v/>
      </c>
      <c r="O477" s="30" t="n"/>
      <c r="P477" s="31">
        <f>IF($A477="","",IF($H477&lt;=0,"Rupture",IF($H477&lt;=$I477,IF($M477&gt;0,"À commander","Commande en cours"),"En stock")))</f>
        <v/>
      </c>
      <c r="Q477" s="25" t="n"/>
    </row>
    <row r="478" ht="22" customHeight="1">
      <c r="A478" s="24" t="n"/>
      <c r="B478" s="25" t="n"/>
      <c r="C478" s="24" t="n"/>
      <c r="D478" s="24" t="n"/>
      <c r="E478" s="24" t="n"/>
      <c r="F478" s="24" t="n"/>
      <c r="G478" s="26" t="n"/>
      <c r="H478" s="27" t="n"/>
      <c r="I478" s="27" t="n"/>
      <c r="J478" s="27" t="n"/>
      <c r="K478" s="27" t="n"/>
      <c r="L478" s="28">
        <f>IF($A478="","",IFERROR($H478+$K478,0))</f>
        <v/>
      </c>
      <c r="M478" s="28">
        <f>IF($A478="","",IFERROR(MAX(0,IF($H478&lt;=$I478,$J478-$L478,0)),0))</f>
        <v/>
      </c>
      <c r="N478" s="29">
        <f>IF($A478="","",IFERROR($G478*$H478,0))</f>
        <v/>
      </c>
      <c r="O478" s="30" t="n"/>
      <c r="P478" s="31">
        <f>IF($A478="","",IF($H478&lt;=0,"Rupture",IF($H478&lt;=$I478,IF($M478&gt;0,"À commander","Commande en cours"),"En stock")))</f>
        <v/>
      </c>
      <c r="Q478" s="25" t="n"/>
    </row>
    <row r="479" ht="22" customHeight="1">
      <c r="A479" s="24" t="n"/>
      <c r="B479" s="25" t="n"/>
      <c r="C479" s="24" t="n"/>
      <c r="D479" s="24" t="n"/>
      <c r="E479" s="24" t="n"/>
      <c r="F479" s="24" t="n"/>
      <c r="G479" s="26" t="n"/>
      <c r="H479" s="27" t="n"/>
      <c r="I479" s="27" t="n"/>
      <c r="J479" s="27" t="n"/>
      <c r="K479" s="27" t="n"/>
      <c r="L479" s="28">
        <f>IF($A479="","",IFERROR($H479+$K479,0))</f>
        <v/>
      </c>
      <c r="M479" s="28">
        <f>IF($A479="","",IFERROR(MAX(0,IF($H479&lt;=$I479,$J479-$L479,0)),0))</f>
        <v/>
      </c>
      <c r="N479" s="29">
        <f>IF($A479="","",IFERROR($G479*$H479,0))</f>
        <v/>
      </c>
      <c r="O479" s="30" t="n"/>
      <c r="P479" s="31">
        <f>IF($A479="","",IF($H479&lt;=0,"Rupture",IF($H479&lt;=$I479,IF($M479&gt;0,"À commander","Commande en cours"),"En stock")))</f>
        <v/>
      </c>
      <c r="Q479" s="25" t="n"/>
    </row>
    <row r="480" ht="22" customHeight="1">
      <c r="A480" s="24" t="n"/>
      <c r="B480" s="25" t="n"/>
      <c r="C480" s="24" t="n"/>
      <c r="D480" s="24" t="n"/>
      <c r="E480" s="24" t="n"/>
      <c r="F480" s="24" t="n"/>
      <c r="G480" s="26" t="n"/>
      <c r="H480" s="27" t="n"/>
      <c r="I480" s="27" t="n"/>
      <c r="J480" s="27" t="n"/>
      <c r="K480" s="27" t="n"/>
      <c r="L480" s="28">
        <f>IF($A480="","",IFERROR($H480+$K480,0))</f>
        <v/>
      </c>
      <c r="M480" s="28">
        <f>IF($A480="","",IFERROR(MAX(0,IF($H480&lt;=$I480,$J480-$L480,0)),0))</f>
        <v/>
      </c>
      <c r="N480" s="29">
        <f>IF($A480="","",IFERROR($G480*$H480,0))</f>
        <v/>
      </c>
      <c r="O480" s="30" t="n"/>
      <c r="P480" s="31">
        <f>IF($A480="","",IF($H480&lt;=0,"Rupture",IF($H480&lt;=$I480,IF($M480&gt;0,"À commander","Commande en cours"),"En stock")))</f>
        <v/>
      </c>
      <c r="Q480" s="25" t="n"/>
    </row>
    <row r="481" ht="22" customHeight="1">
      <c r="A481" s="24" t="n"/>
      <c r="B481" s="25" t="n"/>
      <c r="C481" s="24" t="n"/>
      <c r="D481" s="24" t="n"/>
      <c r="E481" s="24" t="n"/>
      <c r="F481" s="24" t="n"/>
      <c r="G481" s="26" t="n"/>
      <c r="H481" s="27" t="n"/>
      <c r="I481" s="27" t="n"/>
      <c r="J481" s="27" t="n"/>
      <c r="K481" s="27" t="n"/>
      <c r="L481" s="28">
        <f>IF($A481="","",IFERROR($H481+$K481,0))</f>
        <v/>
      </c>
      <c r="M481" s="28">
        <f>IF($A481="","",IFERROR(MAX(0,IF($H481&lt;=$I481,$J481-$L481,0)),0))</f>
        <v/>
      </c>
      <c r="N481" s="29">
        <f>IF($A481="","",IFERROR($G481*$H481,0))</f>
        <v/>
      </c>
      <c r="O481" s="30" t="n"/>
      <c r="P481" s="31">
        <f>IF($A481="","",IF($H481&lt;=0,"Rupture",IF($H481&lt;=$I481,IF($M481&gt;0,"À commander","Commande en cours"),"En stock")))</f>
        <v/>
      </c>
      <c r="Q481" s="25" t="n"/>
    </row>
    <row r="482" ht="22" customHeight="1">
      <c r="A482" s="24" t="n"/>
      <c r="B482" s="25" t="n"/>
      <c r="C482" s="24" t="n"/>
      <c r="D482" s="24" t="n"/>
      <c r="E482" s="24" t="n"/>
      <c r="F482" s="24" t="n"/>
      <c r="G482" s="26" t="n"/>
      <c r="H482" s="27" t="n"/>
      <c r="I482" s="27" t="n"/>
      <c r="J482" s="27" t="n"/>
      <c r="K482" s="27" t="n"/>
      <c r="L482" s="28">
        <f>IF($A482="","",IFERROR($H482+$K482,0))</f>
        <v/>
      </c>
      <c r="M482" s="28">
        <f>IF($A482="","",IFERROR(MAX(0,IF($H482&lt;=$I482,$J482-$L482,0)),0))</f>
        <v/>
      </c>
      <c r="N482" s="29">
        <f>IF($A482="","",IFERROR($G482*$H482,0))</f>
        <v/>
      </c>
      <c r="O482" s="30" t="n"/>
      <c r="P482" s="31">
        <f>IF($A482="","",IF($H482&lt;=0,"Rupture",IF($H482&lt;=$I482,IF($M482&gt;0,"À commander","Commande en cours"),"En stock")))</f>
        <v/>
      </c>
      <c r="Q482" s="25" t="n"/>
    </row>
    <row r="483" ht="22" customHeight="1">
      <c r="A483" s="24" t="n"/>
      <c r="B483" s="25" t="n"/>
      <c r="C483" s="24" t="n"/>
      <c r="D483" s="24" t="n"/>
      <c r="E483" s="24" t="n"/>
      <c r="F483" s="24" t="n"/>
      <c r="G483" s="26" t="n"/>
      <c r="H483" s="27" t="n"/>
      <c r="I483" s="27" t="n"/>
      <c r="J483" s="27" t="n"/>
      <c r="K483" s="27" t="n"/>
      <c r="L483" s="28">
        <f>IF($A483="","",IFERROR($H483+$K483,0))</f>
        <v/>
      </c>
      <c r="M483" s="28">
        <f>IF($A483="","",IFERROR(MAX(0,IF($H483&lt;=$I483,$J483-$L483,0)),0))</f>
        <v/>
      </c>
      <c r="N483" s="29">
        <f>IF($A483="","",IFERROR($G483*$H483,0))</f>
        <v/>
      </c>
      <c r="O483" s="30" t="n"/>
      <c r="P483" s="31">
        <f>IF($A483="","",IF($H483&lt;=0,"Rupture",IF($H483&lt;=$I483,IF($M483&gt;0,"À commander","Commande en cours"),"En stock")))</f>
        <v/>
      </c>
      <c r="Q483" s="25" t="n"/>
    </row>
    <row r="484" ht="22" customHeight="1">
      <c r="A484" s="24" t="n"/>
      <c r="B484" s="25" t="n"/>
      <c r="C484" s="24" t="n"/>
      <c r="D484" s="24" t="n"/>
      <c r="E484" s="24" t="n"/>
      <c r="F484" s="24" t="n"/>
      <c r="G484" s="26" t="n"/>
      <c r="H484" s="27" t="n"/>
      <c r="I484" s="27" t="n"/>
      <c r="J484" s="27" t="n"/>
      <c r="K484" s="27" t="n"/>
      <c r="L484" s="28">
        <f>IF($A484="","",IFERROR($H484+$K484,0))</f>
        <v/>
      </c>
      <c r="M484" s="28">
        <f>IF($A484="","",IFERROR(MAX(0,IF($H484&lt;=$I484,$J484-$L484,0)),0))</f>
        <v/>
      </c>
      <c r="N484" s="29">
        <f>IF($A484="","",IFERROR($G484*$H484,0))</f>
        <v/>
      </c>
      <c r="O484" s="30" t="n"/>
      <c r="P484" s="31">
        <f>IF($A484="","",IF($H484&lt;=0,"Rupture",IF($H484&lt;=$I484,IF($M484&gt;0,"À commander","Commande en cours"),"En stock")))</f>
        <v/>
      </c>
      <c r="Q484" s="25" t="n"/>
    </row>
    <row r="485" ht="22" customHeight="1">
      <c r="A485" s="24" t="n"/>
      <c r="B485" s="25" t="n"/>
      <c r="C485" s="24" t="n"/>
      <c r="D485" s="24" t="n"/>
      <c r="E485" s="24" t="n"/>
      <c r="F485" s="24" t="n"/>
      <c r="G485" s="26" t="n"/>
      <c r="H485" s="27" t="n"/>
      <c r="I485" s="27" t="n"/>
      <c r="J485" s="27" t="n"/>
      <c r="K485" s="27" t="n"/>
      <c r="L485" s="28">
        <f>IF($A485="","",IFERROR($H485+$K485,0))</f>
        <v/>
      </c>
      <c r="M485" s="28">
        <f>IF($A485="","",IFERROR(MAX(0,IF($H485&lt;=$I485,$J485-$L485,0)),0))</f>
        <v/>
      </c>
      <c r="N485" s="29">
        <f>IF($A485="","",IFERROR($G485*$H485,0))</f>
        <v/>
      </c>
      <c r="O485" s="30" t="n"/>
      <c r="P485" s="31">
        <f>IF($A485="","",IF($H485&lt;=0,"Rupture",IF($H485&lt;=$I485,IF($M485&gt;0,"À commander","Commande en cours"),"En stock")))</f>
        <v/>
      </c>
      <c r="Q485" s="25" t="n"/>
    </row>
    <row r="486" ht="22" customHeight="1">
      <c r="A486" s="24" t="n"/>
      <c r="B486" s="25" t="n"/>
      <c r="C486" s="24" t="n"/>
      <c r="D486" s="24" t="n"/>
      <c r="E486" s="24" t="n"/>
      <c r="F486" s="24" t="n"/>
      <c r="G486" s="26" t="n"/>
      <c r="H486" s="27" t="n"/>
      <c r="I486" s="27" t="n"/>
      <c r="J486" s="27" t="n"/>
      <c r="K486" s="27" t="n"/>
      <c r="L486" s="28">
        <f>IF($A486="","",IFERROR($H486+$K486,0))</f>
        <v/>
      </c>
      <c r="M486" s="28">
        <f>IF($A486="","",IFERROR(MAX(0,IF($H486&lt;=$I486,$J486-$L486,0)),0))</f>
        <v/>
      </c>
      <c r="N486" s="29">
        <f>IF($A486="","",IFERROR($G486*$H486,0))</f>
        <v/>
      </c>
      <c r="O486" s="30" t="n"/>
      <c r="P486" s="31">
        <f>IF($A486="","",IF($H486&lt;=0,"Rupture",IF($H486&lt;=$I486,IF($M486&gt;0,"À commander","Commande en cours"),"En stock")))</f>
        <v/>
      </c>
      <c r="Q486" s="25" t="n"/>
    </row>
    <row r="487" ht="22" customHeight="1">
      <c r="A487" s="24" t="n"/>
      <c r="B487" s="25" t="n"/>
      <c r="C487" s="24" t="n"/>
      <c r="D487" s="24" t="n"/>
      <c r="E487" s="24" t="n"/>
      <c r="F487" s="24" t="n"/>
      <c r="G487" s="26" t="n"/>
      <c r="H487" s="27" t="n"/>
      <c r="I487" s="27" t="n"/>
      <c r="J487" s="27" t="n"/>
      <c r="K487" s="27" t="n"/>
      <c r="L487" s="28">
        <f>IF($A487="","",IFERROR($H487+$K487,0))</f>
        <v/>
      </c>
      <c r="M487" s="28">
        <f>IF($A487="","",IFERROR(MAX(0,IF($H487&lt;=$I487,$J487-$L487,0)),0))</f>
        <v/>
      </c>
      <c r="N487" s="29">
        <f>IF($A487="","",IFERROR($G487*$H487,0))</f>
        <v/>
      </c>
      <c r="O487" s="30" t="n"/>
      <c r="P487" s="31">
        <f>IF($A487="","",IF($H487&lt;=0,"Rupture",IF($H487&lt;=$I487,IF($M487&gt;0,"À commander","Commande en cours"),"En stock")))</f>
        <v/>
      </c>
      <c r="Q487" s="25" t="n"/>
    </row>
    <row r="488" ht="22" customHeight="1">
      <c r="A488" s="24" t="n"/>
      <c r="B488" s="25" t="n"/>
      <c r="C488" s="24" t="n"/>
      <c r="D488" s="24" t="n"/>
      <c r="E488" s="24" t="n"/>
      <c r="F488" s="24" t="n"/>
      <c r="G488" s="26" t="n"/>
      <c r="H488" s="27" t="n"/>
      <c r="I488" s="27" t="n"/>
      <c r="J488" s="27" t="n"/>
      <c r="K488" s="27" t="n"/>
      <c r="L488" s="28">
        <f>IF($A488="","",IFERROR($H488+$K488,0))</f>
        <v/>
      </c>
      <c r="M488" s="28">
        <f>IF($A488="","",IFERROR(MAX(0,IF($H488&lt;=$I488,$J488-$L488,0)),0))</f>
        <v/>
      </c>
      <c r="N488" s="29">
        <f>IF($A488="","",IFERROR($G488*$H488,0))</f>
        <v/>
      </c>
      <c r="O488" s="30" t="n"/>
      <c r="P488" s="31">
        <f>IF($A488="","",IF($H488&lt;=0,"Rupture",IF($H488&lt;=$I488,IF($M488&gt;0,"À commander","Commande en cours"),"En stock")))</f>
        <v/>
      </c>
      <c r="Q488" s="25" t="n"/>
    </row>
    <row r="489" ht="22" customHeight="1">
      <c r="A489" s="24" t="n"/>
      <c r="B489" s="25" t="n"/>
      <c r="C489" s="24" t="n"/>
      <c r="D489" s="24" t="n"/>
      <c r="E489" s="24" t="n"/>
      <c r="F489" s="24" t="n"/>
      <c r="G489" s="26" t="n"/>
      <c r="H489" s="27" t="n"/>
      <c r="I489" s="27" t="n"/>
      <c r="J489" s="27" t="n"/>
      <c r="K489" s="27" t="n"/>
      <c r="L489" s="28">
        <f>IF($A489="","",IFERROR($H489+$K489,0))</f>
        <v/>
      </c>
      <c r="M489" s="28">
        <f>IF($A489="","",IFERROR(MAX(0,IF($H489&lt;=$I489,$J489-$L489,0)),0))</f>
        <v/>
      </c>
      <c r="N489" s="29">
        <f>IF($A489="","",IFERROR($G489*$H489,0))</f>
        <v/>
      </c>
      <c r="O489" s="30" t="n"/>
      <c r="P489" s="31">
        <f>IF($A489="","",IF($H489&lt;=0,"Rupture",IF($H489&lt;=$I489,IF($M489&gt;0,"À commander","Commande en cours"),"En stock")))</f>
        <v/>
      </c>
      <c r="Q489" s="25" t="n"/>
    </row>
    <row r="490" ht="22" customHeight="1">
      <c r="A490" s="24" t="n"/>
      <c r="B490" s="25" t="n"/>
      <c r="C490" s="24" t="n"/>
      <c r="D490" s="24" t="n"/>
      <c r="E490" s="24" t="n"/>
      <c r="F490" s="24" t="n"/>
      <c r="G490" s="26" t="n"/>
      <c r="H490" s="27" t="n"/>
      <c r="I490" s="27" t="n"/>
      <c r="J490" s="27" t="n"/>
      <c r="K490" s="27" t="n"/>
      <c r="L490" s="28">
        <f>IF($A490="","",IFERROR($H490+$K490,0))</f>
        <v/>
      </c>
      <c r="M490" s="28">
        <f>IF($A490="","",IFERROR(MAX(0,IF($H490&lt;=$I490,$J490-$L490,0)),0))</f>
        <v/>
      </c>
      <c r="N490" s="29">
        <f>IF($A490="","",IFERROR($G490*$H490,0))</f>
        <v/>
      </c>
      <c r="O490" s="30" t="n"/>
      <c r="P490" s="31">
        <f>IF($A490="","",IF($H490&lt;=0,"Rupture",IF($H490&lt;=$I490,IF($M490&gt;0,"À commander","Commande en cours"),"En stock")))</f>
        <v/>
      </c>
      <c r="Q490" s="25" t="n"/>
    </row>
    <row r="491" ht="22" customHeight="1">
      <c r="A491" s="24" t="n"/>
      <c r="B491" s="25" t="n"/>
      <c r="C491" s="24" t="n"/>
      <c r="D491" s="24" t="n"/>
      <c r="E491" s="24" t="n"/>
      <c r="F491" s="24" t="n"/>
      <c r="G491" s="26" t="n"/>
      <c r="H491" s="27" t="n"/>
      <c r="I491" s="27" t="n"/>
      <c r="J491" s="27" t="n"/>
      <c r="K491" s="27" t="n"/>
      <c r="L491" s="28">
        <f>IF($A491="","",IFERROR($H491+$K491,0))</f>
        <v/>
      </c>
      <c r="M491" s="28">
        <f>IF($A491="","",IFERROR(MAX(0,IF($H491&lt;=$I491,$J491-$L491,0)),0))</f>
        <v/>
      </c>
      <c r="N491" s="29">
        <f>IF($A491="","",IFERROR($G491*$H491,0))</f>
        <v/>
      </c>
      <c r="O491" s="30" t="n"/>
      <c r="P491" s="31">
        <f>IF($A491="","",IF($H491&lt;=0,"Rupture",IF($H491&lt;=$I491,IF($M491&gt;0,"À commander","Commande en cours"),"En stock")))</f>
        <v/>
      </c>
      <c r="Q491" s="25" t="n"/>
    </row>
    <row r="492" ht="22" customHeight="1">
      <c r="A492" s="24" t="n"/>
      <c r="B492" s="25" t="n"/>
      <c r="C492" s="24" t="n"/>
      <c r="D492" s="24" t="n"/>
      <c r="E492" s="24" t="n"/>
      <c r="F492" s="24" t="n"/>
      <c r="G492" s="26" t="n"/>
      <c r="H492" s="27" t="n"/>
      <c r="I492" s="27" t="n"/>
      <c r="J492" s="27" t="n"/>
      <c r="K492" s="27" t="n"/>
      <c r="L492" s="28">
        <f>IF($A492="","",IFERROR($H492+$K492,0))</f>
        <v/>
      </c>
      <c r="M492" s="28">
        <f>IF($A492="","",IFERROR(MAX(0,IF($H492&lt;=$I492,$J492-$L492,0)),0))</f>
        <v/>
      </c>
      <c r="N492" s="29">
        <f>IF($A492="","",IFERROR($G492*$H492,0))</f>
        <v/>
      </c>
      <c r="O492" s="30" t="n"/>
      <c r="P492" s="31">
        <f>IF($A492="","",IF($H492&lt;=0,"Rupture",IF($H492&lt;=$I492,IF($M492&gt;0,"À commander","Commande en cours"),"En stock")))</f>
        <v/>
      </c>
      <c r="Q492" s="25" t="n"/>
    </row>
    <row r="493" ht="22" customHeight="1">
      <c r="A493" s="24" t="n"/>
      <c r="B493" s="25" t="n"/>
      <c r="C493" s="24" t="n"/>
      <c r="D493" s="24" t="n"/>
      <c r="E493" s="24" t="n"/>
      <c r="F493" s="24" t="n"/>
      <c r="G493" s="26" t="n"/>
      <c r="H493" s="27" t="n"/>
      <c r="I493" s="27" t="n"/>
      <c r="J493" s="27" t="n"/>
      <c r="K493" s="27" t="n"/>
      <c r="L493" s="28">
        <f>IF($A493="","",IFERROR($H493+$K493,0))</f>
        <v/>
      </c>
      <c r="M493" s="28">
        <f>IF($A493="","",IFERROR(MAX(0,IF($H493&lt;=$I493,$J493-$L493,0)),0))</f>
        <v/>
      </c>
      <c r="N493" s="29">
        <f>IF($A493="","",IFERROR($G493*$H493,0))</f>
        <v/>
      </c>
      <c r="O493" s="30" t="n"/>
      <c r="P493" s="31">
        <f>IF($A493="","",IF($H493&lt;=0,"Rupture",IF($H493&lt;=$I493,IF($M493&gt;0,"À commander","Commande en cours"),"En stock")))</f>
        <v/>
      </c>
      <c r="Q493" s="25" t="n"/>
    </row>
    <row r="494" ht="22" customHeight="1">
      <c r="A494" s="24" t="n"/>
      <c r="B494" s="25" t="n"/>
      <c r="C494" s="24" t="n"/>
      <c r="D494" s="24" t="n"/>
      <c r="E494" s="24" t="n"/>
      <c r="F494" s="24" t="n"/>
      <c r="G494" s="26" t="n"/>
      <c r="H494" s="27" t="n"/>
      <c r="I494" s="27" t="n"/>
      <c r="J494" s="27" t="n"/>
      <c r="K494" s="27" t="n"/>
      <c r="L494" s="28">
        <f>IF($A494="","",IFERROR($H494+$K494,0))</f>
        <v/>
      </c>
      <c r="M494" s="28">
        <f>IF($A494="","",IFERROR(MAX(0,IF($H494&lt;=$I494,$J494-$L494,0)),0))</f>
        <v/>
      </c>
      <c r="N494" s="29">
        <f>IF($A494="","",IFERROR($G494*$H494,0))</f>
        <v/>
      </c>
      <c r="O494" s="30" t="n"/>
      <c r="P494" s="31">
        <f>IF($A494="","",IF($H494&lt;=0,"Rupture",IF($H494&lt;=$I494,IF($M494&gt;0,"À commander","Commande en cours"),"En stock")))</f>
        <v/>
      </c>
      <c r="Q494" s="25" t="n"/>
    </row>
    <row r="495" ht="22" customHeight="1">
      <c r="A495" s="24" t="n"/>
      <c r="B495" s="25" t="n"/>
      <c r="C495" s="24" t="n"/>
      <c r="D495" s="24" t="n"/>
      <c r="E495" s="24" t="n"/>
      <c r="F495" s="24" t="n"/>
      <c r="G495" s="26" t="n"/>
      <c r="H495" s="27" t="n"/>
      <c r="I495" s="27" t="n"/>
      <c r="J495" s="27" t="n"/>
      <c r="K495" s="27" t="n"/>
      <c r="L495" s="28">
        <f>IF($A495="","",IFERROR($H495+$K495,0))</f>
        <v/>
      </c>
      <c r="M495" s="28">
        <f>IF($A495="","",IFERROR(MAX(0,IF($H495&lt;=$I495,$J495-$L495,0)),0))</f>
        <v/>
      </c>
      <c r="N495" s="29">
        <f>IF($A495="","",IFERROR($G495*$H495,0))</f>
        <v/>
      </c>
      <c r="O495" s="30" t="n"/>
      <c r="P495" s="31">
        <f>IF($A495="","",IF($H495&lt;=0,"Rupture",IF($H495&lt;=$I495,IF($M495&gt;0,"À commander","Commande en cours"),"En stock")))</f>
        <v/>
      </c>
      <c r="Q495" s="25" t="n"/>
    </row>
    <row r="496" ht="22" customHeight="1">
      <c r="A496" s="24" t="n"/>
      <c r="B496" s="25" t="n"/>
      <c r="C496" s="24" t="n"/>
      <c r="D496" s="24" t="n"/>
      <c r="E496" s="24" t="n"/>
      <c r="F496" s="24" t="n"/>
      <c r="G496" s="26" t="n"/>
      <c r="H496" s="27" t="n"/>
      <c r="I496" s="27" t="n"/>
      <c r="J496" s="27" t="n"/>
      <c r="K496" s="27" t="n"/>
      <c r="L496" s="28">
        <f>IF($A496="","",IFERROR($H496+$K496,0))</f>
        <v/>
      </c>
      <c r="M496" s="28">
        <f>IF($A496="","",IFERROR(MAX(0,IF($H496&lt;=$I496,$J496-$L496,0)),0))</f>
        <v/>
      </c>
      <c r="N496" s="29">
        <f>IF($A496="","",IFERROR($G496*$H496,0))</f>
        <v/>
      </c>
      <c r="O496" s="30" t="n"/>
      <c r="P496" s="31">
        <f>IF($A496="","",IF($H496&lt;=0,"Rupture",IF($H496&lt;=$I496,IF($M496&gt;0,"À commander","Commande en cours"),"En stock")))</f>
        <v/>
      </c>
      <c r="Q496" s="25" t="n"/>
    </row>
    <row r="497" ht="22" customHeight="1">
      <c r="A497" s="24" t="n"/>
      <c r="B497" s="25" t="n"/>
      <c r="C497" s="24" t="n"/>
      <c r="D497" s="24" t="n"/>
      <c r="E497" s="24" t="n"/>
      <c r="F497" s="24" t="n"/>
      <c r="G497" s="26" t="n"/>
      <c r="H497" s="27" t="n"/>
      <c r="I497" s="27" t="n"/>
      <c r="J497" s="27" t="n"/>
      <c r="K497" s="27" t="n"/>
      <c r="L497" s="28">
        <f>IF($A497="","",IFERROR($H497+$K497,0))</f>
        <v/>
      </c>
      <c r="M497" s="28">
        <f>IF($A497="","",IFERROR(MAX(0,IF($H497&lt;=$I497,$J497-$L497,0)),0))</f>
        <v/>
      </c>
      <c r="N497" s="29">
        <f>IF($A497="","",IFERROR($G497*$H497,0))</f>
        <v/>
      </c>
      <c r="O497" s="30" t="n"/>
      <c r="P497" s="31">
        <f>IF($A497="","",IF($H497&lt;=0,"Rupture",IF($H497&lt;=$I497,IF($M497&gt;0,"À commander","Commande en cours"),"En stock")))</f>
        <v/>
      </c>
      <c r="Q497" s="25" t="n"/>
    </row>
    <row r="498" ht="22" customHeight="1">
      <c r="A498" s="24" t="n"/>
      <c r="B498" s="25" t="n"/>
      <c r="C498" s="24" t="n"/>
      <c r="D498" s="24" t="n"/>
      <c r="E498" s="24" t="n"/>
      <c r="F498" s="24" t="n"/>
      <c r="G498" s="26" t="n"/>
      <c r="H498" s="27" t="n"/>
      <c r="I498" s="27" t="n"/>
      <c r="J498" s="27" t="n"/>
      <c r="K498" s="27" t="n"/>
      <c r="L498" s="28">
        <f>IF($A498="","",IFERROR($H498+$K498,0))</f>
        <v/>
      </c>
      <c r="M498" s="28">
        <f>IF($A498="","",IFERROR(MAX(0,IF($H498&lt;=$I498,$J498-$L498,0)),0))</f>
        <v/>
      </c>
      <c r="N498" s="29">
        <f>IF($A498="","",IFERROR($G498*$H498,0))</f>
        <v/>
      </c>
      <c r="O498" s="30" t="n"/>
      <c r="P498" s="31">
        <f>IF($A498="","",IF($H498&lt;=0,"Rupture",IF($H498&lt;=$I498,IF($M498&gt;0,"À commander","Commande en cours"),"En stock")))</f>
        <v/>
      </c>
      <c r="Q498" s="25" t="n"/>
    </row>
    <row r="499" ht="22" customHeight="1">
      <c r="A499" s="24" t="n"/>
      <c r="B499" s="25" t="n"/>
      <c r="C499" s="24" t="n"/>
      <c r="D499" s="24" t="n"/>
      <c r="E499" s="24" t="n"/>
      <c r="F499" s="24" t="n"/>
      <c r="G499" s="26" t="n"/>
      <c r="H499" s="27" t="n"/>
      <c r="I499" s="27" t="n"/>
      <c r="J499" s="27" t="n"/>
      <c r="K499" s="27" t="n"/>
      <c r="L499" s="28">
        <f>IF($A499="","",IFERROR($H499+$K499,0))</f>
        <v/>
      </c>
      <c r="M499" s="28">
        <f>IF($A499="","",IFERROR(MAX(0,IF($H499&lt;=$I499,$J499-$L499,0)),0))</f>
        <v/>
      </c>
      <c r="N499" s="29">
        <f>IF($A499="","",IFERROR($G499*$H499,0))</f>
        <v/>
      </c>
      <c r="O499" s="30" t="n"/>
      <c r="P499" s="31">
        <f>IF($A499="","",IF($H499&lt;=0,"Rupture",IF($H499&lt;=$I499,IF($M499&gt;0,"À commander","Commande en cours"),"En stock")))</f>
        <v/>
      </c>
      <c r="Q499" s="25" t="n"/>
    </row>
    <row r="500" ht="22" customHeight="1">
      <c r="A500" s="24" t="n"/>
      <c r="B500" s="25" t="n"/>
      <c r="C500" s="24" t="n"/>
      <c r="D500" s="24" t="n"/>
      <c r="E500" s="24" t="n"/>
      <c r="F500" s="24" t="n"/>
      <c r="G500" s="26" t="n"/>
      <c r="H500" s="27" t="n"/>
      <c r="I500" s="27" t="n"/>
      <c r="J500" s="27" t="n"/>
      <c r="K500" s="27" t="n"/>
      <c r="L500" s="28">
        <f>IF($A500="","",IFERROR($H500+$K500,0))</f>
        <v/>
      </c>
      <c r="M500" s="28">
        <f>IF($A500="","",IFERROR(MAX(0,IF($H500&lt;=$I500,$J500-$L500,0)),0))</f>
        <v/>
      </c>
      <c r="N500" s="29">
        <f>IF($A500="","",IFERROR($G500*$H500,0))</f>
        <v/>
      </c>
      <c r="O500" s="30" t="n"/>
      <c r="P500" s="31">
        <f>IF($A500="","",IF($H500&lt;=0,"Rupture",IF($H500&lt;=$I500,IF($M500&gt;0,"À commander","Commande en cours"),"En stock")))</f>
        <v/>
      </c>
      <c r="Q500" s="25" t="n"/>
    </row>
  </sheetData>
  <mergeCells count="1">
    <mergeCell ref="A1:Q1"/>
  </mergeCells>
  <conditionalFormatting sqref="A6:Q500">
    <cfRule type="expression" priority="1" dxfId="0" stopIfTrue="1">
      <formula>$P6="Rupture"</formula>
    </cfRule>
    <cfRule type="expression" priority="2" dxfId="1" stopIfTrue="1">
      <formula>$P6="À commander"</formula>
    </cfRule>
    <cfRule type="expression" priority="3" dxfId="4" stopIfTrue="1">
      <formula>$P6="Commande en cours"</formula>
    </cfRule>
    <cfRule type="expression" priority="4" dxfId="5" stopIfTrue="1">
      <formula>$P6="En stock"</formula>
    </cfRule>
  </conditionalFormatting>
  <conditionalFormatting sqref="I6:J500">
    <cfRule type="expression" priority="5" dxfId="0" stopIfTrue="1">
      <formula>$J6&lt;$I6</formula>
    </cfRule>
  </conditionalFormatting>
  <dataValidations count="9">
    <dataValidation sqref="A6:A500" showErrorMessage="1" showInputMessage="1" allowBlank="1" errorTitle="Code article en double" error="Chaque code article doit être unique." type="custom" errorStyle="stop">
      <formula1>=OR(A6="",COUNTIF($A$6:$A$500,A6)=1)</formula1>
    </dataValidation>
    <dataValidation sqref="C6:C500" showErrorMessage="1" showInputMessage="1" allowBlank="1" errorTitle="Catégorie invalide" error="Sélectionnez une catégorie dans la liste." type="list" errorStyle="stop">
      <formula1>='Paramètres'!$A$5:$A$10</formula1>
    </dataValidation>
    <dataValidation sqref="D6:D500" showErrorMessage="1" showInputMessage="1" allowBlank="1" errorTitle="Fournisseur invalide" error="Sélectionnez un fournisseur dans la liste." type="list" errorStyle="stop">
      <formula1>='Paramètres'!$C$5:$C$10</formula1>
    </dataValidation>
    <dataValidation sqref="E6:E500" showErrorMessage="1" showInputMessage="1" allowBlank="1" errorTitle="Unité invalide" error="Sélectionnez une unité de mesure dans la liste." type="list" errorStyle="stop">
      <formula1>='Paramètres'!$E$5:$E$10</formula1>
    </dataValidation>
    <dataValidation sqref="F6:F500" showErrorMessage="1" showInputMessage="1" allowBlank="1" errorTitle="Emplacement invalide" error="Sélectionnez un emplacement dans la liste." type="list" errorStyle="stop">
      <formula1>='Paramètres'!$G$5:$G$11</formula1>
    </dataValidation>
    <dataValidation sqref="G6:G500" showErrorMessage="1" showInputMessage="1" allowBlank="1" errorTitle="Coût unitaire invalide" error="Le coût unitaire doit être supérieur ou égal à zéro." type="decimal" errorStyle="stop" operator="greaterThanOrEqual">
      <formula1>0</formula1>
    </dataValidation>
    <dataValidation sqref="H6:K500" showErrorMessage="1" showInputMessage="1" allowBlank="1" errorTitle="Quantité invalide" error="Entrez une quantité entière égale ou supérieure à zéro." type="whole" errorStyle="stop" operator="greaterThanOrEqual">
      <formula1>0</formula1>
    </dataValidation>
    <dataValidation sqref="J6:J500" showErrorMessage="1" showInputMessage="1" allowBlank="1" errorTitle="Stock cible invalide" error="Le stock cible doit être égal ou supérieur au seuil de réapprovisionnement." type="custom" errorStyle="stop">
      <formula1>=OR(J6="",J6&gt;=I6)</formula1>
    </dataValidation>
    <dataValidation sqref="O6:O500" showErrorMessage="1" showInputMessage="1" allowBlank="1" errorTitle="Date invalide" error="Entrez une date valide au format AAAA-MM-JJ." type="date" errorStyle="stop" operator="greaterThanOrEqual">
      <formula1>1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74" customWidth="1" min="2" max="2"/>
    <col width="34" customWidth="1" min="3" max="3"/>
    <col width="4" customWidth="1" min="4" max="4"/>
    <col width="22" customWidth="1" min="5" max="5"/>
    <col width="4" customWidth="1" min="6" max="6"/>
    <col width="18" customWidth="1" min="7" max="7"/>
    <col width="4" customWidth="1" min="8" max="8"/>
  </cols>
  <sheetData>
    <row r="1" ht="26" customHeight="1">
      <c r="A1" s="1" t="inlineStr">
        <is>
          <t>Paramètres et listes de validation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2" t="inlineStr">
        <is>
          <t>Modifiez les listes ci-dessous au besoin. Les listes servent aux menus déroulants de la feuille Inventaire.</t>
        </is>
      </c>
      <c r="B2" s="33" t="n"/>
      <c r="C2" s="33" t="n"/>
      <c r="D2" s="33" t="n"/>
      <c r="E2" s="33" t="n"/>
      <c r="F2" s="33" t="n"/>
      <c r="G2" s="33" t="n"/>
      <c r="H2" s="33" t="n"/>
    </row>
    <row r="4">
      <c r="A4" s="6" t="inlineStr">
        <is>
          <t>Catégorie</t>
        </is>
      </c>
      <c r="C4" s="6" t="inlineStr">
        <is>
          <t>Fournisseur</t>
        </is>
      </c>
      <c r="E4" s="6" t="inlineStr">
        <is>
          <t>Unité de mesure</t>
        </is>
      </c>
      <c r="G4" s="6" t="inlineStr">
        <is>
          <t>Emplacement</t>
        </is>
      </c>
    </row>
    <row r="5">
      <c r="A5" s="24" t="inlineStr">
        <is>
          <t>Fournitures de bureau</t>
        </is>
      </c>
      <c r="C5" s="24" t="inlineStr">
        <is>
          <t>Bureau Plus Québec</t>
        </is>
      </c>
      <c r="E5" s="24" t="inlineStr">
        <is>
          <t>unité</t>
        </is>
      </c>
      <c r="G5" s="24" t="inlineStr">
        <is>
          <t>A-01</t>
        </is>
      </c>
    </row>
    <row r="6">
      <c r="A6" s="24" t="inlineStr">
        <is>
          <t>Emballage</t>
        </is>
      </c>
      <c r="C6" s="24" t="inlineStr">
        <is>
          <t>Emballages Montréal</t>
        </is>
      </c>
      <c r="E6" s="24" t="inlineStr">
        <is>
          <t>paquet</t>
        </is>
      </c>
      <c r="G6" s="24" t="inlineStr">
        <is>
          <t>A-02</t>
        </is>
      </c>
    </row>
    <row r="7">
      <c r="A7" s="24" t="inlineStr">
        <is>
          <t>Produits d’entretien</t>
        </is>
      </c>
      <c r="C7" s="24" t="inlineStr">
        <is>
          <t>Solutions Santé Québec</t>
        </is>
      </c>
      <c r="E7" s="24" t="inlineStr">
        <is>
          <t>boîte</t>
        </is>
      </c>
      <c r="G7" s="24" t="inlineStr">
        <is>
          <t>B-03</t>
        </is>
      </c>
    </row>
    <row r="8">
      <c r="A8" s="24" t="inlineStr">
        <is>
          <t>Équipement de protection</t>
        </is>
      </c>
      <c r="C8" s="24" t="inlineStr">
        <is>
          <t>Techno Distribution Canada</t>
        </is>
      </c>
      <c r="E8" s="24" t="inlineStr">
        <is>
          <t>rouleau</t>
        </is>
      </c>
      <c r="G8" s="24" t="inlineStr">
        <is>
          <t>B-04</t>
        </is>
      </c>
    </row>
    <row r="9">
      <c r="A9" s="24" t="inlineStr">
        <is>
          <t>Électronique</t>
        </is>
      </c>
      <c r="C9" s="24" t="inlineStr">
        <is>
          <t>Café &amp; Cie Québec</t>
        </is>
      </c>
      <c r="E9" s="24" t="inlineStr">
        <is>
          <t>caisse</t>
        </is>
      </c>
      <c r="G9" s="24" t="inlineStr">
        <is>
          <t>C-01</t>
        </is>
      </c>
    </row>
    <row r="10">
      <c r="A10" s="24" t="inlineStr">
        <is>
          <t>Alimentation</t>
        </is>
      </c>
      <c r="C10" s="24" t="inlineStr">
        <is>
          <t>Fournitures Nordik</t>
        </is>
      </c>
      <c r="E10" s="24" t="inlineStr">
        <is>
          <t>sac</t>
        </is>
      </c>
      <c r="G10" s="24" t="inlineStr">
        <is>
          <t>Entrepôt</t>
        </is>
      </c>
    </row>
    <row r="11">
      <c r="A11" s="24" t="n"/>
      <c r="C11" s="24" t="n"/>
      <c r="E11" s="24" t="n"/>
      <c r="G11" s="24" t="inlineStr">
        <is>
          <t>Bureau</t>
        </is>
      </c>
    </row>
    <row r="14">
      <c r="A14" s="34" t="inlineStr">
        <is>
          <t>Légende des statuts</t>
        </is>
      </c>
      <c r="B14" s="2" t="n"/>
      <c r="C14" s="2" t="n"/>
    </row>
    <row r="15">
      <c r="A15" s="35" t="inlineStr">
        <is>
          <t>Statut</t>
        </is>
      </c>
      <c r="B15" s="35" t="inlineStr">
        <is>
          <t>Signification</t>
        </is>
      </c>
      <c r="C15" s="35" t="inlineStr">
        <is>
          <t>Couleur suggérée</t>
        </is>
      </c>
    </row>
    <row r="16">
      <c r="A16" s="36" t="inlineStr">
        <is>
          <t>En stock</t>
        </is>
      </c>
      <c r="B16" s="37" t="inlineStr">
        <is>
          <t>Quantité actuelle supérieure au seuil de réapprovisionnement.</t>
        </is>
      </c>
      <c r="C16" s="38" t="inlineStr">
        <is>
          <t>Vert pâle</t>
        </is>
      </c>
    </row>
    <row r="17">
      <c r="A17" s="39" t="inlineStr">
        <is>
          <t>À commander</t>
        </is>
      </c>
      <c r="B17" s="37" t="inlineStr">
        <is>
          <t>Quantité actuelle au seuil ou sous le seuil et une commande additionnelle est requise.</t>
        </is>
      </c>
      <c r="C17" s="40" t="inlineStr">
        <is>
          <t>Orange pâle</t>
        </is>
      </c>
    </row>
    <row r="18">
      <c r="A18" s="41" t="inlineStr">
        <is>
          <t>Commande en cours</t>
        </is>
      </c>
      <c r="B18" s="37" t="inlineStr">
        <is>
          <t>Quantité actuelle au seuil ou sous le seuil, mais les quantités déjà commandées suffisent à atteindre le stock cible.</t>
        </is>
      </c>
      <c r="C18" s="25" t="inlineStr">
        <is>
          <t>Jaune pâle</t>
        </is>
      </c>
    </row>
    <row r="19">
      <c r="A19" s="42" t="inlineStr">
        <is>
          <t>Rupture</t>
        </is>
      </c>
      <c r="B19" s="37" t="inlineStr">
        <is>
          <t>Stock actuel égal ou inférieur à zéro.</t>
        </is>
      </c>
      <c r="C19" s="43" t="inlineStr">
        <is>
          <t>Rouge pâle</t>
        </is>
      </c>
    </row>
  </sheetData>
  <mergeCells count="1">
    <mergeCell ref="A1:H1"/>
  </mergeCells>
  <pageMargins left="0.75" right="0.75" top="1" bottom="1" header="0.5" footer="0.5"/>
  <pageSetup orientation="landscape" fitToWidth="1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2026-08-26T23:35:21Z</dcterms:created>
  <dcterms:modified xmlns:dcterms="http://purl.org/dc/terms/" xmlns:xsi="http://www.w3.org/2001/XMLSchema-instance" xsi:type="dcterms:W3CDTF">2026-08-26T23:35:21Z</dcterms:modified>
</cp:coreProperties>
</file>