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Capacité_équipe" sheetId="2" state="visible" r:id="rId2"/>
    <sheet xmlns:r="http://schemas.openxmlformats.org/officeDocument/2006/relationships" name="Planification" sheetId="3" state="visible" r:id="rId3"/>
    <sheet xmlns:r="http://schemas.openxmlformats.org/officeDocument/2006/relationships" name="Tableau_de_bord" sheetId="4" state="visible" r:id="rId4"/>
  </sheets>
  <definedNames>
    <definedName name="_xlnm._FilterDatabase" localSheetId="3" hidden="1">'Tableau_de_bord'!$A$10:$G$101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0.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b val="1"/>
      <color rgb="00FFFFFF"/>
      <sz val="11"/>
    </font>
    <font>
      <name val="Aptos"/>
      <color rgb="001F2933"/>
      <sz val="10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F2F7FB"/>
      </patternFill>
    </fill>
    <fill>
      <patternFill patternType="solid">
        <fgColor rgb="00FFF4D6"/>
      </patternFill>
    </fill>
    <fill>
      <patternFill patternType="solid">
        <fgColor rgb="00FFFFFF"/>
      </patternFill>
    </fill>
    <fill>
      <patternFill patternType="solid">
        <fgColor rgb="00EAF3F8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5" borderId="1" applyAlignment="1" applyProtection="1" pivotButton="0" quotePrefix="0" xfId="0">
      <alignment horizontal="center" vertical="center"/>
      <protection locked="0" hidden="0"/>
    </xf>
    <xf numFmtId="0" fontId="3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165" fontId="3" fillId="5" borderId="1" applyAlignment="1" applyProtection="1" pivotButton="0" quotePrefix="0" xfId="0">
      <alignment horizontal="center" vertical="center"/>
      <protection locked="0" hidden="0"/>
    </xf>
    <xf numFmtId="0" fontId="3" fillId="6" borderId="1" applyAlignment="1" pivotButton="0" quotePrefix="0" xfId="0">
      <alignment horizontal="left" vertical="center" wrapText="1"/>
    </xf>
    <xf numFmtId="166" fontId="3" fillId="5" borderId="1" applyAlignment="1" applyProtection="1" pivotButton="0" quotePrefix="0" xfId="0">
      <alignment horizontal="center" vertical="center"/>
      <protection locked="0" hidden="0"/>
    </xf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3" fillId="5" borderId="1" applyAlignment="1" applyProtection="1" pivotButton="0" quotePrefix="0" xfId="0">
      <alignment horizontal="center" vertical="center"/>
      <protection locked="0" hidden="0"/>
    </xf>
    <xf numFmtId="0" fontId="3" fillId="5" borderId="1" applyAlignment="1" applyProtection="1" pivotButton="0" quotePrefix="0" xfId="0">
      <alignment horizontal="left" vertical="center"/>
      <protection locked="0" hidden="0"/>
    </xf>
    <xf numFmtId="0" fontId="3" fillId="0" borderId="0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center" vertical="center"/>
    </xf>
    <xf numFmtId="0" fontId="3" fillId="5" borderId="1" applyAlignment="1" applyProtection="1" pivotButton="0" quotePrefix="0" xfId="0">
      <alignment horizontal="left" vertical="center" wrapText="1"/>
      <protection locked="0" hidden="0"/>
    </xf>
    <xf numFmtId="0" fontId="3" fillId="7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C73939"/>
        <sz val="10"/>
      </font>
      <fill>
        <patternFill patternType="solid">
          <fgColor rgb="00F8D7DA"/>
        </patternFill>
      </fill>
    </dxf>
    <dxf>
      <font>
        <name val="Aptos"/>
        <b val="1"/>
        <color rgb="008A4D00"/>
        <sz val="10"/>
      </font>
      <fill>
        <patternFill patternType="solid">
          <fgColor rgb="00FCE4C3"/>
        </patternFill>
      </fill>
    </dxf>
    <dxf>
      <font>
        <name val="Aptos"/>
        <b val="1"/>
        <color rgb="00147D64"/>
        <sz val="10"/>
      </font>
      <fill>
        <patternFill patternType="solid">
          <fgColor rgb="00D9EDE5"/>
        </patternFill>
      </fill>
    </dxf>
    <dxf>
      <fill>
        <patternFill patternType="solid">
          <fgColor rgb="00E9EC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Capacité nette et heures planifiées par personne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'Tableau_de_bord'!C10</f>
            </strRef>
          </tx>
          <spPr>
            <a:solidFill xmlns:a="http://schemas.openxmlformats.org/drawingml/2006/main">
              <a:srgbClr val="004B87"/>
            </a:solidFill>
            <a:ln xmlns:a="http://schemas.openxmlformats.org/drawingml/2006/main">
              <a:prstDash val="solid"/>
            </a:ln>
          </spPr>
          <cat>
            <numRef>
              <f>'Tableau_de_bord'!$B$11:$B$19</f>
            </numRef>
          </cat>
          <val>
            <numRef>
              <f>'Tableau_de_bord'!$C$11:$C$19</f>
            </numRef>
          </val>
        </ser>
        <ser>
          <idx val="1"/>
          <order val="1"/>
          <tx>
            <strRef>
              <f>'Tableau_de_bord'!D10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'Tableau_de_bord'!$B$11:$B$19</f>
            </numRef>
          </cat>
          <val>
            <numRef>
              <f>'Tableau_de_bord'!$D$11:$D$19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Membres de l’équipe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9</row>
      <rowOff>0</rowOff>
    </from>
    <ext cx="57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quipe" displayName="tblEquipe" ref="A9:D200" headerRowCount="1">
  <autoFilter ref="A9:D200"/>
  <tableColumns count="4">
    <tableColumn id="1" name="Matricule"/>
    <tableColumn id="2" name="Nom complet"/>
    <tableColumn id="3" name="Rôle principal"/>
    <tableColumn id="4" name="Statut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Capacite" displayName="tblCapacite" ref="A1:L200" headerRowCount="1">
  <autoFilter ref="A1:L200"/>
  <tableColumns count="12">
    <tableColumn id="1" name="Semaine"/>
    <tableColumn id="2" name="Matricule"/>
    <tableColumn id="3" name="Nom complet"/>
    <tableColumn id="4" name="Rôle principal"/>
    <tableColumn id="5" name="Heures contractuelles"/>
    <tableColumn id="6" name="Absences prévues"/>
    <tableColumn id="7" name="Heures internes"/>
    <tableColumn id="8" name="Capacité nette"/>
    <tableColumn id="9" name="Heures planifiées"/>
    <tableColumn id="10" name="Écart de capacité"/>
    <tableColumn id="11" name="Utilisation"/>
    <tableColumn id="12" name="Statut de capacité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blPlanification" displayName="tblPlanification" ref="A1:O200" headerRowCount="1">
  <autoFilter ref="A1:O200"/>
  <tableColumns count="15">
    <tableColumn id="1" name="Semaine"/>
    <tableColumn id="2" name="No affectation"/>
    <tableColumn id="3" name="Matricule"/>
    <tableColumn id="4" name="Nom complet"/>
    <tableColumn id="5" name="Client"/>
    <tableColumn id="6" name="Projet"/>
    <tableColumn id="7" name="Phase"/>
    <tableColumn id="8" name="Priorité"/>
    <tableColumn id="9" name="Date de début"/>
    <tableColumn id="10" name="Date de fin"/>
    <tableColumn id="11" name="Heures prévues"/>
    <tableColumn id="12" name="Heures réalisées"/>
    <tableColumn id="13" name="État"/>
    <tableColumn id="14" name="Commentaire"/>
    <tableColumn id="15" name="Contrôle capacité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58" customWidth="1" min="3" max="3"/>
    <col width="15" customWidth="1" min="4" max="4"/>
    <col width="3" customWidth="1" min="5" max="5"/>
    <col width="20" customWidth="1" min="6" max="6"/>
    <col width="3" customWidth="1" min="7" max="7"/>
    <col width="16" customWidth="1" min="8" max="8"/>
    <col width="3" customWidth="1" min="9" max="9"/>
    <col width="20" customWidth="1" min="10" max="10"/>
    <col width="3" customWidth="1" min="11" max="11"/>
    <col width="18" customWidth="1" min="12" max="12"/>
  </cols>
  <sheetData>
    <row r="1" ht="25" customHeight="1">
      <c r="A1" s="1" t="inlineStr">
        <is>
          <t>Paramètres de planification de capacité</t>
        </is>
      </c>
    </row>
    <row r="3">
      <c r="A3" s="2" t="inlineStr">
        <is>
          <t>Paramètre</t>
        </is>
      </c>
      <c r="B3" s="2" t="inlineStr">
        <is>
          <t>Valeur</t>
        </is>
      </c>
      <c r="C3" s="2" t="inlineStr">
        <is>
          <t>Description</t>
        </is>
      </c>
    </row>
    <row r="4">
      <c r="A4" s="3" t="inlineStr">
        <is>
          <t>Semaine affichée par défaut</t>
        </is>
      </c>
      <c r="B4" s="4" t="n">
        <v>46118</v>
      </c>
      <c r="C4" s="5" t="inlineStr">
        <is>
          <t>Semaine servant d’exemple et proposée dans le tableau de bord.</t>
        </is>
      </c>
    </row>
    <row r="5">
      <c r="A5" s="6" t="inlineStr">
        <is>
          <t>Heures hebdomadaires standard</t>
        </is>
      </c>
      <c r="B5" s="7" t="n">
        <v>37.5</v>
      </c>
      <c r="C5" s="8" t="inlineStr">
        <is>
          <t>Valeur de référence pour un poste à temps plein. Peut être ajustée selon l’organisation.</t>
        </is>
      </c>
    </row>
    <row r="6">
      <c r="A6" s="3" t="inlineStr">
        <is>
          <t>Seuil d’alerte d’utilisation</t>
        </is>
      </c>
      <c r="B6" s="9" t="n">
        <v>0.9</v>
      </c>
      <c r="C6" s="5" t="inlineStr">
        <is>
          <t>Niveau à partir duquel une utilisation élevée est mise en évidence.</t>
        </is>
      </c>
    </row>
    <row r="8">
      <c r="A8" s="10" t="inlineStr">
        <is>
          <t>Répertoire de l’équipe</t>
        </is>
      </c>
      <c r="F8" s="11" t="inlineStr">
        <is>
          <t>Semaines disponibles</t>
        </is>
      </c>
      <c r="H8" s="11" t="inlineStr">
        <is>
          <t>Priorités</t>
        </is>
      </c>
      <c r="J8" s="11" t="inlineStr">
        <is>
          <t>États d’affectation</t>
        </is>
      </c>
      <c r="L8" s="11" t="inlineStr">
        <is>
          <t>Phases de projet</t>
        </is>
      </c>
    </row>
    <row r="9">
      <c r="A9" s="2" t="inlineStr">
        <is>
          <t>Matricule</t>
        </is>
      </c>
      <c r="B9" s="2" t="inlineStr">
        <is>
          <t>Nom complet</t>
        </is>
      </c>
      <c r="C9" s="2" t="inlineStr">
        <is>
          <t>Rôle principal</t>
        </is>
      </c>
      <c r="D9" s="2" t="inlineStr">
        <is>
          <t>Statut</t>
        </is>
      </c>
      <c r="F9" s="4" t="n">
        <v>46118</v>
      </c>
      <c r="H9" s="12" t="inlineStr">
        <is>
          <t>Haute</t>
        </is>
      </c>
      <c r="J9" s="12" t="inlineStr">
        <is>
          <t>Confirmée</t>
        </is>
      </c>
      <c r="L9" s="12" t="inlineStr">
        <is>
          <t>Analyse</t>
        </is>
      </c>
    </row>
    <row r="10">
      <c r="A10" s="13" t="inlineStr">
        <is>
          <t>E001</t>
        </is>
      </c>
      <c r="B10" s="13" t="inlineStr">
        <is>
          <t>Amélie Tremblay</t>
        </is>
      </c>
      <c r="C10" s="13" t="inlineStr">
        <is>
          <t>Coordonnatrice de projets</t>
        </is>
      </c>
      <c r="D10" s="13" t="inlineStr">
        <is>
          <t>Actif</t>
        </is>
      </c>
      <c r="F10" s="4" t="n">
        <v>46125</v>
      </c>
      <c r="H10" s="12" t="inlineStr">
        <is>
          <t>Moyenne</t>
        </is>
      </c>
      <c r="J10" s="12" t="inlineStr">
        <is>
          <t>Préliminaire</t>
        </is>
      </c>
      <c r="L10" s="12" t="inlineStr">
        <is>
          <t>Conception</t>
        </is>
      </c>
    </row>
    <row r="11">
      <c r="A11" s="13" t="inlineStr">
        <is>
          <t>E002</t>
        </is>
      </c>
      <c r="B11" s="13" t="inlineStr">
        <is>
          <t>Marc Gagnon</t>
        </is>
      </c>
      <c r="C11" s="13" t="inlineStr">
        <is>
          <t>Développeur principal</t>
        </is>
      </c>
      <c r="D11" s="13" t="inlineStr">
        <is>
          <t>Actif</t>
        </is>
      </c>
      <c r="F11" s="4" t="n">
        <v>46132</v>
      </c>
      <c r="H11" s="12" t="inlineStr">
        <is>
          <t>Basse</t>
        </is>
      </c>
      <c r="J11" s="12" t="inlineStr">
        <is>
          <t>En attente</t>
        </is>
      </c>
      <c r="L11" s="12" t="inlineStr">
        <is>
          <t>Production</t>
        </is>
      </c>
    </row>
    <row r="12">
      <c r="A12" s="13" t="inlineStr">
        <is>
          <t>E003</t>
        </is>
      </c>
      <c r="B12" s="13" t="inlineStr">
        <is>
          <t>Sophie Roy</t>
        </is>
      </c>
      <c r="C12" s="13" t="inlineStr">
        <is>
          <t>Designer graphique</t>
        </is>
      </c>
      <c r="D12" s="13" t="inlineStr">
        <is>
          <t>Actif</t>
        </is>
      </c>
      <c r="F12" s="4" t="n">
        <v>46139</v>
      </c>
      <c r="J12" s="12" t="inlineStr">
        <is>
          <t>Terminée</t>
        </is>
      </c>
      <c r="L12" s="12" t="inlineStr">
        <is>
          <t>Révision</t>
        </is>
      </c>
    </row>
    <row r="13">
      <c r="A13" s="13" t="inlineStr">
        <is>
          <t>E004</t>
        </is>
      </c>
      <c r="B13" s="13" t="inlineStr">
        <is>
          <t>Nicolas Bouchard</t>
        </is>
      </c>
      <c r="C13" s="13" t="inlineStr">
        <is>
          <t>Développeur web</t>
        </is>
      </c>
      <c r="D13" s="13" t="inlineStr">
        <is>
          <t>Actif</t>
        </is>
      </c>
      <c r="F13" s="4" t="n">
        <v>46146</v>
      </c>
      <c r="L13" s="12" t="inlineStr">
        <is>
          <t>Soutien</t>
        </is>
      </c>
    </row>
    <row r="14">
      <c r="A14" s="13" t="inlineStr">
        <is>
          <t>E005</t>
        </is>
      </c>
      <c r="B14" s="13" t="inlineStr">
        <is>
          <t>Karine Pelletier</t>
        </is>
      </c>
      <c r="C14" s="13" t="inlineStr">
        <is>
          <t>Adjointe administrative</t>
        </is>
      </c>
      <c r="D14" s="13" t="inlineStr">
        <is>
          <t>Actif</t>
        </is>
      </c>
      <c r="F14" s="4" t="n">
        <v>46153</v>
      </c>
    </row>
    <row r="15">
      <c r="A15" s="13" t="inlineStr">
        <is>
          <t>E006</t>
        </is>
      </c>
      <c r="B15" s="13" t="inlineStr">
        <is>
          <t>Félix Côté</t>
        </is>
      </c>
      <c r="C15" s="13" t="inlineStr">
        <is>
          <t>Développeur logiciel</t>
        </is>
      </c>
      <c r="D15" s="13" t="inlineStr">
        <is>
          <t>Actif</t>
        </is>
      </c>
      <c r="F15" s="4" t="n">
        <v>46160</v>
      </c>
    </row>
    <row r="16">
      <c r="A16" s="13" t="inlineStr">
        <is>
          <t>E007</t>
        </is>
      </c>
      <c r="B16" s="13" t="inlineStr">
        <is>
          <t>Isabelle Morin</t>
        </is>
      </c>
      <c r="C16" s="13" t="inlineStr">
        <is>
          <t>Chargée de comptes</t>
        </is>
      </c>
      <c r="D16" s="13" t="inlineStr">
        <is>
          <t>Actif</t>
        </is>
      </c>
      <c r="F16" s="4" t="n">
        <v>46167</v>
      </c>
    </row>
    <row r="17">
      <c r="A17" s="13" t="inlineStr">
        <is>
          <t>E008</t>
        </is>
      </c>
      <c r="B17" s="13" t="inlineStr">
        <is>
          <t>Julien Fortin</t>
        </is>
      </c>
      <c r="C17" s="13" t="inlineStr">
        <is>
          <t>Analyste d’affaires</t>
        </is>
      </c>
      <c r="D17" s="13" t="inlineStr">
        <is>
          <t>Actif</t>
        </is>
      </c>
    </row>
    <row r="18">
      <c r="A18" s="13" t="inlineStr">
        <is>
          <t>E009</t>
        </is>
      </c>
      <c r="B18" s="13" t="inlineStr">
        <is>
          <t>Chloé Lavoie</t>
        </is>
      </c>
      <c r="C18" s="13" t="inlineStr">
        <is>
          <t>Agente au soutien client</t>
        </is>
      </c>
      <c r="D18" s="13" t="inlineStr">
        <is>
          <t>Actif</t>
        </is>
      </c>
    </row>
    <row r="19">
      <c r="A19" s="13" t="inlineStr"/>
      <c r="B19" s="13" t="inlineStr"/>
      <c r="C19" s="13" t="inlineStr"/>
      <c r="D19" s="13" t="inlineStr"/>
      <c r="F19" s="14" t="inlineStr">
        <is>
          <t>Listes modifiables utilisées dans les validations de données.</t>
        </is>
      </c>
    </row>
    <row r="20">
      <c r="A20" s="13" t="inlineStr"/>
      <c r="B20" s="13" t="inlineStr"/>
      <c r="C20" s="13" t="inlineStr"/>
      <c r="D20" s="13" t="inlineStr"/>
    </row>
    <row r="21">
      <c r="A21" s="13" t="inlineStr"/>
      <c r="B21" s="13" t="inlineStr"/>
      <c r="C21" s="13" t="inlineStr"/>
      <c r="D21" s="13" t="inlineStr"/>
    </row>
    <row r="22">
      <c r="A22" s="13" t="inlineStr"/>
      <c r="B22" s="13" t="inlineStr"/>
      <c r="C22" s="13" t="inlineStr"/>
      <c r="D22" s="13" t="inlineStr"/>
    </row>
    <row r="23">
      <c r="A23" s="13" t="inlineStr"/>
      <c r="B23" s="13" t="inlineStr"/>
      <c r="C23" s="13" t="inlineStr"/>
      <c r="D23" s="13" t="inlineStr"/>
    </row>
    <row r="24">
      <c r="A24" s="13" t="inlineStr"/>
      <c r="B24" s="13" t="inlineStr"/>
      <c r="C24" s="13" t="inlineStr"/>
      <c r="D24" s="13" t="inlineStr"/>
    </row>
    <row r="25">
      <c r="A25" s="13" t="inlineStr"/>
      <c r="B25" s="13" t="inlineStr"/>
      <c r="C25" s="13" t="inlineStr"/>
      <c r="D25" s="13" t="inlineStr"/>
    </row>
    <row r="26">
      <c r="A26" s="13" t="inlineStr"/>
      <c r="B26" s="13" t="inlineStr"/>
      <c r="C26" s="13" t="inlineStr"/>
      <c r="D26" s="13" t="inlineStr"/>
    </row>
    <row r="27">
      <c r="A27" s="13" t="inlineStr"/>
      <c r="B27" s="13" t="inlineStr"/>
      <c r="C27" s="13" t="inlineStr"/>
      <c r="D27" s="13" t="inlineStr"/>
    </row>
    <row r="28">
      <c r="A28" s="13" t="inlineStr"/>
      <c r="B28" s="13" t="inlineStr"/>
      <c r="C28" s="13" t="inlineStr"/>
      <c r="D28" s="13" t="inlineStr"/>
    </row>
    <row r="29">
      <c r="A29" s="13" t="inlineStr"/>
      <c r="B29" s="13" t="inlineStr"/>
      <c r="C29" s="13" t="inlineStr"/>
      <c r="D29" s="13" t="inlineStr"/>
    </row>
    <row r="30">
      <c r="A30" s="13" t="inlineStr"/>
      <c r="B30" s="13" t="inlineStr"/>
      <c r="C30" s="13" t="inlineStr"/>
      <c r="D30" s="13" t="inlineStr"/>
    </row>
    <row r="31">
      <c r="A31" s="13" t="inlineStr"/>
      <c r="B31" s="13" t="inlineStr"/>
      <c r="C31" s="13" t="inlineStr"/>
      <c r="D31" s="13" t="inlineStr"/>
    </row>
    <row r="32">
      <c r="A32" s="13" t="inlineStr"/>
      <c r="B32" s="13" t="inlineStr"/>
      <c r="C32" s="13" t="inlineStr"/>
      <c r="D32" s="13" t="inlineStr"/>
    </row>
    <row r="33">
      <c r="A33" s="13" t="inlineStr"/>
      <c r="B33" s="13" t="inlineStr"/>
      <c r="C33" s="13" t="inlineStr"/>
      <c r="D33" s="13" t="inlineStr"/>
    </row>
    <row r="34">
      <c r="A34" s="13" t="inlineStr"/>
      <c r="B34" s="13" t="inlineStr"/>
      <c r="C34" s="13" t="inlineStr"/>
      <c r="D34" s="13" t="inlineStr"/>
    </row>
    <row r="35">
      <c r="A35" s="13" t="inlineStr"/>
      <c r="B35" s="13" t="inlineStr"/>
      <c r="C35" s="13" t="inlineStr"/>
      <c r="D35" s="13" t="inlineStr"/>
    </row>
    <row r="36">
      <c r="A36" s="13" t="inlineStr"/>
      <c r="B36" s="13" t="inlineStr"/>
      <c r="C36" s="13" t="inlineStr"/>
      <c r="D36" s="13" t="inlineStr"/>
    </row>
    <row r="37">
      <c r="A37" s="13" t="inlineStr"/>
      <c r="B37" s="13" t="inlineStr"/>
      <c r="C37" s="13" t="inlineStr"/>
      <c r="D37" s="13" t="inlineStr"/>
    </row>
    <row r="38">
      <c r="A38" s="13" t="inlineStr"/>
      <c r="B38" s="13" t="inlineStr"/>
      <c r="C38" s="13" t="inlineStr"/>
      <c r="D38" s="13" t="inlineStr"/>
    </row>
    <row r="39">
      <c r="A39" s="13" t="inlineStr"/>
      <c r="B39" s="13" t="inlineStr"/>
      <c r="C39" s="13" t="inlineStr"/>
      <c r="D39" s="13" t="inlineStr"/>
    </row>
    <row r="40">
      <c r="A40" s="13" t="inlineStr"/>
      <c r="B40" s="13" t="inlineStr"/>
      <c r="C40" s="13" t="inlineStr"/>
      <c r="D40" s="13" t="inlineStr"/>
    </row>
    <row r="41">
      <c r="A41" s="13" t="inlineStr"/>
      <c r="B41" s="13" t="inlineStr"/>
      <c r="C41" s="13" t="inlineStr"/>
      <c r="D41" s="13" t="inlineStr"/>
    </row>
    <row r="42">
      <c r="A42" s="13" t="inlineStr"/>
      <c r="B42" s="13" t="inlineStr"/>
      <c r="C42" s="13" t="inlineStr"/>
      <c r="D42" s="13" t="inlineStr"/>
    </row>
    <row r="43">
      <c r="A43" s="13" t="inlineStr"/>
      <c r="B43" s="13" t="inlineStr"/>
      <c r="C43" s="13" t="inlineStr"/>
      <c r="D43" s="13" t="inlineStr"/>
    </row>
    <row r="44">
      <c r="A44" s="13" t="inlineStr"/>
      <c r="B44" s="13" t="inlineStr"/>
      <c r="C44" s="13" t="inlineStr"/>
      <c r="D44" s="13" t="inlineStr"/>
    </row>
    <row r="45">
      <c r="A45" s="13" t="inlineStr"/>
      <c r="B45" s="13" t="inlineStr"/>
      <c r="C45" s="13" t="inlineStr"/>
      <c r="D45" s="13" t="inlineStr"/>
    </row>
    <row r="46">
      <c r="A46" s="13" t="inlineStr"/>
      <c r="B46" s="13" t="inlineStr"/>
      <c r="C46" s="13" t="inlineStr"/>
      <c r="D46" s="13" t="inlineStr"/>
    </row>
    <row r="47">
      <c r="A47" s="13" t="inlineStr"/>
      <c r="B47" s="13" t="inlineStr"/>
      <c r="C47" s="13" t="inlineStr"/>
      <c r="D47" s="13" t="inlineStr"/>
    </row>
    <row r="48">
      <c r="A48" s="13" t="inlineStr"/>
      <c r="B48" s="13" t="inlineStr"/>
      <c r="C48" s="13" t="inlineStr"/>
      <c r="D48" s="13" t="inlineStr"/>
    </row>
    <row r="49">
      <c r="A49" s="13" t="inlineStr"/>
      <c r="B49" s="13" t="inlineStr"/>
      <c r="C49" s="13" t="inlineStr"/>
      <c r="D49" s="13" t="inlineStr"/>
    </row>
    <row r="50">
      <c r="A50" s="13" t="inlineStr"/>
      <c r="B50" s="13" t="inlineStr"/>
      <c r="C50" s="13" t="inlineStr"/>
      <c r="D50" s="13" t="inlineStr"/>
    </row>
    <row r="51">
      <c r="A51" s="13" t="inlineStr"/>
      <c r="B51" s="13" t="inlineStr"/>
      <c r="C51" s="13" t="inlineStr"/>
      <c r="D51" s="13" t="inlineStr"/>
    </row>
    <row r="52">
      <c r="A52" s="13" t="inlineStr"/>
      <c r="B52" s="13" t="inlineStr"/>
      <c r="C52" s="13" t="inlineStr"/>
      <c r="D52" s="13" t="inlineStr"/>
    </row>
    <row r="53">
      <c r="A53" s="13" t="inlineStr"/>
      <c r="B53" s="13" t="inlineStr"/>
      <c r="C53" s="13" t="inlineStr"/>
      <c r="D53" s="13" t="inlineStr"/>
    </row>
    <row r="54">
      <c r="A54" s="13" t="inlineStr"/>
      <c r="B54" s="13" t="inlineStr"/>
      <c r="C54" s="13" t="inlineStr"/>
      <c r="D54" s="13" t="inlineStr"/>
    </row>
    <row r="55">
      <c r="A55" s="13" t="inlineStr"/>
      <c r="B55" s="13" t="inlineStr"/>
      <c r="C55" s="13" t="inlineStr"/>
      <c r="D55" s="13" t="inlineStr"/>
    </row>
    <row r="56">
      <c r="A56" s="13" t="inlineStr"/>
      <c r="B56" s="13" t="inlineStr"/>
      <c r="C56" s="13" t="inlineStr"/>
      <c r="D56" s="13" t="inlineStr"/>
    </row>
    <row r="57">
      <c r="A57" s="13" t="inlineStr"/>
      <c r="B57" s="13" t="inlineStr"/>
      <c r="C57" s="13" t="inlineStr"/>
      <c r="D57" s="13" t="inlineStr"/>
    </row>
    <row r="58">
      <c r="A58" s="13" t="inlineStr"/>
      <c r="B58" s="13" t="inlineStr"/>
      <c r="C58" s="13" t="inlineStr"/>
      <c r="D58" s="13" t="inlineStr"/>
    </row>
    <row r="59">
      <c r="A59" s="13" t="inlineStr"/>
      <c r="B59" s="13" t="inlineStr"/>
      <c r="C59" s="13" t="inlineStr"/>
      <c r="D59" s="13" t="inlineStr"/>
    </row>
    <row r="60">
      <c r="A60" s="13" t="inlineStr"/>
      <c r="B60" s="13" t="inlineStr"/>
      <c r="C60" s="13" t="inlineStr"/>
      <c r="D60" s="13" t="inlineStr"/>
    </row>
    <row r="61">
      <c r="A61" s="13" t="inlineStr"/>
      <c r="B61" s="13" t="inlineStr"/>
      <c r="C61" s="13" t="inlineStr"/>
      <c r="D61" s="13" t="inlineStr"/>
    </row>
    <row r="62">
      <c r="A62" s="13" t="inlineStr"/>
      <c r="B62" s="13" t="inlineStr"/>
      <c r="C62" s="13" t="inlineStr"/>
      <c r="D62" s="13" t="inlineStr"/>
    </row>
    <row r="63">
      <c r="A63" s="13" t="inlineStr"/>
      <c r="B63" s="13" t="inlineStr"/>
      <c r="C63" s="13" t="inlineStr"/>
      <c r="D63" s="13" t="inlineStr"/>
    </row>
    <row r="64">
      <c r="A64" s="13" t="inlineStr"/>
      <c r="B64" s="13" t="inlineStr"/>
      <c r="C64" s="13" t="inlineStr"/>
      <c r="D64" s="13" t="inlineStr"/>
    </row>
    <row r="65">
      <c r="A65" s="13" t="inlineStr"/>
      <c r="B65" s="13" t="inlineStr"/>
      <c r="C65" s="13" t="inlineStr"/>
      <c r="D65" s="13" t="inlineStr"/>
    </row>
    <row r="66">
      <c r="A66" s="13" t="inlineStr"/>
      <c r="B66" s="13" t="inlineStr"/>
      <c r="C66" s="13" t="inlineStr"/>
      <c r="D66" s="13" t="inlineStr"/>
    </row>
    <row r="67">
      <c r="A67" s="13" t="inlineStr"/>
      <c r="B67" s="13" t="inlineStr"/>
      <c r="C67" s="13" t="inlineStr"/>
      <c r="D67" s="13" t="inlineStr"/>
    </row>
    <row r="68">
      <c r="A68" s="13" t="inlineStr"/>
      <c r="B68" s="13" t="inlineStr"/>
      <c r="C68" s="13" t="inlineStr"/>
      <c r="D68" s="13" t="inlineStr"/>
    </row>
    <row r="69">
      <c r="A69" s="13" t="inlineStr"/>
      <c r="B69" s="13" t="inlineStr"/>
      <c r="C69" s="13" t="inlineStr"/>
      <c r="D69" s="13" t="inlineStr"/>
    </row>
    <row r="70">
      <c r="A70" s="13" t="inlineStr"/>
      <c r="B70" s="13" t="inlineStr"/>
      <c r="C70" s="13" t="inlineStr"/>
      <c r="D70" s="13" t="inlineStr"/>
    </row>
    <row r="71">
      <c r="A71" s="13" t="inlineStr"/>
      <c r="B71" s="13" t="inlineStr"/>
      <c r="C71" s="13" t="inlineStr"/>
      <c r="D71" s="13" t="inlineStr"/>
    </row>
    <row r="72">
      <c r="A72" s="13" t="inlineStr"/>
      <c r="B72" s="13" t="inlineStr"/>
      <c r="C72" s="13" t="inlineStr"/>
      <c r="D72" s="13" t="inlineStr"/>
    </row>
    <row r="73">
      <c r="A73" s="13" t="inlineStr"/>
      <c r="B73" s="13" t="inlineStr"/>
      <c r="C73" s="13" t="inlineStr"/>
      <c r="D73" s="13" t="inlineStr"/>
    </row>
    <row r="74">
      <c r="A74" s="13" t="inlineStr"/>
      <c r="B74" s="13" t="inlineStr"/>
      <c r="C74" s="13" t="inlineStr"/>
      <c r="D74" s="13" t="inlineStr"/>
    </row>
    <row r="75">
      <c r="A75" s="13" t="inlineStr"/>
      <c r="B75" s="13" t="inlineStr"/>
      <c r="C75" s="13" t="inlineStr"/>
      <c r="D75" s="13" t="inlineStr"/>
    </row>
    <row r="76">
      <c r="A76" s="13" t="inlineStr"/>
      <c r="B76" s="13" t="inlineStr"/>
      <c r="C76" s="13" t="inlineStr"/>
      <c r="D76" s="13" t="inlineStr"/>
    </row>
    <row r="77">
      <c r="A77" s="13" t="inlineStr"/>
      <c r="B77" s="13" t="inlineStr"/>
      <c r="C77" s="13" t="inlineStr"/>
      <c r="D77" s="13" t="inlineStr"/>
    </row>
    <row r="78">
      <c r="A78" s="13" t="inlineStr"/>
      <c r="B78" s="13" t="inlineStr"/>
      <c r="C78" s="13" t="inlineStr"/>
      <c r="D78" s="13" t="inlineStr"/>
    </row>
    <row r="79">
      <c r="A79" s="13" t="inlineStr"/>
      <c r="B79" s="13" t="inlineStr"/>
      <c r="C79" s="13" t="inlineStr"/>
      <c r="D79" s="13" t="inlineStr"/>
    </row>
    <row r="80">
      <c r="A80" s="13" t="inlineStr"/>
      <c r="B80" s="13" t="inlineStr"/>
      <c r="C80" s="13" t="inlineStr"/>
      <c r="D80" s="13" t="inlineStr"/>
    </row>
    <row r="81">
      <c r="A81" s="13" t="inlineStr"/>
      <c r="B81" s="13" t="inlineStr"/>
      <c r="C81" s="13" t="inlineStr"/>
      <c r="D81" s="13" t="inlineStr"/>
    </row>
    <row r="82">
      <c r="A82" s="13" t="inlineStr"/>
      <c r="B82" s="13" t="inlineStr"/>
      <c r="C82" s="13" t="inlineStr"/>
      <c r="D82" s="13" t="inlineStr"/>
    </row>
    <row r="83">
      <c r="A83" s="13" t="inlineStr"/>
      <c r="B83" s="13" t="inlineStr"/>
      <c r="C83" s="13" t="inlineStr"/>
      <c r="D83" s="13" t="inlineStr"/>
    </row>
    <row r="84">
      <c r="A84" s="13" t="inlineStr"/>
      <c r="B84" s="13" t="inlineStr"/>
      <c r="C84" s="13" t="inlineStr"/>
      <c r="D84" s="13" t="inlineStr"/>
    </row>
    <row r="85">
      <c r="A85" s="13" t="inlineStr"/>
      <c r="B85" s="13" t="inlineStr"/>
      <c r="C85" s="13" t="inlineStr"/>
      <c r="D85" s="13" t="inlineStr"/>
    </row>
    <row r="86">
      <c r="A86" s="13" t="inlineStr"/>
      <c r="B86" s="13" t="inlineStr"/>
      <c r="C86" s="13" t="inlineStr"/>
      <c r="D86" s="13" t="inlineStr"/>
    </row>
    <row r="87">
      <c r="A87" s="13" t="inlineStr"/>
      <c r="B87" s="13" t="inlineStr"/>
      <c r="C87" s="13" t="inlineStr"/>
      <c r="D87" s="13" t="inlineStr"/>
    </row>
    <row r="88">
      <c r="A88" s="13" t="inlineStr"/>
      <c r="B88" s="13" t="inlineStr"/>
      <c r="C88" s="13" t="inlineStr"/>
      <c r="D88" s="13" t="inlineStr"/>
    </row>
    <row r="89">
      <c r="A89" s="13" t="inlineStr"/>
      <c r="B89" s="13" t="inlineStr"/>
      <c r="C89" s="13" t="inlineStr"/>
      <c r="D89" s="13" t="inlineStr"/>
    </row>
    <row r="90">
      <c r="A90" s="13" t="inlineStr"/>
      <c r="B90" s="13" t="inlineStr"/>
      <c r="C90" s="13" t="inlineStr"/>
      <c r="D90" s="13" t="inlineStr"/>
    </row>
    <row r="91">
      <c r="A91" s="13" t="inlineStr"/>
      <c r="B91" s="13" t="inlineStr"/>
      <c r="C91" s="13" t="inlineStr"/>
      <c r="D91" s="13" t="inlineStr"/>
    </row>
    <row r="92">
      <c r="A92" s="13" t="inlineStr"/>
      <c r="B92" s="13" t="inlineStr"/>
      <c r="C92" s="13" t="inlineStr"/>
      <c r="D92" s="13" t="inlineStr"/>
    </row>
    <row r="93">
      <c r="A93" s="13" t="inlineStr"/>
      <c r="B93" s="13" t="inlineStr"/>
      <c r="C93" s="13" t="inlineStr"/>
      <c r="D93" s="13" t="inlineStr"/>
    </row>
    <row r="94">
      <c r="A94" s="13" t="inlineStr"/>
      <c r="B94" s="13" t="inlineStr"/>
      <c r="C94" s="13" t="inlineStr"/>
      <c r="D94" s="13" t="inlineStr"/>
    </row>
    <row r="95">
      <c r="A95" s="13" t="inlineStr"/>
      <c r="B95" s="13" t="inlineStr"/>
      <c r="C95" s="13" t="inlineStr"/>
      <c r="D95" s="13" t="inlineStr"/>
    </row>
    <row r="96">
      <c r="A96" s="13" t="inlineStr"/>
      <c r="B96" s="13" t="inlineStr"/>
      <c r="C96" s="13" t="inlineStr"/>
      <c r="D96" s="13" t="inlineStr"/>
    </row>
    <row r="97">
      <c r="A97" s="13" t="inlineStr"/>
      <c r="B97" s="13" t="inlineStr"/>
      <c r="C97" s="13" t="inlineStr"/>
      <c r="D97" s="13" t="inlineStr"/>
    </row>
    <row r="98">
      <c r="A98" s="13" t="inlineStr"/>
      <c r="B98" s="13" t="inlineStr"/>
      <c r="C98" s="13" t="inlineStr"/>
      <c r="D98" s="13" t="inlineStr"/>
    </row>
    <row r="99">
      <c r="A99" s="13" t="inlineStr"/>
      <c r="B99" s="13" t="inlineStr"/>
      <c r="C99" s="13" t="inlineStr"/>
      <c r="D99" s="13" t="inlineStr"/>
    </row>
    <row r="100">
      <c r="A100" s="13" t="inlineStr"/>
      <c r="B100" s="13" t="inlineStr"/>
      <c r="C100" s="13" t="inlineStr"/>
      <c r="D100" s="13" t="inlineStr"/>
    </row>
    <row r="101">
      <c r="A101" s="13" t="inlineStr"/>
      <c r="B101" s="13" t="inlineStr"/>
      <c r="C101" s="13" t="inlineStr"/>
      <c r="D101" s="13" t="inlineStr"/>
    </row>
    <row r="102">
      <c r="A102" s="13" t="inlineStr"/>
      <c r="B102" s="13" t="inlineStr"/>
      <c r="C102" s="13" t="inlineStr"/>
      <c r="D102" s="13" t="inlineStr"/>
    </row>
    <row r="103">
      <c r="A103" s="13" t="inlineStr"/>
      <c r="B103" s="13" t="inlineStr"/>
      <c r="C103" s="13" t="inlineStr"/>
      <c r="D103" s="13" t="inlineStr"/>
    </row>
    <row r="104">
      <c r="A104" s="13" t="inlineStr"/>
      <c r="B104" s="13" t="inlineStr"/>
      <c r="C104" s="13" t="inlineStr"/>
      <c r="D104" s="13" t="inlineStr"/>
    </row>
    <row r="105">
      <c r="A105" s="13" t="inlineStr"/>
      <c r="B105" s="13" t="inlineStr"/>
      <c r="C105" s="13" t="inlineStr"/>
      <c r="D105" s="13" t="inlineStr"/>
    </row>
    <row r="106">
      <c r="A106" s="13" t="inlineStr"/>
      <c r="B106" s="13" t="inlineStr"/>
      <c r="C106" s="13" t="inlineStr"/>
      <c r="D106" s="13" t="inlineStr"/>
    </row>
    <row r="107">
      <c r="A107" s="13" t="inlineStr"/>
      <c r="B107" s="13" t="inlineStr"/>
      <c r="C107" s="13" t="inlineStr"/>
      <c r="D107" s="13" t="inlineStr"/>
    </row>
    <row r="108">
      <c r="A108" s="13" t="inlineStr"/>
      <c r="B108" s="13" t="inlineStr"/>
      <c r="C108" s="13" t="inlineStr"/>
      <c r="D108" s="13" t="inlineStr"/>
    </row>
    <row r="109">
      <c r="A109" s="13" t="inlineStr"/>
      <c r="B109" s="13" t="inlineStr"/>
      <c r="C109" s="13" t="inlineStr"/>
      <c r="D109" s="13" t="inlineStr"/>
    </row>
    <row r="110">
      <c r="A110" s="13" t="inlineStr"/>
      <c r="B110" s="13" t="inlineStr"/>
      <c r="C110" s="13" t="inlineStr"/>
      <c r="D110" s="13" t="inlineStr"/>
    </row>
    <row r="111">
      <c r="A111" s="13" t="inlineStr"/>
      <c r="B111" s="13" t="inlineStr"/>
      <c r="C111" s="13" t="inlineStr"/>
      <c r="D111" s="13" t="inlineStr"/>
    </row>
    <row r="112">
      <c r="A112" s="13" t="inlineStr"/>
      <c r="B112" s="13" t="inlineStr"/>
      <c r="C112" s="13" t="inlineStr"/>
      <c r="D112" s="13" t="inlineStr"/>
    </row>
    <row r="113">
      <c r="A113" s="13" t="inlineStr"/>
      <c r="B113" s="13" t="inlineStr"/>
      <c r="C113" s="13" t="inlineStr"/>
      <c r="D113" s="13" t="inlineStr"/>
    </row>
    <row r="114">
      <c r="A114" s="13" t="inlineStr"/>
      <c r="B114" s="13" t="inlineStr"/>
      <c r="C114" s="13" t="inlineStr"/>
      <c r="D114" s="13" t="inlineStr"/>
    </row>
    <row r="115">
      <c r="A115" s="13" t="inlineStr"/>
      <c r="B115" s="13" t="inlineStr"/>
      <c r="C115" s="13" t="inlineStr"/>
      <c r="D115" s="13" t="inlineStr"/>
    </row>
    <row r="116">
      <c r="A116" s="13" t="inlineStr"/>
      <c r="B116" s="13" t="inlineStr"/>
      <c r="C116" s="13" t="inlineStr"/>
      <c r="D116" s="13" t="inlineStr"/>
    </row>
    <row r="117">
      <c r="A117" s="13" t="inlineStr"/>
      <c r="B117" s="13" t="inlineStr"/>
      <c r="C117" s="13" t="inlineStr"/>
      <c r="D117" s="13" t="inlineStr"/>
    </row>
    <row r="118">
      <c r="A118" s="13" t="inlineStr"/>
      <c r="B118" s="13" t="inlineStr"/>
      <c r="C118" s="13" t="inlineStr"/>
      <c r="D118" s="13" t="inlineStr"/>
    </row>
    <row r="119">
      <c r="A119" s="13" t="inlineStr"/>
      <c r="B119" s="13" t="inlineStr"/>
      <c r="C119" s="13" t="inlineStr"/>
      <c r="D119" s="13" t="inlineStr"/>
    </row>
    <row r="120">
      <c r="A120" s="13" t="inlineStr"/>
      <c r="B120" s="13" t="inlineStr"/>
      <c r="C120" s="13" t="inlineStr"/>
      <c r="D120" s="13" t="inlineStr"/>
    </row>
    <row r="121">
      <c r="A121" s="13" t="inlineStr"/>
      <c r="B121" s="13" t="inlineStr"/>
      <c r="C121" s="13" t="inlineStr"/>
      <c r="D121" s="13" t="inlineStr"/>
    </row>
    <row r="122">
      <c r="A122" s="13" t="inlineStr"/>
      <c r="B122" s="13" t="inlineStr"/>
      <c r="C122" s="13" t="inlineStr"/>
      <c r="D122" s="13" t="inlineStr"/>
    </row>
    <row r="123">
      <c r="A123" s="13" t="inlineStr"/>
      <c r="B123" s="13" t="inlineStr"/>
      <c r="C123" s="13" t="inlineStr"/>
      <c r="D123" s="13" t="inlineStr"/>
    </row>
    <row r="124">
      <c r="A124" s="13" t="inlineStr"/>
      <c r="B124" s="13" t="inlineStr"/>
      <c r="C124" s="13" t="inlineStr"/>
      <c r="D124" s="13" t="inlineStr"/>
    </row>
    <row r="125">
      <c r="A125" s="13" t="inlineStr"/>
      <c r="B125" s="13" t="inlineStr"/>
      <c r="C125" s="13" t="inlineStr"/>
      <c r="D125" s="13" t="inlineStr"/>
    </row>
    <row r="126">
      <c r="A126" s="13" t="inlineStr"/>
      <c r="B126" s="13" t="inlineStr"/>
      <c r="C126" s="13" t="inlineStr"/>
      <c r="D126" s="13" t="inlineStr"/>
    </row>
    <row r="127">
      <c r="A127" s="13" t="inlineStr"/>
      <c r="B127" s="13" t="inlineStr"/>
      <c r="C127" s="13" t="inlineStr"/>
      <c r="D127" s="13" t="inlineStr"/>
    </row>
    <row r="128">
      <c r="A128" s="13" t="inlineStr"/>
      <c r="B128" s="13" t="inlineStr"/>
      <c r="C128" s="13" t="inlineStr"/>
      <c r="D128" s="13" t="inlineStr"/>
    </row>
    <row r="129">
      <c r="A129" s="13" t="inlineStr"/>
      <c r="B129" s="13" t="inlineStr"/>
      <c r="C129" s="13" t="inlineStr"/>
      <c r="D129" s="13" t="inlineStr"/>
    </row>
    <row r="130">
      <c r="A130" s="13" t="inlineStr"/>
      <c r="B130" s="13" t="inlineStr"/>
      <c r="C130" s="13" t="inlineStr"/>
      <c r="D130" s="13" t="inlineStr"/>
    </row>
    <row r="131">
      <c r="A131" s="13" t="inlineStr"/>
      <c r="B131" s="13" t="inlineStr"/>
      <c r="C131" s="13" t="inlineStr"/>
      <c r="D131" s="13" t="inlineStr"/>
    </row>
    <row r="132">
      <c r="A132" s="13" t="inlineStr"/>
      <c r="B132" s="13" t="inlineStr"/>
      <c r="C132" s="13" t="inlineStr"/>
      <c r="D132" s="13" t="inlineStr"/>
    </row>
    <row r="133">
      <c r="A133" s="13" t="inlineStr"/>
      <c r="B133" s="13" t="inlineStr"/>
      <c r="C133" s="13" t="inlineStr"/>
      <c r="D133" s="13" t="inlineStr"/>
    </row>
    <row r="134">
      <c r="A134" s="13" t="inlineStr"/>
      <c r="B134" s="13" t="inlineStr"/>
      <c r="C134" s="13" t="inlineStr"/>
      <c r="D134" s="13" t="inlineStr"/>
    </row>
    <row r="135">
      <c r="A135" s="13" t="inlineStr"/>
      <c r="B135" s="13" t="inlineStr"/>
      <c r="C135" s="13" t="inlineStr"/>
      <c r="D135" s="13" t="inlineStr"/>
    </row>
    <row r="136">
      <c r="A136" s="13" t="inlineStr"/>
      <c r="B136" s="13" t="inlineStr"/>
      <c r="C136" s="13" t="inlineStr"/>
      <c r="D136" s="13" t="inlineStr"/>
    </row>
    <row r="137">
      <c r="A137" s="13" t="inlineStr"/>
      <c r="B137" s="13" t="inlineStr"/>
      <c r="C137" s="13" t="inlineStr"/>
      <c r="D137" s="13" t="inlineStr"/>
    </row>
    <row r="138">
      <c r="A138" s="13" t="inlineStr"/>
      <c r="B138" s="13" t="inlineStr"/>
      <c r="C138" s="13" t="inlineStr"/>
      <c r="D138" s="13" t="inlineStr"/>
    </row>
    <row r="139">
      <c r="A139" s="13" t="inlineStr"/>
      <c r="B139" s="13" t="inlineStr"/>
      <c r="C139" s="13" t="inlineStr"/>
      <c r="D139" s="13" t="inlineStr"/>
    </row>
    <row r="140">
      <c r="A140" s="13" t="inlineStr"/>
      <c r="B140" s="13" t="inlineStr"/>
      <c r="C140" s="13" t="inlineStr"/>
      <c r="D140" s="13" t="inlineStr"/>
    </row>
    <row r="141">
      <c r="A141" s="13" t="inlineStr"/>
      <c r="B141" s="13" t="inlineStr"/>
      <c r="C141" s="13" t="inlineStr"/>
      <c r="D141" s="13" t="inlineStr"/>
    </row>
    <row r="142">
      <c r="A142" s="13" t="inlineStr"/>
      <c r="B142" s="13" t="inlineStr"/>
      <c r="C142" s="13" t="inlineStr"/>
      <c r="D142" s="13" t="inlineStr"/>
    </row>
    <row r="143">
      <c r="A143" s="13" t="inlineStr"/>
      <c r="B143" s="13" t="inlineStr"/>
      <c r="C143" s="13" t="inlineStr"/>
      <c r="D143" s="13" t="inlineStr"/>
    </row>
    <row r="144">
      <c r="A144" s="13" t="inlineStr"/>
      <c r="B144" s="13" t="inlineStr"/>
      <c r="C144" s="13" t="inlineStr"/>
      <c r="D144" s="13" t="inlineStr"/>
    </row>
    <row r="145">
      <c r="A145" s="13" t="inlineStr"/>
      <c r="B145" s="13" t="inlineStr"/>
      <c r="C145" s="13" t="inlineStr"/>
      <c r="D145" s="13" t="inlineStr"/>
    </row>
    <row r="146">
      <c r="A146" s="13" t="inlineStr"/>
      <c r="B146" s="13" t="inlineStr"/>
      <c r="C146" s="13" t="inlineStr"/>
      <c r="D146" s="13" t="inlineStr"/>
    </row>
    <row r="147">
      <c r="A147" s="13" t="inlineStr"/>
      <c r="B147" s="13" t="inlineStr"/>
      <c r="C147" s="13" t="inlineStr"/>
      <c r="D147" s="13" t="inlineStr"/>
    </row>
    <row r="148">
      <c r="A148" s="13" t="inlineStr"/>
      <c r="B148" s="13" t="inlineStr"/>
      <c r="C148" s="13" t="inlineStr"/>
      <c r="D148" s="13" t="inlineStr"/>
    </row>
    <row r="149">
      <c r="A149" s="13" t="inlineStr"/>
      <c r="B149" s="13" t="inlineStr"/>
      <c r="C149" s="13" t="inlineStr"/>
      <c r="D149" s="13" t="inlineStr"/>
    </row>
    <row r="150">
      <c r="A150" s="13" t="inlineStr"/>
      <c r="B150" s="13" t="inlineStr"/>
      <c r="C150" s="13" t="inlineStr"/>
      <c r="D150" s="13" t="inlineStr"/>
    </row>
    <row r="151">
      <c r="A151" s="13" t="inlineStr"/>
      <c r="B151" s="13" t="inlineStr"/>
      <c r="C151" s="13" t="inlineStr"/>
      <c r="D151" s="13" t="inlineStr"/>
    </row>
    <row r="152">
      <c r="A152" s="13" t="inlineStr"/>
      <c r="B152" s="13" t="inlineStr"/>
      <c r="C152" s="13" t="inlineStr"/>
      <c r="D152" s="13" t="inlineStr"/>
    </row>
    <row r="153">
      <c r="A153" s="13" t="inlineStr"/>
      <c r="B153" s="13" t="inlineStr"/>
      <c r="C153" s="13" t="inlineStr"/>
      <c r="D153" s="13" t="inlineStr"/>
    </row>
    <row r="154">
      <c r="A154" s="13" t="inlineStr"/>
      <c r="B154" s="13" t="inlineStr"/>
      <c r="C154" s="13" t="inlineStr"/>
      <c r="D154" s="13" t="inlineStr"/>
    </row>
    <row r="155">
      <c r="A155" s="13" t="inlineStr"/>
      <c r="B155" s="13" t="inlineStr"/>
      <c r="C155" s="13" t="inlineStr"/>
      <c r="D155" s="13" t="inlineStr"/>
    </row>
    <row r="156">
      <c r="A156" s="13" t="inlineStr"/>
      <c r="B156" s="13" t="inlineStr"/>
      <c r="C156" s="13" t="inlineStr"/>
      <c r="D156" s="13" t="inlineStr"/>
    </row>
    <row r="157">
      <c r="A157" s="13" t="inlineStr"/>
      <c r="B157" s="13" t="inlineStr"/>
      <c r="C157" s="13" t="inlineStr"/>
      <c r="D157" s="13" t="inlineStr"/>
    </row>
    <row r="158">
      <c r="A158" s="13" t="inlineStr"/>
      <c r="B158" s="13" t="inlineStr"/>
      <c r="C158" s="13" t="inlineStr"/>
      <c r="D158" s="13" t="inlineStr"/>
    </row>
    <row r="159">
      <c r="A159" s="13" t="inlineStr"/>
      <c r="B159" s="13" t="inlineStr"/>
      <c r="C159" s="13" t="inlineStr"/>
      <c r="D159" s="13" t="inlineStr"/>
    </row>
    <row r="160">
      <c r="A160" s="13" t="inlineStr"/>
      <c r="B160" s="13" t="inlineStr"/>
      <c r="C160" s="13" t="inlineStr"/>
      <c r="D160" s="13" t="inlineStr"/>
    </row>
    <row r="161">
      <c r="A161" s="13" t="inlineStr"/>
      <c r="B161" s="13" t="inlineStr"/>
      <c r="C161" s="13" t="inlineStr"/>
      <c r="D161" s="13" t="inlineStr"/>
    </row>
    <row r="162">
      <c r="A162" s="13" t="inlineStr"/>
      <c r="B162" s="13" t="inlineStr"/>
      <c r="C162" s="13" t="inlineStr"/>
      <c r="D162" s="13" t="inlineStr"/>
    </row>
    <row r="163">
      <c r="A163" s="13" t="inlineStr"/>
      <c r="B163" s="13" t="inlineStr"/>
      <c r="C163" s="13" t="inlineStr"/>
      <c r="D163" s="13" t="inlineStr"/>
    </row>
    <row r="164">
      <c r="A164" s="13" t="inlineStr"/>
      <c r="B164" s="13" t="inlineStr"/>
      <c r="C164" s="13" t="inlineStr"/>
      <c r="D164" s="13" t="inlineStr"/>
    </row>
    <row r="165">
      <c r="A165" s="13" t="inlineStr"/>
      <c r="B165" s="13" t="inlineStr"/>
      <c r="C165" s="13" t="inlineStr"/>
      <c r="D165" s="13" t="inlineStr"/>
    </row>
    <row r="166">
      <c r="A166" s="13" t="inlineStr"/>
      <c r="B166" s="13" t="inlineStr"/>
      <c r="C166" s="13" t="inlineStr"/>
      <c r="D166" s="13" t="inlineStr"/>
    </row>
    <row r="167">
      <c r="A167" s="13" t="inlineStr"/>
      <c r="B167" s="13" t="inlineStr"/>
      <c r="C167" s="13" t="inlineStr"/>
      <c r="D167" s="13" t="inlineStr"/>
    </row>
    <row r="168">
      <c r="A168" s="13" t="inlineStr"/>
      <c r="B168" s="13" t="inlineStr"/>
      <c r="C168" s="13" t="inlineStr"/>
      <c r="D168" s="13" t="inlineStr"/>
    </row>
    <row r="169">
      <c r="A169" s="13" t="inlineStr"/>
      <c r="B169" s="13" t="inlineStr"/>
      <c r="C169" s="13" t="inlineStr"/>
      <c r="D169" s="13" t="inlineStr"/>
    </row>
    <row r="170">
      <c r="A170" s="13" t="inlineStr"/>
      <c r="B170" s="13" t="inlineStr"/>
      <c r="C170" s="13" t="inlineStr"/>
      <c r="D170" s="13" t="inlineStr"/>
    </row>
    <row r="171">
      <c r="A171" s="13" t="inlineStr"/>
      <c r="B171" s="13" t="inlineStr"/>
      <c r="C171" s="13" t="inlineStr"/>
      <c r="D171" s="13" t="inlineStr"/>
    </row>
    <row r="172">
      <c r="A172" s="13" t="inlineStr"/>
      <c r="B172" s="13" t="inlineStr"/>
      <c r="C172" s="13" t="inlineStr"/>
      <c r="D172" s="13" t="inlineStr"/>
    </row>
    <row r="173">
      <c r="A173" s="13" t="inlineStr"/>
      <c r="B173" s="13" t="inlineStr"/>
      <c r="C173" s="13" t="inlineStr"/>
      <c r="D173" s="13" t="inlineStr"/>
    </row>
    <row r="174">
      <c r="A174" s="13" t="inlineStr"/>
      <c r="B174" s="13" t="inlineStr"/>
      <c r="C174" s="13" t="inlineStr"/>
      <c r="D174" s="13" t="inlineStr"/>
    </row>
    <row r="175">
      <c r="A175" s="13" t="inlineStr"/>
      <c r="B175" s="13" t="inlineStr"/>
      <c r="C175" s="13" t="inlineStr"/>
      <c r="D175" s="13" t="inlineStr"/>
    </row>
    <row r="176">
      <c r="A176" s="13" t="inlineStr"/>
      <c r="B176" s="13" t="inlineStr"/>
      <c r="C176" s="13" t="inlineStr"/>
      <c r="D176" s="13" t="inlineStr"/>
    </row>
    <row r="177">
      <c r="A177" s="13" t="inlineStr"/>
      <c r="B177" s="13" t="inlineStr"/>
      <c r="C177" s="13" t="inlineStr"/>
      <c r="D177" s="13" t="inlineStr"/>
    </row>
    <row r="178">
      <c r="A178" s="13" t="inlineStr"/>
      <c r="B178" s="13" t="inlineStr"/>
      <c r="C178" s="13" t="inlineStr"/>
      <c r="D178" s="13" t="inlineStr"/>
    </row>
    <row r="179">
      <c r="A179" s="13" t="inlineStr"/>
      <c r="B179" s="13" t="inlineStr"/>
      <c r="C179" s="13" t="inlineStr"/>
      <c r="D179" s="13" t="inlineStr"/>
    </row>
    <row r="180">
      <c r="A180" s="13" t="inlineStr"/>
      <c r="B180" s="13" t="inlineStr"/>
      <c r="C180" s="13" t="inlineStr"/>
      <c r="D180" s="13" t="inlineStr"/>
    </row>
    <row r="181">
      <c r="A181" s="13" t="inlineStr"/>
      <c r="B181" s="13" t="inlineStr"/>
      <c r="C181" s="13" t="inlineStr"/>
      <c r="D181" s="13" t="inlineStr"/>
    </row>
    <row r="182">
      <c r="A182" s="13" t="inlineStr"/>
      <c r="B182" s="13" t="inlineStr"/>
      <c r="C182" s="13" t="inlineStr"/>
      <c r="D182" s="13" t="inlineStr"/>
    </row>
    <row r="183">
      <c r="A183" s="13" t="inlineStr"/>
      <c r="B183" s="13" t="inlineStr"/>
      <c r="C183" s="13" t="inlineStr"/>
      <c r="D183" s="13" t="inlineStr"/>
    </row>
    <row r="184">
      <c r="A184" s="13" t="inlineStr"/>
      <c r="B184" s="13" t="inlineStr"/>
      <c r="C184" s="13" t="inlineStr"/>
      <c r="D184" s="13" t="inlineStr"/>
    </row>
    <row r="185">
      <c r="A185" s="13" t="inlineStr"/>
      <c r="B185" s="13" t="inlineStr"/>
      <c r="C185" s="13" t="inlineStr"/>
      <c r="D185" s="13" t="inlineStr"/>
    </row>
    <row r="186">
      <c r="A186" s="13" t="inlineStr"/>
      <c r="B186" s="13" t="inlineStr"/>
      <c r="C186" s="13" t="inlineStr"/>
      <c r="D186" s="13" t="inlineStr"/>
    </row>
    <row r="187">
      <c r="A187" s="13" t="inlineStr"/>
      <c r="B187" s="13" t="inlineStr"/>
      <c r="C187" s="13" t="inlineStr"/>
      <c r="D187" s="13" t="inlineStr"/>
    </row>
    <row r="188">
      <c r="A188" s="13" t="inlineStr"/>
      <c r="B188" s="13" t="inlineStr"/>
      <c r="C188" s="13" t="inlineStr"/>
      <c r="D188" s="13" t="inlineStr"/>
    </row>
    <row r="189">
      <c r="A189" s="13" t="inlineStr"/>
      <c r="B189" s="13" t="inlineStr"/>
      <c r="C189" s="13" t="inlineStr"/>
      <c r="D189" s="13" t="inlineStr"/>
    </row>
    <row r="190">
      <c r="A190" s="13" t="inlineStr"/>
      <c r="B190" s="13" t="inlineStr"/>
      <c r="C190" s="13" t="inlineStr"/>
      <c r="D190" s="13" t="inlineStr"/>
    </row>
    <row r="191">
      <c r="A191" s="13" t="inlineStr"/>
      <c r="B191" s="13" t="inlineStr"/>
      <c r="C191" s="13" t="inlineStr"/>
      <c r="D191" s="13" t="inlineStr"/>
    </row>
    <row r="192">
      <c r="A192" s="13" t="inlineStr"/>
      <c r="B192" s="13" t="inlineStr"/>
      <c r="C192" s="13" t="inlineStr"/>
      <c r="D192" s="13" t="inlineStr"/>
    </row>
    <row r="193">
      <c r="A193" s="13" t="inlineStr"/>
      <c r="B193" s="13" t="inlineStr"/>
      <c r="C193" s="13" t="inlineStr"/>
      <c r="D193" s="13" t="inlineStr"/>
    </row>
    <row r="194">
      <c r="A194" s="13" t="inlineStr"/>
      <c r="B194" s="13" t="inlineStr"/>
      <c r="C194" s="13" t="inlineStr"/>
      <c r="D194" s="13" t="inlineStr"/>
    </row>
    <row r="195">
      <c r="A195" s="13" t="inlineStr"/>
      <c r="B195" s="13" t="inlineStr"/>
      <c r="C195" s="13" t="inlineStr"/>
      <c r="D195" s="13" t="inlineStr"/>
    </row>
    <row r="196">
      <c r="A196" s="13" t="inlineStr"/>
      <c r="B196" s="13" t="inlineStr"/>
      <c r="C196" s="13" t="inlineStr"/>
      <c r="D196" s="13" t="inlineStr"/>
    </row>
    <row r="197">
      <c r="A197" s="13" t="inlineStr"/>
      <c r="B197" s="13" t="inlineStr"/>
      <c r="C197" s="13" t="inlineStr"/>
      <c r="D197" s="13" t="inlineStr"/>
    </row>
    <row r="198">
      <c r="A198" s="13" t="inlineStr"/>
      <c r="B198" s="13" t="inlineStr"/>
      <c r="C198" s="13" t="inlineStr"/>
      <c r="D198" s="13" t="inlineStr"/>
    </row>
    <row r="199">
      <c r="A199" s="13" t="inlineStr"/>
      <c r="B199" s="13" t="inlineStr"/>
      <c r="C199" s="13" t="inlineStr"/>
      <c r="D199" s="13" t="inlineStr"/>
    </row>
    <row r="200">
      <c r="A200" s="13" t="inlineStr"/>
      <c r="B200" s="13" t="inlineStr"/>
      <c r="C200" s="13" t="inlineStr"/>
      <c r="D200" s="13" t="inlineStr"/>
    </row>
  </sheetData>
  <mergeCells count="1">
    <mergeCell ref="A1:C1"/>
  </mergeCells>
  <conditionalFormatting sqref="A10:A200">
    <cfRule type="expression" priority="1" dxfId="0">
      <formula>AND($A10&lt;&gt;"",COUNTIF($A$10:$A$200,$A10)&gt;1)</formula>
    </cfRule>
    <cfRule type="expression" priority="2" dxfId="0">
      <formula>AND($B10&lt;&gt;"",$A10="")</formula>
    </cfRule>
  </conditionalFormatting>
  <dataValidations count="4">
    <dataValidation sqref="B4" showErrorMessage="1" showInputMessage="1" allowBlank="0" errorTitle="Semaine invalide" error="Choisir une semaine dans la liste disponible." promptTitle="Semaine disponible" prompt="Choisir une semaine débutant un lundi." type="list">
      <formula1>='Paramètres'!$F$9:$F$16</formula1>
    </dataValidation>
    <dataValidation sqref="B5" showErrorMessage="1" showInputMessage="1" allowBlank="0" errorTitle="Heures invalides" error="Saisir un nombre d’heures entre 0 et 168." type="decimal" operator="between">
      <formula1>0</formula1>
      <formula2>168</formula2>
    </dataValidation>
    <dataValidation sqref="B6" showErrorMessage="1" showInputMessage="1" allowBlank="0" errorTitle="Seuil invalide" error="Saisir un pourcentage entre 0 % et 200 %." type="decimal" operator="between">
      <formula1>0</formula1>
      <formula2>2</formula2>
    </dataValidation>
    <dataValidation sqref="D10:D200" showErrorMessage="1" showInputMessage="1" allowBlank="1" errorTitle="Statut invalide" error="Choisir Actif ou Inactif." type="list">
      <formula1>"Actif,Inactif"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4" customWidth="1" min="3" max="3"/>
    <col width="26" customWidth="1" min="4" max="4"/>
    <col width="21" customWidth="1" min="5" max="5"/>
    <col width="18" customWidth="1" min="6" max="6"/>
    <col width="17" customWidth="1" min="7" max="7"/>
    <col width="16" customWidth="1" min="8" max="8"/>
    <col width="18" customWidth="1" min="9" max="9"/>
    <col width="18" customWidth="1" min="10" max="10"/>
    <col width="14" customWidth="1" min="11" max="11"/>
    <col width="23" customWidth="1" min="12" max="12"/>
  </cols>
  <sheetData>
    <row r="1">
      <c r="A1" s="2" t="inlineStr">
        <is>
          <t>Semaine</t>
        </is>
      </c>
      <c r="B1" s="2" t="inlineStr">
        <is>
          <t>Matricule</t>
        </is>
      </c>
      <c r="C1" s="2" t="inlineStr">
        <is>
          <t>Nom complet</t>
        </is>
      </c>
      <c r="D1" s="2" t="inlineStr">
        <is>
          <t>Rôle principal</t>
        </is>
      </c>
      <c r="E1" s="2" t="inlineStr">
        <is>
          <t>Heures contractuelles</t>
        </is>
      </c>
      <c r="F1" s="2" t="inlineStr">
        <is>
          <t>Absences prévues</t>
        </is>
      </c>
      <c r="G1" s="2" t="inlineStr">
        <is>
          <t>Heures internes</t>
        </is>
      </c>
      <c r="H1" s="2" t="inlineStr">
        <is>
          <t>Capacité nette</t>
        </is>
      </c>
      <c r="I1" s="2" t="inlineStr">
        <is>
          <t>Heures planifiées</t>
        </is>
      </c>
      <c r="J1" s="2" t="inlineStr">
        <is>
          <t>Écart de capacité</t>
        </is>
      </c>
      <c r="K1" s="2" t="inlineStr">
        <is>
          <t>Utilisation</t>
        </is>
      </c>
      <c r="L1" s="2" t="inlineStr">
        <is>
          <t>Statut de capacité</t>
        </is>
      </c>
    </row>
    <row r="2">
      <c r="A2" s="4" t="n">
        <v>46118</v>
      </c>
      <c r="B2" s="12" t="inlineStr">
        <is>
          <t>E001</t>
        </is>
      </c>
      <c r="C2" s="15">
        <f>IF($B2="","",IFERROR(INDEX('Paramètres'!$B$10:$B$18,MATCH($B2,'Paramètres'!$A$10:$A$18,0)),""))</f>
        <v/>
      </c>
      <c r="D2" s="15">
        <f>IF($B2="","",IFERROR(INDEX('Paramètres'!$C$10:$C$18,MATCH($B2,'Paramètres'!$A$10:$A$18,0)),""))</f>
        <v/>
      </c>
      <c r="E2" s="7" t="n">
        <v>37.5</v>
      </c>
      <c r="F2" s="7" t="n">
        <v>0</v>
      </c>
      <c r="G2" s="7" t="n">
        <v>4</v>
      </c>
      <c r="H2" s="16">
        <f>IF($A2="","",MAX(0,$E2-$F2-$G2))</f>
        <v/>
      </c>
      <c r="I2" s="16">
        <f>IF($A2="","",SUMIFS('Planification'!$K$2:$K$200,'Planification'!$A$2:$A$200,$A2,'Planification'!$C$2:$C$200,$B2))</f>
        <v/>
      </c>
      <c r="J2" s="16">
        <f>IF($A2="","",$H2-$I2)</f>
        <v/>
      </c>
      <c r="K2" s="17">
        <f>IF($A2="","",IFERROR($I2/$H2,0))</f>
        <v/>
      </c>
      <c r="L2" s="15">
        <f>IF($A2="","",IF($I2&gt;$H2,"Dépassement",IF($I2=$H2,"Pleine capacité",IF($I2=0,"Sans affectation","Capacité disponible"))))</f>
        <v/>
      </c>
    </row>
    <row r="3">
      <c r="A3" s="4" t="n">
        <v>46118</v>
      </c>
      <c r="B3" s="12" t="inlineStr">
        <is>
          <t>E002</t>
        </is>
      </c>
      <c r="C3" s="15">
        <f>IF($B3="","",IFERROR(INDEX('Paramètres'!$B$10:$B$18,MATCH($B3,'Paramètres'!$A$10:$A$18,0)),""))</f>
        <v/>
      </c>
      <c r="D3" s="15">
        <f>IF($B3="","",IFERROR(INDEX('Paramètres'!$C$10:$C$18,MATCH($B3,'Paramètres'!$A$10:$A$18,0)),""))</f>
        <v/>
      </c>
      <c r="E3" s="7" t="n">
        <v>37.5</v>
      </c>
      <c r="F3" s="7" t="n">
        <v>0</v>
      </c>
      <c r="G3" s="7" t="n">
        <v>0</v>
      </c>
      <c r="H3" s="16">
        <f>IF($A3="","",MAX(0,$E3-$F3-$G3))</f>
        <v/>
      </c>
      <c r="I3" s="16">
        <f>IF($A3="","",SUMIFS('Planification'!$K$2:$K$200,'Planification'!$A$2:$A$200,$A3,'Planification'!$C$2:$C$200,$B3))</f>
        <v/>
      </c>
      <c r="J3" s="16">
        <f>IF($A3="","",$H3-$I3)</f>
        <v/>
      </c>
      <c r="K3" s="17">
        <f>IF($A3="","",IFERROR($I3/$H3,0))</f>
        <v/>
      </c>
      <c r="L3" s="15">
        <f>IF($A3="","",IF($I3&gt;$H3,"Dépassement",IF($I3=$H3,"Pleine capacité",IF($I3=0,"Sans affectation","Capacité disponible"))))</f>
        <v/>
      </c>
    </row>
    <row r="4">
      <c r="A4" s="4" t="n">
        <v>46118</v>
      </c>
      <c r="B4" s="12" t="inlineStr">
        <is>
          <t>E003</t>
        </is>
      </c>
      <c r="C4" s="15">
        <f>IF($B4="","",IFERROR(INDEX('Paramètres'!$B$10:$B$18,MATCH($B4,'Paramètres'!$A$10:$A$18,0)),""))</f>
        <v/>
      </c>
      <c r="D4" s="15">
        <f>IF($B4="","",IFERROR(INDEX('Paramètres'!$C$10:$C$18,MATCH($B4,'Paramètres'!$A$10:$A$18,0)),""))</f>
        <v/>
      </c>
      <c r="E4" s="7" t="n">
        <v>30</v>
      </c>
      <c r="F4" s="7" t="n">
        <v>0</v>
      </c>
      <c r="G4" s="7" t="n">
        <v>2</v>
      </c>
      <c r="H4" s="16">
        <f>IF($A4="","",MAX(0,$E4-$F4-$G4))</f>
        <v/>
      </c>
      <c r="I4" s="16">
        <f>IF($A4="","",SUMIFS('Planification'!$K$2:$K$200,'Planification'!$A$2:$A$200,$A4,'Planification'!$C$2:$C$200,$B4))</f>
        <v/>
      </c>
      <c r="J4" s="16">
        <f>IF($A4="","",$H4-$I4)</f>
        <v/>
      </c>
      <c r="K4" s="17">
        <f>IF($A4="","",IFERROR($I4/$H4,0))</f>
        <v/>
      </c>
      <c r="L4" s="15">
        <f>IF($A4="","",IF($I4&gt;$H4,"Dépassement",IF($I4=$H4,"Pleine capacité",IF($I4=0,"Sans affectation","Capacité disponible"))))</f>
        <v/>
      </c>
    </row>
    <row r="5">
      <c r="A5" s="4" t="n">
        <v>46118</v>
      </c>
      <c r="B5" s="12" t="inlineStr">
        <is>
          <t>E004</t>
        </is>
      </c>
      <c r="C5" s="15">
        <f>IF($B5="","",IFERROR(INDEX('Paramètres'!$B$10:$B$18,MATCH($B5,'Paramètres'!$A$10:$A$18,0)),""))</f>
        <v/>
      </c>
      <c r="D5" s="15">
        <f>IF($B5="","",IFERROR(INDEX('Paramètres'!$C$10:$C$18,MATCH($B5,'Paramètres'!$A$10:$A$18,0)),""))</f>
        <v/>
      </c>
      <c r="E5" s="7" t="n">
        <v>37.5</v>
      </c>
      <c r="F5" s="7" t="n">
        <v>7.5</v>
      </c>
      <c r="G5" s="7" t="n">
        <v>0</v>
      </c>
      <c r="H5" s="16">
        <f>IF($A5="","",MAX(0,$E5-$F5-$G5))</f>
        <v/>
      </c>
      <c r="I5" s="16">
        <f>IF($A5="","",SUMIFS('Planification'!$K$2:$K$200,'Planification'!$A$2:$A$200,$A5,'Planification'!$C$2:$C$200,$B5))</f>
        <v/>
      </c>
      <c r="J5" s="16">
        <f>IF($A5="","",$H5-$I5)</f>
        <v/>
      </c>
      <c r="K5" s="17">
        <f>IF($A5="","",IFERROR($I5/$H5,0))</f>
        <v/>
      </c>
      <c r="L5" s="15">
        <f>IF($A5="","",IF($I5&gt;$H5,"Dépassement",IF($I5=$H5,"Pleine capacité",IF($I5=0,"Sans affectation","Capacité disponible"))))</f>
        <v/>
      </c>
    </row>
    <row r="6">
      <c r="A6" s="4" t="n">
        <v>46118</v>
      </c>
      <c r="B6" s="12" t="inlineStr">
        <is>
          <t>E005</t>
        </is>
      </c>
      <c r="C6" s="15">
        <f>IF($B6="","",IFERROR(INDEX('Paramètres'!$B$10:$B$18,MATCH($B6,'Paramètres'!$A$10:$A$18,0)),""))</f>
        <v/>
      </c>
      <c r="D6" s="15">
        <f>IF($B6="","",IFERROR(INDEX('Paramètres'!$C$10:$C$18,MATCH($B6,'Paramètres'!$A$10:$A$18,0)),""))</f>
        <v/>
      </c>
      <c r="E6" s="7" t="n">
        <v>30</v>
      </c>
      <c r="F6" s="7" t="n">
        <v>0</v>
      </c>
      <c r="G6" s="7" t="n">
        <v>4</v>
      </c>
      <c r="H6" s="16">
        <f>IF($A6="","",MAX(0,$E6-$F6-$G6))</f>
        <v/>
      </c>
      <c r="I6" s="16">
        <f>IF($A6="","",SUMIFS('Planification'!$K$2:$K$200,'Planification'!$A$2:$A$200,$A6,'Planification'!$C$2:$C$200,$B6))</f>
        <v/>
      </c>
      <c r="J6" s="16">
        <f>IF($A6="","",$H6-$I6)</f>
        <v/>
      </c>
      <c r="K6" s="17">
        <f>IF($A6="","",IFERROR($I6/$H6,0))</f>
        <v/>
      </c>
      <c r="L6" s="15">
        <f>IF($A6="","",IF($I6&gt;$H6,"Dépassement",IF($I6=$H6,"Pleine capacité",IF($I6=0,"Sans affectation","Capacité disponible"))))</f>
        <v/>
      </c>
    </row>
    <row r="7">
      <c r="A7" s="4" t="n">
        <v>46118</v>
      </c>
      <c r="B7" s="12" t="inlineStr">
        <is>
          <t>E006</t>
        </is>
      </c>
      <c r="C7" s="15">
        <f>IF($B7="","",IFERROR(INDEX('Paramètres'!$B$10:$B$18,MATCH($B7,'Paramètres'!$A$10:$A$18,0)),""))</f>
        <v/>
      </c>
      <c r="D7" s="15">
        <f>IF($B7="","",IFERROR(INDEX('Paramètres'!$C$10:$C$18,MATCH($B7,'Paramètres'!$A$10:$A$18,0)),""))</f>
        <v/>
      </c>
      <c r="E7" s="7" t="n">
        <v>37.5</v>
      </c>
      <c r="F7" s="7" t="n">
        <v>0</v>
      </c>
      <c r="G7" s="7" t="n">
        <v>0</v>
      </c>
      <c r="H7" s="16">
        <f>IF($A7="","",MAX(0,$E7-$F7-$G7))</f>
        <v/>
      </c>
      <c r="I7" s="16">
        <f>IF($A7="","",SUMIFS('Planification'!$K$2:$K$200,'Planification'!$A$2:$A$200,$A7,'Planification'!$C$2:$C$200,$B7))</f>
        <v/>
      </c>
      <c r="J7" s="16">
        <f>IF($A7="","",$H7-$I7)</f>
        <v/>
      </c>
      <c r="K7" s="17">
        <f>IF($A7="","",IFERROR($I7/$H7,0))</f>
        <v/>
      </c>
      <c r="L7" s="15">
        <f>IF($A7="","",IF($I7&gt;$H7,"Dépassement",IF($I7=$H7,"Pleine capacité",IF($I7=0,"Sans affectation","Capacité disponible"))))</f>
        <v/>
      </c>
    </row>
    <row r="8">
      <c r="A8" s="4" t="n">
        <v>46118</v>
      </c>
      <c r="B8" s="12" t="inlineStr">
        <is>
          <t>E007</t>
        </is>
      </c>
      <c r="C8" s="15">
        <f>IF($B8="","",IFERROR(INDEX('Paramètres'!$B$10:$B$18,MATCH($B8,'Paramètres'!$A$10:$A$18,0)),""))</f>
        <v/>
      </c>
      <c r="D8" s="15">
        <f>IF($B8="","",IFERROR(INDEX('Paramètres'!$C$10:$C$18,MATCH($B8,'Paramètres'!$A$10:$A$18,0)),""))</f>
        <v/>
      </c>
      <c r="E8" s="7" t="n">
        <v>37.5</v>
      </c>
      <c r="F8" s="7" t="n">
        <v>3.5</v>
      </c>
      <c r="G8" s="7" t="n">
        <v>0</v>
      </c>
      <c r="H8" s="16">
        <f>IF($A8="","",MAX(0,$E8-$F8-$G8))</f>
        <v/>
      </c>
      <c r="I8" s="16">
        <f>IF($A8="","",SUMIFS('Planification'!$K$2:$K$200,'Planification'!$A$2:$A$200,$A8,'Planification'!$C$2:$C$200,$B8))</f>
        <v/>
      </c>
      <c r="J8" s="16">
        <f>IF($A8="","",$H8-$I8)</f>
        <v/>
      </c>
      <c r="K8" s="17">
        <f>IF($A8="","",IFERROR($I8/$H8,0))</f>
        <v/>
      </c>
      <c r="L8" s="15">
        <f>IF($A8="","",IF($I8&gt;$H8,"Dépassement",IF($I8=$H8,"Pleine capacité",IF($I8=0,"Sans affectation","Capacité disponible"))))</f>
        <v/>
      </c>
    </row>
    <row r="9">
      <c r="A9" s="4" t="n">
        <v>46118</v>
      </c>
      <c r="B9" s="12" t="inlineStr">
        <is>
          <t>E008</t>
        </is>
      </c>
      <c r="C9" s="15">
        <f>IF($B9="","",IFERROR(INDEX('Paramètres'!$B$10:$B$18,MATCH($B9,'Paramètres'!$A$10:$A$18,0)),""))</f>
        <v/>
      </c>
      <c r="D9" s="15">
        <f>IF($B9="","",IFERROR(INDEX('Paramètres'!$C$10:$C$18,MATCH($B9,'Paramètres'!$A$10:$A$18,0)),""))</f>
        <v/>
      </c>
      <c r="E9" s="7" t="n">
        <v>37.5</v>
      </c>
      <c r="F9" s="7" t="n">
        <v>0</v>
      </c>
      <c r="G9" s="7" t="n">
        <v>3</v>
      </c>
      <c r="H9" s="16">
        <f>IF($A9="","",MAX(0,$E9-$F9-$G9))</f>
        <v/>
      </c>
      <c r="I9" s="16">
        <f>IF($A9="","",SUMIFS('Planification'!$K$2:$K$200,'Planification'!$A$2:$A$200,$A9,'Planification'!$C$2:$C$200,$B9))</f>
        <v/>
      </c>
      <c r="J9" s="16">
        <f>IF($A9="","",$H9-$I9)</f>
        <v/>
      </c>
      <c r="K9" s="17">
        <f>IF($A9="","",IFERROR($I9/$H9,0))</f>
        <v/>
      </c>
      <c r="L9" s="15">
        <f>IF($A9="","",IF($I9&gt;$H9,"Dépassement",IF($I9=$H9,"Pleine capacité",IF($I9=0,"Sans affectation","Capacité disponible"))))</f>
        <v/>
      </c>
    </row>
    <row r="10">
      <c r="A10" s="4" t="n">
        <v>46118</v>
      </c>
      <c r="B10" s="12" t="inlineStr">
        <is>
          <t>E009</t>
        </is>
      </c>
      <c r="C10" s="15">
        <f>IF($B10="","",IFERROR(INDEX('Paramètres'!$B$10:$B$18,MATCH($B10,'Paramètres'!$A$10:$A$18,0)),""))</f>
        <v/>
      </c>
      <c r="D10" s="15">
        <f>IF($B10="","",IFERROR(INDEX('Paramètres'!$C$10:$C$18,MATCH($B10,'Paramètres'!$A$10:$A$18,0)),""))</f>
        <v/>
      </c>
      <c r="E10" s="7" t="n">
        <v>30</v>
      </c>
      <c r="F10" s="7" t="n">
        <v>0</v>
      </c>
      <c r="G10" s="7" t="n">
        <v>0</v>
      </c>
      <c r="H10" s="16">
        <f>IF($A10="","",MAX(0,$E10-$F10-$G10))</f>
        <v/>
      </c>
      <c r="I10" s="16">
        <f>IF($A10="","",SUMIFS('Planification'!$K$2:$K$200,'Planification'!$A$2:$A$200,$A10,'Planification'!$C$2:$C$200,$B10))</f>
        <v/>
      </c>
      <c r="J10" s="16">
        <f>IF($A10="","",$H10-$I10)</f>
        <v/>
      </c>
      <c r="K10" s="17">
        <f>IF($A10="","",IFERROR($I10/$H10,0))</f>
        <v/>
      </c>
      <c r="L10" s="15">
        <f>IF($A10="","",IF($I10&gt;$H10,"Dépassement",IF($I10=$H10,"Pleine capacité",IF($I10=0,"Sans affectation","Capacité disponible"))))</f>
        <v/>
      </c>
    </row>
    <row r="11">
      <c r="A11" s="4" t="n"/>
      <c r="B11" s="12" t="n"/>
      <c r="C11" s="15">
        <f>IF($B11="","",IFERROR(INDEX('Paramètres'!$B$10:$B$18,MATCH($B11,'Paramètres'!$A$10:$A$18,0)),""))</f>
        <v/>
      </c>
      <c r="D11" s="15">
        <f>IF($B11="","",IFERROR(INDEX('Paramètres'!$C$10:$C$18,MATCH($B11,'Paramètres'!$A$10:$A$18,0)),""))</f>
        <v/>
      </c>
      <c r="E11" s="7" t="n"/>
      <c r="F11" s="7" t="n"/>
      <c r="G11" s="7" t="n"/>
      <c r="H11" s="16">
        <f>IF($A11="","",MAX(0,$E11-$F11-$G11))</f>
        <v/>
      </c>
      <c r="I11" s="16">
        <f>IF($A11="","",SUMIFS('Planification'!$K$2:$K$200,'Planification'!$A$2:$A$200,$A11,'Planification'!$C$2:$C$200,$B11))</f>
        <v/>
      </c>
      <c r="J11" s="16">
        <f>IF($A11="","",$H11-$I11)</f>
        <v/>
      </c>
      <c r="K11" s="17">
        <f>IF($A11="","",IFERROR($I11/$H11,0))</f>
        <v/>
      </c>
      <c r="L11" s="15">
        <f>IF($A11="","",IF($I11&gt;$H11,"Dépassement",IF($I11=$H11,"Pleine capacité",IF($I11=0,"Sans affectation","Capacité disponible"))))</f>
        <v/>
      </c>
    </row>
    <row r="12">
      <c r="A12" s="4" t="n"/>
      <c r="B12" s="12" t="n"/>
      <c r="C12" s="15">
        <f>IF($B12="","",IFERROR(INDEX('Paramètres'!$B$10:$B$18,MATCH($B12,'Paramètres'!$A$10:$A$18,0)),""))</f>
        <v/>
      </c>
      <c r="D12" s="15">
        <f>IF($B12="","",IFERROR(INDEX('Paramètres'!$C$10:$C$18,MATCH($B12,'Paramètres'!$A$10:$A$18,0)),""))</f>
        <v/>
      </c>
      <c r="E12" s="7" t="n"/>
      <c r="F12" s="7" t="n"/>
      <c r="G12" s="7" t="n"/>
      <c r="H12" s="16">
        <f>IF($A12="","",MAX(0,$E12-$F12-$G12))</f>
        <v/>
      </c>
      <c r="I12" s="16">
        <f>IF($A12="","",SUMIFS('Planification'!$K$2:$K$200,'Planification'!$A$2:$A$200,$A12,'Planification'!$C$2:$C$200,$B12))</f>
        <v/>
      </c>
      <c r="J12" s="16">
        <f>IF($A12="","",$H12-$I12)</f>
        <v/>
      </c>
      <c r="K12" s="17">
        <f>IF($A12="","",IFERROR($I12/$H12,0))</f>
        <v/>
      </c>
      <c r="L12" s="15">
        <f>IF($A12="","",IF($I12&gt;$H12,"Dépassement",IF($I12=$H12,"Pleine capacité",IF($I12=0,"Sans affectation","Capacité disponible"))))</f>
        <v/>
      </c>
    </row>
    <row r="13">
      <c r="A13" s="4" t="n"/>
      <c r="B13" s="12" t="n"/>
      <c r="C13" s="15">
        <f>IF($B13="","",IFERROR(INDEX('Paramètres'!$B$10:$B$18,MATCH($B13,'Paramètres'!$A$10:$A$18,0)),""))</f>
        <v/>
      </c>
      <c r="D13" s="15">
        <f>IF($B13="","",IFERROR(INDEX('Paramètres'!$C$10:$C$18,MATCH($B13,'Paramètres'!$A$10:$A$18,0)),""))</f>
        <v/>
      </c>
      <c r="E13" s="7" t="n"/>
      <c r="F13" s="7" t="n"/>
      <c r="G13" s="7" t="n"/>
      <c r="H13" s="16">
        <f>IF($A13="","",MAX(0,$E13-$F13-$G13))</f>
        <v/>
      </c>
      <c r="I13" s="16">
        <f>IF($A13="","",SUMIFS('Planification'!$K$2:$K$200,'Planification'!$A$2:$A$200,$A13,'Planification'!$C$2:$C$200,$B13))</f>
        <v/>
      </c>
      <c r="J13" s="16">
        <f>IF($A13="","",$H13-$I13)</f>
        <v/>
      </c>
      <c r="K13" s="17">
        <f>IF($A13="","",IFERROR($I13/$H13,0))</f>
        <v/>
      </c>
      <c r="L13" s="15">
        <f>IF($A13="","",IF($I13&gt;$H13,"Dépassement",IF($I13=$H13,"Pleine capacité",IF($I13=0,"Sans affectation","Capacité disponible"))))</f>
        <v/>
      </c>
    </row>
    <row r="14">
      <c r="A14" s="4" t="n"/>
      <c r="B14" s="12" t="n"/>
      <c r="C14" s="15">
        <f>IF($B14="","",IFERROR(INDEX('Paramètres'!$B$10:$B$18,MATCH($B14,'Paramètres'!$A$10:$A$18,0)),""))</f>
        <v/>
      </c>
      <c r="D14" s="15">
        <f>IF($B14="","",IFERROR(INDEX('Paramètres'!$C$10:$C$18,MATCH($B14,'Paramètres'!$A$10:$A$18,0)),""))</f>
        <v/>
      </c>
      <c r="E14" s="7" t="n"/>
      <c r="F14" s="7" t="n"/>
      <c r="G14" s="7" t="n"/>
      <c r="H14" s="16">
        <f>IF($A14="","",MAX(0,$E14-$F14-$G14))</f>
        <v/>
      </c>
      <c r="I14" s="16">
        <f>IF($A14="","",SUMIFS('Planification'!$K$2:$K$200,'Planification'!$A$2:$A$200,$A14,'Planification'!$C$2:$C$200,$B14))</f>
        <v/>
      </c>
      <c r="J14" s="16">
        <f>IF($A14="","",$H14-$I14)</f>
        <v/>
      </c>
      <c r="K14" s="17">
        <f>IF($A14="","",IFERROR($I14/$H14,0))</f>
        <v/>
      </c>
      <c r="L14" s="15">
        <f>IF($A14="","",IF($I14&gt;$H14,"Dépassement",IF($I14=$H14,"Pleine capacité",IF($I14=0,"Sans affectation","Capacité disponible"))))</f>
        <v/>
      </c>
    </row>
    <row r="15">
      <c r="A15" s="4" t="n"/>
      <c r="B15" s="12" t="n"/>
      <c r="C15" s="15">
        <f>IF($B15="","",IFERROR(INDEX('Paramètres'!$B$10:$B$18,MATCH($B15,'Paramètres'!$A$10:$A$18,0)),""))</f>
        <v/>
      </c>
      <c r="D15" s="15">
        <f>IF($B15="","",IFERROR(INDEX('Paramètres'!$C$10:$C$18,MATCH($B15,'Paramètres'!$A$10:$A$18,0)),""))</f>
        <v/>
      </c>
      <c r="E15" s="7" t="n"/>
      <c r="F15" s="7" t="n"/>
      <c r="G15" s="7" t="n"/>
      <c r="H15" s="16">
        <f>IF($A15="","",MAX(0,$E15-$F15-$G15))</f>
        <v/>
      </c>
      <c r="I15" s="16">
        <f>IF($A15="","",SUMIFS('Planification'!$K$2:$K$200,'Planification'!$A$2:$A$200,$A15,'Planification'!$C$2:$C$200,$B15))</f>
        <v/>
      </c>
      <c r="J15" s="16">
        <f>IF($A15="","",$H15-$I15)</f>
        <v/>
      </c>
      <c r="K15" s="17">
        <f>IF($A15="","",IFERROR($I15/$H15,0))</f>
        <v/>
      </c>
      <c r="L15" s="15">
        <f>IF($A15="","",IF($I15&gt;$H15,"Dépassement",IF($I15=$H15,"Pleine capacité",IF($I15=0,"Sans affectation","Capacité disponible"))))</f>
        <v/>
      </c>
    </row>
    <row r="16">
      <c r="A16" s="4" t="n"/>
      <c r="B16" s="12" t="n"/>
      <c r="C16" s="15">
        <f>IF($B16="","",IFERROR(INDEX('Paramètres'!$B$10:$B$18,MATCH($B16,'Paramètres'!$A$10:$A$18,0)),""))</f>
        <v/>
      </c>
      <c r="D16" s="15">
        <f>IF($B16="","",IFERROR(INDEX('Paramètres'!$C$10:$C$18,MATCH($B16,'Paramètres'!$A$10:$A$18,0)),""))</f>
        <v/>
      </c>
      <c r="E16" s="7" t="n"/>
      <c r="F16" s="7" t="n"/>
      <c r="G16" s="7" t="n"/>
      <c r="H16" s="16">
        <f>IF($A16="","",MAX(0,$E16-$F16-$G16))</f>
        <v/>
      </c>
      <c r="I16" s="16">
        <f>IF($A16="","",SUMIFS('Planification'!$K$2:$K$200,'Planification'!$A$2:$A$200,$A16,'Planification'!$C$2:$C$200,$B16))</f>
        <v/>
      </c>
      <c r="J16" s="16">
        <f>IF($A16="","",$H16-$I16)</f>
        <v/>
      </c>
      <c r="K16" s="17">
        <f>IF($A16="","",IFERROR($I16/$H16,0))</f>
        <v/>
      </c>
      <c r="L16" s="15">
        <f>IF($A16="","",IF($I16&gt;$H16,"Dépassement",IF($I16=$H16,"Pleine capacité",IF($I16=0,"Sans affectation","Capacité disponible"))))</f>
        <v/>
      </c>
    </row>
    <row r="17">
      <c r="A17" s="4" t="n"/>
      <c r="B17" s="12" t="n"/>
      <c r="C17" s="15">
        <f>IF($B17="","",IFERROR(INDEX('Paramètres'!$B$10:$B$18,MATCH($B17,'Paramètres'!$A$10:$A$18,0)),""))</f>
        <v/>
      </c>
      <c r="D17" s="15">
        <f>IF($B17="","",IFERROR(INDEX('Paramètres'!$C$10:$C$18,MATCH($B17,'Paramètres'!$A$10:$A$18,0)),""))</f>
        <v/>
      </c>
      <c r="E17" s="7" t="n"/>
      <c r="F17" s="7" t="n"/>
      <c r="G17" s="7" t="n"/>
      <c r="H17" s="16">
        <f>IF($A17="","",MAX(0,$E17-$F17-$G17))</f>
        <v/>
      </c>
      <c r="I17" s="16">
        <f>IF($A17="","",SUMIFS('Planification'!$K$2:$K$200,'Planification'!$A$2:$A$200,$A17,'Planification'!$C$2:$C$200,$B17))</f>
        <v/>
      </c>
      <c r="J17" s="16">
        <f>IF($A17="","",$H17-$I17)</f>
        <v/>
      </c>
      <c r="K17" s="17">
        <f>IF($A17="","",IFERROR($I17/$H17,0))</f>
        <v/>
      </c>
      <c r="L17" s="15">
        <f>IF($A17="","",IF($I17&gt;$H17,"Dépassement",IF($I17=$H17,"Pleine capacité",IF($I17=0,"Sans affectation","Capacité disponible"))))</f>
        <v/>
      </c>
    </row>
    <row r="18">
      <c r="A18" s="4" t="n"/>
      <c r="B18" s="12" t="n"/>
      <c r="C18" s="15">
        <f>IF($B18="","",IFERROR(INDEX('Paramètres'!$B$10:$B$18,MATCH($B18,'Paramètres'!$A$10:$A$18,0)),""))</f>
        <v/>
      </c>
      <c r="D18" s="15">
        <f>IF($B18="","",IFERROR(INDEX('Paramètres'!$C$10:$C$18,MATCH($B18,'Paramètres'!$A$10:$A$18,0)),""))</f>
        <v/>
      </c>
      <c r="E18" s="7" t="n"/>
      <c r="F18" s="7" t="n"/>
      <c r="G18" s="7" t="n"/>
      <c r="H18" s="16">
        <f>IF($A18="","",MAX(0,$E18-$F18-$G18))</f>
        <v/>
      </c>
      <c r="I18" s="16">
        <f>IF($A18="","",SUMIFS('Planification'!$K$2:$K$200,'Planification'!$A$2:$A$200,$A18,'Planification'!$C$2:$C$200,$B18))</f>
        <v/>
      </c>
      <c r="J18" s="16">
        <f>IF($A18="","",$H18-$I18)</f>
        <v/>
      </c>
      <c r="K18" s="17">
        <f>IF($A18="","",IFERROR($I18/$H18,0))</f>
        <v/>
      </c>
      <c r="L18" s="15">
        <f>IF($A18="","",IF($I18&gt;$H18,"Dépassement",IF($I18=$H18,"Pleine capacité",IF($I18=0,"Sans affectation","Capacité disponible"))))</f>
        <v/>
      </c>
    </row>
    <row r="19">
      <c r="A19" s="4" t="n"/>
      <c r="B19" s="12" t="n"/>
      <c r="C19" s="15">
        <f>IF($B19="","",IFERROR(INDEX('Paramètres'!$B$10:$B$18,MATCH($B19,'Paramètres'!$A$10:$A$18,0)),""))</f>
        <v/>
      </c>
      <c r="D19" s="15">
        <f>IF($B19="","",IFERROR(INDEX('Paramètres'!$C$10:$C$18,MATCH($B19,'Paramètres'!$A$10:$A$18,0)),""))</f>
        <v/>
      </c>
      <c r="E19" s="7" t="n"/>
      <c r="F19" s="7" t="n"/>
      <c r="G19" s="7" t="n"/>
      <c r="H19" s="16">
        <f>IF($A19="","",MAX(0,$E19-$F19-$G19))</f>
        <v/>
      </c>
      <c r="I19" s="16">
        <f>IF($A19="","",SUMIFS('Planification'!$K$2:$K$200,'Planification'!$A$2:$A$200,$A19,'Planification'!$C$2:$C$200,$B19))</f>
        <v/>
      </c>
      <c r="J19" s="16">
        <f>IF($A19="","",$H19-$I19)</f>
        <v/>
      </c>
      <c r="K19" s="17">
        <f>IF($A19="","",IFERROR($I19/$H19,0))</f>
        <v/>
      </c>
      <c r="L19" s="15">
        <f>IF($A19="","",IF($I19&gt;$H19,"Dépassement",IF($I19=$H19,"Pleine capacité",IF($I19=0,"Sans affectation","Capacité disponible"))))</f>
        <v/>
      </c>
    </row>
    <row r="20">
      <c r="A20" s="4" t="n"/>
      <c r="B20" s="12" t="n"/>
      <c r="C20" s="15">
        <f>IF($B20="","",IFERROR(INDEX('Paramètres'!$B$10:$B$18,MATCH($B20,'Paramètres'!$A$10:$A$18,0)),""))</f>
        <v/>
      </c>
      <c r="D20" s="15">
        <f>IF($B20="","",IFERROR(INDEX('Paramètres'!$C$10:$C$18,MATCH($B20,'Paramètres'!$A$10:$A$18,0)),""))</f>
        <v/>
      </c>
      <c r="E20" s="7" t="n"/>
      <c r="F20" s="7" t="n"/>
      <c r="G20" s="7" t="n"/>
      <c r="H20" s="16">
        <f>IF($A20="","",MAX(0,$E20-$F20-$G20))</f>
        <v/>
      </c>
      <c r="I20" s="16">
        <f>IF($A20="","",SUMIFS('Planification'!$K$2:$K$200,'Planification'!$A$2:$A$200,$A20,'Planification'!$C$2:$C$200,$B20))</f>
        <v/>
      </c>
      <c r="J20" s="16">
        <f>IF($A20="","",$H20-$I20)</f>
        <v/>
      </c>
      <c r="K20" s="17">
        <f>IF($A20="","",IFERROR($I20/$H20,0))</f>
        <v/>
      </c>
      <c r="L20" s="15">
        <f>IF($A20="","",IF($I20&gt;$H20,"Dépassement",IF($I20=$H20,"Pleine capacité",IF($I20=0,"Sans affectation","Capacité disponible"))))</f>
        <v/>
      </c>
    </row>
    <row r="21">
      <c r="A21" s="4" t="n"/>
      <c r="B21" s="12" t="n"/>
      <c r="C21" s="15">
        <f>IF($B21="","",IFERROR(INDEX('Paramètres'!$B$10:$B$18,MATCH($B21,'Paramètres'!$A$10:$A$18,0)),""))</f>
        <v/>
      </c>
      <c r="D21" s="15">
        <f>IF($B21="","",IFERROR(INDEX('Paramètres'!$C$10:$C$18,MATCH($B21,'Paramètres'!$A$10:$A$18,0)),""))</f>
        <v/>
      </c>
      <c r="E21" s="7" t="n"/>
      <c r="F21" s="7" t="n"/>
      <c r="G21" s="7" t="n"/>
      <c r="H21" s="16">
        <f>IF($A21="","",MAX(0,$E21-$F21-$G21))</f>
        <v/>
      </c>
      <c r="I21" s="16">
        <f>IF($A21="","",SUMIFS('Planification'!$K$2:$K$200,'Planification'!$A$2:$A$200,$A21,'Planification'!$C$2:$C$200,$B21))</f>
        <v/>
      </c>
      <c r="J21" s="16">
        <f>IF($A21="","",$H21-$I21)</f>
        <v/>
      </c>
      <c r="K21" s="17">
        <f>IF($A21="","",IFERROR($I21/$H21,0))</f>
        <v/>
      </c>
      <c r="L21" s="15">
        <f>IF($A21="","",IF($I21&gt;$H21,"Dépassement",IF($I21=$H21,"Pleine capacité",IF($I21=0,"Sans affectation","Capacité disponible"))))</f>
        <v/>
      </c>
    </row>
    <row r="22">
      <c r="A22" s="4" t="n"/>
      <c r="B22" s="12" t="n"/>
      <c r="C22" s="15">
        <f>IF($B22="","",IFERROR(INDEX('Paramètres'!$B$10:$B$18,MATCH($B22,'Paramètres'!$A$10:$A$18,0)),""))</f>
        <v/>
      </c>
      <c r="D22" s="15">
        <f>IF($B22="","",IFERROR(INDEX('Paramètres'!$C$10:$C$18,MATCH($B22,'Paramètres'!$A$10:$A$18,0)),""))</f>
        <v/>
      </c>
      <c r="E22" s="7" t="n"/>
      <c r="F22" s="7" t="n"/>
      <c r="G22" s="7" t="n"/>
      <c r="H22" s="16">
        <f>IF($A22="","",MAX(0,$E22-$F22-$G22))</f>
        <v/>
      </c>
      <c r="I22" s="16">
        <f>IF($A22="","",SUMIFS('Planification'!$K$2:$K$200,'Planification'!$A$2:$A$200,$A22,'Planification'!$C$2:$C$200,$B22))</f>
        <v/>
      </c>
      <c r="J22" s="16">
        <f>IF($A22="","",$H22-$I22)</f>
        <v/>
      </c>
      <c r="K22" s="17">
        <f>IF($A22="","",IFERROR($I22/$H22,0))</f>
        <v/>
      </c>
      <c r="L22" s="15">
        <f>IF($A22="","",IF($I22&gt;$H22,"Dépassement",IF($I22=$H22,"Pleine capacité",IF($I22=0,"Sans affectation","Capacité disponible"))))</f>
        <v/>
      </c>
    </row>
    <row r="23">
      <c r="A23" s="4" t="n"/>
      <c r="B23" s="12" t="n"/>
      <c r="C23" s="15">
        <f>IF($B23="","",IFERROR(INDEX('Paramètres'!$B$10:$B$18,MATCH($B23,'Paramètres'!$A$10:$A$18,0)),""))</f>
        <v/>
      </c>
      <c r="D23" s="15">
        <f>IF($B23="","",IFERROR(INDEX('Paramètres'!$C$10:$C$18,MATCH($B23,'Paramètres'!$A$10:$A$18,0)),""))</f>
        <v/>
      </c>
      <c r="E23" s="7" t="n"/>
      <c r="F23" s="7" t="n"/>
      <c r="G23" s="7" t="n"/>
      <c r="H23" s="16">
        <f>IF($A23="","",MAX(0,$E23-$F23-$G23))</f>
        <v/>
      </c>
      <c r="I23" s="16">
        <f>IF($A23="","",SUMIFS('Planification'!$K$2:$K$200,'Planification'!$A$2:$A$200,$A23,'Planification'!$C$2:$C$200,$B23))</f>
        <v/>
      </c>
      <c r="J23" s="16">
        <f>IF($A23="","",$H23-$I23)</f>
        <v/>
      </c>
      <c r="K23" s="17">
        <f>IF($A23="","",IFERROR($I23/$H23,0))</f>
        <v/>
      </c>
      <c r="L23" s="15">
        <f>IF($A23="","",IF($I23&gt;$H23,"Dépassement",IF($I23=$H23,"Pleine capacité",IF($I23=0,"Sans affectation","Capacité disponible"))))</f>
        <v/>
      </c>
    </row>
    <row r="24">
      <c r="A24" s="4" t="n"/>
      <c r="B24" s="12" t="n"/>
      <c r="C24" s="15">
        <f>IF($B24="","",IFERROR(INDEX('Paramètres'!$B$10:$B$18,MATCH($B24,'Paramètres'!$A$10:$A$18,0)),""))</f>
        <v/>
      </c>
      <c r="D24" s="15">
        <f>IF($B24="","",IFERROR(INDEX('Paramètres'!$C$10:$C$18,MATCH($B24,'Paramètres'!$A$10:$A$18,0)),""))</f>
        <v/>
      </c>
      <c r="E24" s="7" t="n"/>
      <c r="F24" s="7" t="n"/>
      <c r="G24" s="7" t="n"/>
      <c r="H24" s="16">
        <f>IF($A24="","",MAX(0,$E24-$F24-$G24))</f>
        <v/>
      </c>
      <c r="I24" s="16">
        <f>IF($A24="","",SUMIFS('Planification'!$K$2:$K$200,'Planification'!$A$2:$A$200,$A24,'Planification'!$C$2:$C$200,$B24))</f>
        <v/>
      </c>
      <c r="J24" s="16">
        <f>IF($A24="","",$H24-$I24)</f>
        <v/>
      </c>
      <c r="K24" s="17">
        <f>IF($A24="","",IFERROR($I24/$H24,0))</f>
        <v/>
      </c>
      <c r="L24" s="15">
        <f>IF($A24="","",IF($I24&gt;$H24,"Dépassement",IF($I24=$H24,"Pleine capacité",IF($I24=0,"Sans affectation","Capacité disponible"))))</f>
        <v/>
      </c>
    </row>
    <row r="25">
      <c r="A25" s="4" t="n"/>
      <c r="B25" s="12" t="n"/>
      <c r="C25" s="15">
        <f>IF($B25="","",IFERROR(INDEX('Paramètres'!$B$10:$B$18,MATCH($B25,'Paramètres'!$A$10:$A$18,0)),""))</f>
        <v/>
      </c>
      <c r="D25" s="15">
        <f>IF($B25="","",IFERROR(INDEX('Paramètres'!$C$10:$C$18,MATCH($B25,'Paramètres'!$A$10:$A$18,0)),""))</f>
        <v/>
      </c>
      <c r="E25" s="7" t="n"/>
      <c r="F25" s="7" t="n"/>
      <c r="G25" s="7" t="n"/>
      <c r="H25" s="16">
        <f>IF($A25="","",MAX(0,$E25-$F25-$G25))</f>
        <v/>
      </c>
      <c r="I25" s="16">
        <f>IF($A25="","",SUMIFS('Planification'!$K$2:$K$200,'Planification'!$A$2:$A$200,$A25,'Planification'!$C$2:$C$200,$B25))</f>
        <v/>
      </c>
      <c r="J25" s="16">
        <f>IF($A25="","",$H25-$I25)</f>
        <v/>
      </c>
      <c r="K25" s="17">
        <f>IF($A25="","",IFERROR($I25/$H25,0))</f>
        <v/>
      </c>
      <c r="L25" s="15">
        <f>IF($A25="","",IF($I25&gt;$H25,"Dépassement",IF($I25=$H25,"Pleine capacité",IF($I25=0,"Sans affectation","Capacité disponible"))))</f>
        <v/>
      </c>
    </row>
    <row r="26">
      <c r="A26" s="4" t="n"/>
      <c r="B26" s="12" t="n"/>
      <c r="C26" s="15">
        <f>IF($B26="","",IFERROR(INDEX('Paramètres'!$B$10:$B$18,MATCH($B26,'Paramètres'!$A$10:$A$18,0)),""))</f>
        <v/>
      </c>
      <c r="D26" s="15">
        <f>IF($B26="","",IFERROR(INDEX('Paramètres'!$C$10:$C$18,MATCH($B26,'Paramètres'!$A$10:$A$18,0)),""))</f>
        <v/>
      </c>
      <c r="E26" s="7" t="n"/>
      <c r="F26" s="7" t="n"/>
      <c r="G26" s="7" t="n"/>
      <c r="H26" s="16">
        <f>IF($A26="","",MAX(0,$E26-$F26-$G26))</f>
        <v/>
      </c>
      <c r="I26" s="16">
        <f>IF($A26="","",SUMIFS('Planification'!$K$2:$K$200,'Planification'!$A$2:$A$200,$A26,'Planification'!$C$2:$C$200,$B26))</f>
        <v/>
      </c>
      <c r="J26" s="16">
        <f>IF($A26="","",$H26-$I26)</f>
        <v/>
      </c>
      <c r="K26" s="17">
        <f>IF($A26="","",IFERROR($I26/$H26,0))</f>
        <v/>
      </c>
      <c r="L26" s="15">
        <f>IF($A26="","",IF($I26&gt;$H26,"Dépassement",IF($I26=$H26,"Pleine capacité",IF($I26=0,"Sans affectation","Capacité disponible"))))</f>
        <v/>
      </c>
    </row>
    <row r="27">
      <c r="A27" s="4" t="n"/>
      <c r="B27" s="12" t="n"/>
      <c r="C27" s="15">
        <f>IF($B27="","",IFERROR(INDEX('Paramètres'!$B$10:$B$18,MATCH($B27,'Paramètres'!$A$10:$A$18,0)),""))</f>
        <v/>
      </c>
      <c r="D27" s="15">
        <f>IF($B27="","",IFERROR(INDEX('Paramètres'!$C$10:$C$18,MATCH($B27,'Paramètres'!$A$10:$A$18,0)),""))</f>
        <v/>
      </c>
      <c r="E27" s="7" t="n"/>
      <c r="F27" s="7" t="n"/>
      <c r="G27" s="7" t="n"/>
      <c r="H27" s="16">
        <f>IF($A27="","",MAX(0,$E27-$F27-$G27))</f>
        <v/>
      </c>
      <c r="I27" s="16">
        <f>IF($A27="","",SUMIFS('Planification'!$K$2:$K$200,'Planification'!$A$2:$A$200,$A27,'Planification'!$C$2:$C$200,$B27))</f>
        <v/>
      </c>
      <c r="J27" s="16">
        <f>IF($A27="","",$H27-$I27)</f>
        <v/>
      </c>
      <c r="K27" s="17">
        <f>IF($A27="","",IFERROR($I27/$H27,0))</f>
        <v/>
      </c>
      <c r="L27" s="15">
        <f>IF($A27="","",IF($I27&gt;$H27,"Dépassement",IF($I27=$H27,"Pleine capacité",IF($I27=0,"Sans affectation","Capacité disponible"))))</f>
        <v/>
      </c>
    </row>
    <row r="28">
      <c r="A28" s="4" t="n"/>
      <c r="B28" s="12" t="n"/>
      <c r="C28" s="15">
        <f>IF($B28="","",IFERROR(INDEX('Paramètres'!$B$10:$B$18,MATCH($B28,'Paramètres'!$A$10:$A$18,0)),""))</f>
        <v/>
      </c>
      <c r="D28" s="15">
        <f>IF($B28="","",IFERROR(INDEX('Paramètres'!$C$10:$C$18,MATCH($B28,'Paramètres'!$A$10:$A$18,0)),""))</f>
        <v/>
      </c>
      <c r="E28" s="7" t="n"/>
      <c r="F28" s="7" t="n"/>
      <c r="G28" s="7" t="n"/>
      <c r="H28" s="16">
        <f>IF($A28="","",MAX(0,$E28-$F28-$G28))</f>
        <v/>
      </c>
      <c r="I28" s="16">
        <f>IF($A28="","",SUMIFS('Planification'!$K$2:$K$200,'Planification'!$A$2:$A$200,$A28,'Planification'!$C$2:$C$200,$B28))</f>
        <v/>
      </c>
      <c r="J28" s="16">
        <f>IF($A28="","",$H28-$I28)</f>
        <v/>
      </c>
      <c r="K28" s="17">
        <f>IF($A28="","",IFERROR($I28/$H28,0))</f>
        <v/>
      </c>
      <c r="L28" s="15">
        <f>IF($A28="","",IF($I28&gt;$H28,"Dépassement",IF($I28=$H28,"Pleine capacité",IF($I28=0,"Sans affectation","Capacité disponible"))))</f>
        <v/>
      </c>
    </row>
    <row r="29">
      <c r="A29" s="4" t="n"/>
      <c r="B29" s="12" t="n"/>
      <c r="C29" s="15">
        <f>IF($B29="","",IFERROR(INDEX('Paramètres'!$B$10:$B$18,MATCH($B29,'Paramètres'!$A$10:$A$18,0)),""))</f>
        <v/>
      </c>
      <c r="D29" s="15">
        <f>IF($B29="","",IFERROR(INDEX('Paramètres'!$C$10:$C$18,MATCH($B29,'Paramètres'!$A$10:$A$18,0)),""))</f>
        <v/>
      </c>
      <c r="E29" s="7" t="n"/>
      <c r="F29" s="7" t="n"/>
      <c r="G29" s="7" t="n"/>
      <c r="H29" s="16">
        <f>IF($A29="","",MAX(0,$E29-$F29-$G29))</f>
        <v/>
      </c>
      <c r="I29" s="16">
        <f>IF($A29="","",SUMIFS('Planification'!$K$2:$K$200,'Planification'!$A$2:$A$200,$A29,'Planification'!$C$2:$C$200,$B29))</f>
        <v/>
      </c>
      <c r="J29" s="16">
        <f>IF($A29="","",$H29-$I29)</f>
        <v/>
      </c>
      <c r="K29" s="17">
        <f>IF($A29="","",IFERROR($I29/$H29,0))</f>
        <v/>
      </c>
      <c r="L29" s="15">
        <f>IF($A29="","",IF($I29&gt;$H29,"Dépassement",IF($I29=$H29,"Pleine capacité",IF($I29=0,"Sans affectation","Capacité disponible"))))</f>
        <v/>
      </c>
    </row>
    <row r="30">
      <c r="A30" s="4" t="n"/>
      <c r="B30" s="12" t="n"/>
      <c r="C30" s="15">
        <f>IF($B30="","",IFERROR(INDEX('Paramètres'!$B$10:$B$18,MATCH($B30,'Paramètres'!$A$10:$A$18,0)),""))</f>
        <v/>
      </c>
      <c r="D30" s="15">
        <f>IF($B30="","",IFERROR(INDEX('Paramètres'!$C$10:$C$18,MATCH($B30,'Paramètres'!$A$10:$A$18,0)),""))</f>
        <v/>
      </c>
      <c r="E30" s="7" t="n"/>
      <c r="F30" s="7" t="n"/>
      <c r="G30" s="7" t="n"/>
      <c r="H30" s="16">
        <f>IF($A30="","",MAX(0,$E30-$F30-$G30))</f>
        <v/>
      </c>
      <c r="I30" s="16">
        <f>IF($A30="","",SUMIFS('Planification'!$K$2:$K$200,'Planification'!$A$2:$A$200,$A30,'Planification'!$C$2:$C$200,$B30))</f>
        <v/>
      </c>
      <c r="J30" s="16">
        <f>IF($A30="","",$H30-$I30)</f>
        <v/>
      </c>
      <c r="K30" s="17">
        <f>IF($A30="","",IFERROR($I30/$H30,0))</f>
        <v/>
      </c>
      <c r="L30" s="15">
        <f>IF($A30="","",IF($I30&gt;$H30,"Dépassement",IF($I30=$H30,"Pleine capacité",IF($I30=0,"Sans affectation","Capacité disponible"))))</f>
        <v/>
      </c>
    </row>
    <row r="31">
      <c r="A31" s="4" t="n"/>
      <c r="B31" s="12" t="n"/>
      <c r="C31" s="15">
        <f>IF($B31="","",IFERROR(INDEX('Paramètres'!$B$10:$B$18,MATCH($B31,'Paramètres'!$A$10:$A$18,0)),""))</f>
        <v/>
      </c>
      <c r="D31" s="15">
        <f>IF($B31="","",IFERROR(INDEX('Paramètres'!$C$10:$C$18,MATCH($B31,'Paramètres'!$A$10:$A$18,0)),""))</f>
        <v/>
      </c>
      <c r="E31" s="7" t="n"/>
      <c r="F31" s="7" t="n"/>
      <c r="G31" s="7" t="n"/>
      <c r="H31" s="16">
        <f>IF($A31="","",MAX(0,$E31-$F31-$G31))</f>
        <v/>
      </c>
      <c r="I31" s="16">
        <f>IF($A31="","",SUMIFS('Planification'!$K$2:$K$200,'Planification'!$A$2:$A$200,$A31,'Planification'!$C$2:$C$200,$B31))</f>
        <v/>
      </c>
      <c r="J31" s="16">
        <f>IF($A31="","",$H31-$I31)</f>
        <v/>
      </c>
      <c r="K31" s="17">
        <f>IF($A31="","",IFERROR($I31/$H31,0))</f>
        <v/>
      </c>
      <c r="L31" s="15">
        <f>IF($A31="","",IF($I31&gt;$H31,"Dépassement",IF($I31=$H31,"Pleine capacité",IF($I31=0,"Sans affectation","Capacité disponible"))))</f>
        <v/>
      </c>
    </row>
    <row r="32">
      <c r="A32" s="4" t="n"/>
      <c r="B32" s="12" t="n"/>
      <c r="C32" s="15">
        <f>IF($B32="","",IFERROR(INDEX('Paramètres'!$B$10:$B$18,MATCH($B32,'Paramètres'!$A$10:$A$18,0)),""))</f>
        <v/>
      </c>
      <c r="D32" s="15">
        <f>IF($B32="","",IFERROR(INDEX('Paramètres'!$C$10:$C$18,MATCH($B32,'Paramètres'!$A$10:$A$18,0)),""))</f>
        <v/>
      </c>
      <c r="E32" s="7" t="n"/>
      <c r="F32" s="7" t="n"/>
      <c r="G32" s="7" t="n"/>
      <c r="H32" s="16">
        <f>IF($A32="","",MAX(0,$E32-$F32-$G32))</f>
        <v/>
      </c>
      <c r="I32" s="16">
        <f>IF($A32="","",SUMIFS('Planification'!$K$2:$K$200,'Planification'!$A$2:$A$200,$A32,'Planification'!$C$2:$C$200,$B32))</f>
        <v/>
      </c>
      <c r="J32" s="16">
        <f>IF($A32="","",$H32-$I32)</f>
        <v/>
      </c>
      <c r="K32" s="17">
        <f>IF($A32="","",IFERROR($I32/$H32,0))</f>
        <v/>
      </c>
      <c r="L32" s="15">
        <f>IF($A32="","",IF($I32&gt;$H32,"Dépassement",IF($I32=$H32,"Pleine capacité",IF($I32=0,"Sans affectation","Capacité disponible"))))</f>
        <v/>
      </c>
    </row>
    <row r="33">
      <c r="A33" s="4" t="n"/>
      <c r="B33" s="12" t="n"/>
      <c r="C33" s="15">
        <f>IF($B33="","",IFERROR(INDEX('Paramètres'!$B$10:$B$18,MATCH($B33,'Paramètres'!$A$10:$A$18,0)),""))</f>
        <v/>
      </c>
      <c r="D33" s="15">
        <f>IF($B33="","",IFERROR(INDEX('Paramètres'!$C$10:$C$18,MATCH($B33,'Paramètres'!$A$10:$A$18,0)),""))</f>
        <v/>
      </c>
      <c r="E33" s="7" t="n"/>
      <c r="F33" s="7" t="n"/>
      <c r="G33" s="7" t="n"/>
      <c r="H33" s="16">
        <f>IF($A33="","",MAX(0,$E33-$F33-$G33))</f>
        <v/>
      </c>
      <c r="I33" s="16">
        <f>IF($A33="","",SUMIFS('Planification'!$K$2:$K$200,'Planification'!$A$2:$A$200,$A33,'Planification'!$C$2:$C$200,$B33))</f>
        <v/>
      </c>
      <c r="J33" s="16">
        <f>IF($A33="","",$H33-$I33)</f>
        <v/>
      </c>
      <c r="K33" s="17">
        <f>IF($A33="","",IFERROR($I33/$H33,0))</f>
        <v/>
      </c>
      <c r="L33" s="15">
        <f>IF($A33="","",IF($I33&gt;$H33,"Dépassement",IF($I33=$H33,"Pleine capacité",IF($I33=0,"Sans affectation","Capacité disponible"))))</f>
        <v/>
      </c>
    </row>
    <row r="34">
      <c r="A34" s="4" t="n"/>
      <c r="B34" s="12" t="n"/>
      <c r="C34" s="15">
        <f>IF($B34="","",IFERROR(INDEX('Paramètres'!$B$10:$B$18,MATCH($B34,'Paramètres'!$A$10:$A$18,0)),""))</f>
        <v/>
      </c>
      <c r="D34" s="15">
        <f>IF($B34="","",IFERROR(INDEX('Paramètres'!$C$10:$C$18,MATCH($B34,'Paramètres'!$A$10:$A$18,0)),""))</f>
        <v/>
      </c>
      <c r="E34" s="7" t="n"/>
      <c r="F34" s="7" t="n"/>
      <c r="G34" s="7" t="n"/>
      <c r="H34" s="16">
        <f>IF($A34="","",MAX(0,$E34-$F34-$G34))</f>
        <v/>
      </c>
      <c r="I34" s="16">
        <f>IF($A34="","",SUMIFS('Planification'!$K$2:$K$200,'Planification'!$A$2:$A$200,$A34,'Planification'!$C$2:$C$200,$B34))</f>
        <v/>
      </c>
      <c r="J34" s="16">
        <f>IF($A34="","",$H34-$I34)</f>
        <v/>
      </c>
      <c r="K34" s="17">
        <f>IF($A34="","",IFERROR($I34/$H34,0))</f>
        <v/>
      </c>
      <c r="L34" s="15">
        <f>IF($A34="","",IF($I34&gt;$H34,"Dépassement",IF($I34=$H34,"Pleine capacité",IF($I34=0,"Sans affectation","Capacité disponible"))))</f>
        <v/>
      </c>
    </row>
    <row r="35">
      <c r="A35" s="4" t="n"/>
      <c r="B35" s="12" t="n"/>
      <c r="C35" s="15">
        <f>IF($B35="","",IFERROR(INDEX('Paramètres'!$B$10:$B$18,MATCH($B35,'Paramètres'!$A$10:$A$18,0)),""))</f>
        <v/>
      </c>
      <c r="D35" s="15">
        <f>IF($B35="","",IFERROR(INDEX('Paramètres'!$C$10:$C$18,MATCH($B35,'Paramètres'!$A$10:$A$18,0)),""))</f>
        <v/>
      </c>
      <c r="E35" s="7" t="n"/>
      <c r="F35" s="7" t="n"/>
      <c r="G35" s="7" t="n"/>
      <c r="H35" s="16">
        <f>IF($A35="","",MAX(0,$E35-$F35-$G35))</f>
        <v/>
      </c>
      <c r="I35" s="16">
        <f>IF($A35="","",SUMIFS('Planification'!$K$2:$K$200,'Planification'!$A$2:$A$200,$A35,'Planification'!$C$2:$C$200,$B35))</f>
        <v/>
      </c>
      <c r="J35" s="16">
        <f>IF($A35="","",$H35-$I35)</f>
        <v/>
      </c>
      <c r="K35" s="17">
        <f>IF($A35="","",IFERROR($I35/$H35,0))</f>
        <v/>
      </c>
      <c r="L35" s="15">
        <f>IF($A35="","",IF($I35&gt;$H35,"Dépassement",IF($I35=$H35,"Pleine capacité",IF($I35=0,"Sans affectation","Capacité disponible"))))</f>
        <v/>
      </c>
    </row>
    <row r="36">
      <c r="A36" s="4" t="n"/>
      <c r="B36" s="12" t="n"/>
      <c r="C36" s="15">
        <f>IF($B36="","",IFERROR(INDEX('Paramètres'!$B$10:$B$18,MATCH($B36,'Paramètres'!$A$10:$A$18,0)),""))</f>
        <v/>
      </c>
      <c r="D36" s="15">
        <f>IF($B36="","",IFERROR(INDEX('Paramètres'!$C$10:$C$18,MATCH($B36,'Paramètres'!$A$10:$A$18,0)),""))</f>
        <v/>
      </c>
      <c r="E36" s="7" t="n"/>
      <c r="F36" s="7" t="n"/>
      <c r="G36" s="7" t="n"/>
      <c r="H36" s="16">
        <f>IF($A36="","",MAX(0,$E36-$F36-$G36))</f>
        <v/>
      </c>
      <c r="I36" s="16">
        <f>IF($A36="","",SUMIFS('Planification'!$K$2:$K$200,'Planification'!$A$2:$A$200,$A36,'Planification'!$C$2:$C$200,$B36))</f>
        <v/>
      </c>
      <c r="J36" s="16">
        <f>IF($A36="","",$H36-$I36)</f>
        <v/>
      </c>
      <c r="K36" s="17">
        <f>IF($A36="","",IFERROR($I36/$H36,0))</f>
        <v/>
      </c>
      <c r="L36" s="15">
        <f>IF($A36="","",IF($I36&gt;$H36,"Dépassement",IF($I36=$H36,"Pleine capacité",IF($I36=0,"Sans affectation","Capacité disponible"))))</f>
        <v/>
      </c>
    </row>
    <row r="37">
      <c r="A37" s="4" t="n"/>
      <c r="B37" s="12" t="n"/>
      <c r="C37" s="15">
        <f>IF($B37="","",IFERROR(INDEX('Paramètres'!$B$10:$B$18,MATCH($B37,'Paramètres'!$A$10:$A$18,0)),""))</f>
        <v/>
      </c>
      <c r="D37" s="15">
        <f>IF($B37="","",IFERROR(INDEX('Paramètres'!$C$10:$C$18,MATCH($B37,'Paramètres'!$A$10:$A$18,0)),""))</f>
        <v/>
      </c>
      <c r="E37" s="7" t="n"/>
      <c r="F37" s="7" t="n"/>
      <c r="G37" s="7" t="n"/>
      <c r="H37" s="16">
        <f>IF($A37="","",MAX(0,$E37-$F37-$G37))</f>
        <v/>
      </c>
      <c r="I37" s="16">
        <f>IF($A37="","",SUMIFS('Planification'!$K$2:$K$200,'Planification'!$A$2:$A$200,$A37,'Planification'!$C$2:$C$200,$B37))</f>
        <v/>
      </c>
      <c r="J37" s="16">
        <f>IF($A37="","",$H37-$I37)</f>
        <v/>
      </c>
      <c r="K37" s="17">
        <f>IF($A37="","",IFERROR($I37/$H37,0))</f>
        <v/>
      </c>
      <c r="L37" s="15">
        <f>IF($A37="","",IF($I37&gt;$H37,"Dépassement",IF($I37=$H37,"Pleine capacité",IF($I37=0,"Sans affectation","Capacité disponible"))))</f>
        <v/>
      </c>
    </row>
    <row r="38">
      <c r="A38" s="4" t="n"/>
      <c r="B38" s="12" t="n"/>
      <c r="C38" s="15">
        <f>IF($B38="","",IFERROR(INDEX('Paramètres'!$B$10:$B$18,MATCH($B38,'Paramètres'!$A$10:$A$18,0)),""))</f>
        <v/>
      </c>
      <c r="D38" s="15">
        <f>IF($B38="","",IFERROR(INDEX('Paramètres'!$C$10:$C$18,MATCH($B38,'Paramètres'!$A$10:$A$18,0)),""))</f>
        <v/>
      </c>
      <c r="E38" s="7" t="n"/>
      <c r="F38" s="7" t="n"/>
      <c r="G38" s="7" t="n"/>
      <c r="H38" s="16">
        <f>IF($A38="","",MAX(0,$E38-$F38-$G38))</f>
        <v/>
      </c>
      <c r="I38" s="16">
        <f>IF($A38="","",SUMIFS('Planification'!$K$2:$K$200,'Planification'!$A$2:$A$200,$A38,'Planification'!$C$2:$C$200,$B38))</f>
        <v/>
      </c>
      <c r="J38" s="16">
        <f>IF($A38="","",$H38-$I38)</f>
        <v/>
      </c>
      <c r="K38" s="17">
        <f>IF($A38="","",IFERROR($I38/$H38,0))</f>
        <v/>
      </c>
      <c r="L38" s="15">
        <f>IF($A38="","",IF($I38&gt;$H38,"Dépassement",IF($I38=$H38,"Pleine capacité",IF($I38=0,"Sans affectation","Capacité disponible"))))</f>
        <v/>
      </c>
    </row>
    <row r="39">
      <c r="A39" s="4" t="n"/>
      <c r="B39" s="12" t="n"/>
      <c r="C39" s="15">
        <f>IF($B39="","",IFERROR(INDEX('Paramètres'!$B$10:$B$18,MATCH($B39,'Paramètres'!$A$10:$A$18,0)),""))</f>
        <v/>
      </c>
      <c r="D39" s="15">
        <f>IF($B39="","",IFERROR(INDEX('Paramètres'!$C$10:$C$18,MATCH($B39,'Paramètres'!$A$10:$A$18,0)),""))</f>
        <v/>
      </c>
      <c r="E39" s="7" t="n"/>
      <c r="F39" s="7" t="n"/>
      <c r="G39" s="7" t="n"/>
      <c r="H39" s="16">
        <f>IF($A39="","",MAX(0,$E39-$F39-$G39))</f>
        <v/>
      </c>
      <c r="I39" s="16">
        <f>IF($A39="","",SUMIFS('Planification'!$K$2:$K$200,'Planification'!$A$2:$A$200,$A39,'Planification'!$C$2:$C$200,$B39))</f>
        <v/>
      </c>
      <c r="J39" s="16">
        <f>IF($A39="","",$H39-$I39)</f>
        <v/>
      </c>
      <c r="K39" s="17">
        <f>IF($A39="","",IFERROR($I39/$H39,0))</f>
        <v/>
      </c>
      <c r="L39" s="15">
        <f>IF($A39="","",IF($I39&gt;$H39,"Dépassement",IF($I39=$H39,"Pleine capacité",IF($I39=0,"Sans affectation","Capacité disponible"))))</f>
        <v/>
      </c>
    </row>
    <row r="40">
      <c r="A40" s="4" t="n"/>
      <c r="B40" s="12" t="n"/>
      <c r="C40" s="15">
        <f>IF($B40="","",IFERROR(INDEX('Paramètres'!$B$10:$B$18,MATCH($B40,'Paramètres'!$A$10:$A$18,0)),""))</f>
        <v/>
      </c>
      <c r="D40" s="15">
        <f>IF($B40="","",IFERROR(INDEX('Paramètres'!$C$10:$C$18,MATCH($B40,'Paramètres'!$A$10:$A$18,0)),""))</f>
        <v/>
      </c>
      <c r="E40" s="7" t="n"/>
      <c r="F40" s="7" t="n"/>
      <c r="G40" s="7" t="n"/>
      <c r="H40" s="16">
        <f>IF($A40="","",MAX(0,$E40-$F40-$G40))</f>
        <v/>
      </c>
      <c r="I40" s="16">
        <f>IF($A40="","",SUMIFS('Planification'!$K$2:$K$200,'Planification'!$A$2:$A$200,$A40,'Planification'!$C$2:$C$200,$B40))</f>
        <v/>
      </c>
      <c r="J40" s="16">
        <f>IF($A40="","",$H40-$I40)</f>
        <v/>
      </c>
      <c r="K40" s="17">
        <f>IF($A40="","",IFERROR($I40/$H40,0))</f>
        <v/>
      </c>
      <c r="L40" s="15">
        <f>IF($A40="","",IF($I40&gt;$H40,"Dépassement",IF($I40=$H40,"Pleine capacité",IF($I40=0,"Sans affectation","Capacité disponible"))))</f>
        <v/>
      </c>
    </row>
    <row r="41">
      <c r="A41" s="4" t="n"/>
      <c r="B41" s="12" t="n"/>
      <c r="C41" s="15">
        <f>IF($B41="","",IFERROR(INDEX('Paramètres'!$B$10:$B$18,MATCH($B41,'Paramètres'!$A$10:$A$18,0)),""))</f>
        <v/>
      </c>
      <c r="D41" s="15">
        <f>IF($B41="","",IFERROR(INDEX('Paramètres'!$C$10:$C$18,MATCH($B41,'Paramètres'!$A$10:$A$18,0)),""))</f>
        <v/>
      </c>
      <c r="E41" s="7" t="n"/>
      <c r="F41" s="7" t="n"/>
      <c r="G41" s="7" t="n"/>
      <c r="H41" s="16">
        <f>IF($A41="","",MAX(0,$E41-$F41-$G41))</f>
        <v/>
      </c>
      <c r="I41" s="16">
        <f>IF($A41="","",SUMIFS('Planification'!$K$2:$K$200,'Planification'!$A$2:$A$200,$A41,'Planification'!$C$2:$C$200,$B41))</f>
        <v/>
      </c>
      <c r="J41" s="16">
        <f>IF($A41="","",$H41-$I41)</f>
        <v/>
      </c>
      <c r="K41" s="17">
        <f>IF($A41="","",IFERROR($I41/$H41,0))</f>
        <v/>
      </c>
      <c r="L41" s="15">
        <f>IF($A41="","",IF($I41&gt;$H41,"Dépassement",IF($I41=$H41,"Pleine capacité",IF($I41=0,"Sans affectation","Capacité disponible"))))</f>
        <v/>
      </c>
    </row>
    <row r="42">
      <c r="A42" s="4" t="n"/>
      <c r="B42" s="12" t="n"/>
      <c r="C42" s="15">
        <f>IF($B42="","",IFERROR(INDEX('Paramètres'!$B$10:$B$18,MATCH($B42,'Paramètres'!$A$10:$A$18,0)),""))</f>
        <v/>
      </c>
      <c r="D42" s="15">
        <f>IF($B42="","",IFERROR(INDEX('Paramètres'!$C$10:$C$18,MATCH($B42,'Paramètres'!$A$10:$A$18,0)),""))</f>
        <v/>
      </c>
      <c r="E42" s="7" t="n"/>
      <c r="F42" s="7" t="n"/>
      <c r="G42" s="7" t="n"/>
      <c r="H42" s="16">
        <f>IF($A42="","",MAX(0,$E42-$F42-$G42))</f>
        <v/>
      </c>
      <c r="I42" s="16">
        <f>IF($A42="","",SUMIFS('Planification'!$K$2:$K$200,'Planification'!$A$2:$A$200,$A42,'Planification'!$C$2:$C$200,$B42))</f>
        <v/>
      </c>
      <c r="J42" s="16">
        <f>IF($A42="","",$H42-$I42)</f>
        <v/>
      </c>
      <c r="K42" s="17">
        <f>IF($A42="","",IFERROR($I42/$H42,0))</f>
        <v/>
      </c>
      <c r="L42" s="15">
        <f>IF($A42="","",IF($I42&gt;$H42,"Dépassement",IF($I42=$H42,"Pleine capacité",IF($I42=0,"Sans affectation","Capacité disponible"))))</f>
        <v/>
      </c>
    </row>
    <row r="43">
      <c r="A43" s="4" t="n"/>
      <c r="B43" s="12" t="n"/>
      <c r="C43" s="15">
        <f>IF($B43="","",IFERROR(INDEX('Paramètres'!$B$10:$B$18,MATCH($B43,'Paramètres'!$A$10:$A$18,0)),""))</f>
        <v/>
      </c>
      <c r="D43" s="15">
        <f>IF($B43="","",IFERROR(INDEX('Paramètres'!$C$10:$C$18,MATCH($B43,'Paramètres'!$A$10:$A$18,0)),""))</f>
        <v/>
      </c>
      <c r="E43" s="7" t="n"/>
      <c r="F43" s="7" t="n"/>
      <c r="G43" s="7" t="n"/>
      <c r="H43" s="16">
        <f>IF($A43="","",MAX(0,$E43-$F43-$G43))</f>
        <v/>
      </c>
      <c r="I43" s="16">
        <f>IF($A43="","",SUMIFS('Planification'!$K$2:$K$200,'Planification'!$A$2:$A$200,$A43,'Planification'!$C$2:$C$200,$B43))</f>
        <v/>
      </c>
      <c r="J43" s="16">
        <f>IF($A43="","",$H43-$I43)</f>
        <v/>
      </c>
      <c r="K43" s="17">
        <f>IF($A43="","",IFERROR($I43/$H43,0))</f>
        <v/>
      </c>
      <c r="L43" s="15">
        <f>IF($A43="","",IF($I43&gt;$H43,"Dépassement",IF($I43=$H43,"Pleine capacité",IF($I43=0,"Sans affectation","Capacité disponible"))))</f>
        <v/>
      </c>
    </row>
    <row r="44">
      <c r="A44" s="4" t="n"/>
      <c r="B44" s="12" t="n"/>
      <c r="C44" s="15">
        <f>IF($B44="","",IFERROR(INDEX('Paramètres'!$B$10:$B$18,MATCH($B44,'Paramètres'!$A$10:$A$18,0)),""))</f>
        <v/>
      </c>
      <c r="D44" s="15">
        <f>IF($B44="","",IFERROR(INDEX('Paramètres'!$C$10:$C$18,MATCH($B44,'Paramètres'!$A$10:$A$18,0)),""))</f>
        <v/>
      </c>
      <c r="E44" s="7" t="n"/>
      <c r="F44" s="7" t="n"/>
      <c r="G44" s="7" t="n"/>
      <c r="H44" s="16">
        <f>IF($A44="","",MAX(0,$E44-$F44-$G44))</f>
        <v/>
      </c>
      <c r="I44" s="16">
        <f>IF($A44="","",SUMIFS('Planification'!$K$2:$K$200,'Planification'!$A$2:$A$200,$A44,'Planification'!$C$2:$C$200,$B44))</f>
        <v/>
      </c>
      <c r="J44" s="16">
        <f>IF($A44="","",$H44-$I44)</f>
        <v/>
      </c>
      <c r="K44" s="17">
        <f>IF($A44="","",IFERROR($I44/$H44,0))</f>
        <v/>
      </c>
      <c r="L44" s="15">
        <f>IF($A44="","",IF($I44&gt;$H44,"Dépassement",IF($I44=$H44,"Pleine capacité",IF($I44=0,"Sans affectation","Capacité disponible"))))</f>
        <v/>
      </c>
    </row>
    <row r="45">
      <c r="A45" s="4" t="n"/>
      <c r="B45" s="12" t="n"/>
      <c r="C45" s="15">
        <f>IF($B45="","",IFERROR(INDEX('Paramètres'!$B$10:$B$18,MATCH($B45,'Paramètres'!$A$10:$A$18,0)),""))</f>
        <v/>
      </c>
      <c r="D45" s="15">
        <f>IF($B45="","",IFERROR(INDEX('Paramètres'!$C$10:$C$18,MATCH($B45,'Paramètres'!$A$10:$A$18,0)),""))</f>
        <v/>
      </c>
      <c r="E45" s="7" t="n"/>
      <c r="F45" s="7" t="n"/>
      <c r="G45" s="7" t="n"/>
      <c r="H45" s="16">
        <f>IF($A45="","",MAX(0,$E45-$F45-$G45))</f>
        <v/>
      </c>
      <c r="I45" s="16">
        <f>IF($A45="","",SUMIFS('Planification'!$K$2:$K$200,'Planification'!$A$2:$A$200,$A45,'Planification'!$C$2:$C$200,$B45))</f>
        <v/>
      </c>
      <c r="J45" s="16">
        <f>IF($A45="","",$H45-$I45)</f>
        <v/>
      </c>
      <c r="K45" s="17">
        <f>IF($A45="","",IFERROR($I45/$H45,0))</f>
        <v/>
      </c>
      <c r="L45" s="15">
        <f>IF($A45="","",IF($I45&gt;$H45,"Dépassement",IF($I45=$H45,"Pleine capacité",IF($I45=0,"Sans affectation","Capacité disponible"))))</f>
        <v/>
      </c>
    </row>
    <row r="46">
      <c r="A46" s="4" t="n"/>
      <c r="B46" s="12" t="n"/>
      <c r="C46" s="15">
        <f>IF($B46="","",IFERROR(INDEX('Paramètres'!$B$10:$B$18,MATCH($B46,'Paramètres'!$A$10:$A$18,0)),""))</f>
        <v/>
      </c>
      <c r="D46" s="15">
        <f>IF($B46="","",IFERROR(INDEX('Paramètres'!$C$10:$C$18,MATCH($B46,'Paramètres'!$A$10:$A$18,0)),""))</f>
        <v/>
      </c>
      <c r="E46" s="7" t="n"/>
      <c r="F46" s="7" t="n"/>
      <c r="G46" s="7" t="n"/>
      <c r="H46" s="16">
        <f>IF($A46="","",MAX(0,$E46-$F46-$G46))</f>
        <v/>
      </c>
      <c r="I46" s="16">
        <f>IF($A46="","",SUMIFS('Planification'!$K$2:$K$200,'Planification'!$A$2:$A$200,$A46,'Planification'!$C$2:$C$200,$B46))</f>
        <v/>
      </c>
      <c r="J46" s="16">
        <f>IF($A46="","",$H46-$I46)</f>
        <v/>
      </c>
      <c r="K46" s="17">
        <f>IF($A46="","",IFERROR($I46/$H46,0))</f>
        <v/>
      </c>
      <c r="L46" s="15">
        <f>IF($A46="","",IF($I46&gt;$H46,"Dépassement",IF($I46=$H46,"Pleine capacité",IF($I46=0,"Sans affectation","Capacité disponible"))))</f>
        <v/>
      </c>
    </row>
    <row r="47">
      <c r="A47" s="4" t="n"/>
      <c r="B47" s="12" t="n"/>
      <c r="C47" s="15">
        <f>IF($B47="","",IFERROR(INDEX('Paramètres'!$B$10:$B$18,MATCH($B47,'Paramètres'!$A$10:$A$18,0)),""))</f>
        <v/>
      </c>
      <c r="D47" s="15">
        <f>IF($B47="","",IFERROR(INDEX('Paramètres'!$C$10:$C$18,MATCH($B47,'Paramètres'!$A$10:$A$18,0)),""))</f>
        <v/>
      </c>
      <c r="E47" s="7" t="n"/>
      <c r="F47" s="7" t="n"/>
      <c r="G47" s="7" t="n"/>
      <c r="H47" s="16">
        <f>IF($A47="","",MAX(0,$E47-$F47-$G47))</f>
        <v/>
      </c>
      <c r="I47" s="16">
        <f>IF($A47="","",SUMIFS('Planification'!$K$2:$K$200,'Planification'!$A$2:$A$200,$A47,'Planification'!$C$2:$C$200,$B47))</f>
        <v/>
      </c>
      <c r="J47" s="16">
        <f>IF($A47="","",$H47-$I47)</f>
        <v/>
      </c>
      <c r="K47" s="17">
        <f>IF($A47="","",IFERROR($I47/$H47,0))</f>
        <v/>
      </c>
      <c r="L47" s="15">
        <f>IF($A47="","",IF($I47&gt;$H47,"Dépassement",IF($I47=$H47,"Pleine capacité",IF($I47=0,"Sans affectation","Capacité disponible"))))</f>
        <v/>
      </c>
    </row>
    <row r="48">
      <c r="A48" s="4" t="n"/>
      <c r="B48" s="12" t="n"/>
      <c r="C48" s="15">
        <f>IF($B48="","",IFERROR(INDEX('Paramètres'!$B$10:$B$18,MATCH($B48,'Paramètres'!$A$10:$A$18,0)),""))</f>
        <v/>
      </c>
      <c r="D48" s="15">
        <f>IF($B48="","",IFERROR(INDEX('Paramètres'!$C$10:$C$18,MATCH($B48,'Paramètres'!$A$10:$A$18,0)),""))</f>
        <v/>
      </c>
      <c r="E48" s="7" t="n"/>
      <c r="F48" s="7" t="n"/>
      <c r="G48" s="7" t="n"/>
      <c r="H48" s="16">
        <f>IF($A48="","",MAX(0,$E48-$F48-$G48))</f>
        <v/>
      </c>
      <c r="I48" s="16">
        <f>IF($A48="","",SUMIFS('Planification'!$K$2:$K$200,'Planification'!$A$2:$A$200,$A48,'Planification'!$C$2:$C$200,$B48))</f>
        <v/>
      </c>
      <c r="J48" s="16">
        <f>IF($A48="","",$H48-$I48)</f>
        <v/>
      </c>
      <c r="K48" s="17">
        <f>IF($A48="","",IFERROR($I48/$H48,0))</f>
        <v/>
      </c>
      <c r="L48" s="15">
        <f>IF($A48="","",IF($I48&gt;$H48,"Dépassement",IF($I48=$H48,"Pleine capacité",IF($I48=0,"Sans affectation","Capacité disponible"))))</f>
        <v/>
      </c>
    </row>
    <row r="49">
      <c r="A49" s="4" t="n"/>
      <c r="B49" s="12" t="n"/>
      <c r="C49" s="15">
        <f>IF($B49="","",IFERROR(INDEX('Paramètres'!$B$10:$B$18,MATCH($B49,'Paramètres'!$A$10:$A$18,0)),""))</f>
        <v/>
      </c>
      <c r="D49" s="15">
        <f>IF($B49="","",IFERROR(INDEX('Paramètres'!$C$10:$C$18,MATCH($B49,'Paramètres'!$A$10:$A$18,0)),""))</f>
        <v/>
      </c>
      <c r="E49" s="7" t="n"/>
      <c r="F49" s="7" t="n"/>
      <c r="G49" s="7" t="n"/>
      <c r="H49" s="16">
        <f>IF($A49="","",MAX(0,$E49-$F49-$G49))</f>
        <v/>
      </c>
      <c r="I49" s="16">
        <f>IF($A49="","",SUMIFS('Planification'!$K$2:$K$200,'Planification'!$A$2:$A$200,$A49,'Planification'!$C$2:$C$200,$B49))</f>
        <v/>
      </c>
      <c r="J49" s="16">
        <f>IF($A49="","",$H49-$I49)</f>
        <v/>
      </c>
      <c r="K49" s="17">
        <f>IF($A49="","",IFERROR($I49/$H49,0))</f>
        <v/>
      </c>
      <c r="L49" s="15">
        <f>IF($A49="","",IF($I49&gt;$H49,"Dépassement",IF($I49=$H49,"Pleine capacité",IF($I49=0,"Sans affectation","Capacité disponible"))))</f>
        <v/>
      </c>
    </row>
    <row r="50">
      <c r="A50" s="4" t="n"/>
      <c r="B50" s="12" t="n"/>
      <c r="C50" s="15">
        <f>IF($B50="","",IFERROR(INDEX('Paramètres'!$B$10:$B$18,MATCH($B50,'Paramètres'!$A$10:$A$18,0)),""))</f>
        <v/>
      </c>
      <c r="D50" s="15">
        <f>IF($B50="","",IFERROR(INDEX('Paramètres'!$C$10:$C$18,MATCH($B50,'Paramètres'!$A$10:$A$18,0)),""))</f>
        <v/>
      </c>
      <c r="E50" s="7" t="n"/>
      <c r="F50" s="7" t="n"/>
      <c r="G50" s="7" t="n"/>
      <c r="H50" s="16">
        <f>IF($A50="","",MAX(0,$E50-$F50-$G50))</f>
        <v/>
      </c>
      <c r="I50" s="16">
        <f>IF($A50="","",SUMIFS('Planification'!$K$2:$K$200,'Planification'!$A$2:$A$200,$A50,'Planification'!$C$2:$C$200,$B50))</f>
        <v/>
      </c>
      <c r="J50" s="16">
        <f>IF($A50="","",$H50-$I50)</f>
        <v/>
      </c>
      <c r="K50" s="17">
        <f>IF($A50="","",IFERROR($I50/$H50,0))</f>
        <v/>
      </c>
      <c r="L50" s="15">
        <f>IF($A50="","",IF($I50&gt;$H50,"Dépassement",IF($I50=$H50,"Pleine capacité",IF($I50=0,"Sans affectation","Capacité disponible"))))</f>
        <v/>
      </c>
    </row>
    <row r="51">
      <c r="A51" s="4" t="n"/>
      <c r="B51" s="12" t="n"/>
      <c r="C51" s="15">
        <f>IF($B51="","",IFERROR(INDEX('Paramètres'!$B$10:$B$18,MATCH($B51,'Paramètres'!$A$10:$A$18,0)),""))</f>
        <v/>
      </c>
      <c r="D51" s="15">
        <f>IF($B51="","",IFERROR(INDEX('Paramètres'!$C$10:$C$18,MATCH($B51,'Paramètres'!$A$10:$A$18,0)),""))</f>
        <v/>
      </c>
      <c r="E51" s="7" t="n"/>
      <c r="F51" s="7" t="n"/>
      <c r="G51" s="7" t="n"/>
      <c r="H51" s="16">
        <f>IF($A51="","",MAX(0,$E51-$F51-$G51))</f>
        <v/>
      </c>
      <c r="I51" s="16">
        <f>IF($A51="","",SUMIFS('Planification'!$K$2:$K$200,'Planification'!$A$2:$A$200,$A51,'Planification'!$C$2:$C$200,$B51))</f>
        <v/>
      </c>
      <c r="J51" s="16">
        <f>IF($A51="","",$H51-$I51)</f>
        <v/>
      </c>
      <c r="K51" s="17">
        <f>IF($A51="","",IFERROR($I51/$H51,0))</f>
        <v/>
      </c>
      <c r="L51" s="15">
        <f>IF($A51="","",IF($I51&gt;$H51,"Dépassement",IF($I51=$H51,"Pleine capacité",IF($I51=0,"Sans affectation","Capacité disponible"))))</f>
        <v/>
      </c>
    </row>
    <row r="52">
      <c r="A52" s="4" t="n"/>
      <c r="B52" s="12" t="n"/>
      <c r="C52" s="15">
        <f>IF($B52="","",IFERROR(INDEX('Paramètres'!$B$10:$B$18,MATCH($B52,'Paramètres'!$A$10:$A$18,0)),""))</f>
        <v/>
      </c>
      <c r="D52" s="15">
        <f>IF($B52="","",IFERROR(INDEX('Paramètres'!$C$10:$C$18,MATCH($B52,'Paramètres'!$A$10:$A$18,0)),""))</f>
        <v/>
      </c>
      <c r="E52" s="7" t="n"/>
      <c r="F52" s="7" t="n"/>
      <c r="G52" s="7" t="n"/>
      <c r="H52" s="16">
        <f>IF($A52="","",MAX(0,$E52-$F52-$G52))</f>
        <v/>
      </c>
      <c r="I52" s="16">
        <f>IF($A52="","",SUMIFS('Planification'!$K$2:$K$200,'Planification'!$A$2:$A$200,$A52,'Planification'!$C$2:$C$200,$B52))</f>
        <v/>
      </c>
      <c r="J52" s="16">
        <f>IF($A52="","",$H52-$I52)</f>
        <v/>
      </c>
      <c r="K52" s="17">
        <f>IF($A52="","",IFERROR($I52/$H52,0))</f>
        <v/>
      </c>
      <c r="L52" s="15">
        <f>IF($A52="","",IF($I52&gt;$H52,"Dépassement",IF($I52=$H52,"Pleine capacité",IF($I52=0,"Sans affectation","Capacité disponible"))))</f>
        <v/>
      </c>
    </row>
    <row r="53">
      <c r="A53" s="4" t="n"/>
      <c r="B53" s="12" t="n"/>
      <c r="C53" s="15">
        <f>IF($B53="","",IFERROR(INDEX('Paramètres'!$B$10:$B$18,MATCH($B53,'Paramètres'!$A$10:$A$18,0)),""))</f>
        <v/>
      </c>
      <c r="D53" s="15">
        <f>IF($B53="","",IFERROR(INDEX('Paramètres'!$C$10:$C$18,MATCH($B53,'Paramètres'!$A$10:$A$18,0)),""))</f>
        <v/>
      </c>
      <c r="E53" s="7" t="n"/>
      <c r="F53" s="7" t="n"/>
      <c r="G53" s="7" t="n"/>
      <c r="H53" s="16">
        <f>IF($A53="","",MAX(0,$E53-$F53-$G53))</f>
        <v/>
      </c>
      <c r="I53" s="16">
        <f>IF($A53="","",SUMIFS('Planification'!$K$2:$K$200,'Planification'!$A$2:$A$200,$A53,'Planification'!$C$2:$C$200,$B53))</f>
        <v/>
      </c>
      <c r="J53" s="16">
        <f>IF($A53="","",$H53-$I53)</f>
        <v/>
      </c>
      <c r="K53" s="17">
        <f>IF($A53="","",IFERROR($I53/$H53,0))</f>
        <v/>
      </c>
      <c r="L53" s="15">
        <f>IF($A53="","",IF($I53&gt;$H53,"Dépassement",IF($I53=$H53,"Pleine capacité",IF($I53=0,"Sans affectation","Capacité disponible"))))</f>
        <v/>
      </c>
    </row>
    <row r="54">
      <c r="A54" s="4" t="n"/>
      <c r="B54" s="12" t="n"/>
      <c r="C54" s="15">
        <f>IF($B54="","",IFERROR(INDEX('Paramètres'!$B$10:$B$18,MATCH($B54,'Paramètres'!$A$10:$A$18,0)),""))</f>
        <v/>
      </c>
      <c r="D54" s="15">
        <f>IF($B54="","",IFERROR(INDEX('Paramètres'!$C$10:$C$18,MATCH($B54,'Paramètres'!$A$10:$A$18,0)),""))</f>
        <v/>
      </c>
      <c r="E54" s="7" t="n"/>
      <c r="F54" s="7" t="n"/>
      <c r="G54" s="7" t="n"/>
      <c r="H54" s="16">
        <f>IF($A54="","",MAX(0,$E54-$F54-$G54))</f>
        <v/>
      </c>
      <c r="I54" s="16">
        <f>IF($A54="","",SUMIFS('Planification'!$K$2:$K$200,'Planification'!$A$2:$A$200,$A54,'Planification'!$C$2:$C$200,$B54))</f>
        <v/>
      </c>
      <c r="J54" s="16">
        <f>IF($A54="","",$H54-$I54)</f>
        <v/>
      </c>
      <c r="K54" s="17">
        <f>IF($A54="","",IFERROR($I54/$H54,0))</f>
        <v/>
      </c>
      <c r="L54" s="15">
        <f>IF($A54="","",IF($I54&gt;$H54,"Dépassement",IF($I54=$H54,"Pleine capacité",IF($I54=0,"Sans affectation","Capacité disponible"))))</f>
        <v/>
      </c>
    </row>
    <row r="55">
      <c r="A55" s="4" t="n"/>
      <c r="B55" s="12" t="n"/>
      <c r="C55" s="15">
        <f>IF($B55="","",IFERROR(INDEX('Paramètres'!$B$10:$B$18,MATCH($B55,'Paramètres'!$A$10:$A$18,0)),""))</f>
        <v/>
      </c>
      <c r="D55" s="15">
        <f>IF($B55="","",IFERROR(INDEX('Paramètres'!$C$10:$C$18,MATCH($B55,'Paramètres'!$A$10:$A$18,0)),""))</f>
        <v/>
      </c>
      <c r="E55" s="7" t="n"/>
      <c r="F55" s="7" t="n"/>
      <c r="G55" s="7" t="n"/>
      <c r="H55" s="16">
        <f>IF($A55="","",MAX(0,$E55-$F55-$G55))</f>
        <v/>
      </c>
      <c r="I55" s="16">
        <f>IF($A55="","",SUMIFS('Planification'!$K$2:$K$200,'Planification'!$A$2:$A$200,$A55,'Planification'!$C$2:$C$200,$B55))</f>
        <v/>
      </c>
      <c r="J55" s="16">
        <f>IF($A55="","",$H55-$I55)</f>
        <v/>
      </c>
      <c r="K55" s="17">
        <f>IF($A55="","",IFERROR($I55/$H55,0))</f>
        <v/>
      </c>
      <c r="L55" s="15">
        <f>IF($A55="","",IF($I55&gt;$H55,"Dépassement",IF($I55=$H55,"Pleine capacité",IF($I55=0,"Sans affectation","Capacité disponible"))))</f>
        <v/>
      </c>
    </row>
    <row r="56">
      <c r="A56" s="4" t="n"/>
      <c r="B56" s="12" t="n"/>
      <c r="C56" s="15">
        <f>IF($B56="","",IFERROR(INDEX('Paramètres'!$B$10:$B$18,MATCH($B56,'Paramètres'!$A$10:$A$18,0)),""))</f>
        <v/>
      </c>
      <c r="D56" s="15">
        <f>IF($B56="","",IFERROR(INDEX('Paramètres'!$C$10:$C$18,MATCH($B56,'Paramètres'!$A$10:$A$18,0)),""))</f>
        <v/>
      </c>
      <c r="E56" s="7" t="n"/>
      <c r="F56" s="7" t="n"/>
      <c r="G56" s="7" t="n"/>
      <c r="H56" s="16">
        <f>IF($A56="","",MAX(0,$E56-$F56-$G56))</f>
        <v/>
      </c>
      <c r="I56" s="16">
        <f>IF($A56="","",SUMIFS('Planification'!$K$2:$K$200,'Planification'!$A$2:$A$200,$A56,'Planification'!$C$2:$C$200,$B56))</f>
        <v/>
      </c>
      <c r="J56" s="16">
        <f>IF($A56="","",$H56-$I56)</f>
        <v/>
      </c>
      <c r="K56" s="17">
        <f>IF($A56="","",IFERROR($I56/$H56,0))</f>
        <v/>
      </c>
      <c r="L56" s="15">
        <f>IF($A56="","",IF($I56&gt;$H56,"Dépassement",IF($I56=$H56,"Pleine capacité",IF($I56=0,"Sans affectation","Capacité disponible"))))</f>
        <v/>
      </c>
    </row>
    <row r="57">
      <c r="A57" s="4" t="n"/>
      <c r="B57" s="12" t="n"/>
      <c r="C57" s="15">
        <f>IF($B57="","",IFERROR(INDEX('Paramètres'!$B$10:$B$18,MATCH($B57,'Paramètres'!$A$10:$A$18,0)),""))</f>
        <v/>
      </c>
      <c r="D57" s="15">
        <f>IF($B57="","",IFERROR(INDEX('Paramètres'!$C$10:$C$18,MATCH($B57,'Paramètres'!$A$10:$A$18,0)),""))</f>
        <v/>
      </c>
      <c r="E57" s="7" t="n"/>
      <c r="F57" s="7" t="n"/>
      <c r="G57" s="7" t="n"/>
      <c r="H57" s="16">
        <f>IF($A57="","",MAX(0,$E57-$F57-$G57))</f>
        <v/>
      </c>
      <c r="I57" s="16">
        <f>IF($A57="","",SUMIFS('Planification'!$K$2:$K$200,'Planification'!$A$2:$A$200,$A57,'Planification'!$C$2:$C$200,$B57))</f>
        <v/>
      </c>
      <c r="J57" s="16">
        <f>IF($A57="","",$H57-$I57)</f>
        <v/>
      </c>
      <c r="K57" s="17">
        <f>IF($A57="","",IFERROR($I57/$H57,0))</f>
        <v/>
      </c>
      <c r="L57" s="15">
        <f>IF($A57="","",IF($I57&gt;$H57,"Dépassement",IF($I57=$H57,"Pleine capacité",IF($I57=0,"Sans affectation","Capacité disponible"))))</f>
        <v/>
      </c>
    </row>
    <row r="58">
      <c r="A58" s="4" t="n"/>
      <c r="B58" s="12" t="n"/>
      <c r="C58" s="15">
        <f>IF($B58="","",IFERROR(INDEX('Paramètres'!$B$10:$B$18,MATCH($B58,'Paramètres'!$A$10:$A$18,0)),""))</f>
        <v/>
      </c>
      <c r="D58" s="15">
        <f>IF($B58="","",IFERROR(INDEX('Paramètres'!$C$10:$C$18,MATCH($B58,'Paramètres'!$A$10:$A$18,0)),""))</f>
        <v/>
      </c>
      <c r="E58" s="7" t="n"/>
      <c r="F58" s="7" t="n"/>
      <c r="G58" s="7" t="n"/>
      <c r="H58" s="16">
        <f>IF($A58="","",MAX(0,$E58-$F58-$G58))</f>
        <v/>
      </c>
      <c r="I58" s="16">
        <f>IF($A58="","",SUMIFS('Planification'!$K$2:$K$200,'Planification'!$A$2:$A$200,$A58,'Planification'!$C$2:$C$200,$B58))</f>
        <v/>
      </c>
      <c r="J58" s="16">
        <f>IF($A58="","",$H58-$I58)</f>
        <v/>
      </c>
      <c r="K58" s="17">
        <f>IF($A58="","",IFERROR($I58/$H58,0))</f>
        <v/>
      </c>
      <c r="L58" s="15">
        <f>IF($A58="","",IF($I58&gt;$H58,"Dépassement",IF($I58=$H58,"Pleine capacité",IF($I58=0,"Sans affectation","Capacité disponible"))))</f>
        <v/>
      </c>
    </row>
    <row r="59">
      <c r="A59" s="4" t="n"/>
      <c r="B59" s="12" t="n"/>
      <c r="C59" s="15">
        <f>IF($B59="","",IFERROR(INDEX('Paramètres'!$B$10:$B$18,MATCH($B59,'Paramètres'!$A$10:$A$18,0)),""))</f>
        <v/>
      </c>
      <c r="D59" s="15">
        <f>IF($B59="","",IFERROR(INDEX('Paramètres'!$C$10:$C$18,MATCH($B59,'Paramètres'!$A$10:$A$18,0)),""))</f>
        <v/>
      </c>
      <c r="E59" s="7" t="n"/>
      <c r="F59" s="7" t="n"/>
      <c r="G59" s="7" t="n"/>
      <c r="H59" s="16">
        <f>IF($A59="","",MAX(0,$E59-$F59-$G59))</f>
        <v/>
      </c>
      <c r="I59" s="16">
        <f>IF($A59="","",SUMIFS('Planification'!$K$2:$K$200,'Planification'!$A$2:$A$200,$A59,'Planification'!$C$2:$C$200,$B59))</f>
        <v/>
      </c>
      <c r="J59" s="16">
        <f>IF($A59="","",$H59-$I59)</f>
        <v/>
      </c>
      <c r="K59" s="17">
        <f>IF($A59="","",IFERROR($I59/$H59,0))</f>
        <v/>
      </c>
      <c r="L59" s="15">
        <f>IF($A59="","",IF($I59&gt;$H59,"Dépassement",IF($I59=$H59,"Pleine capacité",IF($I59=0,"Sans affectation","Capacité disponible"))))</f>
        <v/>
      </c>
    </row>
    <row r="60">
      <c r="A60" s="4" t="n"/>
      <c r="B60" s="12" t="n"/>
      <c r="C60" s="15">
        <f>IF($B60="","",IFERROR(INDEX('Paramètres'!$B$10:$B$18,MATCH($B60,'Paramètres'!$A$10:$A$18,0)),""))</f>
        <v/>
      </c>
      <c r="D60" s="15">
        <f>IF($B60="","",IFERROR(INDEX('Paramètres'!$C$10:$C$18,MATCH($B60,'Paramètres'!$A$10:$A$18,0)),""))</f>
        <v/>
      </c>
      <c r="E60" s="7" t="n"/>
      <c r="F60" s="7" t="n"/>
      <c r="G60" s="7" t="n"/>
      <c r="H60" s="16">
        <f>IF($A60="","",MAX(0,$E60-$F60-$G60))</f>
        <v/>
      </c>
      <c r="I60" s="16">
        <f>IF($A60="","",SUMIFS('Planification'!$K$2:$K$200,'Planification'!$A$2:$A$200,$A60,'Planification'!$C$2:$C$200,$B60))</f>
        <v/>
      </c>
      <c r="J60" s="16">
        <f>IF($A60="","",$H60-$I60)</f>
        <v/>
      </c>
      <c r="K60" s="17">
        <f>IF($A60="","",IFERROR($I60/$H60,0))</f>
        <v/>
      </c>
      <c r="L60" s="15">
        <f>IF($A60="","",IF($I60&gt;$H60,"Dépassement",IF($I60=$H60,"Pleine capacité",IF($I60=0,"Sans affectation","Capacité disponible"))))</f>
        <v/>
      </c>
    </row>
    <row r="61">
      <c r="A61" s="4" t="n"/>
      <c r="B61" s="12" t="n"/>
      <c r="C61" s="15">
        <f>IF($B61="","",IFERROR(INDEX('Paramètres'!$B$10:$B$18,MATCH($B61,'Paramètres'!$A$10:$A$18,0)),""))</f>
        <v/>
      </c>
      <c r="D61" s="15">
        <f>IF($B61="","",IFERROR(INDEX('Paramètres'!$C$10:$C$18,MATCH($B61,'Paramètres'!$A$10:$A$18,0)),""))</f>
        <v/>
      </c>
      <c r="E61" s="7" t="n"/>
      <c r="F61" s="7" t="n"/>
      <c r="G61" s="7" t="n"/>
      <c r="H61" s="16">
        <f>IF($A61="","",MAX(0,$E61-$F61-$G61))</f>
        <v/>
      </c>
      <c r="I61" s="16">
        <f>IF($A61="","",SUMIFS('Planification'!$K$2:$K$200,'Planification'!$A$2:$A$200,$A61,'Planification'!$C$2:$C$200,$B61))</f>
        <v/>
      </c>
      <c r="J61" s="16">
        <f>IF($A61="","",$H61-$I61)</f>
        <v/>
      </c>
      <c r="K61" s="17">
        <f>IF($A61="","",IFERROR($I61/$H61,0))</f>
        <v/>
      </c>
      <c r="L61" s="15">
        <f>IF($A61="","",IF($I61&gt;$H61,"Dépassement",IF($I61=$H61,"Pleine capacité",IF($I61=0,"Sans affectation","Capacité disponible"))))</f>
        <v/>
      </c>
    </row>
    <row r="62">
      <c r="A62" s="4" t="n"/>
      <c r="B62" s="12" t="n"/>
      <c r="C62" s="15">
        <f>IF($B62="","",IFERROR(INDEX('Paramètres'!$B$10:$B$18,MATCH($B62,'Paramètres'!$A$10:$A$18,0)),""))</f>
        <v/>
      </c>
      <c r="D62" s="15">
        <f>IF($B62="","",IFERROR(INDEX('Paramètres'!$C$10:$C$18,MATCH($B62,'Paramètres'!$A$10:$A$18,0)),""))</f>
        <v/>
      </c>
      <c r="E62" s="7" t="n"/>
      <c r="F62" s="7" t="n"/>
      <c r="G62" s="7" t="n"/>
      <c r="H62" s="16">
        <f>IF($A62="","",MAX(0,$E62-$F62-$G62))</f>
        <v/>
      </c>
      <c r="I62" s="16">
        <f>IF($A62="","",SUMIFS('Planification'!$K$2:$K$200,'Planification'!$A$2:$A$200,$A62,'Planification'!$C$2:$C$200,$B62))</f>
        <v/>
      </c>
      <c r="J62" s="16">
        <f>IF($A62="","",$H62-$I62)</f>
        <v/>
      </c>
      <c r="K62" s="17">
        <f>IF($A62="","",IFERROR($I62/$H62,0))</f>
        <v/>
      </c>
      <c r="L62" s="15">
        <f>IF($A62="","",IF($I62&gt;$H62,"Dépassement",IF($I62=$H62,"Pleine capacité",IF($I62=0,"Sans affectation","Capacité disponible"))))</f>
        <v/>
      </c>
    </row>
    <row r="63">
      <c r="A63" s="4" t="n"/>
      <c r="B63" s="12" t="n"/>
      <c r="C63" s="15">
        <f>IF($B63="","",IFERROR(INDEX('Paramètres'!$B$10:$B$18,MATCH($B63,'Paramètres'!$A$10:$A$18,0)),""))</f>
        <v/>
      </c>
      <c r="D63" s="15">
        <f>IF($B63="","",IFERROR(INDEX('Paramètres'!$C$10:$C$18,MATCH($B63,'Paramètres'!$A$10:$A$18,0)),""))</f>
        <v/>
      </c>
      <c r="E63" s="7" t="n"/>
      <c r="F63" s="7" t="n"/>
      <c r="G63" s="7" t="n"/>
      <c r="H63" s="16">
        <f>IF($A63="","",MAX(0,$E63-$F63-$G63))</f>
        <v/>
      </c>
      <c r="I63" s="16">
        <f>IF($A63="","",SUMIFS('Planification'!$K$2:$K$200,'Planification'!$A$2:$A$200,$A63,'Planification'!$C$2:$C$200,$B63))</f>
        <v/>
      </c>
      <c r="J63" s="16">
        <f>IF($A63="","",$H63-$I63)</f>
        <v/>
      </c>
      <c r="K63" s="17">
        <f>IF($A63="","",IFERROR($I63/$H63,0))</f>
        <v/>
      </c>
      <c r="L63" s="15">
        <f>IF($A63="","",IF($I63&gt;$H63,"Dépassement",IF($I63=$H63,"Pleine capacité",IF($I63=0,"Sans affectation","Capacité disponible"))))</f>
        <v/>
      </c>
    </row>
    <row r="64">
      <c r="A64" s="4" t="n"/>
      <c r="B64" s="12" t="n"/>
      <c r="C64" s="15">
        <f>IF($B64="","",IFERROR(INDEX('Paramètres'!$B$10:$B$18,MATCH($B64,'Paramètres'!$A$10:$A$18,0)),""))</f>
        <v/>
      </c>
      <c r="D64" s="15">
        <f>IF($B64="","",IFERROR(INDEX('Paramètres'!$C$10:$C$18,MATCH($B64,'Paramètres'!$A$10:$A$18,0)),""))</f>
        <v/>
      </c>
      <c r="E64" s="7" t="n"/>
      <c r="F64" s="7" t="n"/>
      <c r="G64" s="7" t="n"/>
      <c r="H64" s="16">
        <f>IF($A64="","",MAX(0,$E64-$F64-$G64))</f>
        <v/>
      </c>
      <c r="I64" s="16">
        <f>IF($A64="","",SUMIFS('Planification'!$K$2:$K$200,'Planification'!$A$2:$A$200,$A64,'Planification'!$C$2:$C$200,$B64))</f>
        <v/>
      </c>
      <c r="J64" s="16">
        <f>IF($A64="","",$H64-$I64)</f>
        <v/>
      </c>
      <c r="K64" s="17">
        <f>IF($A64="","",IFERROR($I64/$H64,0))</f>
        <v/>
      </c>
      <c r="L64" s="15">
        <f>IF($A64="","",IF($I64&gt;$H64,"Dépassement",IF($I64=$H64,"Pleine capacité",IF($I64=0,"Sans affectation","Capacité disponible"))))</f>
        <v/>
      </c>
    </row>
    <row r="65">
      <c r="A65" s="4" t="n"/>
      <c r="B65" s="12" t="n"/>
      <c r="C65" s="15">
        <f>IF($B65="","",IFERROR(INDEX('Paramètres'!$B$10:$B$18,MATCH($B65,'Paramètres'!$A$10:$A$18,0)),""))</f>
        <v/>
      </c>
      <c r="D65" s="15">
        <f>IF($B65="","",IFERROR(INDEX('Paramètres'!$C$10:$C$18,MATCH($B65,'Paramètres'!$A$10:$A$18,0)),""))</f>
        <v/>
      </c>
      <c r="E65" s="7" t="n"/>
      <c r="F65" s="7" t="n"/>
      <c r="G65" s="7" t="n"/>
      <c r="H65" s="16">
        <f>IF($A65="","",MAX(0,$E65-$F65-$G65))</f>
        <v/>
      </c>
      <c r="I65" s="16">
        <f>IF($A65="","",SUMIFS('Planification'!$K$2:$K$200,'Planification'!$A$2:$A$200,$A65,'Planification'!$C$2:$C$200,$B65))</f>
        <v/>
      </c>
      <c r="J65" s="16">
        <f>IF($A65="","",$H65-$I65)</f>
        <v/>
      </c>
      <c r="K65" s="17">
        <f>IF($A65="","",IFERROR($I65/$H65,0))</f>
        <v/>
      </c>
      <c r="L65" s="15">
        <f>IF($A65="","",IF($I65&gt;$H65,"Dépassement",IF($I65=$H65,"Pleine capacité",IF($I65=0,"Sans affectation","Capacité disponible"))))</f>
        <v/>
      </c>
    </row>
    <row r="66">
      <c r="A66" s="4" t="n"/>
      <c r="B66" s="12" t="n"/>
      <c r="C66" s="15">
        <f>IF($B66="","",IFERROR(INDEX('Paramètres'!$B$10:$B$18,MATCH($B66,'Paramètres'!$A$10:$A$18,0)),""))</f>
        <v/>
      </c>
      <c r="D66" s="15">
        <f>IF($B66="","",IFERROR(INDEX('Paramètres'!$C$10:$C$18,MATCH($B66,'Paramètres'!$A$10:$A$18,0)),""))</f>
        <v/>
      </c>
      <c r="E66" s="7" t="n"/>
      <c r="F66" s="7" t="n"/>
      <c r="G66" s="7" t="n"/>
      <c r="H66" s="16">
        <f>IF($A66="","",MAX(0,$E66-$F66-$G66))</f>
        <v/>
      </c>
      <c r="I66" s="16">
        <f>IF($A66="","",SUMIFS('Planification'!$K$2:$K$200,'Planification'!$A$2:$A$200,$A66,'Planification'!$C$2:$C$200,$B66))</f>
        <v/>
      </c>
      <c r="J66" s="16">
        <f>IF($A66="","",$H66-$I66)</f>
        <v/>
      </c>
      <c r="K66" s="17">
        <f>IF($A66="","",IFERROR($I66/$H66,0))</f>
        <v/>
      </c>
      <c r="L66" s="15">
        <f>IF($A66="","",IF($I66&gt;$H66,"Dépassement",IF($I66=$H66,"Pleine capacité",IF($I66=0,"Sans affectation","Capacité disponible"))))</f>
        <v/>
      </c>
    </row>
    <row r="67">
      <c r="A67" s="4" t="n"/>
      <c r="B67" s="12" t="n"/>
      <c r="C67" s="15">
        <f>IF($B67="","",IFERROR(INDEX('Paramètres'!$B$10:$B$18,MATCH($B67,'Paramètres'!$A$10:$A$18,0)),""))</f>
        <v/>
      </c>
      <c r="D67" s="15">
        <f>IF($B67="","",IFERROR(INDEX('Paramètres'!$C$10:$C$18,MATCH($B67,'Paramètres'!$A$10:$A$18,0)),""))</f>
        <v/>
      </c>
      <c r="E67" s="7" t="n"/>
      <c r="F67" s="7" t="n"/>
      <c r="G67" s="7" t="n"/>
      <c r="H67" s="16">
        <f>IF($A67="","",MAX(0,$E67-$F67-$G67))</f>
        <v/>
      </c>
      <c r="I67" s="16">
        <f>IF($A67="","",SUMIFS('Planification'!$K$2:$K$200,'Planification'!$A$2:$A$200,$A67,'Planification'!$C$2:$C$200,$B67))</f>
        <v/>
      </c>
      <c r="J67" s="16">
        <f>IF($A67="","",$H67-$I67)</f>
        <v/>
      </c>
      <c r="K67" s="17">
        <f>IF($A67="","",IFERROR($I67/$H67,0))</f>
        <v/>
      </c>
      <c r="L67" s="15">
        <f>IF($A67="","",IF($I67&gt;$H67,"Dépassement",IF($I67=$H67,"Pleine capacité",IF($I67=0,"Sans affectation","Capacité disponible"))))</f>
        <v/>
      </c>
    </row>
    <row r="68">
      <c r="A68" s="4" t="n"/>
      <c r="B68" s="12" t="n"/>
      <c r="C68" s="15">
        <f>IF($B68="","",IFERROR(INDEX('Paramètres'!$B$10:$B$18,MATCH($B68,'Paramètres'!$A$10:$A$18,0)),""))</f>
        <v/>
      </c>
      <c r="D68" s="15">
        <f>IF($B68="","",IFERROR(INDEX('Paramètres'!$C$10:$C$18,MATCH($B68,'Paramètres'!$A$10:$A$18,0)),""))</f>
        <v/>
      </c>
      <c r="E68" s="7" t="n"/>
      <c r="F68" s="7" t="n"/>
      <c r="G68" s="7" t="n"/>
      <c r="H68" s="16">
        <f>IF($A68="","",MAX(0,$E68-$F68-$G68))</f>
        <v/>
      </c>
      <c r="I68" s="16">
        <f>IF($A68="","",SUMIFS('Planification'!$K$2:$K$200,'Planification'!$A$2:$A$200,$A68,'Planification'!$C$2:$C$200,$B68))</f>
        <v/>
      </c>
      <c r="J68" s="16">
        <f>IF($A68="","",$H68-$I68)</f>
        <v/>
      </c>
      <c r="K68" s="17">
        <f>IF($A68="","",IFERROR($I68/$H68,0))</f>
        <v/>
      </c>
      <c r="L68" s="15">
        <f>IF($A68="","",IF($I68&gt;$H68,"Dépassement",IF($I68=$H68,"Pleine capacité",IF($I68=0,"Sans affectation","Capacité disponible"))))</f>
        <v/>
      </c>
    </row>
    <row r="69">
      <c r="A69" s="4" t="n"/>
      <c r="B69" s="12" t="n"/>
      <c r="C69" s="15">
        <f>IF($B69="","",IFERROR(INDEX('Paramètres'!$B$10:$B$18,MATCH($B69,'Paramètres'!$A$10:$A$18,0)),""))</f>
        <v/>
      </c>
      <c r="D69" s="15">
        <f>IF($B69="","",IFERROR(INDEX('Paramètres'!$C$10:$C$18,MATCH($B69,'Paramètres'!$A$10:$A$18,0)),""))</f>
        <v/>
      </c>
      <c r="E69" s="7" t="n"/>
      <c r="F69" s="7" t="n"/>
      <c r="G69" s="7" t="n"/>
      <c r="H69" s="16">
        <f>IF($A69="","",MAX(0,$E69-$F69-$G69))</f>
        <v/>
      </c>
      <c r="I69" s="16">
        <f>IF($A69="","",SUMIFS('Planification'!$K$2:$K$200,'Planification'!$A$2:$A$200,$A69,'Planification'!$C$2:$C$200,$B69))</f>
        <v/>
      </c>
      <c r="J69" s="16">
        <f>IF($A69="","",$H69-$I69)</f>
        <v/>
      </c>
      <c r="K69" s="17">
        <f>IF($A69="","",IFERROR($I69/$H69,0))</f>
        <v/>
      </c>
      <c r="L69" s="15">
        <f>IF($A69="","",IF($I69&gt;$H69,"Dépassement",IF($I69=$H69,"Pleine capacité",IF($I69=0,"Sans affectation","Capacité disponible"))))</f>
        <v/>
      </c>
    </row>
    <row r="70">
      <c r="A70" s="4" t="n"/>
      <c r="B70" s="12" t="n"/>
      <c r="C70" s="15">
        <f>IF($B70="","",IFERROR(INDEX('Paramètres'!$B$10:$B$18,MATCH($B70,'Paramètres'!$A$10:$A$18,0)),""))</f>
        <v/>
      </c>
      <c r="D70" s="15">
        <f>IF($B70="","",IFERROR(INDEX('Paramètres'!$C$10:$C$18,MATCH($B70,'Paramètres'!$A$10:$A$18,0)),""))</f>
        <v/>
      </c>
      <c r="E70" s="7" t="n"/>
      <c r="F70" s="7" t="n"/>
      <c r="G70" s="7" t="n"/>
      <c r="H70" s="16">
        <f>IF($A70="","",MAX(0,$E70-$F70-$G70))</f>
        <v/>
      </c>
      <c r="I70" s="16">
        <f>IF($A70="","",SUMIFS('Planification'!$K$2:$K$200,'Planification'!$A$2:$A$200,$A70,'Planification'!$C$2:$C$200,$B70))</f>
        <v/>
      </c>
      <c r="J70" s="16">
        <f>IF($A70="","",$H70-$I70)</f>
        <v/>
      </c>
      <c r="K70" s="17">
        <f>IF($A70="","",IFERROR($I70/$H70,0))</f>
        <v/>
      </c>
      <c r="L70" s="15">
        <f>IF($A70="","",IF($I70&gt;$H70,"Dépassement",IF($I70=$H70,"Pleine capacité",IF($I70=0,"Sans affectation","Capacité disponible"))))</f>
        <v/>
      </c>
    </row>
    <row r="71">
      <c r="A71" s="4" t="n"/>
      <c r="B71" s="12" t="n"/>
      <c r="C71" s="15">
        <f>IF($B71="","",IFERROR(INDEX('Paramètres'!$B$10:$B$18,MATCH($B71,'Paramètres'!$A$10:$A$18,0)),""))</f>
        <v/>
      </c>
      <c r="D71" s="15">
        <f>IF($B71="","",IFERROR(INDEX('Paramètres'!$C$10:$C$18,MATCH($B71,'Paramètres'!$A$10:$A$18,0)),""))</f>
        <v/>
      </c>
      <c r="E71" s="7" t="n"/>
      <c r="F71" s="7" t="n"/>
      <c r="G71" s="7" t="n"/>
      <c r="H71" s="16">
        <f>IF($A71="","",MAX(0,$E71-$F71-$G71))</f>
        <v/>
      </c>
      <c r="I71" s="16">
        <f>IF($A71="","",SUMIFS('Planification'!$K$2:$K$200,'Planification'!$A$2:$A$200,$A71,'Planification'!$C$2:$C$200,$B71))</f>
        <v/>
      </c>
      <c r="J71" s="16">
        <f>IF($A71="","",$H71-$I71)</f>
        <v/>
      </c>
      <c r="K71" s="17">
        <f>IF($A71="","",IFERROR($I71/$H71,0))</f>
        <v/>
      </c>
      <c r="L71" s="15">
        <f>IF($A71="","",IF($I71&gt;$H71,"Dépassement",IF($I71=$H71,"Pleine capacité",IF($I71=0,"Sans affectation","Capacité disponible"))))</f>
        <v/>
      </c>
    </row>
    <row r="72">
      <c r="A72" s="4" t="n"/>
      <c r="B72" s="12" t="n"/>
      <c r="C72" s="15">
        <f>IF($B72="","",IFERROR(INDEX('Paramètres'!$B$10:$B$18,MATCH($B72,'Paramètres'!$A$10:$A$18,0)),""))</f>
        <v/>
      </c>
      <c r="D72" s="15">
        <f>IF($B72="","",IFERROR(INDEX('Paramètres'!$C$10:$C$18,MATCH($B72,'Paramètres'!$A$10:$A$18,0)),""))</f>
        <v/>
      </c>
      <c r="E72" s="7" t="n"/>
      <c r="F72" s="7" t="n"/>
      <c r="G72" s="7" t="n"/>
      <c r="H72" s="16">
        <f>IF($A72="","",MAX(0,$E72-$F72-$G72))</f>
        <v/>
      </c>
      <c r="I72" s="16">
        <f>IF($A72="","",SUMIFS('Planification'!$K$2:$K$200,'Planification'!$A$2:$A$200,$A72,'Planification'!$C$2:$C$200,$B72))</f>
        <v/>
      </c>
      <c r="J72" s="16">
        <f>IF($A72="","",$H72-$I72)</f>
        <v/>
      </c>
      <c r="K72" s="17">
        <f>IF($A72="","",IFERROR($I72/$H72,0))</f>
        <v/>
      </c>
      <c r="L72" s="15">
        <f>IF($A72="","",IF($I72&gt;$H72,"Dépassement",IF($I72=$H72,"Pleine capacité",IF($I72=0,"Sans affectation","Capacité disponible"))))</f>
        <v/>
      </c>
    </row>
    <row r="73">
      <c r="A73" s="4" t="n"/>
      <c r="B73" s="12" t="n"/>
      <c r="C73" s="15">
        <f>IF($B73="","",IFERROR(INDEX('Paramètres'!$B$10:$B$18,MATCH($B73,'Paramètres'!$A$10:$A$18,0)),""))</f>
        <v/>
      </c>
      <c r="D73" s="15">
        <f>IF($B73="","",IFERROR(INDEX('Paramètres'!$C$10:$C$18,MATCH($B73,'Paramètres'!$A$10:$A$18,0)),""))</f>
        <v/>
      </c>
      <c r="E73" s="7" t="n"/>
      <c r="F73" s="7" t="n"/>
      <c r="G73" s="7" t="n"/>
      <c r="H73" s="16">
        <f>IF($A73="","",MAX(0,$E73-$F73-$G73))</f>
        <v/>
      </c>
      <c r="I73" s="16">
        <f>IF($A73="","",SUMIFS('Planification'!$K$2:$K$200,'Planification'!$A$2:$A$200,$A73,'Planification'!$C$2:$C$200,$B73))</f>
        <v/>
      </c>
      <c r="J73" s="16">
        <f>IF($A73="","",$H73-$I73)</f>
        <v/>
      </c>
      <c r="K73" s="17">
        <f>IF($A73="","",IFERROR($I73/$H73,0))</f>
        <v/>
      </c>
      <c r="L73" s="15">
        <f>IF($A73="","",IF($I73&gt;$H73,"Dépassement",IF($I73=$H73,"Pleine capacité",IF($I73=0,"Sans affectation","Capacité disponible"))))</f>
        <v/>
      </c>
    </row>
    <row r="74">
      <c r="A74" s="4" t="n"/>
      <c r="B74" s="12" t="n"/>
      <c r="C74" s="15">
        <f>IF($B74="","",IFERROR(INDEX('Paramètres'!$B$10:$B$18,MATCH($B74,'Paramètres'!$A$10:$A$18,0)),""))</f>
        <v/>
      </c>
      <c r="D74" s="15">
        <f>IF($B74="","",IFERROR(INDEX('Paramètres'!$C$10:$C$18,MATCH($B74,'Paramètres'!$A$10:$A$18,0)),""))</f>
        <v/>
      </c>
      <c r="E74" s="7" t="n"/>
      <c r="F74" s="7" t="n"/>
      <c r="G74" s="7" t="n"/>
      <c r="H74" s="16">
        <f>IF($A74="","",MAX(0,$E74-$F74-$G74))</f>
        <v/>
      </c>
      <c r="I74" s="16">
        <f>IF($A74="","",SUMIFS('Planification'!$K$2:$K$200,'Planification'!$A$2:$A$200,$A74,'Planification'!$C$2:$C$200,$B74))</f>
        <v/>
      </c>
      <c r="J74" s="16">
        <f>IF($A74="","",$H74-$I74)</f>
        <v/>
      </c>
      <c r="K74" s="17">
        <f>IF($A74="","",IFERROR($I74/$H74,0))</f>
        <v/>
      </c>
      <c r="L74" s="15">
        <f>IF($A74="","",IF($I74&gt;$H74,"Dépassement",IF($I74=$H74,"Pleine capacité",IF($I74=0,"Sans affectation","Capacité disponible"))))</f>
        <v/>
      </c>
    </row>
    <row r="75">
      <c r="A75" s="4" t="n"/>
      <c r="B75" s="12" t="n"/>
      <c r="C75" s="15">
        <f>IF($B75="","",IFERROR(INDEX('Paramètres'!$B$10:$B$18,MATCH($B75,'Paramètres'!$A$10:$A$18,0)),""))</f>
        <v/>
      </c>
      <c r="D75" s="15">
        <f>IF($B75="","",IFERROR(INDEX('Paramètres'!$C$10:$C$18,MATCH($B75,'Paramètres'!$A$10:$A$18,0)),""))</f>
        <v/>
      </c>
      <c r="E75" s="7" t="n"/>
      <c r="F75" s="7" t="n"/>
      <c r="G75" s="7" t="n"/>
      <c r="H75" s="16">
        <f>IF($A75="","",MAX(0,$E75-$F75-$G75))</f>
        <v/>
      </c>
      <c r="I75" s="16">
        <f>IF($A75="","",SUMIFS('Planification'!$K$2:$K$200,'Planification'!$A$2:$A$200,$A75,'Planification'!$C$2:$C$200,$B75))</f>
        <v/>
      </c>
      <c r="J75" s="16">
        <f>IF($A75="","",$H75-$I75)</f>
        <v/>
      </c>
      <c r="K75" s="17">
        <f>IF($A75="","",IFERROR($I75/$H75,0))</f>
        <v/>
      </c>
      <c r="L75" s="15">
        <f>IF($A75="","",IF($I75&gt;$H75,"Dépassement",IF($I75=$H75,"Pleine capacité",IF($I75=0,"Sans affectation","Capacité disponible"))))</f>
        <v/>
      </c>
    </row>
    <row r="76">
      <c r="A76" s="4" t="n"/>
      <c r="B76" s="12" t="n"/>
      <c r="C76" s="15">
        <f>IF($B76="","",IFERROR(INDEX('Paramètres'!$B$10:$B$18,MATCH($B76,'Paramètres'!$A$10:$A$18,0)),""))</f>
        <v/>
      </c>
      <c r="D76" s="15">
        <f>IF($B76="","",IFERROR(INDEX('Paramètres'!$C$10:$C$18,MATCH($B76,'Paramètres'!$A$10:$A$18,0)),""))</f>
        <v/>
      </c>
      <c r="E76" s="7" t="n"/>
      <c r="F76" s="7" t="n"/>
      <c r="G76" s="7" t="n"/>
      <c r="H76" s="16">
        <f>IF($A76="","",MAX(0,$E76-$F76-$G76))</f>
        <v/>
      </c>
      <c r="I76" s="16">
        <f>IF($A76="","",SUMIFS('Planification'!$K$2:$K$200,'Planification'!$A$2:$A$200,$A76,'Planification'!$C$2:$C$200,$B76))</f>
        <v/>
      </c>
      <c r="J76" s="16">
        <f>IF($A76="","",$H76-$I76)</f>
        <v/>
      </c>
      <c r="K76" s="17">
        <f>IF($A76="","",IFERROR($I76/$H76,0))</f>
        <v/>
      </c>
      <c r="L76" s="15">
        <f>IF($A76="","",IF($I76&gt;$H76,"Dépassement",IF($I76=$H76,"Pleine capacité",IF($I76=0,"Sans affectation","Capacité disponible"))))</f>
        <v/>
      </c>
    </row>
    <row r="77">
      <c r="A77" s="4" t="n"/>
      <c r="B77" s="12" t="n"/>
      <c r="C77" s="15">
        <f>IF($B77="","",IFERROR(INDEX('Paramètres'!$B$10:$B$18,MATCH($B77,'Paramètres'!$A$10:$A$18,0)),""))</f>
        <v/>
      </c>
      <c r="D77" s="15">
        <f>IF($B77="","",IFERROR(INDEX('Paramètres'!$C$10:$C$18,MATCH($B77,'Paramètres'!$A$10:$A$18,0)),""))</f>
        <v/>
      </c>
      <c r="E77" s="7" t="n"/>
      <c r="F77" s="7" t="n"/>
      <c r="G77" s="7" t="n"/>
      <c r="H77" s="16">
        <f>IF($A77="","",MAX(0,$E77-$F77-$G77))</f>
        <v/>
      </c>
      <c r="I77" s="16">
        <f>IF($A77="","",SUMIFS('Planification'!$K$2:$K$200,'Planification'!$A$2:$A$200,$A77,'Planification'!$C$2:$C$200,$B77))</f>
        <v/>
      </c>
      <c r="J77" s="16">
        <f>IF($A77="","",$H77-$I77)</f>
        <v/>
      </c>
      <c r="K77" s="17">
        <f>IF($A77="","",IFERROR($I77/$H77,0))</f>
        <v/>
      </c>
      <c r="L77" s="15">
        <f>IF($A77="","",IF($I77&gt;$H77,"Dépassement",IF($I77=$H77,"Pleine capacité",IF($I77=0,"Sans affectation","Capacité disponible"))))</f>
        <v/>
      </c>
    </row>
    <row r="78">
      <c r="A78" s="4" t="n"/>
      <c r="B78" s="12" t="n"/>
      <c r="C78" s="15">
        <f>IF($B78="","",IFERROR(INDEX('Paramètres'!$B$10:$B$18,MATCH($B78,'Paramètres'!$A$10:$A$18,0)),""))</f>
        <v/>
      </c>
      <c r="D78" s="15">
        <f>IF($B78="","",IFERROR(INDEX('Paramètres'!$C$10:$C$18,MATCH($B78,'Paramètres'!$A$10:$A$18,0)),""))</f>
        <v/>
      </c>
      <c r="E78" s="7" t="n"/>
      <c r="F78" s="7" t="n"/>
      <c r="G78" s="7" t="n"/>
      <c r="H78" s="16">
        <f>IF($A78="","",MAX(0,$E78-$F78-$G78))</f>
        <v/>
      </c>
      <c r="I78" s="16">
        <f>IF($A78="","",SUMIFS('Planification'!$K$2:$K$200,'Planification'!$A$2:$A$200,$A78,'Planification'!$C$2:$C$200,$B78))</f>
        <v/>
      </c>
      <c r="J78" s="16">
        <f>IF($A78="","",$H78-$I78)</f>
        <v/>
      </c>
      <c r="K78" s="17">
        <f>IF($A78="","",IFERROR($I78/$H78,0))</f>
        <v/>
      </c>
      <c r="L78" s="15">
        <f>IF($A78="","",IF($I78&gt;$H78,"Dépassement",IF($I78=$H78,"Pleine capacité",IF($I78=0,"Sans affectation","Capacité disponible"))))</f>
        <v/>
      </c>
    </row>
    <row r="79">
      <c r="A79" s="4" t="n"/>
      <c r="B79" s="12" t="n"/>
      <c r="C79" s="15">
        <f>IF($B79="","",IFERROR(INDEX('Paramètres'!$B$10:$B$18,MATCH($B79,'Paramètres'!$A$10:$A$18,0)),""))</f>
        <v/>
      </c>
      <c r="D79" s="15">
        <f>IF($B79="","",IFERROR(INDEX('Paramètres'!$C$10:$C$18,MATCH($B79,'Paramètres'!$A$10:$A$18,0)),""))</f>
        <v/>
      </c>
      <c r="E79" s="7" t="n"/>
      <c r="F79" s="7" t="n"/>
      <c r="G79" s="7" t="n"/>
      <c r="H79" s="16">
        <f>IF($A79="","",MAX(0,$E79-$F79-$G79))</f>
        <v/>
      </c>
      <c r="I79" s="16">
        <f>IF($A79="","",SUMIFS('Planification'!$K$2:$K$200,'Planification'!$A$2:$A$200,$A79,'Planification'!$C$2:$C$200,$B79))</f>
        <v/>
      </c>
      <c r="J79" s="16">
        <f>IF($A79="","",$H79-$I79)</f>
        <v/>
      </c>
      <c r="K79" s="17">
        <f>IF($A79="","",IFERROR($I79/$H79,0))</f>
        <v/>
      </c>
      <c r="L79" s="15">
        <f>IF($A79="","",IF($I79&gt;$H79,"Dépassement",IF($I79=$H79,"Pleine capacité",IF($I79=0,"Sans affectation","Capacité disponible"))))</f>
        <v/>
      </c>
    </row>
    <row r="80">
      <c r="A80" s="4" t="n"/>
      <c r="B80" s="12" t="n"/>
      <c r="C80" s="15">
        <f>IF($B80="","",IFERROR(INDEX('Paramètres'!$B$10:$B$18,MATCH($B80,'Paramètres'!$A$10:$A$18,0)),""))</f>
        <v/>
      </c>
      <c r="D80" s="15">
        <f>IF($B80="","",IFERROR(INDEX('Paramètres'!$C$10:$C$18,MATCH($B80,'Paramètres'!$A$10:$A$18,0)),""))</f>
        <v/>
      </c>
      <c r="E80" s="7" t="n"/>
      <c r="F80" s="7" t="n"/>
      <c r="G80" s="7" t="n"/>
      <c r="H80" s="16">
        <f>IF($A80="","",MAX(0,$E80-$F80-$G80))</f>
        <v/>
      </c>
      <c r="I80" s="16">
        <f>IF($A80="","",SUMIFS('Planification'!$K$2:$K$200,'Planification'!$A$2:$A$200,$A80,'Planification'!$C$2:$C$200,$B80))</f>
        <v/>
      </c>
      <c r="J80" s="16">
        <f>IF($A80="","",$H80-$I80)</f>
        <v/>
      </c>
      <c r="K80" s="17">
        <f>IF($A80="","",IFERROR($I80/$H80,0))</f>
        <v/>
      </c>
      <c r="L80" s="15">
        <f>IF($A80="","",IF($I80&gt;$H80,"Dépassement",IF($I80=$H80,"Pleine capacité",IF($I80=0,"Sans affectation","Capacité disponible"))))</f>
        <v/>
      </c>
    </row>
    <row r="81">
      <c r="A81" s="4" t="n"/>
      <c r="B81" s="12" t="n"/>
      <c r="C81" s="15">
        <f>IF($B81="","",IFERROR(INDEX('Paramètres'!$B$10:$B$18,MATCH($B81,'Paramètres'!$A$10:$A$18,0)),""))</f>
        <v/>
      </c>
      <c r="D81" s="15">
        <f>IF($B81="","",IFERROR(INDEX('Paramètres'!$C$10:$C$18,MATCH($B81,'Paramètres'!$A$10:$A$18,0)),""))</f>
        <v/>
      </c>
      <c r="E81" s="7" t="n"/>
      <c r="F81" s="7" t="n"/>
      <c r="G81" s="7" t="n"/>
      <c r="H81" s="16">
        <f>IF($A81="","",MAX(0,$E81-$F81-$G81))</f>
        <v/>
      </c>
      <c r="I81" s="16">
        <f>IF($A81="","",SUMIFS('Planification'!$K$2:$K$200,'Planification'!$A$2:$A$200,$A81,'Planification'!$C$2:$C$200,$B81))</f>
        <v/>
      </c>
      <c r="J81" s="16">
        <f>IF($A81="","",$H81-$I81)</f>
        <v/>
      </c>
      <c r="K81" s="17">
        <f>IF($A81="","",IFERROR($I81/$H81,0))</f>
        <v/>
      </c>
      <c r="L81" s="15">
        <f>IF($A81="","",IF($I81&gt;$H81,"Dépassement",IF($I81=$H81,"Pleine capacité",IF($I81=0,"Sans affectation","Capacité disponible"))))</f>
        <v/>
      </c>
    </row>
    <row r="82">
      <c r="A82" s="4" t="n"/>
      <c r="B82" s="12" t="n"/>
      <c r="C82" s="15">
        <f>IF($B82="","",IFERROR(INDEX('Paramètres'!$B$10:$B$18,MATCH($B82,'Paramètres'!$A$10:$A$18,0)),""))</f>
        <v/>
      </c>
      <c r="D82" s="15">
        <f>IF($B82="","",IFERROR(INDEX('Paramètres'!$C$10:$C$18,MATCH($B82,'Paramètres'!$A$10:$A$18,0)),""))</f>
        <v/>
      </c>
      <c r="E82" s="7" t="n"/>
      <c r="F82" s="7" t="n"/>
      <c r="G82" s="7" t="n"/>
      <c r="H82" s="16">
        <f>IF($A82="","",MAX(0,$E82-$F82-$G82))</f>
        <v/>
      </c>
      <c r="I82" s="16">
        <f>IF($A82="","",SUMIFS('Planification'!$K$2:$K$200,'Planification'!$A$2:$A$200,$A82,'Planification'!$C$2:$C$200,$B82))</f>
        <v/>
      </c>
      <c r="J82" s="16">
        <f>IF($A82="","",$H82-$I82)</f>
        <v/>
      </c>
      <c r="K82" s="17">
        <f>IF($A82="","",IFERROR($I82/$H82,0))</f>
        <v/>
      </c>
      <c r="L82" s="15">
        <f>IF($A82="","",IF($I82&gt;$H82,"Dépassement",IF($I82=$H82,"Pleine capacité",IF($I82=0,"Sans affectation","Capacité disponible"))))</f>
        <v/>
      </c>
    </row>
    <row r="83">
      <c r="A83" s="4" t="n"/>
      <c r="B83" s="12" t="n"/>
      <c r="C83" s="15">
        <f>IF($B83="","",IFERROR(INDEX('Paramètres'!$B$10:$B$18,MATCH($B83,'Paramètres'!$A$10:$A$18,0)),""))</f>
        <v/>
      </c>
      <c r="D83" s="15">
        <f>IF($B83="","",IFERROR(INDEX('Paramètres'!$C$10:$C$18,MATCH($B83,'Paramètres'!$A$10:$A$18,0)),""))</f>
        <v/>
      </c>
      <c r="E83" s="7" t="n"/>
      <c r="F83" s="7" t="n"/>
      <c r="G83" s="7" t="n"/>
      <c r="H83" s="16">
        <f>IF($A83="","",MAX(0,$E83-$F83-$G83))</f>
        <v/>
      </c>
      <c r="I83" s="16">
        <f>IF($A83="","",SUMIFS('Planification'!$K$2:$K$200,'Planification'!$A$2:$A$200,$A83,'Planification'!$C$2:$C$200,$B83))</f>
        <v/>
      </c>
      <c r="J83" s="16">
        <f>IF($A83="","",$H83-$I83)</f>
        <v/>
      </c>
      <c r="K83" s="17">
        <f>IF($A83="","",IFERROR($I83/$H83,0))</f>
        <v/>
      </c>
      <c r="L83" s="15">
        <f>IF($A83="","",IF($I83&gt;$H83,"Dépassement",IF($I83=$H83,"Pleine capacité",IF($I83=0,"Sans affectation","Capacité disponible"))))</f>
        <v/>
      </c>
    </row>
    <row r="84">
      <c r="A84" s="4" t="n"/>
      <c r="B84" s="12" t="n"/>
      <c r="C84" s="15">
        <f>IF($B84="","",IFERROR(INDEX('Paramètres'!$B$10:$B$18,MATCH($B84,'Paramètres'!$A$10:$A$18,0)),""))</f>
        <v/>
      </c>
      <c r="D84" s="15">
        <f>IF($B84="","",IFERROR(INDEX('Paramètres'!$C$10:$C$18,MATCH($B84,'Paramètres'!$A$10:$A$18,0)),""))</f>
        <v/>
      </c>
      <c r="E84" s="7" t="n"/>
      <c r="F84" s="7" t="n"/>
      <c r="G84" s="7" t="n"/>
      <c r="H84" s="16">
        <f>IF($A84="","",MAX(0,$E84-$F84-$G84))</f>
        <v/>
      </c>
      <c r="I84" s="16">
        <f>IF($A84="","",SUMIFS('Planification'!$K$2:$K$200,'Planification'!$A$2:$A$200,$A84,'Planification'!$C$2:$C$200,$B84))</f>
        <v/>
      </c>
      <c r="J84" s="16">
        <f>IF($A84="","",$H84-$I84)</f>
        <v/>
      </c>
      <c r="K84" s="17">
        <f>IF($A84="","",IFERROR($I84/$H84,0))</f>
        <v/>
      </c>
      <c r="L84" s="15">
        <f>IF($A84="","",IF($I84&gt;$H84,"Dépassement",IF($I84=$H84,"Pleine capacité",IF($I84=0,"Sans affectation","Capacité disponible"))))</f>
        <v/>
      </c>
    </row>
    <row r="85">
      <c r="A85" s="4" t="n"/>
      <c r="B85" s="12" t="n"/>
      <c r="C85" s="15">
        <f>IF($B85="","",IFERROR(INDEX('Paramètres'!$B$10:$B$18,MATCH($B85,'Paramètres'!$A$10:$A$18,0)),""))</f>
        <v/>
      </c>
      <c r="D85" s="15">
        <f>IF($B85="","",IFERROR(INDEX('Paramètres'!$C$10:$C$18,MATCH($B85,'Paramètres'!$A$10:$A$18,0)),""))</f>
        <v/>
      </c>
      <c r="E85" s="7" t="n"/>
      <c r="F85" s="7" t="n"/>
      <c r="G85" s="7" t="n"/>
      <c r="H85" s="16">
        <f>IF($A85="","",MAX(0,$E85-$F85-$G85))</f>
        <v/>
      </c>
      <c r="I85" s="16">
        <f>IF($A85="","",SUMIFS('Planification'!$K$2:$K$200,'Planification'!$A$2:$A$200,$A85,'Planification'!$C$2:$C$200,$B85))</f>
        <v/>
      </c>
      <c r="J85" s="16">
        <f>IF($A85="","",$H85-$I85)</f>
        <v/>
      </c>
      <c r="K85" s="17">
        <f>IF($A85="","",IFERROR($I85/$H85,0))</f>
        <v/>
      </c>
      <c r="L85" s="15">
        <f>IF($A85="","",IF($I85&gt;$H85,"Dépassement",IF($I85=$H85,"Pleine capacité",IF($I85=0,"Sans affectation","Capacité disponible"))))</f>
        <v/>
      </c>
    </row>
    <row r="86">
      <c r="A86" s="4" t="n"/>
      <c r="B86" s="12" t="n"/>
      <c r="C86" s="15">
        <f>IF($B86="","",IFERROR(INDEX('Paramètres'!$B$10:$B$18,MATCH($B86,'Paramètres'!$A$10:$A$18,0)),""))</f>
        <v/>
      </c>
      <c r="D86" s="15">
        <f>IF($B86="","",IFERROR(INDEX('Paramètres'!$C$10:$C$18,MATCH($B86,'Paramètres'!$A$10:$A$18,0)),""))</f>
        <v/>
      </c>
      <c r="E86" s="7" t="n"/>
      <c r="F86" s="7" t="n"/>
      <c r="G86" s="7" t="n"/>
      <c r="H86" s="16">
        <f>IF($A86="","",MAX(0,$E86-$F86-$G86))</f>
        <v/>
      </c>
      <c r="I86" s="16">
        <f>IF($A86="","",SUMIFS('Planification'!$K$2:$K$200,'Planification'!$A$2:$A$200,$A86,'Planification'!$C$2:$C$200,$B86))</f>
        <v/>
      </c>
      <c r="J86" s="16">
        <f>IF($A86="","",$H86-$I86)</f>
        <v/>
      </c>
      <c r="K86" s="17">
        <f>IF($A86="","",IFERROR($I86/$H86,0))</f>
        <v/>
      </c>
      <c r="L86" s="15">
        <f>IF($A86="","",IF($I86&gt;$H86,"Dépassement",IF($I86=$H86,"Pleine capacité",IF($I86=0,"Sans affectation","Capacité disponible"))))</f>
        <v/>
      </c>
    </row>
    <row r="87">
      <c r="A87" s="4" t="n"/>
      <c r="B87" s="12" t="n"/>
      <c r="C87" s="15">
        <f>IF($B87="","",IFERROR(INDEX('Paramètres'!$B$10:$B$18,MATCH($B87,'Paramètres'!$A$10:$A$18,0)),""))</f>
        <v/>
      </c>
      <c r="D87" s="15">
        <f>IF($B87="","",IFERROR(INDEX('Paramètres'!$C$10:$C$18,MATCH($B87,'Paramètres'!$A$10:$A$18,0)),""))</f>
        <v/>
      </c>
      <c r="E87" s="7" t="n"/>
      <c r="F87" s="7" t="n"/>
      <c r="G87" s="7" t="n"/>
      <c r="H87" s="16">
        <f>IF($A87="","",MAX(0,$E87-$F87-$G87))</f>
        <v/>
      </c>
      <c r="I87" s="16">
        <f>IF($A87="","",SUMIFS('Planification'!$K$2:$K$200,'Planification'!$A$2:$A$200,$A87,'Planification'!$C$2:$C$200,$B87))</f>
        <v/>
      </c>
      <c r="J87" s="16">
        <f>IF($A87="","",$H87-$I87)</f>
        <v/>
      </c>
      <c r="K87" s="17">
        <f>IF($A87="","",IFERROR($I87/$H87,0))</f>
        <v/>
      </c>
      <c r="L87" s="15">
        <f>IF($A87="","",IF($I87&gt;$H87,"Dépassement",IF($I87=$H87,"Pleine capacité",IF($I87=0,"Sans affectation","Capacité disponible"))))</f>
        <v/>
      </c>
    </row>
    <row r="88">
      <c r="A88" s="4" t="n"/>
      <c r="B88" s="12" t="n"/>
      <c r="C88" s="15">
        <f>IF($B88="","",IFERROR(INDEX('Paramètres'!$B$10:$B$18,MATCH($B88,'Paramètres'!$A$10:$A$18,0)),""))</f>
        <v/>
      </c>
      <c r="D88" s="15">
        <f>IF($B88="","",IFERROR(INDEX('Paramètres'!$C$10:$C$18,MATCH($B88,'Paramètres'!$A$10:$A$18,0)),""))</f>
        <v/>
      </c>
      <c r="E88" s="7" t="n"/>
      <c r="F88" s="7" t="n"/>
      <c r="G88" s="7" t="n"/>
      <c r="H88" s="16">
        <f>IF($A88="","",MAX(0,$E88-$F88-$G88))</f>
        <v/>
      </c>
      <c r="I88" s="16">
        <f>IF($A88="","",SUMIFS('Planification'!$K$2:$K$200,'Planification'!$A$2:$A$200,$A88,'Planification'!$C$2:$C$200,$B88))</f>
        <v/>
      </c>
      <c r="J88" s="16">
        <f>IF($A88="","",$H88-$I88)</f>
        <v/>
      </c>
      <c r="K88" s="17">
        <f>IF($A88="","",IFERROR($I88/$H88,0))</f>
        <v/>
      </c>
      <c r="L88" s="15">
        <f>IF($A88="","",IF($I88&gt;$H88,"Dépassement",IF($I88=$H88,"Pleine capacité",IF($I88=0,"Sans affectation","Capacité disponible"))))</f>
        <v/>
      </c>
    </row>
    <row r="89">
      <c r="A89" s="4" t="n"/>
      <c r="B89" s="12" t="n"/>
      <c r="C89" s="15">
        <f>IF($B89="","",IFERROR(INDEX('Paramètres'!$B$10:$B$18,MATCH($B89,'Paramètres'!$A$10:$A$18,0)),""))</f>
        <v/>
      </c>
      <c r="D89" s="15">
        <f>IF($B89="","",IFERROR(INDEX('Paramètres'!$C$10:$C$18,MATCH($B89,'Paramètres'!$A$10:$A$18,0)),""))</f>
        <v/>
      </c>
      <c r="E89" s="7" t="n"/>
      <c r="F89" s="7" t="n"/>
      <c r="G89" s="7" t="n"/>
      <c r="H89" s="16">
        <f>IF($A89="","",MAX(0,$E89-$F89-$G89))</f>
        <v/>
      </c>
      <c r="I89" s="16">
        <f>IF($A89="","",SUMIFS('Planification'!$K$2:$K$200,'Planification'!$A$2:$A$200,$A89,'Planification'!$C$2:$C$200,$B89))</f>
        <v/>
      </c>
      <c r="J89" s="16">
        <f>IF($A89="","",$H89-$I89)</f>
        <v/>
      </c>
      <c r="K89" s="17">
        <f>IF($A89="","",IFERROR($I89/$H89,0))</f>
        <v/>
      </c>
      <c r="L89" s="15">
        <f>IF($A89="","",IF($I89&gt;$H89,"Dépassement",IF($I89=$H89,"Pleine capacité",IF($I89=0,"Sans affectation","Capacité disponible"))))</f>
        <v/>
      </c>
    </row>
    <row r="90">
      <c r="A90" s="4" t="n"/>
      <c r="B90" s="12" t="n"/>
      <c r="C90" s="15">
        <f>IF($B90="","",IFERROR(INDEX('Paramètres'!$B$10:$B$18,MATCH($B90,'Paramètres'!$A$10:$A$18,0)),""))</f>
        <v/>
      </c>
      <c r="D90" s="15">
        <f>IF($B90="","",IFERROR(INDEX('Paramètres'!$C$10:$C$18,MATCH($B90,'Paramètres'!$A$10:$A$18,0)),""))</f>
        <v/>
      </c>
      <c r="E90" s="7" t="n"/>
      <c r="F90" s="7" t="n"/>
      <c r="G90" s="7" t="n"/>
      <c r="H90" s="16">
        <f>IF($A90="","",MAX(0,$E90-$F90-$G90))</f>
        <v/>
      </c>
      <c r="I90" s="16">
        <f>IF($A90="","",SUMIFS('Planification'!$K$2:$K$200,'Planification'!$A$2:$A$200,$A90,'Planification'!$C$2:$C$200,$B90))</f>
        <v/>
      </c>
      <c r="J90" s="16">
        <f>IF($A90="","",$H90-$I90)</f>
        <v/>
      </c>
      <c r="K90" s="17">
        <f>IF($A90="","",IFERROR($I90/$H90,0))</f>
        <v/>
      </c>
      <c r="L90" s="15">
        <f>IF($A90="","",IF($I90&gt;$H90,"Dépassement",IF($I90=$H90,"Pleine capacité",IF($I90=0,"Sans affectation","Capacité disponible"))))</f>
        <v/>
      </c>
    </row>
    <row r="91">
      <c r="A91" s="4" t="n"/>
      <c r="B91" s="12" t="n"/>
      <c r="C91" s="15">
        <f>IF($B91="","",IFERROR(INDEX('Paramètres'!$B$10:$B$18,MATCH($B91,'Paramètres'!$A$10:$A$18,0)),""))</f>
        <v/>
      </c>
      <c r="D91" s="15">
        <f>IF($B91="","",IFERROR(INDEX('Paramètres'!$C$10:$C$18,MATCH($B91,'Paramètres'!$A$10:$A$18,0)),""))</f>
        <v/>
      </c>
      <c r="E91" s="7" t="n"/>
      <c r="F91" s="7" t="n"/>
      <c r="G91" s="7" t="n"/>
      <c r="H91" s="16">
        <f>IF($A91="","",MAX(0,$E91-$F91-$G91))</f>
        <v/>
      </c>
      <c r="I91" s="16">
        <f>IF($A91="","",SUMIFS('Planification'!$K$2:$K$200,'Planification'!$A$2:$A$200,$A91,'Planification'!$C$2:$C$200,$B91))</f>
        <v/>
      </c>
      <c r="J91" s="16">
        <f>IF($A91="","",$H91-$I91)</f>
        <v/>
      </c>
      <c r="K91" s="17">
        <f>IF($A91="","",IFERROR($I91/$H91,0))</f>
        <v/>
      </c>
      <c r="L91" s="15">
        <f>IF($A91="","",IF($I91&gt;$H91,"Dépassement",IF($I91=$H91,"Pleine capacité",IF($I91=0,"Sans affectation","Capacité disponible"))))</f>
        <v/>
      </c>
    </row>
    <row r="92">
      <c r="A92" s="4" t="n"/>
      <c r="B92" s="12" t="n"/>
      <c r="C92" s="15">
        <f>IF($B92="","",IFERROR(INDEX('Paramètres'!$B$10:$B$18,MATCH($B92,'Paramètres'!$A$10:$A$18,0)),""))</f>
        <v/>
      </c>
      <c r="D92" s="15">
        <f>IF($B92="","",IFERROR(INDEX('Paramètres'!$C$10:$C$18,MATCH($B92,'Paramètres'!$A$10:$A$18,0)),""))</f>
        <v/>
      </c>
      <c r="E92" s="7" t="n"/>
      <c r="F92" s="7" t="n"/>
      <c r="G92" s="7" t="n"/>
      <c r="H92" s="16">
        <f>IF($A92="","",MAX(0,$E92-$F92-$G92))</f>
        <v/>
      </c>
      <c r="I92" s="16">
        <f>IF($A92="","",SUMIFS('Planification'!$K$2:$K$200,'Planification'!$A$2:$A$200,$A92,'Planification'!$C$2:$C$200,$B92))</f>
        <v/>
      </c>
      <c r="J92" s="16">
        <f>IF($A92="","",$H92-$I92)</f>
        <v/>
      </c>
      <c r="K92" s="17">
        <f>IF($A92="","",IFERROR($I92/$H92,0))</f>
        <v/>
      </c>
      <c r="L92" s="15">
        <f>IF($A92="","",IF($I92&gt;$H92,"Dépassement",IF($I92=$H92,"Pleine capacité",IF($I92=0,"Sans affectation","Capacité disponible"))))</f>
        <v/>
      </c>
    </row>
    <row r="93">
      <c r="A93" s="4" t="n"/>
      <c r="B93" s="12" t="n"/>
      <c r="C93" s="15">
        <f>IF($B93="","",IFERROR(INDEX('Paramètres'!$B$10:$B$18,MATCH($B93,'Paramètres'!$A$10:$A$18,0)),""))</f>
        <v/>
      </c>
      <c r="D93" s="15">
        <f>IF($B93="","",IFERROR(INDEX('Paramètres'!$C$10:$C$18,MATCH($B93,'Paramètres'!$A$10:$A$18,0)),""))</f>
        <v/>
      </c>
      <c r="E93" s="7" t="n"/>
      <c r="F93" s="7" t="n"/>
      <c r="G93" s="7" t="n"/>
      <c r="H93" s="16">
        <f>IF($A93="","",MAX(0,$E93-$F93-$G93))</f>
        <v/>
      </c>
      <c r="I93" s="16">
        <f>IF($A93="","",SUMIFS('Planification'!$K$2:$K$200,'Planification'!$A$2:$A$200,$A93,'Planification'!$C$2:$C$200,$B93))</f>
        <v/>
      </c>
      <c r="J93" s="16">
        <f>IF($A93="","",$H93-$I93)</f>
        <v/>
      </c>
      <c r="K93" s="17">
        <f>IF($A93="","",IFERROR($I93/$H93,0))</f>
        <v/>
      </c>
      <c r="L93" s="15">
        <f>IF($A93="","",IF($I93&gt;$H93,"Dépassement",IF($I93=$H93,"Pleine capacité",IF($I93=0,"Sans affectation","Capacité disponible"))))</f>
        <v/>
      </c>
    </row>
    <row r="94">
      <c r="A94" s="4" t="n"/>
      <c r="B94" s="12" t="n"/>
      <c r="C94" s="15">
        <f>IF($B94="","",IFERROR(INDEX('Paramètres'!$B$10:$B$18,MATCH($B94,'Paramètres'!$A$10:$A$18,0)),""))</f>
        <v/>
      </c>
      <c r="D94" s="15">
        <f>IF($B94="","",IFERROR(INDEX('Paramètres'!$C$10:$C$18,MATCH($B94,'Paramètres'!$A$10:$A$18,0)),""))</f>
        <v/>
      </c>
      <c r="E94" s="7" t="n"/>
      <c r="F94" s="7" t="n"/>
      <c r="G94" s="7" t="n"/>
      <c r="H94" s="16">
        <f>IF($A94="","",MAX(0,$E94-$F94-$G94))</f>
        <v/>
      </c>
      <c r="I94" s="16">
        <f>IF($A94="","",SUMIFS('Planification'!$K$2:$K$200,'Planification'!$A$2:$A$200,$A94,'Planification'!$C$2:$C$200,$B94))</f>
        <v/>
      </c>
      <c r="J94" s="16">
        <f>IF($A94="","",$H94-$I94)</f>
        <v/>
      </c>
      <c r="K94" s="17">
        <f>IF($A94="","",IFERROR($I94/$H94,0))</f>
        <v/>
      </c>
      <c r="L94" s="15">
        <f>IF($A94="","",IF($I94&gt;$H94,"Dépassement",IF($I94=$H94,"Pleine capacité",IF($I94=0,"Sans affectation","Capacité disponible"))))</f>
        <v/>
      </c>
    </row>
    <row r="95">
      <c r="A95" s="4" t="n"/>
      <c r="B95" s="12" t="n"/>
      <c r="C95" s="15">
        <f>IF($B95="","",IFERROR(INDEX('Paramètres'!$B$10:$B$18,MATCH($B95,'Paramètres'!$A$10:$A$18,0)),""))</f>
        <v/>
      </c>
      <c r="D95" s="15">
        <f>IF($B95="","",IFERROR(INDEX('Paramètres'!$C$10:$C$18,MATCH($B95,'Paramètres'!$A$10:$A$18,0)),""))</f>
        <v/>
      </c>
      <c r="E95" s="7" t="n"/>
      <c r="F95" s="7" t="n"/>
      <c r="G95" s="7" t="n"/>
      <c r="H95" s="16">
        <f>IF($A95="","",MAX(0,$E95-$F95-$G95))</f>
        <v/>
      </c>
      <c r="I95" s="16">
        <f>IF($A95="","",SUMIFS('Planification'!$K$2:$K$200,'Planification'!$A$2:$A$200,$A95,'Planification'!$C$2:$C$200,$B95))</f>
        <v/>
      </c>
      <c r="J95" s="16">
        <f>IF($A95="","",$H95-$I95)</f>
        <v/>
      </c>
      <c r="K95" s="17">
        <f>IF($A95="","",IFERROR($I95/$H95,0))</f>
        <v/>
      </c>
      <c r="L95" s="15">
        <f>IF($A95="","",IF($I95&gt;$H95,"Dépassement",IF($I95=$H95,"Pleine capacité",IF($I95=0,"Sans affectation","Capacité disponible"))))</f>
        <v/>
      </c>
    </row>
    <row r="96">
      <c r="A96" s="4" t="n"/>
      <c r="B96" s="12" t="n"/>
      <c r="C96" s="15">
        <f>IF($B96="","",IFERROR(INDEX('Paramètres'!$B$10:$B$18,MATCH($B96,'Paramètres'!$A$10:$A$18,0)),""))</f>
        <v/>
      </c>
      <c r="D96" s="15">
        <f>IF($B96="","",IFERROR(INDEX('Paramètres'!$C$10:$C$18,MATCH($B96,'Paramètres'!$A$10:$A$18,0)),""))</f>
        <v/>
      </c>
      <c r="E96" s="7" t="n"/>
      <c r="F96" s="7" t="n"/>
      <c r="G96" s="7" t="n"/>
      <c r="H96" s="16">
        <f>IF($A96="","",MAX(0,$E96-$F96-$G96))</f>
        <v/>
      </c>
      <c r="I96" s="16">
        <f>IF($A96="","",SUMIFS('Planification'!$K$2:$K$200,'Planification'!$A$2:$A$200,$A96,'Planification'!$C$2:$C$200,$B96))</f>
        <v/>
      </c>
      <c r="J96" s="16">
        <f>IF($A96="","",$H96-$I96)</f>
        <v/>
      </c>
      <c r="K96" s="17">
        <f>IF($A96="","",IFERROR($I96/$H96,0))</f>
        <v/>
      </c>
      <c r="L96" s="15">
        <f>IF($A96="","",IF($I96&gt;$H96,"Dépassement",IF($I96=$H96,"Pleine capacité",IF($I96=0,"Sans affectation","Capacité disponible"))))</f>
        <v/>
      </c>
    </row>
    <row r="97">
      <c r="A97" s="4" t="n"/>
      <c r="B97" s="12" t="n"/>
      <c r="C97" s="15">
        <f>IF($B97="","",IFERROR(INDEX('Paramètres'!$B$10:$B$18,MATCH($B97,'Paramètres'!$A$10:$A$18,0)),""))</f>
        <v/>
      </c>
      <c r="D97" s="15">
        <f>IF($B97="","",IFERROR(INDEX('Paramètres'!$C$10:$C$18,MATCH($B97,'Paramètres'!$A$10:$A$18,0)),""))</f>
        <v/>
      </c>
      <c r="E97" s="7" t="n"/>
      <c r="F97" s="7" t="n"/>
      <c r="G97" s="7" t="n"/>
      <c r="H97" s="16">
        <f>IF($A97="","",MAX(0,$E97-$F97-$G97))</f>
        <v/>
      </c>
      <c r="I97" s="16">
        <f>IF($A97="","",SUMIFS('Planification'!$K$2:$K$200,'Planification'!$A$2:$A$200,$A97,'Planification'!$C$2:$C$200,$B97))</f>
        <v/>
      </c>
      <c r="J97" s="16">
        <f>IF($A97="","",$H97-$I97)</f>
        <v/>
      </c>
      <c r="K97" s="17">
        <f>IF($A97="","",IFERROR($I97/$H97,0))</f>
        <v/>
      </c>
      <c r="L97" s="15">
        <f>IF($A97="","",IF($I97&gt;$H97,"Dépassement",IF($I97=$H97,"Pleine capacité",IF($I97=0,"Sans affectation","Capacité disponible"))))</f>
        <v/>
      </c>
    </row>
    <row r="98">
      <c r="A98" s="4" t="n"/>
      <c r="B98" s="12" t="n"/>
      <c r="C98" s="15">
        <f>IF($B98="","",IFERROR(INDEX('Paramètres'!$B$10:$B$18,MATCH($B98,'Paramètres'!$A$10:$A$18,0)),""))</f>
        <v/>
      </c>
      <c r="D98" s="15">
        <f>IF($B98="","",IFERROR(INDEX('Paramètres'!$C$10:$C$18,MATCH($B98,'Paramètres'!$A$10:$A$18,0)),""))</f>
        <v/>
      </c>
      <c r="E98" s="7" t="n"/>
      <c r="F98" s="7" t="n"/>
      <c r="G98" s="7" t="n"/>
      <c r="H98" s="16">
        <f>IF($A98="","",MAX(0,$E98-$F98-$G98))</f>
        <v/>
      </c>
      <c r="I98" s="16">
        <f>IF($A98="","",SUMIFS('Planification'!$K$2:$K$200,'Planification'!$A$2:$A$200,$A98,'Planification'!$C$2:$C$200,$B98))</f>
        <v/>
      </c>
      <c r="J98" s="16">
        <f>IF($A98="","",$H98-$I98)</f>
        <v/>
      </c>
      <c r="K98" s="17">
        <f>IF($A98="","",IFERROR($I98/$H98,0))</f>
        <v/>
      </c>
      <c r="L98" s="15">
        <f>IF($A98="","",IF($I98&gt;$H98,"Dépassement",IF($I98=$H98,"Pleine capacité",IF($I98=0,"Sans affectation","Capacité disponible"))))</f>
        <v/>
      </c>
    </row>
    <row r="99">
      <c r="A99" s="4" t="n"/>
      <c r="B99" s="12" t="n"/>
      <c r="C99" s="15">
        <f>IF($B99="","",IFERROR(INDEX('Paramètres'!$B$10:$B$18,MATCH($B99,'Paramètres'!$A$10:$A$18,0)),""))</f>
        <v/>
      </c>
      <c r="D99" s="15">
        <f>IF($B99="","",IFERROR(INDEX('Paramètres'!$C$10:$C$18,MATCH($B99,'Paramètres'!$A$10:$A$18,0)),""))</f>
        <v/>
      </c>
      <c r="E99" s="7" t="n"/>
      <c r="F99" s="7" t="n"/>
      <c r="G99" s="7" t="n"/>
      <c r="H99" s="16">
        <f>IF($A99="","",MAX(0,$E99-$F99-$G99))</f>
        <v/>
      </c>
      <c r="I99" s="16">
        <f>IF($A99="","",SUMIFS('Planification'!$K$2:$K$200,'Planification'!$A$2:$A$200,$A99,'Planification'!$C$2:$C$200,$B99))</f>
        <v/>
      </c>
      <c r="J99" s="16">
        <f>IF($A99="","",$H99-$I99)</f>
        <v/>
      </c>
      <c r="K99" s="17">
        <f>IF($A99="","",IFERROR($I99/$H99,0))</f>
        <v/>
      </c>
      <c r="L99" s="15">
        <f>IF($A99="","",IF($I99&gt;$H99,"Dépassement",IF($I99=$H99,"Pleine capacité",IF($I99=0,"Sans affectation","Capacité disponible"))))</f>
        <v/>
      </c>
    </row>
    <row r="100">
      <c r="A100" s="4" t="n"/>
      <c r="B100" s="12" t="n"/>
      <c r="C100" s="15">
        <f>IF($B100="","",IFERROR(INDEX('Paramètres'!$B$10:$B$18,MATCH($B100,'Paramètres'!$A$10:$A$18,0)),""))</f>
        <v/>
      </c>
      <c r="D100" s="15">
        <f>IF($B100="","",IFERROR(INDEX('Paramètres'!$C$10:$C$18,MATCH($B100,'Paramètres'!$A$10:$A$18,0)),""))</f>
        <v/>
      </c>
      <c r="E100" s="7" t="n"/>
      <c r="F100" s="7" t="n"/>
      <c r="G100" s="7" t="n"/>
      <c r="H100" s="16">
        <f>IF($A100="","",MAX(0,$E100-$F100-$G100))</f>
        <v/>
      </c>
      <c r="I100" s="16">
        <f>IF($A100="","",SUMIFS('Planification'!$K$2:$K$200,'Planification'!$A$2:$A$200,$A100,'Planification'!$C$2:$C$200,$B100))</f>
        <v/>
      </c>
      <c r="J100" s="16">
        <f>IF($A100="","",$H100-$I100)</f>
        <v/>
      </c>
      <c r="K100" s="17">
        <f>IF($A100="","",IFERROR($I100/$H100,0))</f>
        <v/>
      </c>
      <c r="L100" s="15">
        <f>IF($A100="","",IF($I100&gt;$H100,"Dépassement",IF($I100=$H100,"Pleine capacité",IF($I100=0,"Sans affectation","Capacité disponible"))))</f>
        <v/>
      </c>
    </row>
    <row r="101">
      <c r="A101" s="4" t="n"/>
      <c r="B101" s="12" t="n"/>
      <c r="C101" s="15">
        <f>IF($B101="","",IFERROR(INDEX('Paramètres'!$B$10:$B$18,MATCH($B101,'Paramètres'!$A$10:$A$18,0)),""))</f>
        <v/>
      </c>
      <c r="D101" s="15">
        <f>IF($B101="","",IFERROR(INDEX('Paramètres'!$C$10:$C$18,MATCH($B101,'Paramètres'!$A$10:$A$18,0)),""))</f>
        <v/>
      </c>
      <c r="E101" s="7" t="n"/>
      <c r="F101" s="7" t="n"/>
      <c r="G101" s="7" t="n"/>
      <c r="H101" s="16">
        <f>IF($A101="","",MAX(0,$E101-$F101-$G101))</f>
        <v/>
      </c>
      <c r="I101" s="16">
        <f>IF($A101="","",SUMIFS('Planification'!$K$2:$K$200,'Planification'!$A$2:$A$200,$A101,'Planification'!$C$2:$C$200,$B101))</f>
        <v/>
      </c>
      <c r="J101" s="16">
        <f>IF($A101="","",$H101-$I101)</f>
        <v/>
      </c>
      <c r="K101" s="17">
        <f>IF($A101="","",IFERROR($I101/$H101,0))</f>
        <v/>
      </c>
      <c r="L101" s="15">
        <f>IF($A101="","",IF($I101&gt;$H101,"Dépassement",IF($I101=$H101,"Pleine capacité",IF($I101=0,"Sans affectation","Capacité disponible"))))</f>
        <v/>
      </c>
    </row>
    <row r="102">
      <c r="A102" s="4" t="n"/>
      <c r="B102" s="12" t="n"/>
      <c r="C102" s="15">
        <f>IF($B102="","",IFERROR(INDEX('Paramètres'!$B$10:$B$18,MATCH($B102,'Paramètres'!$A$10:$A$18,0)),""))</f>
        <v/>
      </c>
      <c r="D102" s="15">
        <f>IF($B102="","",IFERROR(INDEX('Paramètres'!$C$10:$C$18,MATCH($B102,'Paramètres'!$A$10:$A$18,0)),""))</f>
        <v/>
      </c>
      <c r="E102" s="7" t="n"/>
      <c r="F102" s="7" t="n"/>
      <c r="G102" s="7" t="n"/>
      <c r="H102" s="16">
        <f>IF($A102="","",MAX(0,$E102-$F102-$G102))</f>
        <v/>
      </c>
      <c r="I102" s="16">
        <f>IF($A102="","",SUMIFS('Planification'!$K$2:$K$200,'Planification'!$A$2:$A$200,$A102,'Planification'!$C$2:$C$200,$B102))</f>
        <v/>
      </c>
      <c r="J102" s="16">
        <f>IF($A102="","",$H102-$I102)</f>
        <v/>
      </c>
      <c r="K102" s="17">
        <f>IF($A102="","",IFERROR($I102/$H102,0))</f>
        <v/>
      </c>
      <c r="L102" s="15">
        <f>IF($A102="","",IF($I102&gt;$H102,"Dépassement",IF($I102=$H102,"Pleine capacité",IF($I102=0,"Sans affectation","Capacité disponible"))))</f>
        <v/>
      </c>
    </row>
    <row r="103">
      <c r="A103" s="4" t="n"/>
      <c r="B103" s="12" t="n"/>
      <c r="C103" s="15">
        <f>IF($B103="","",IFERROR(INDEX('Paramètres'!$B$10:$B$18,MATCH($B103,'Paramètres'!$A$10:$A$18,0)),""))</f>
        <v/>
      </c>
      <c r="D103" s="15">
        <f>IF($B103="","",IFERROR(INDEX('Paramètres'!$C$10:$C$18,MATCH($B103,'Paramètres'!$A$10:$A$18,0)),""))</f>
        <v/>
      </c>
      <c r="E103" s="7" t="n"/>
      <c r="F103" s="7" t="n"/>
      <c r="G103" s="7" t="n"/>
      <c r="H103" s="16">
        <f>IF($A103="","",MAX(0,$E103-$F103-$G103))</f>
        <v/>
      </c>
      <c r="I103" s="16">
        <f>IF($A103="","",SUMIFS('Planification'!$K$2:$K$200,'Planification'!$A$2:$A$200,$A103,'Planification'!$C$2:$C$200,$B103))</f>
        <v/>
      </c>
      <c r="J103" s="16">
        <f>IF($A103="","",$H103-$I103)</f>
        <v/>
      </c>
      <c r="K103" s="17">
        <f>IF($A103="","",IFERROR($I103/$H103,0))</f>
        <v/>
      </c>
      <c r="L103" s="15">
        <f>IF($A103="","",IF($I103&gt;$H103,"Dépassement",IF($I103=$H103,"Pleine capacité",IF($I103=0,"Sans affectation","Capacité disponible"))))</f>
        <v/>
      </c>
    </row>
    <row r="104">
      <c r="A104" s="4" t="n"/>
      <c r="B104" s="12" t="n"/>
      <c r="C104" s="15">
        <f>IF($B104="","",IFERROR(INDEX('Paramètres'!$B$10:$B$18,MATCH($B104,'Paramètres'!$A$10:$A$18,0)),""))</f>
        <v/>
      </c>
      <c r="D104" s="15">
        <f>IF($B104="","",IFERROR(INDEX('Paramètres'!$C$10:$C$18,MATCH($B104,'Paramètres'!$A$10:$A$18,0)),""))</f>
        <v/>
      </c>
      <c r="E104" s="7" t="n"/>
      <c r="F104" s="7" t="n"/>
      <c r="G104" s="7" t="n"/>
      <c r="H104" s="16">
        <f>IF($A104="","",MAX(0,$E104-$F104-$G104))</f>
        <v/>
      </c>
      <c r="I104" s="16">
        <f>IF($A104="","",SUMIFS('Planification'!$K$2:$K$200,'Planification'!$A$2:$A$200,$A104,'Planification'!$C$2:$C$200,$B104))</f>
        <v/>
      </c>
      <c r="J104" s="16">
        <f>IF($A104="","",$H104-$I104)</f>
        <v/>
      </c>
      <c r="K104" s="17">
        <f>IF($A104="","",IFERROR($I104/$H104,0))</f>
        <v/>
      </c>
      <c r="L104" s="15">
        <f>IF($A104="","",IF($I104&gt;$H104,"Dépassement",IF($I104=$H104,"Pleine capacité",IF($I104=0,"Sans affectation","Capacité disponible"))))</f>
        <v/>
      </c>
    </row>
    <row r="105">
      <c r="A105" s="4" t="n"/>
      <c r="B105" s="12" t="n"/>
      <c r="C105" s="15">
        <f>IF($B105="","",IFERROR(INDEX('Paramètres'!$B$10:$B$18,MATCH($B105,'Paramètres'!$A$10:$A$18,0)),""))</f>
        <v/>
      </c>
      <c r="D105" s="15">
        <f>IF($B105="","",IFERROR(INDEX('Paramètres'!$C$10:$C$18,MATCH($B105,'Paramètres'!$A$10:$A$18,0)),""))</f>
        <v/>
      </c>
      <c r="E105" s="7" t="n"/>
      <c r="F105" s="7" t="n"/>
      <c r="G105" s="7" t="n"/>
      <c r="H105" s="16">
        <f>IF($A105="","",MAX(0,$E105-$F105-$G105))</f>
        <v/>
      </c>
      <c r="I105" s="16">
        <f>IF($A105="","",SUMIFS('Planification'!$K$2:$K$200,'Planification'!$A$2:$A$200,$A105,'Planification'!$C$2:$C$200,$B105))</f>
        <v/>
      </c>
      <c r="J105" s="16">
        <f>IF($A105="","",$H105-$I105)</f>
        <v/>
      </c>
      <c r="K105" s="17">
        <f>IF($A105="","",IFERROR($I105/$H105,0))</f>
        <v/>
      </c>
      <c r="L105" s="15">
        <f>IF($A105="","",IF($I105&gt;$H105,"Dépassement",IF($I105=$H105,"Pleine capacité",IF($I105=0,"Sans affectation","Capacité disponible"))))</f>
        <v/>
      </c>
    </row>
    <row r="106">
      <c r="A106" s="4" t="n"/>
      <c r="B106" s="12" t="n"/>
      <c r="C106" s="15">
        <f>IF($B106="","",IFERROR(INDEX('Paramètres'!$B$10:$B$18,MATCH($B106,'Paramètres'!$A$10:$A$18,0)),""))</f>
        <v/>
      </c>
      <c r="D106" s="15">
        <f>IF($B106="","",IFERROR(INDEX('Paramètres'!$C$10:$C$18,MATCH($B106,'Paramètres'!$A$10:$A$18,0)),""))</f>
        <v/>
      </c>
      <c r="E106" s="7" t="n"/>
      <c r="F106" s="7" t="n"/>
      <c r="G106" s="7" t="n"/>
      <c r="H106" s="16">
        <f>IF($A106="","",MAX(0,$E106-$F106-$G106))</f>
        <v/>
      </c>
      <c r="I106" s="16">
        <f>IF($A106="","",SUMIFS('Planification'!$K$2:$K$200,'Planification'!$A$2:$A$200,$A106,'Planification'!$C$2:$C$200,$B106))</f>
        <v/>
      </c>
      <c r="J106" s="16">
        <f>IF($A106="","",$H106-$I106)</f>
        <v/>
      </c>
      <c r="K106" s="17">
        <f>IF($A106="","",IFERROR($I106/$H106,0))</f>
        <v/>
      </c>
      <c r="L106" s="15">
        <f>IF($A106="","",IF($I106&gt;$H106,"Dépassement",IF($I106=$H106,"Pleine capacité",IF($I106=0,"Sans affectation","Capacité disponible"))))</f>
        <v/>
      </c>
    </row>
    <row r="107">
      <c r="A107" s="4" t="n"/>
      <c r="B107" s="12" t="n"/>
      <c r="C107" s="15">
        <f>IF($B107="","",IFERROR(INDEX('Paramètres'!$B$10:$B$18,MATCH($B107,'Paramètres'!$A$10:$A$18,0)),""))</f>
        <v/>
      </c>
      <c r="D107" s="15">
        <f>IF($B107="","",IFERROR(INDEX('Paramètres'!$C$10:$C$18,MATCH($B107,'Paramètres'!$A$10:$A$18,0)),""))</f>
        <v/>
      </c>
      <c r="E107" s="7" t="n"/>
      <c r="F107" s="7" t="n"/>
      <c r="G107" s="7" t="n"/>
      <c r="H107" s="16">
        <f>IF($A107="","",MAX(0,$E107-$F107-$G107))</f>
        <v/>
      </c>
      <c r="I107" s="16">
        <f>IF($A107="","",SUMIFS('Planification'!$K$2:$K$200,'Planification'!$A$2:$A$200,$A107,'Planification'!$C$2:$C$200,$B107))</f>
        <v/>
      </c>
      <c r="J107" s="16">
        <f>IF($A107="","",$H107-$I107)</f>
        <v/>
      </c>
      <c r="K107" s="17">
        <f>IF($A107="","",IFERROR($I107/$H107,0))</f>
        <v/>
      </c>
      <c r="L107" s="15">
        <f>IF($A107="","",IF($I107&gt;$H107,"Dépassement",IF($I107=$H107,"Pleine capacité",IF($I107=0,"Sans affectation","Capacité disponible"))))</f>
        <v/>
      </c>
    </row>
    <row r="108">
      <c r="A108" s="4" t="n"/>
      <c r="B108" s="12" t="n"/>
      <c r="C108" s="15">
        <f>IF($B108="","",IFERROR(INDEX('Paramètres'!$B$10:$B$18,MATCH($B108,'Paramètres'!$A$10:$A$18,0)),""))</f>
        <v/>
      </c>
      <c r="D108" s="15">
        <f>IF($B108="","",IFERROR(INDEX('Paramètres'!$C$10:$C$18,MATCH($B108,'Paramètres'!$A$10:$A$18,0)),""))</f>
        <v/>
      </c>
      <c r="E108" s="7" t="n"/>
      <c r="F108" s="7" t="n"/>
      <c r="G108" s="7" t="n"/>
      <c r="H108" s="16">
        <f>IF($A108="","",MAX(0,$E108-$F108-$G108))</f>
        <v/>
      </c>
      <c r="I108" s="16">
        <f>IF($A108="","",SUMIFS('Planification'!$K$2:$K$200,'Planification'!$A$2:$A$200,$A108,'Planification'!$C$2:$C$200,$B108))</f>
        <v/>
      </c>
      <c r="J108" s="16">
        <f>IF($A108="","",$H108-$I108)</f>
        <v/>
      </c>
      <c r="K108" s="17">
        <f>IF($A108="","",IFERROR($I108/$H108,0))</f>
        <v/>
      </c>
      <c r="L108" s="15">
        <f>IF($A108="","",IF($I108&gt;$H108,"Dépassement",IF($I108=$H108,"Pleine capacité",IF($I108=0,"Sans affectation","Capacité disponible"))))</f>
        <v/>
      </c>
    </row>
    <row r="109">
      <c r="A109" s="4" t="n"/>
      <c r="B109" s="12" t="n"/>
      <c r="C109" s="15">
        <f>IF($B109="","",IFERROR(INDEX('Paramètres'!$B$10:$B$18,MATCH($B109,'Paramètres'!$A$10:$A$18,0)),""))</f>
        <v/>
      </c>
      <c r="D109" s="15">
        <f>IF($B109="","",IFERROR(INDEX('Paramètres'!$C$10:$C$18,MATCH($B109,'Paramètres'!$A$10:$A$18,0)),""))</f>
        <v/>
      </c>
      <c r="E109" s="7" t="n"/>
      <c r="F109" s="7" t="n"/>
      <c r="G109" s="7" t="n"/>
      <c r="H109" s="16">
        <f>IF($A109="","",MAX(0,$E109-$F109-$G109))</f>
        <v/>
      </c>
      <c r="I109" s="16">
        <f>IF($A109="","",SUMIFS('Planification'!$K$2:$K$200,'Planification'!$A$2:$A$200,$A109,'Planification'!$C$2:$C$200,$B109))</f>
        <v/>
      </c>
      <c r="J109" s="16">
        <f>IF($A109="","",$H109-$I109)</f>
        <v/>
      </c>
      <c r="K109" s="17">
        <f>IF($A109="","",IFERROR($I109/$H109,0))</f>
        <v/>
      </c>
      <c r="L109" s="15">
        <f>IF($A109="","",IF($I109&gt;$H109,"Dépassement",IF($I109=$H109,"Pleine capacité",IF($I109=0,"Sans affectation","Capacité disponible"))))</f>
        <v/>
      </c>
    </row>
    <row r="110">
      <c r="A110" s="4" t="n"/>
      <c r="B110" s="12" t="n"/>
      <c r="C110" s="15">
        <f>IF($B110="","",IFERROR(INDEX('Paramètres'!$B$10:$B$18,MATCH($B110,'Paramètres'!$A$10:$A$18,0)),""))</f>
        <v/>
      </c>
      <c r="D110" s="15">
        <f>IF($B110="","",IFERROR(INDEX('Paramètres'!$C$10:$C$18,MATCH($B110,'Paramètres'!$A$10:$A$18,0)),""))</f>
        <v/>
      </c>
      <c r="E110" s="7" t="n"/>
      <c r="F110" s="7" t="n"/>
      <c r="G110" s="7" t="n"/>
      <c r="H110" s="16">
        <f>IF($A110="","",MAX(0,$E110-$F110-$G110))</f>
        <v/>
      </c>
      <c r="I110" s="16">
        <f>IF($A110="","",SUMIFS('Planification'!$K$2:$K$200,'Planification'!$A$2:$A$200,$A110,'Planification'!$C$2:$C$200,$B110))</f>
        <v/>
      </c>
      <c r="J110" s="16">
        <f>IF($A110="","",$H110-$I110)</f>
        <v/>
      </c>
      <c r="K110" s="17">
        <f>IF($A110="","",IFERROR($I110/$H110,0))</f>
        <v/>
      </c>
      <c r="L110" s="15">
        <f>IF($A110="","",IF($I110&gt;$H110,"Dépassement",IF($I110=$H110,"Pleine capacité",IF($I110=0,"Sans affectation","Capacité disponible"))))</f>
        <v/>
      </c>
    </row>
    <row r="111">
      <c r="A111" s="4" t="n"/>
      <c r="B111" s="12" t="n"/>
      <c r="C111" s="15">
        <f>IF($B111="","",IFERROR(INDEX('Paramètres'!$B$10:$B$18,MATCH($B111,'Paramètres'!$A$10:$A$18,0)),""))</f>
        <v/>
      </c>
      <c r="D111" s="15">
        <f>IF($B111="","",IFERROR(INDEX('Paramètres'!$C$10:$C$18,MATCH($B111,'Paramètres'!$A$10:$A$18,0)),""))</f>
        <v/>
      </c>
      <c r="E111" s="7" t="n"/>
      <c r="F111" s="7" t="n"/>
      <c r="G111" s="7" t="n"/>
      <c r="H111" s="16">
        <f>IF($A111="","",MAX(0,$E111-$F111-$G111))</f>
        <v/>
      </c>
      <c r="I111" s="16">
        <f>IF($A111="","",SUMIFS('Planification'!$K$2:$K$200,'Planification'!$A$2:$A$200,$A111,'Planification'!$C$2:$C$200,$B111))</f>
        <v/>
      </c>
      <c r="J111" s="16">
        <f>IF($A111="","",$H111-$I111)</f>
        <v/>
      </c>
      <c r="K111" s="17">
        <f>IF($A111="","",IFERROR($I111/$H111,0))</f>
        <v/>
      </c>
      <c r="L111" s="15">
        <f>IF($A111="","",IF($I111&gt;$H111,"Dépassement",IF($I111=$H111,"Pleine capacité",IF($I111=0,"Sans affectation","Capacité disponible"))))</f>
        <v/>
      </c>
    </row>
    <row r="112">
      <c r="A112" s="4" t="n"/>
      <c r="B112" s="12" t="n"/>
      <c r="C112" s="15">
        <f>IF($B112="","",IFERROR(INDEX('Paramètres'!$B$10:$B$18,MATCH($B112,'Paramètres'!$A$10:$A$18,0)),""))</f>
        <v/>
      </c>
      <c r="D112" s="15">
        <f>IF($B112="","",IFERROR(INDEX('Paramètres'!$C$10:$C$18,MATCH($B112,'Paramètres'!$A$10:$A$18,0)),""))</f>
        <v/>
      </c>
      <c r="E112" s="7" t="n"/>
      <c r="F112" s="7" t="n"/>
      <c r="G112" s="7" t="n"/>
      <c r="H112" s="16">
        <f>IF($A112="","",MAX(0,$E112-$F112-$G112))</f>
        <v/>
      </c>
      <c r="I112" s="16">
        <f>IF($A112="","",SUMIFS('Planification'!$K$2:$K$200,'Planification'!$A$2:$A$200,$A112,'Planification'!$C$2:$C$200,$B112))</f>
        <v/>
      </c>
      <c r="J112" s="16">
        <f>IF($A112="","",$H112-$I112)</f>
        <v/>
      </c>
      <c r="K112" s="17">
        <f>IF($A112="","",IFERROR($I112/$H112,0))</f>
        <v/>
      </c>
      <c r="L112" s="15">
        <f>IF($A112="","",IF($I112&gt;$H112,"Dépassement",IF($I112=$H112,"Pleine capacité",IF($I112=0,"Sans affectation","Capacité disponible"))))</f>
        <v/>
      </c>
    </row>
    <row r="113">
      <c r="A113" s="4" t="n"/>
      <c r="B113" s="12" t="n"/>
      <c r="C113" s="15">
        <f>IF($B113="","",IFERROR(INDEX('Paramètres'!$B$10:$B$18,MATCH($B113,'Paramètres'!$A$10:$A$18,0)),""))</f>
        <v/>
      </c>
      <c r="D113" s="15">
        <f>IF($B113="","",IFERROR(INDEX('Paramètres'!$C$10:$C$18,MATCH($B113,'Paramètres'!$A$10:$A$18,0)),""))</f>
        <v/>
      </c>
      <c r="E113" s="7" t="n"/>
      <c r="F113" s="7" t="n"/>
      <c r="G113" s="7" t="n"/>
      <c r="H113" s="16">
        <f>IF($A113="","",MAX(0,$E113-$F113-$G113))</f>
        <v/>
      </c>
      <c r="I113" s="16">
        <f>IF($A113="","",SUMIFS('Planification'!$K$2:$K$200,'Planification'!$A$2:$A$200,$A113,'Planification'!$C$2:$C$200,$B113))</f>
        <v/>
      </c>
      <c r="J113" s="16">
        <f>IF($A113="","",$H113-$I113)</f>
        <v/>
      </c>
      <c r="K113" s="17">
        <f>IF($A113="","",IFERROR($I113/$H113,0))</f>
        <v/>
      </c>
      <c r="L113" s="15">
        <f>IF($A113="","",IF($I113&gt;$H113,"Dépassement",IF($I113=$H113,"Pleine capacité",IF($I113=0,"Sans affectation","Capacité disponible"))))</f>
        <v/>
      </c>
    </row>
    <row r="114">
      <c r="A114" s="4" t="n"/>
      <c r="B114" s="12" t="n"/>
      <c r="C114" s="15">
        <f>IF($B114="","",IFERROR(INDEX('Paramètres'!$B$10:$B$18,MATCH($B114,'Paramètres'!$A$10:$A$18,0)),""))</f>
        <v/>
      </c>
      <c r="D114" s="15">
        <f>IF($B114="","",IFERROR(INDEX('Paramètres'!$C$10:$C$18,MATCH($B114,'Paramètres'!$A$10:$A$18,0)),""))</f>
        <v/>
      </c>
      <c r="E114" s="7" t="n"/>
      <c r="F114" s="7" t="n"/>
      <c r="G114" s="7" t="n"/>
      <c r="H114" s="16">
        <f>IF($A114="","",MAX(0,$E114-$F114-$G114))</f>
        <v/>
      </c>
      <c r="I114" s="16">
        <f>IF($A114="","",SUMIFS('Planification'!$K$2:$K$200,'Planification'!$A$2:$A$200,$A114,'Planification'!$C$2:$C$200,$B114))</f>
        <v/>
      </c>
      <c r="J114" s="16">
        <f>IF($A114="","",$H114-$I114)</f>
        <v/>
      </c>
      <c r="K114" s="17">
        <f>IF($A114="","",IFERROR($I114/$H114,0))</f>
        <v/>
      </c>
      <c r="L114" s="15">
        <f>IF($A114="","",IF($I114&gt;$H114,"Dépassement",IF($I114=$H114,"Pleine capacité",IF($I114=0,"Sans affectation","Capacité disponible"))))</f>
        <v/>
      </c>
    </row>
    <row r="115">
      <c r="A115" s="4" t="n"/>
      <c r="B115" s="12" t="n"/>
      <c r="C115" s="15">
        <f>IF($B115="","",IFERROR(INDEX('Paramètres'!$B$10:$B$18,MATCH($B115,'Paramètres'!$A$10:$A$18,0)),""))</f>
        <v/>
      </c>
      <c r="D115" s="15">
        <f>IF($B115="","",IFERROR(INDEX('Paramètres'!$C$10:$C$18,MATCH($B115,'Paramètres'!$A$10:$A$18,0)),""))</f>
        <v/>
      </c>
      <c r="E115" s="7" t="n"/>
      <c r="F115" s="7" t="n"/>
      <c r="G115" s="7" t="n"/>
      <c r="H115" s="16">
        <f>IF($A115="","",MAX(0,$E115-$F115-$G115))</f>
        <v/>
      </c>
      <c r="I115" s="16">
        <f>IF($A115="","",SUMIFS('Planification'!$K$2:$K$200,'Planification'!$A$2:$A$200,$A115,'Planification'!$C$2:$C$200,$B115))</f>
        <v/>
      </c>
      <c r="J115" s="16">
        <f>IF($A115="","",$H115-$I115)</f>
        <v/>
      </c>
      <c r="K115" s="17">
        <f>IF($A115="","",IFERROR($I115/$H115,0))</f>
        <v/>
      </c>
      <c r="L115" s="15">
        <f>IF($A115="","",IF($I115&gt;$H115,"Dépassement",IF($I115=$H115,"Pleine capacité",IF($I115=0,"Sans affectation","Capacité disponible"))))</f>
        <v/>
      </c>
    </row>
    <row r="116">
      <c r="A116" s="4" t="n"/>
      <c r="B116" s="12" t="n"/>
      <c r="C116" s="15">
        <f>IF($B116="","",IFERROR(INDEX('Paramètres'!$B$10:$B$18,MATCH($B116,'Paramètres'!$A$10:$A$18,0)),""))</f>
        <v/>
      </c>
      <c r="D116" s="15">
        <f>IF($B116="","",IFERROR(INDEX('Paramètres'!$C$10:$C$18,MATCH($B116,'Paramètres'!$A$10:$A$18,0)),""))</f>
        <v/>
      </c>
      <c r="E116" s="7" t="n"/>
      <c r="F116" s="7" t="n"/>
      <c r="G116" s="7" t="n"/>
      <c r="H116" s="16">
        <f>IF($A116="","",MAX(0,$E116-$F116-$G116))</f>
        <v/>
      </c>
      <c r="I116" s="16">
        <f>IF($A116="","",SUMIFS('Planification'!$K$2:$K$200,'Planification'!$A$2:$A$200,$A116,'Planification'!$C$2:$C$200,$B116))</f>
        <v/>
      </c>
      <c r="J116" s="16">
        <f>IF($A116="","",$H116-$I116)</f>
        <v/>
      </c>
      <c r="K116" s="17">
        <f>IF($A116="","",IFERROR($I116/$H116,0))</f>
        <v/>
      </c>
      <c r="L116" s="15">
        <f>IF($A116="","",IF($I116&gt;$H116,"Dépassement",IF($I116=$H116,"Pleine capacité",IF($I116=0,"Sans affectation","Capacité disponible"))))</f>
        <v/>
      </c>
    </row>
    <row r="117">
      <c r="A117" s="4" t="n"/>
      <c r="B117" s="12" t="n"/>
      <c r="C117" s="15">
        <f>IF($B117="","",IFERROR(INDEX('Paramètres'!$B$10:$B$18,MATCH($B117,'Paramètres'!$A$10:$A$18,0)),""))</f>
        <v/>
      </c>
      <c r="D117" s="15">
        <f>IF($B117="","",IFERROR(INDEX('Paramètres'!$C$10:$C$18,MATCH($B117,'Paramètres'!$A$10:$A$18,0)),""))</f>
        <v/>
      </c>
      <c r="E117" s="7" t="n"/>
      <c r="F117" s="7" t="n"/>
      <c r="G117" s="7" t="n"/>
      <c r="H117" s="16">
        <f>IF($A117="","",MAX(0,$E117-$F117-$G117))</f>
        <v/>
      </c>
      <c r="I117" s="16">
        <f>IF($A117="","",SUMIFS('Planification'!$K$2:$K$200,'Planification'!$A$2:$A$200,$A117,'Planification'!$C$2:$C$200,$B117))</f>
        <v/>
      </c>
      <c r="J117" s="16">
        <f>IF($A117="","",$H117-$I117)</f>
        <v/>
      </c>
      <c r="K117" s="17">
        <f>IF($A117="","",IFERROR($I117/$H117,0))</f>
        <v/>
      </c>
      <c r="L117" s="15">
        <f>IF($A117="","",IF($I117&gt;$H117,"Dépassement",IF($I117=$H117,"Pleine capacité",IF($I117=0,"Sans affectation","Capacité disponible"))))</f>
        <v/>
      </c>
    </row>
    <row r="118">
      <c r="A118" s="4" t="n"/>
      <c r="B118" s="12" t="n"/>
      <c r="C118" s="15">
        <f>IF($B118="","",IFERROR(INDEX('Paramètres'!$B$10:$B$18,MATCH($B118,'Paramètres'!$A$10:$A$18,0)),""))</f>
        <v/>
      </c>
      <c r="D118" s="15">
        <f>IF($B118="","",IFERROR(INDEX('Paramètres'!$C$10:$C$18,MATCH($B118,'Paramètres'!$A$10:$A$18,0)),""))</f>
        <v/>
      </c>
      <c r="E118" s="7" t="n"/>
      <c r="F118" s="7" t="n"/>
      <c r="G118" s="7" t="n"/>
      <c r="H118" s="16">
        <f>IF($A118="","",MAX(0,$E118-$F118-$G118))</f>
        <v/>
      </c>
      <c r="I118" s="16">
        <f>IF($A118="","",SUMIFS('Planification'!$K$2:$K$200,'Planification'!$A$2:$A$200,$A118,'Planification'!$C$2:$C$200,$B118))</f>
        <v/>
      </c>
      <c r="J118" s="16">
        <f>IF($A118="","",$H118-$I118)</f>
        <v/>
      </c>
      <c r="K118" s="17">
        <f>IF($A118="","",IFERROR($I118/$H118,0))</f>
        <v/>
      </c>
      <c r="L118" s="15">
        <f>IF($A118="","",IF($I118&gt;$H118,"Dépassement",IF($I118=$H118,"Pleine capacité",IF($I118=0,"Sans affectation","Capacité disponible"))))</f>
        <v/>
      </c>
    </row>
    <row r="119">
      <c r="A119" s="4" t="n"/>
      <c r="B119" s="12" t="n"/>
      <c r="C119" s="15">
        <f>IF($B119="","",IFERROR(INDEX('Paramètres'!$B$10:$B$18,MATCH($B119,'Paramètres'!$A$10:$A$18,0)),""))</f>
        <v/>
      </c>
      <c r="D119" s="15">
        <f>IF($B119="","",IFERROR(INDEX('Paramètres'!$C$10:$C$18,MATCH($B119,'Paramètres'!$A$10:$A$18,0)),""))</f>
        <v/>
      </c>
      <c r="E119" s="7" t="n"/>
      <c r="F119" s="7" t="n"/>
      <c r="G119" s="7" t="n"/>
      <c r="H119" s="16">
        <f>IF($A119="","",MAX(0,$E119-$F119-$G119))</f>
        <v/>
      </c>
      <c r="I119" s="16">
        <f>IF($A119="","",SUMIFS('Planification'!$K$2:$K$200,'Planification'!$A$2:$A$200,$A119,'Planification'!$C$2:$C$200,$B119))</f>
        <v/>
      </c>
      <c r="J119" s="16">
        <f>IF($A119="","",$H119-$I119)</f>
        <v/>
      </c>
      <c r="K119" s="17">
        <f>IF($A119="","",IFERROR($I119/$H119,0))</f>
        <v/>
      </c>
      <c r="L119" s="15">
        <f>IF($A119="","",IF($I119&gt;$H119,"Dépassement",IF($I119=$H119,"Pleine capacité",IF($I119=0,"Sans affectation","Capacité disponible"))))</f>
        <v/>
      </c>
    </row>
    <row r="120">
      <c r="A120" s="4" t="n"/>
      <c r="B120" s="12" t="n"/>
      <c r="C120" s="15">
        <f>IF($B120="","",IFERROR(INDEX('Paramètres'!$B$10:$B$18,MATCH($B120,'Paramètres'!$A$10:$A$18,0)),""))</f>
        <v/>
      </c>
      <c r="D120" s="15">
        <f>IF($B120="","",IFERROR(INDEX('Paramètres'!$C$10:$C$18,MATCH($B120,'Paramètres'!$A$10:$A$18,0)),""))</f>
        <v/>
      </c>
      <c r="E120" s="7" t="n"/>
      <c r="F120" s="7" t="n"/>
      <c r="G120" s="7" t="n"/>
      <c r="H120" s="16">
        <f>IF($A120="","",MAX(0,$E120-$F120-$G120))</f>
        <v/>
      </c>
      <c r="I120" s="16">
        <f>IF($A120="","",SUMIFS('Planification'!$K$2:$K$200,'Planification'!$A$2:$A$200,$A120,'Planification'!$C$2:$C$200,$B120))</f>
        <v/>
      </c>
      <c r="J120" s="16">
        <f>IF($A120="","",$H120-$I120)</f>
        <v/>
      </c>
      <c r="K120" s="17">
        <f>IF($A120="","",IFERROR($I120/$H120,0))</f>
        <v/>
      </c>
      <c r="L120" s="15">
        <f>IF($A120="","",IF($I120&gt;$H120,"Dépassement",IF($I120=$H120,"Pleine capacité",IF($I120=0,"Sans affectation","Capacité disponible"))))</f>
        <v/>
      </c>
    </row>
    <row r="121">
      <c r="A121" s="4" t="n"/>
      <c r="B121" s="12" t="n"/>
      <c r="C121" s="15">
        <f>IF($B121="","",IFERROR(INDEX('Paramètres'!$B$10:$B$18,MATCH($B121,'Paramètres'!$A$10:$A$18,0)),""))</f>
        <v/>
      </c>
      <c r="D121" s="15">
        <f>IF($B121="","",IFERROR(INDEX('Paramètres'!$C$10:$C$18,MATCH($B121,'Paramètres'!$A$10:$A$18,0)),""))</f>
        <v/>
      </c>
      <c r="E121" s="7" t="n"/>
      <c r="F121" s="7" t="n"/>
      <c r="G121" s="7" t="n"/>
      <c r="H121" s="16">
        <f>IF($A121="","",MAX(0,$E121-$F121-$G121))</f>
        <v/>
      </c>
      <c r="I121" s="16">
        <f>IF($A121="","",SUMIFS('Planification'!$K$2:$K$200,'Planification'!$A$2:$A$200,$A121,'Planification'!$C$2:$C$200,$B121))</f>
        <v/>
      </c>
      <c r="J121" s="16">
        <f>IF($A121="","",$H121-$I121)</f>
        <v/>
      </c>
      <c r="K121" s="17">
        <f>IF($A121="","",IFERROR($I121/$H121,0))</f>
        <v/>
      </c>
      <c r="L121" s="15">
        <f>IF($A121="","",IF($I121&gt;$H121,"Dépassement",IF($I121=$H121,"Pleine capacité",IF($I121=0,"Sans affectation","Capacité disponible"))))</f>
        <v/>
      </c>
    </row>
    <row r="122">
      <c r="A122" s="4" t="n"/>
      <c r="B122" s="12" t="n"/>
      <c r="C122" s="15">
        <f>IF($B122="","",IFERROR(INDEX('Paramètres'!$B$10:$B$18,MATCH($B122,'Paramètres'!$A$10:$A$18,0)),""))</f>
        <v/>
      </c>
      <c r="D122" s="15">
        <f>IF($B122="","",IFERROR(INDEX('Paramètres'!$C$10:$C$18,MATCH($B122,'Paramètres'!$A$10:$A$18,0)),""))</f>
        <v/>
      </c>
      <c r="E122" s="7" t="n"/>
      <c r="F122" s="7" t="n"/>
      <c r="G122" s="7" t="n"/>
      <c r="H122" s="16">
        <f>IF($A122="","",MAX(0,$E122-$F122-$G122))</f>
        <v/>
      </c>
      <c r="I122" s="16">
        <f>IF($A122="","",SUMIFS('Planification'!$K$2:$K$200,'Planification'!$A$2:$A$200,$A122,'Planification'!$C$2:$C$200,$B122))</f>
        <v/>
      </c>
      <c r="J122" s="16">
        <f>IF($A122="","",$H122-$I122)</f>
        <v/>
      </c>
      <c r="K122" s="17">
        <f>IF($A122="","",IFERROR($I122/$H122,0))</f>
        <v/>
      </c>
      <c r="L122" s="15">
        <f>IF($A122="","",IF($I122&gt;$H122,"Dépassement",IF($I122=$H122,"Pleine capacité",IF($I122=0,"Sans affectation","Capacité disponible"))))</f>
        <v/>
      </c>
    </row>
    <row r="123">
      <c r="A123" s="4" t="n"/>
      <c r="B123" s="12" t="n"/>
      <c r="C123" s="15">
        <f>IF($B123="","",IFERROR(INDEX('Paramètres'!$B$10:$B$18,MATCH($B123,'Paramètres'!$A$10:$A$18,0)),""))</f>
        <v/>
      </c>
      <c r="D123" s="15">
        <f>IF($B123="","",IFERROR(INDEX('Paramètres'!$C$10:$C$18,MATCH($B123,'Paramètres'!$A$10:$A$18,0)),""))</f>
        <v/>
      </c>
      <c r="E123" s="7" t="n"/>
      <c r="F123" s="7" t="n"/>
      <c r="G123" s="7" t="n"/>
      <c r="H123" s="16">
        <f>IF($A123="","",MAX(0,$E123-$F123-$G123))</f>
        <v/>
      </c>
      <c r="I123" s="16">
        <f>IF($A123="","",SUMIFS('Planification'!$K$2:$K$200,'Planification'!$A$2:$A$200,$A123,'Planification'!$C$2:$C$200,$B123))</f>
        <v/>
      </c>
      <c r="J123" s="16">
        <f>IF($A123="","",$H123-$I123)</f>
        <v/>
      </c>
      <c r="K123" s="17">
        <f>IF($A123="","",IFERROR($I123/$H123,0))</f>
        <v/>
      </c>
      <c r="L123" s="15">
        <f>IF($A123="","",IF($I123&gt;$H123,"Dépassement",IF($I123=$H123,"Pleine capacité",IF($I123=0,"Sans affectation","Capacité disponible"))))</f>
        <v/>
      </c>
    </row>
    <row r="124">
      <c r="A124" s="4" t="n"/>
      <c r="B124" s="12" t="n"/>
      <c r="C124" s="15">
        <f>IF($B124="","",IFERROR(INDEX('Paramètres'!$B$10:$B$18,MATCH($B124,'Paramètres'!$A$10:$A$18,0)),""))</f>
        <v/>
      </c>
      <c r="D124" s="15">
        <f>IF($B124="","",IFERROR(INDEX('Paramètres'!$C$10:$C$18,MATCH($B124,'Paramètres'!$A$10:$A$18,0)),""))</f>
        <v/>
      </c>
      <c r="E124" s="7" t="n"/>
      <c r="F124" s="7" t="n"/>
      <c r="G124" s="7" t="n"/>
      <c r="H124" s="16">
        <f>IF($A124="","",MAX(0,$E124-$F124-$G124))</f>
        <v/>
      </c>
      <c r="I124" s="16">
        <f>IF($A124="","",SUMIFS('Planification'!$K$2:$K$200,'Planification'!$A$2:$A$200,$A124,'Planification'!$C$2:$C$200,$B124))</f>
        <v/>
      </c>
      <c r="J124" s="16">
        <f>IF($A124="","",$H124-$I124)</f>
        <v/>
      </c>
      <c r="K124" s="17">
        <f>IF($A124="","",IFERROR($I124/$H124,0))</f>
        <v/>
      </c>
      <c r="L124" s="15">
        <f>IF($A124="","",IF($I124&gt;$H124,"Dépassement",IF($I124=$H124,"Pleine capacité",IF($I124=0,"Sans affectation","Capacité disponible"))))</f>
        <v/>
      </c>
    </row>
    <row r="125">
      <c r="A125" s="4" t="n"/>
      <c r="B125" s="12" t="n"/>
      <c r="C125" s="15">
        <f>IF($B125="","",IFERROR(INDEX('Paramètres'!$B$10:$B$18,MATCH($B125,'Paramètres'!$A$10:$A$18,0)),""))</f>
        <v/>
      </c>
      <c r="D125" s="15">
        <f>IF($B125="","",IFERROR(INDEX('Paramètres'!$C$10:$C$18,MATCH($B125,'Paramètres'!$A$10:$A$18,0)),""))</f>
        <v/>
      </c>
      <c r="E125" s="7" t="n"/>
      <c r="F125" s="7" t="n"/>
      <c r="G125" s="7" t="n"/>
      <c r="H125" s="16">
        <f>IF($A125="","",MAX(0,$E125-$F125-$G125))</f>
        <v/>
      </c>
      <c r="I125" s="16">
        <f>IF($A125="","",SUMIFS('Planification'!$K$2:$K$200,'Planification'!$A$2:$A$200,$A125,'Planification'!$C$2:$C$200,$B125))</f>
        <v/>
      </c>
      <c r="J125" s="16">
        <f>IF($A125="","",$H125-$I125)</f>
        <v/>
      </c>
      <c r="K125" s="17">
        <f>IF($A125="","",IFERROR($I125/$H125,0))</f>
        <v/>
      </c>
      <c r="L125" s="15">
        <f>IF($A125="","",IF($I125&gt;$H125,"Dépassement",IF($I125=$H125,"Pleine capacité",IF($I125=0,"Sans affectation","Capacité disponible"))))</f>
        <v/>
      </c>
    </row>
    <row r="126">
      <c r="A126" s="4" t="n"/>
      <c r="B126" s="12" t="n"/>
      <c r="C126" s="15">
        <f>IF($B126="","",IFERROR(INDEX('Paramètres'!$B$10:$B$18,MATCH($B126,'Paramètres'!$A$10:$A$18,0)),""))</f>
        <v/>
      </c>
      <c r="D126" s="15">
        <f>IF($B126="","",IFERROR(INDEX('Paramètres'!$C$10:$C$18,MATCH($B126,'Paramètres'!$A$10:$A$18,0)),""))</f>
        <v/>
      </c>
      <c r="E126" s="7" t="n"/>
      <c r="F126" s="7" t="n"/>
      <c r="G126" s="7" t="n"/>
      <c r="H126" s="16">
        <f>IF($A126="","",MAX(0,$E126-$F126-$G126))</f>
        <v/>
      </c>
      <c r="I126" s="16">
        <f>IF($A126="","",SUMIFS('Planification'!$K$2:$K$200,'Planification'!$A$2:$A$200,$A126,'Planification'!$C$2:$C$200,$B126))</f>
        <v/>
      </c>
      <c r="J126" s="16">
        <f>IF($A126="","",$H126-$I126)</f>
        <v/>
      </c>
      <c r="K126" s="17">
        <f>IF($A126="","",IFERROR($I126/$H126,0))</f>
        <v/>
      </c>
      <c r="L126" s="15">
        <f>IF($A126="","",IF($I126&gt;$H126,"Dépassement",IF($I126=$H126,"Pleine capacité",IF($I126=0,"Sans affectation","Capacité disponible"))))</f>
        <v/>
      </c>
    </row>
    <row r="127">
      <c r="A127" s="4" t="n"/>
      <c r="B127" s="12" t="n"/>
      <c r="C127" s="15">
        <f>IF($B127="","",IFERROR(INDEX('Paramètres'!$B$10:$B$18,MATCH($B127,'Paramètres'!$A$10:$A$18,0)),""))</f>
        <v/>
      </c>
      <c r="D127" s="15">
        <f>IF($B127="","",IFERROR(INDEX('Paramètres'!$C$10:$C$18,MATCH($B127,'Paramètres'!$A$10:$A$18,0)),""))</f>
        <v/>
      </c>
      <c r="E127" s="7" t="n"/>
      <c r="F127" s="7" t="n"/>
      <c r="G127" s="7" t="n"/>
      <c r="H127" s="16">
        <f>IF($A127="","",MAX(0,$E127-$F127-$G127))</f>
        <v/>
      </c>
      <c r="I127" s="16">
        <f>IF($A127="","",SUMIFS('Planification'!$K$2:$K$200,'Planification'!$A$2:$A$200,$A127,'Planification'!$C$2:$C$200,$B127))</f>
        <v/>
      </c>
      <c r="J127" s="16">
        <f>IF($A127="","",$H127-$I127)</f>
        <v/>
      </c>
      <c r="K127" s="17">
        <f>IF($A127="","",IFERROR($I127/$H127,0))</f>
        <v/>
      </c>
      <c r="L127" s="15">
        <f>IF($A127="","",IF($I127&gt;$H127,"Dépassement",IF($I127=$H127,"Pleine capacité",IF($I127=0,"Sans affectation","Capacité disponible"))))</f>
        <v/>
      </c>
    </row>
    <row r="128">
      <c r="A128" s="4" t="n"/>
      <c r="B128" s="12" t="n"/>
      <c r="C128" s="15">
        <f>IF($B128="","",IFERROR(INDEX('Paramètres'!$B$10:$B$18,MATCH($B128,'Paramètres'!$A$10:$A$18,0)),""))</f>
        <v/>
      </c>
      <c r="D128" s="15">
        <f>IF($B128="","",IFERROR(INDEX('Paramètres'!$C$10:$C$18,MATCH($B128,'Paramètres'!$A$10:$A$18,0)),""))</f>
        <v/>
      </c>
      <c r="E128" s="7" t="n"/>
      <c r="F128" s="7" t="n"/>
      <c r="G128" s="7" t="n"/>
      <c r="H128" s="16">
        <f>IF($A128="","",MAX(0,$E128-$F128-$G128))</f>
        <v/>
      </c>
      <c r="I128" s="16">
        <f>IF($A128="","",SUMIFS('Planification'!$K$2:$K$200,'Planification'!$A$2:$A$200,$A128,'Planification'!$C$2:$C$200,$B128))</f>
        <v/>
      </c>
      <c r="J128" s="16">
        <f>IF($A128="","",$H128-$I128)</f>
        <v/>
      </c>
      <c r="K128" s="17">
        <f>IF($A128="","",IFERROR($I128/$H128,0))</f>
        <v/>
      </c>
      <c r="L128" s="15">
        <f>IF($A128="","",IF($I128&gt;$H128,"Dépassement",IF($I128=$H128,"Pleine capacité",IF($I128=0,"Sans affectation","Capacité disponible"))))</f>
        <v/>
      </c>
    </row>
    <row r="129">
      <c r="A129" s="4" t="n"/>
      <c r="B129" s="12" t="n"/>
      <c r="C129" s="15">
        <f>IF($B129="","",IFERROR(INDEX('Paramètres'!$B$10:$B$18,MATCH($B129,'Paramètres'!$A$10:$A$18,0)),""))</f>
        <v/>
      </c>
      <c r="D129" s="15">
        <f>IF($B129="","",IFERROR(INDEX('Paramètres'!$C$10:$C$18,MATCH($B129,'Paramètres'!$A$10:$A$18,0)),""))</f>
        <v/>
      </c>
      <c r="E129" s="7" t="n"/>
      <c r="F129" s="7" t="n"/>
      <c r="G129" s="7" t="n"/>
      <c r="H129" s="16">
        <f>IF($A129="","",MAX(0,$E129-$F129-$G129))</f>
        <v/>
      </c>
      <c r="I129" s="16">
        <f>IF($A129="","",SUMIFS('Planification'!$K$2:$K$200,'Planification'!$A$2:$A$200,$A129,'Planification'!$C$2:$C$200,$B129))</f>
        <v/>
      </c>
      <c r="J129" s="16">
        <f>IF($A129="","",$H129-$I129)</f>
        <v/>
      </c>
      <c r="K129" s="17">
        <f>IF($A129="","",IFERROR($I129/$H129,0))</f>
        <v/>
      </c>
      <c r="L129" s="15">
        <f>IF($A129="","",IF($I129&gt;$H129,"Dépassement",IF($I129=$H129,"Pleine capacité",IF($I129=0,"Sans affectation","Capacité disponible"))))</f>
        <v/>
      </c>
    </row>
    <row r="130">
      <c r="A130" s="4" t="n"/>
      <c r="B130" s="12" t="n"/>
      <c r="C130" s="15">
        <f>IF($B130="","",IFERROR(INDEX('Paramètres'!$B$10:$B$18,MATCH($B130,'Paramètres'!$A$10:$A$18,0)),""))</f>
        <v/>
      </c>
      <c r="D130" s="15">
        <f>IF($B130="","",IFERROR(INDEX('Paramètres'!$C$10:$C$18,MATCH($B130,'Paramètres'!$A$10:$A$18,0)),""))</f>
        <v/>
      </c>
      <c r="E130" s="7" t="n"/>
      <c r="F130" s="7" t="n"/>
      <c r="G130" s="7" t="n"/>
      <c r="H130" s="16">
        <f>IF($A130="","",MAX(0,$E130-$F130-$G130))</f>
        <v/>
      </c>
      <c r="I130" s="16">
        <f>IF($A130="","",SUMIFS('Planification'!$K$2:$K$200,'Planification'!$A$2:$A$200,$A130,'Planification'!$C$2:$C$200,$B130))</f>
        <v/>
      </c>
      <c r="J130" s="16">
        <f>IF($A130="","",$H130-$I130)</f>
        <v/>
      </c>
      <c r="K130" s="17">
        <f>IF($A130="","",IFERROR($I130/$H130,0))</f>
        <v/>
      </c>
      <c r="L130" s="15">
        <f>IF($A130="","",IF($I130&gt;$H130,"Dépassement",IF($I130=$H130,"Pleine capacité",IF($I130=0,"Sans affectation","Capacité disponible"))))</f>
        <v/>
      </c>
    </row>
    <row r="131">
      <c r="A131" s="4" t="n"/>
      <c r="B131" s="12" t="n"/>
      <c r="C131" s="15">
        <f>IF($B131="","",IFERROR(INDEX('Paramètres'!$B$10:$B$18,MATCH($B131,'Paramètres'!$A$10:$A$18,0)),""))</f>
        <v/>
      </c>
      <c r="D131" s="15">
        <f>IF($B131="","",IFERROR(INDEX('Paramètres'!$C$10:$C$18,MATCH($B131,'Paramètres'!$A$10:$A$18,0)),""))</f>
        <v/>
      </c>
      <c r="E131" s="7" t="n"/>
      <c r="F131" s="7" t="n"/>
      <c r="G131" s="7" t="n"/>
      <c r="H131" s="16">
        <f>IF($A131="","",MAX(0,$E131-$F131-$G131))</f>
        <v/>
      </c>
      <c r="I131" s="16">
        <f>IF($A131="","",SUMIFS('Planification'!$K$2:$K$200,'Planification'!$A$2:$A$200,$A131,'Planification'!$C$2:$C$200,$B131))</f>
        <v/>
      </c>
      <c r="J131" s="16">
        <f>IF($A131="","",$H131-$I131)</f>
        <v/>
      </c>
      <c r="K131" s="17">
        <f>IF($A131="","",IFERROR($I131/$H131,0))</f>
        <v/>
      </c>
      <c r="L131" s="15">
        <f>IF($A131="","",IF($I131&gt;$H131,"Dépassement",IF($I131=$H131,"Pleine capacité",IF($I131=0,"Sans affectation","Capacité disponible"))))</f>
        <v/>
      </c>
    </row>
    <row r="132">
      <c r="A132" s="4" t="n"/>
      <c r="B132" s="12" t="n"/>
      <c r="C132" s="15">
        <f>IF($B132="","",IFERROR(INDEX('Paramètres'!$B$10:$B$18,MATCH($B132,'Paramètres'!$A$10:$A$18,0)),""))</f>
        <v/>
      </c>
      <c r="D132" s="15">
        <f>IF($B132="","",IFERROR(INDEX('Paramètres'!$C$10:$C$18,MATCH($B132,'Paramètres'!$A$10:$A$18,0)),""))</f>
        <v/>
      </c>
      <c r="E132" s="7" t="n"/>
      <c r="F132" s="7" t="n"/>
      <c r="G132" s="7" t="n"/>
      <c r="H132" s="16">
        <f>IF($A132="","",MAX(0,$E132-$F132-$G132))</f>
        <v/>
      </c>
      <c r="I132" s="16">
        <f>IF($A132="","",SUMIFS('Planification'!$K$2:$K$200,'Planification'!$A$2:$A$200,$A132,'Planification'!$C$2:$C$200,$B132))</f>
        <v/>
      </c>
      <c r="J132" s="16">
        <f>IF($A132="","",$H132-$I132)</f>
        <v/>
      </c>
      <c r="K132" s="17">
        <f>IF($A132="","",IFERROR($I132/$H132,0))</f>
        <v/>
      </c>
      <c r="L132" s="15">
        <f>IF($A132="","",IF($I132&gt;$H132,"Dépassement",IF($I132=$H132,"Pleine capacité",IF($I132=0,"Sans affectation","Capacité disponible"))))</f>
        <v/>
      </c>
    </row>
    <row r="133">
      <c r="A133" s="4" t="n"/>
      <c r="B133" s="12" t="n"/>
      <c r="C133" s="15">
        <f>IF($B133="","",IFERROR(INDEX('Paramètres'!$B$10:$B$18,MATCH($B133,'Paramètres'!$A$10:$A$18,0)),""))</f>
        <v/>
      </c>
      <c r="D133" s="15">
        <f>IF($B133="","",IFERROR(INDEX('Paramètres'!$C$10:$C$18,MATCH($B133,'Paramètres'!$A$10:$A$18,0)),""))</f>
        <v/>
      </c>
      <c r="E133" s="7" t="n"/>
      <c r="F133" s="7" t="n"/>
      <c r="G133" s="7" t="n"/>
      <c r="H133" s="16">
        <f>IF($A133="","",MAX(0,$E133-$F133-$G133))</f>
        <v/>
      </c>
      <c r="I133" s="16">
        <f>IF($A133="","",SUMIFS('Planification'!$K$2:$K$200,'Planification'!$A$2:$A$200,$A133,'Planification'!$C$2:$C$200,$B133))</f>
        <v/>
      </c>
      <c r="J133" s="16">
        <f>IF($A133="","",$H133-$I133)</f>
        <v/>
      </c>
      <c r="K133" s="17">
        <f>IF($A133="","",IFERROR($I133/$H133,0))</f>
        <v/>
      </c>
      <c r="L133" s="15">
        <f>IF($A133="","",IF($I133&gt;$H133,"Dépassement",IF($I133=$H133,"Pleine capacité",IF($I133=0,"Sans affectation","Capacité disponible"))))</f>
        <v/>
      </c>
    </row>
    <row r="134">
      <c r="A134" s="4" t="n"/>
      <c r="B134" s="12" t="n"/>
      <c r="C134" s="15">
        <f>IF($B134="","",IFERROR(INDEX('Paramètres'!$B$10:$B$18,MATCH($B134,'Paramètres'!$A$10:$A$18,0)),""))</f>
        <v/>
      </c>
      <c r="D134" s="15">
        <f>IF($B134="","",IFERROR(INDEX('Paramètres'!$C$10:$C$18,MATCH($B134,'Paramètres'!$A$10:$A$18,0)),""))</f>
        <v/>
      </c>
      <c r="E134" s="7" t="n"/>
      <c r="F134" s="7" t="n"/>
      <c r="G134" s="7" t="n"/>
      <c r="H134" s="16">
        <f>IF($A134="","",MAX(0,$E134-$F134-$G134))</f>
        <v/>
      </c>
      <c r="I134" s="16">
        <f>IF($A134="","",SUMIFS('Planification'!$K$2:$K$200,'Planification'!$A$2:$A$200,$A134,'Planification'!$C$2:$C$200,$B134))</f>
        <v/>
      </c>
      <c r="J134" s="16">
        <f>IF($A134="","",$H134-$I134)</f>
        <v/>
      </c>
      <c r="K134" s="17">
        <f>IF($A134="","",IFERROR($I134/$H134,0))</f>
        <v/>
      </c>
      <c r="L134" s="15">
        <f>IF($A134="","",IF($I134&gt;$H134,"Dépassement",IF($I134=$H134,"Pleine capacité",IF($I134=0,"Sans affectation","Capacité disponible"))))</f>
        <v/>
      </c>
    </row>
    <row r="135">
      <c r="A135" s="4" t="n"/>
      <c r="B135" s="12" t="n"/>
      <c r="C135" s="15">
        <f>IF($B135="","",IFERROR(INDEX('Paramètres'!$B$10:$B$18,MATCH($B135,'Paramètres'!$A$10:$A$18,0)),""))</f>
        <v/>
      </c>
      <c r="D135" s="15">
        <f>IF($B135="","",IFERROR(INDEX('Paramètres'!$C$10:$C$18,MATCH($B135,'Paramètres'!$A$10:$A$18,0)),""))</f>
        <v/>
      </c>
      <c r="E135" s="7" t="n"/>
      <c r="F135" s="7" t="n"/>
      <c r="G135" s="7" t="n"/>
      <c r="H135" s="16">
        <f>IF($A135="","",MAX(0,$E135-$F135-$G135))</f>
        <v/>
      </c>
      <c r="I135" s="16">
        <f>IF($A135="","",SUMIFS('Planification'!$K$2:$K$200,'Planification'!$A$2:$A$200,$A135,'Planification'!$C$2:$C$200,$B135))</f>
        <v/>
      </c>
      <c r="J135" s="16">
        <f>IF($A135="","",$H135-$I135)</f>
        <v/>
      </c>
      <c r="K135" s="17">
        <f>IF($A135="","",IFERROR($I135/$H135,0))</f>
        <v/>
      </c>
      <c r="L135" s="15">
        <f>IF($A135="","",IF($I135&gt;$H135,"Dépassement",IF($I135=$H135,"Pleine capacité",IF($I135=0,"Sans affectation","Capacité disponible"))))</f>
        <v/>
      </c>
    </row>
    <row r="136">
      <c r="A136" s="4" t="n"/>
      <c r="B136" s="12" t="n"/>
      <c r="C136" s="15">
        <f>IF($B136="","",IFERROR(INDEX('Paramètres'!$B$10:$B$18,MATCH($B136,'Paramètres'!$A$10:$A$18,0)),""))</f>
        <v/>
      </c>
      <c r="D136" s="15">
        <f>IF($B136="","",IFERROR(INDEX('Paramètres'!$C$10:$C$18,MATCH($B136,'Paramètres'!$A$10:$A$18,0)),""))</f>
        <v/>
      </c>
      <c r="E136" s="7" t="n"/>
      <c r="F136" s="7" t="n"/>
      <c r="G136" s="7" t="n"/>
      <c r="H136" s="16">
        <f>IF($A136="","",MAX(0,$E136-$F136-$G136))</f>
        <v/>
      </c>
      <c r="I136" s="16">
        <f>IF($A136="","",SUMIFS('Planification'!$K$2:$K$200,'Planification'!$A$2:$A$200,$A136,'Planification'!$C$2:$C$200,$B136))</f>
        <v/>
      </c>
      <c r="J136" s="16">
        <f>IF($A136="","",$H136-$I136)</f>
        <v/>
      </c>
      <c r="K136" s="17">
        <f>IF($A136="","",IFERROR($I136/$H136,0))</f>
        <v/>
      </c>
      <c r="L136" s="15">
        <f>IF($A136="","",IF($I136&gt;$H136,"Dépassement",IF($I136=$H136,"Pleine capacité",IF($I136=0,"Sans affectation","Capacité disponible"))))</f>
        <v/>
      </c>
    </row>
    <row r="137">
      <c r="A137" s="4" t="n"/>
      <c r="B137" s="12" t="n"/>
      <c r="C137" s="15">
        <f>IF($B137="","",IFERROR(INDEX('Paramètres'!$B$10:$B$18,MATCH($B137,'Paramètres'!$A$10:$A$18,0)),""))</f>
        <v/>
      </c>
      <c r="D137" s="15">
        <f>IF($B137="","",IFERROR(INDEX('Paramètres'!$C$10:$C$18,MATCH($B137,'Paramètres'!$A$10:$A$18,0)),""))</f>
        <v/>
      </c>
      <c r="E137" s="7" t="n"/>
      <c r="F137" s="7" t="n"/>
      <c r="G137" s="7" t="n"/>
      <c r="H137" s="16">
        <f>IF($A137="","",MAX(0,$E137-$F137-$G137))</f>
        <v/>
      </c>
      <c r="I137" s="16">
        <f>IF($A137="","",SUMIFS('Planification'!$K$2:$K$200,'Planification'!$A$2:$A$200,$A137,'Planification'!$C$2:$C$200,$B137))</f>
        <v/>
      </c>
      <c r="J137" s="16">
        <f>IF($A137="","",$H137-$I137)</f>
        <v/>
      </c>
      <c r="K137" s="17">
        <f>IF($A137="","",IFERROR($I137/$H137,0))</f>
        <v/>
      </c>
      <c r="L137" s="15">
        <f>IF($A137="","",IF($I137&gt;$H137,"Dépassement",IF($I137=$H137,"Pleine capacité",IF($I137=0,"Sans affectation","Capacité disponible"))))</f>
        <v/>
      </c>
    </row>
    <row r="138">
      <c r="A138" s="4" t="n"/>
      <c r="B138" s="12" t="n"/>
      <c r="C138" s="15">
        <f>IF($B138="","",IFERROR(INDEX('Paramètres'!$B$10:$B$18,MATCH($B138,'Paramètres'!$A$10:$A$18,0)),""))</f>
        <v/>
      </c>
      <c r="D138" s="15">
        <f>IF($B138="","",IFERROR(INDEX('Paramètres'!$C$10:$C$18,MATCH($B138,'Paramètres'!$A$10:$A$18,0)),""))</f>
        <v/>
      </c>
      <c r="E138" s="7" t="n"/>
      <c r="F138" s="7" t="n"/>
      <c r="G138" s="7" t="n"/>
      <c r="H138" s="16">
        <f>IF($A138="","",MAX(0,$E138-$F138-$G138))</f>
        <v/>
      </c>
      <c r="I138" s="16">
        <f>IF($A138="","",SUMIFS('Planification'!$K$2:$K$200,'Planification'!$A$2:$A$200,$A138,'Planification'!$C$2:$C$200,$B138))</f>
        <v/>
      </c>
      <c r="J138" s="16">
        <f>IF($A138="","",$H138-$I138)</f>
        <v/>
      </c>
      <c r="K138" s="17">
        <f>IF($A138="","",IFERROR($I138/$H138,0))</f>
        <v/>
      </c>
      <c r="L138" s="15">
        <f>IF($A138="","",IF($I138&gt;$H138,"Dépassement",IF($I138=$H138,"Pleine capacité",IF($I138=0,"Sans affectation","Capacité disponible"))))</f>
        <v/>
      </c>
    </row>
    <row r="139">
      <c r="A139" s="4" t="n"/>
      <c r="B139" s="12" t="n"/>
      <c r="C139" s="15">
        <f>IF($B139="","",IFERROR(INDEX('Paramètres'!$B$10:$B$18,MATCH($B139,'Paramètres'!$A$10:$A$18,0)),""))</f>
        <v/>
      </c>
      <c r="D139" s="15">
        <f>IF($B139="","",IFERROR(INDEX('Paramètres'!$C$10:$C$18,MATCH($B139,'Paramètres'!$A$10:$A$18,0)),""))</f>
        <v/>
      </c>
      <c r="E139" s="7" t="n"/>
      <c r="F139" s="7" t="n"/>
      <c r="G139" s="7" t="n"/>
      <c r="H139" s="16">
        <f>IF($A139="","",MAX(0,$E139-$F139-$G139))</f>
        <v/>
      </c>
      <c r="I139" s="16">
        <f>IF($A139="","",SUMIFS('Planification'!$K$2:$K$200,'Planification'!$A$2:$A$200,$A139,'Planification'!$C$2:$C$200,$B139))</f>
        <v/>
      </c>
      <c r="J139" s="16">
        <f>IF($A139="","",$H139-$I139)</f>
        <v/>
      </c>
      <c r="K139" s="17">
        <f>IF($A139="","",IFERROR($I139/$H139,0))</f>
        <v/>
      </c>
      <c r="L139" s="15">
        <f>IF($A139="","",IF($I139&gt;$H139,"Dépassement",IF($I139=$H139,"Pleine capacité",IF($I139=0,"Sans affectation","Capacité disponible"))))</f>
        <v/>
      </c>
    </row>
    <row r="140">
      <c r="A140" s="4" t="n"/>
      <c r="B140" s="12" t="n"/>
      <c r="C140" s="15">
        <f>IF($B140="","",IFERROR(INDEX('Paramètres'!$B$10:$B$18,MATCH($B140,'Paramètres'!$A$10:$A$18,0)),""))</f>
        <v/>
      </c>
      <c r="D140" s="15">
        <f>IF($B140="","",IFERROR(INDEX('Paramètres'!$C$10:$C$18,MATCH($B140,'Paramètres'!$A$10:$A$18,0)),""))</f>
        <v/>
      </c>
      <c r="E140" s="7" t="n"/>
      <c r="F140" s="7" t="n"/>
      <c r="G140" s="7" t="n"/>
      <c r="H140" s="16">
        <f>IF($A140="","",MAX(0,$E140-$F140-$G140))</f>
        <v/>
      </c>
      <c r="I140" s="16">
        <f>IF($A140="","",SUMIFS('Planification'!$K$2:$K$200,'Planification'!$A$2:$A$200,$A140,'Planification'!$C$2:$C$200,$B140))</f>
        <v/>
      </c>
      <c r="J140" s="16">
        <f>IF($A140="","",$H140-$I140)</f>
        <v/>
      </c>
      <c r="K140" s="17">
        <f>IF($A140="","",IFERROR($I140/$H140,0))</f>
        <v/>
      </c>
      <c r="L140" s="15">
        <f>IF($A140="","",IF($I140&gt;$H140,"Dépassement",IF($I140=$H140,"Pleine capacité",IF($I140=0,"Sans affectation","Capacité disponible"))))</f>
        <v/>
      </c>
    </row>
    <row r="141">
      <c r="A141" s="4" t="n"/>
      <c r="B141" s="12" t="n"/>
      <c r="C141" s="15">
        <f>IF($B141="","",IFERROR(INDEX('Paramètres'!$B$10:$B$18,MATCH($B141,'Paramètres'!$A$10:$A$18,0)),""))</f>
        <v/>
      </c>
      <c r="D141" s="15">
        <f>IF($B141="","",IFERROR(INDEX('Paramètres'!$C$10:$C$18,MATCH($B141,'Paramètres'!$A$10:$A$18,0)),""))</f>
        <v/>
      </c>
      <c r="E141" s="7" t="n"/>
      <c r="F141" s="7" t="n"/>
      <c r="G141" s="7" t="n"/>
      <c r="H141" s="16">
        <f>IF($A141="","",MAX(0,$E141-$F141-$G141))</f>
        <v/>
      </c>
      <c r="I141" s="16">
        <f>IF($A141="","",SUMIFS('Planification'!$K$2:$K$200,'Planification'!$A$2:$A$200,$A141,'Planification'!$C$2:$C$200,$B141))</f>
        <v/>
      </c>
      <c r="J141" s="16">
        <f>IF($A141="","",$H141-$I141)</f>
        <v/>
      </c>
      <c r="K141" s="17">
        <f>IF($A141="","",IFERROR($I141/$H141,0))</f>
        <v/>
      </c>
      <c r="L141" s="15">
        <f>IF($A141="","",IF($I141&gt;$H141,"Dépassement",IF($I141=$H141,"Pleine capacité",IF($I141=0,"Sans affectation","Capacité disponible"))))</f>
        <v/>
      </c>
    </row>
    <row r="142">
      <c r="A142" s="4" t="n"/>
      <c r="B142" s="12" t="n"/>
      <c r="C142" s="15">
        <f>IF($B142="","",IFERROR(INDEX('Paramètres'!$B$10:$B$18,MATCH($B142,'Paramètres'!$A$10:$A$18,0)),""))</f>
        <v/>
      </c>
      <c r="D142" s="15">
        <f>IF($B142="","",IFERROR(INDEX('Paramètres'!$C$10:$C$18,MATCH($B142,'Paramètres'!$A$10:$A$18,0)),""))</f>
        <v/>
      </c>
      <c r="E142" s="7" t="n"/>
      <c r="F142" s="7" t="n"/>
      <c r="G142" s="7" t="n"/>
      <c r="H142" s="16">
        <f>IF($A142="","",MAX(0,$E142-$F142-$G142))</f>
        <v/>
      </c>
      <c r="I142" s="16">
        <f>IF($A142="","",SUMIFS('Planification'!$K$2:$K$200,'Planification'!$A$2:$A$200,$A142,'Planification'!$C$2:$C$200,$B142))</f>
        <v/>
      </c>
      <c r="J142" s="16">
        <f>IF($A142="","",$H142-$I142)</f>
        <v/>
      </c>
      <c r="K142" s="17">
        <f>IF($A142="","",IFERROR($I142/$H142,0))</f>
        <v/>
      </c>
      <c r="L142" s="15">
        <f>IF($A142="","",IF($I142&gt;$H142,"Dépassement",IF($I142=$H142,"Pleine capacité",IF($I142=0,"Sans affectation","Capacité disponible"))))</f>
        <v/>
      </c>
    </row>
    <row r="143">
      <c r="A143" s="4" t="n"/>
      <c r="B143" s="12" t="n"/>
      <c r="C143" s="15">
        <f>IF($B143="","",IFERROR(INDEX('Paramètres'!$B$10:$B$18,MATCH($B143,'Paramètres'!$A$10:$A$18,0)),""))</f>
        <v/>
      </c>
      <c r="D143" s="15">
        <f>IF($B143="","",IFERROR(INDEX('Paramètres'!$C$10:$C$18,MATCH($B143,'Paramètres'!$A$10:$A$18,0)),""))</f>
        <v/>
      </c>
      <c r="E143" s="7" t="n"/>
      <c r="F143" s="7" t="n"/>
      <c r="G143" s="7" t="n"/>
      <c r="H143" s="16">
        <f>IF($A143="","",MAX(0,$E143-$F143-$G143))</f>
        <v/>
      </c>
      <c r="I143" s="16">
        <f>IF($A143="","",SUMIFS('Planification'!$K$2:$K$200,'Planification'!$A$2:$A$200,$A143,'Planification'!$C$2:$C$200,$B143))</f>
        <v/>
      </c>
      <c r="J143" s="16">
        <f>IF($A143="","",$H143-$I143)</f>
        <v/>
      </c>
      <c r="K143" s="17">
        <f>IF($A143="","",IFERROR($I143/$H143,0))</f>
        <v/>
      </c>
      <c r="L143" s="15">
        <f>IF($A143="","",IF($I143&gt;$H143,"Dépassement",IF($I143=$H143,"Pleine capacité",IF($I143=0,"Sans affectation","Capacité disponible"))))</f>
        <v/>
      </c>
    </row>
    <row r="144">
      <c r="A144" s="4" t="n"/>
      <c r="B144" s="12" t="n"/>
      <c r="C144" s="15">
        <f>IF($B144="","",IFERROR(INDEX('Paramètres'!$B$10:$B$18,MATCH($B144,'Paramètres'!$A$10:$A$18,0)),""))</f>
        <v/>
      </c>
      <c r="D144" s="15">
        <f>IF($B144="","",IFERROR(INDEX('Paramètres'!$C$10:$C$18,MATCH($B144,'Paramètres'!$A$10:$A$18,0)),""))</f>
        <v/>
      </c>
      <c r="E144" s="7" t="n"/>
      <c r="F144" s="7" t="n"/>
      <c r="G144" s="7" t="n"/>
      <c r="H144" s="16">
        <f>IF($A144="","",MAX(0,$E144-$F144-$G144))</f>
        <v/>
      </c>
      <c r="I144" s="16">
        <f>IF($A144="","",SUMIFS('Planification'!$K$2:$K$200,'Planification'!$A$2:$A$200,$A144,'Planification'!$C$2:$C$200,$B144))</f>
        <v/>
      </c>
      <c r="J144" s="16">
        <f>IF($A144="","",$H144-$I144)</f>
        <v/>
      </c>
      <c r="K144" s="17">
        <f>IF($A144="","",IFERROR($I144/$H144,0))</f>
        <v/>
      </c>
      <c r="L144" s="15">
        <f>IF($A144="","",IF($I144&gt;$H144,"Dépassement",IF($I144=$H144,"Pleine capacité",IF($I144=0,"Sans affectation","Capacité disponible"))))</f>
        <v/>
      </c>
    </row>
    <row r="145">
      <c r="A145" s="4" t="n"/>
      <c r="B145" s="12" t="n"/>
      <c r="C145" s="15">
        <f>IF($B145="","",IFERROR(INDEX('Paramètres'!$B$10:$B$18,MATCH($B145,'Paramètres'!$A$10:$A$18,0)),""))</f>
        <v/>
      </c>
      <c r="D145" s="15">
        <f>IF($B145="","",IFERROR(INDEX('Paramètres'!$C$10:$C$18,MATCH($B145,'Paramètres'!$A$10:$A$18,0)),""))</f>
        <v/>
      </c>
      <c r="E145" s="7" t="n"/>
      <c r="F145" s="7" t="n"/>
      <c r="G145" s="7" t="n"/>
      <c r="H145" s="16">
        <f>IF($A145="","",MAX(0,$E145-$F145-$G145))</f>
        <v/>
      </c>
      <c r="I145" s="16">
        <f>IF($A145="","",SUMIFS('Planification'!$K$2:$K$200,'Planification'!$A$2:$A$200,$A145,'Planification'!$C$2:$C$200,$B145))</f>
        <v/>
      </c>
      <c r="J145" s="16">
        <f>IF($A145="","",$H145-$I145)</f>
        <v/>
      </c>
      <c r="K145" s="17">
        <f>IF($A145="","",IFERROR($I145/$H145,0))</f>
        <v/>
      </c>
      <c r="L145" s="15">
        <f>IF($A145="","",IF($I145&gt;$H145,"Dépassement",IF($I145=$H145,"Pleine capacité",IF($I145=0,"Sans affectation","Capacité disponible"))))</f>
        <v/>
      </c>
    </row>
    <row r="146">
      <c r="A146" s="4" t="n"/>
      <c r="B146" s="12" t="n"/>
      <c r="C146" s="15">
        <f>IF($B146="","",IFERROR(INDEX('Paramètres'!$B$10:$B$18,MATCH($B146,'Paramètres'!$A$10:$A$18,0)),""))</f>
        <v/>
      </c>
      <c r="D146" s="15">
        <f>IF($B146="","",IFERROR(INDEX('Paramètres'!$C$10:$C$18,MATCH($B146,'Paramètres'!$A$10:$A$18,0)),""))</f>
        <v/>
      </c>
      <c r="E146" s="7" t="n"/>
      <c r="F146" s="7" t="n"/>
      <c r="G146" s="7" t="n"/>
      <c r="H146" s="16">
        <f>IF($A146="","",MAX(0,$E146-$F146-$G146))</f>
        <v/>
      </c>
      <c r="I146" s="16">
        <f>IF($A146="","",SUMIFS('Planification'!$K$2:$K$200,'Planification'!$A$2:$A$200,$A146,'Planification'!$C$2:$C$200,$B146))</f>
        <v/>
      </c>
      <c r="J146" s="16">
        <f>IF($A146="","",$H146-$I146)</f>
        <v/>
      </c>
      <c r="K146" s="17">
        <f>IF($A146="","",IFERROR($I146/$H146,0))</f>
        <v/>
      </c>
      <c r="L146" s="15">
        <f>IF($A146="","",IF($I146&gt;$H146,"Dépassement",IF($I146=$H146,"Pleine capacité",IF($I146=0,"Sans affectation","Capacité disponible"))))</f>
        <v/>
      </c>
    </row>
    <row r="147">
      <c r="A147" s="4" t="n"/>
      <c r="B147" s="12" t="n"/>
      <c r="C147" s="15">
        <f>IF($B147="","",IFERROR(INDEX('Paramètres'!$B$10:$B$18,MATCH($B147,'Paramètres'!$A$10:$A$18,0)),""))</f>
        <v/>
      </c>
      <c r="D147" s="15">
        <f>IF($B147="","",IFERROR(INDEX('Paramètres'!$C$10:$C$18,MATCH($B147,'Paramètres'!$A$10:$A$18,0)),""))</f>
        <v/>
      </c>
      <c r="E147" s="7" t="n"/>
      <c r="F147" s="7" t="n"/>
      <c r="G147" s="7" t="n"/>
      <c r="H147" s="16">
        <f>IF($A147="","",MAX(0,$E147-$F147-$G147))</f>
        <v/>
      </c>
      <c r="I147" s="16">
        <f>IF($A147="","",SUMIFS('Planification'!$K$2:$K$200,'Planification'!$A$2:$A$200,$A147,'Planification'!$C$2:$C$200,$B147))</f>
        <v/>
      </c>
      <c r="J147" s="16">
        <f>IF($A147="","",$H147-$I147)</f>
        <v/>
      </c>
      <c r="K147" s="17">
        <f>IF($A147="","",IFERROR($I147/$H147,0))</f>
        <v/>
      </c>
      <c r="L147" s="15">
        <f>IF($A147="","",IF($I147&gt;$H147,"Dépassement",IF($I147=$H147,"Pleine capacité",IF($I147=0,"Sans affectation","Capacité disponible"))))</f>
        <v/>
      </c>
    </row>
    <row r="148">
      <c r="A148" s="4" t="n"/>
      <c r="B148" s="12" t="n"/>
      <c r="C148" s="15">
        <f>IF($B148="","",IFERROR(INDEX('Paramètres'!$B$10:$B$18,MATCH($B148,'Paramètres'!$A$10:$A$18,0)),""))</f>
        <v/>
      </c>
      <c r="D148" s="15">
        <f>IF($B148="","",IFERROR(INDEX('Paramètres'!$C$10:$C$18,MATCH($B148,'Paramètres'!$A$10:$A$18,0)),""))</f>
        <v/>
      </c>
      <c r="E148" s="7" t="n"/>
      <c r="F148" s="7" t="n"/>
      <c r="G148" s="7" t="n"/>
      <c r="H148" s="16">
        <f>IF($A148="","",MAX(0,$E148-$F148-$G148))</f>
        <v/>
      </c>
      <c r="I148" s="16">
        <f>IF($A148="","",SUMIFS('Planification'!$K$2:$K$200,'Planification'!$A$2:$A$200,$A148,'Planification'!$C$2:$C$200,$B148))</f>
        <v/>
      </c>
      <c r="J148" s="16">
        <f>IF($A148="","",$H148-$I148)</f>
        <v/>
      </c>
      <c r="K148" s="17">
        <f>IF($A148="","",IFERROR($I148/$H148,0))</f>
        <v/>
      </c>
      <c r="L148" s="15">
        <f>IF($A148="","",IF($I148&gt;$H148,"Dépassement",IF($I148=$H148,"Pleine capacité",IF($I148=0,"Sans affectation","Capacité disponible"))))</f>
        <v/>
      </c>
    </row>
    <row r="149">
      <c r="A149" s="4" t="n"/>
      <c r="B149" s="12" t="n"/>
      <c r="C149" s="15">
        <f>IF($B149="","",IFERROR(INDEX('Paramètres'!$B$10:$B$18,MATCH($B149,'Paramètres'!$A$10:$A$18,0)),""))</f>
        <v/>
      </c>
      <c r="D149" s="15">
        <f>IF($B149="","",IFERROR(INDEX('Paramètres'!$C$10:$C$18,MATCH($B149,'Paramètres'!$A$10:$A$18,0)),""))</f>
        <v/>
      </c>
      <c r="E149" s="7" t="n"/>
      <c r="F149" s="7" t="n"/>
      <c r="G149" s="7" t="n"/>
      <c r="H149" s="16">
        <f>IF($A149="","",MAX(0,$E149-$F149-$G149))</f>
        <v/>
      </c>
      <c r="I149" s="16">
        <f>IF($A149="","",SUMIFS('Planification'!$K$2:$K$200,'Planification'!$A$2:$A$200,$A149,'Planification'!$C$2:$C$200,$B149))</f>
        <v/>
      </c>
      <c r="J149" s="16">
        <f>IF($A149="","",$H149-$I149)</f>
        <v/>
      </c>
      <c r="K149" s="17">
        <f>IF($A149="","",IFERROR($I149/$H149,0))</f>
        <v/>
      </c>
      <c r="L149" s="15">
        <f>IF($A149="","",IF($I149&gt;$H149,"Dépassement",IF($I149=$H149,"Pleine capacité",IF($I149=0,"Sans affectation","Capacité disponible"))))</f>
        <v/>
      </c>
    </row>
    <row r="150">
      <c r="A150" s="4" t="n"/>
      <c r="B150" s="12" t="n"/>
      <c r="C150" s="15">
        <f>IF($B150="","",IFERROR(INDEX('Paramètres'!$B$10:$B$18,MATCH($B150,'Paramètres'!$A$10:$A$18,0)),""))</f>
        <v/>
      </c>
      <c r="D150" s="15">
        <f>IF($B150="","",IFERROR(INDEX('Paramètres'!$C$10:$C$18,MATCH($B150,'Paramètres'!$A$10:$A$18,0)),""))</f>
        <v/>
      </c>
      <c r="E150" s="7" t="n"/>
      <c r="F150" s="7" t="n"/>
      <c r="G150" s="7" t="n"/>
      <c r="H150" s="16">
        <f>IF($A150="","",MAX(0,$E150-$F150-$G150))</f>
        <v/>
      </c>
      <c r="I150" s="16">
        <f>IF($A150="","",SUMIFS('Planification'!$K$2:$K$200,'Planification'!$A$2:$A$200,$A150,'Planification'!$C$2:$C$200,$B150))</f>
        <v/>
      </c>
      <c r="J150" s="16">
        <f>IF($A150="","",$H150-$I150)</f>
        <v/>
      </c>
      <c r="K150" s="17">
        <f>IF($A150="","",IFERROR($I150/$H150,0))</f>
        <v/>
      </c>
      <c r="L150" s="15">
        <f>IF($A150="","",IF($I150&gt;$H150,"Dépassement",IF($I150=$H150,"Pleine capacité",IF($I150=0,"Sans affectation","Capacité disponible"))))</f>
        <v/>
      </c>
    </row>
    <row r="151">
      <c r="A151" s="4" t="n"/>
      <c r="B151" s="12" t="n"/>
      <c r="C151" s="15">
        <f>IF($B151="","",IFERROR(INDEX('Paramètres'!$B$10:$B$18,MATCH($B151,'Paramètres'!$A$10:$A$18,0)),""))</f>
        <v/>
      </c>
      <c r="D151" s="15">
        <f>IF($B151="","",IFERROR(INDEX('Paramètres'!$C$10:$C$18,MATCH($B151,'Paramètres'!$A$10:$A$18,0)),""))</f>
        <v/>
      </c>
      <c r="E151" s="7" t="n"/>
      <c r="F151" s="7" t="n"/>
      <c r="G151" s="7" t="n"/>
      <c r="H151" s="16">
        <f>IF($A151="","",MAX(0,$E151-$F151-$G151))</f>
        <v/>
      </c>
      <c r="I151" s="16">
        <f>IF($A151="","",SUMIFS('Planification'!$K$2:$K$200,'Planification'!$A$2:$A$200,$A151,'Planification'!$C$2:$C$200,$B151))</f>
        <v/>
      </c>
      <c r="J151" s="16">
        <f>IF($A151="","",$H151-$I151)</f>
        <v/>
      </c>
      <c r="K151" s="17">
        <f>IF($A151="","",IFERROR($I151/$H151,0))</f>
        <v/>
      </c>
      <c r="L151" s="15">
        <f>IF($A151="","",IF($I151&gt;$H151,"Dépassement",IF($I151=$H151,"Pleine capacité",IF($I151=0,"Sans affectation","Capacité disponible"))))</f>
        <v/>
      </c>
    </row>
    <row r="152">
      <c r="A152" s="4" t="n"/>
      <c r="B152" s="12" t="n"/>
      <c r="C152" s="15">
        <f>IF($B152="","",IFERROR(INDEX('Paramètres'!$B$10:$B$18,MATCH($B152,'Paramètres'!$A$10:$A$18,0)),""))</f>
        <v/>
      </c>
      <c r="D152" s="15">
        <f>IF($B152="","",IFERROR(INDEX('Paramètres'!$C$10:$C$18,MATCH($B152,'Paramètres'!$A$10:$A$18,0)),""))</f>
        <v/>
      </c>
      <c r="E152" s="7" t="n"/>
      <c r="F152" s="7" t="n"/>
      <c r="G152" s="7" t="n"/>
      <c r="H152" s="16">
        <f>IF($A152="","",MAX(0,$E152-$F152-$G152))</f>
        <v/>
      </c>
      <c r="I152" s="16">
        <f>IF($A152="","",SUMIFS('Planification'!$K$2:$K$200,'Planification'!$A$2:$A$200,$A152,'Planification'!$C$2:$C$200,$B152))</f>
        <v/>
      </c>
      <c r="J152" s="16">
        <f>IF($A152="","",$H152-$I152)</f>
        <v/>
      </c>
      <c r="K152" s="17">
        <f>IF($A152="","",IFERROR($I152/$H152,0))</f>
        <v/>
      </c>
      <c r="L152" s="15">
        <f>IF($A152="","",IF($I152&gt;$H152,"Dépassement",IF($I152=$H152,"Pleine capacité",IF($I152=0,"Sans affectation","Capacité disponible"))))</f>
        <v/>
      </c>
    </row>
    <row r="153">
      <c r="A153" s="4" t="n"/>
      <c r="B153" s="12" t="n"/>
      <c r="C153" s="15">
        <f>IF($B153="","",IFERROR(INDEX('Paramètres'!$B$10:$B$18,MATCH($B153,'Paramètres'!$A$10:$A$18,0)),""))</f>
        <v/>
      </c>
      <c r="D153" s="15">
        <f>IF($B153="","",IFERROR(INDEX('Paramètres'!$C$10:$C$18,MATCH($B153,'Paramètres'!$A$10:$A$18,0)),""))</f>
        <v/>
      </c>
      <c r="E153" s="7" t="n"/>
      <c r="F153" s="7" t="n"/>
      <c r="G153" s="7" t="n"/>
      <c r="H153" s="16">
        <f>IF($A153="","",MAX(0,$E153-$F153-$G153))</f>
        <v/>
      </c>
      <c r="I153" s="16">
        <f>IF($A153="","",SUMIFS('Planification'!$K$2:$K$200,'Planification'!$A$2:$A$200,$A153,'Planification'!$C$2:$C$200,$B153))</f>
        <v/>
      </c>
      <c r="J153" s="16">
        <f>IF($A153="","",$H153-$I153)</f>
        <v/>
      </c>
      <c r="K153" s="17">
        <f>IF($A153="","",IFERROR($I153/$H153,0))</f>
        <v/>
      </c>
      <c r="L153" s="15">
        <f>IF($A153="","",IF($I153&gt;$H153,"Dépassement",IF($I153=$H153,"Pleine capacité",IF($I153=0,"Sans affectation","Capacité disponible"))))</f>
        <v/>
      </c>
    </row>
    <row r="154">
      <c r="A154" s="4" t="n"/>
      <c r="B154" s="12" t="n"/>
      <c r="C154" s="15">
        <f>IF($B154="","",IFERROR(INDEX('Paramètres'!$B$10:$B$18,MATCH($B154,'Paramètres'!$A$10:$A$18,0)),""))</f>
        <v/>
      </c>
      <c r="D154" s="15">
        <f>IF($B154="","",IFERROR(INDEX('Paramètres'!$C$10:$C$18,MATCH($B154,'Paramètres'!$A$10:$A$18,0)),""))</f>
        <v/>
      </c>
      <c r="E154" s="7" t="n"/>
      <c r="F154" s="7" t="n"/>
      <c r="G154" s="7" t="n"/>
      <c r="H154" s="16">
        <f>IF($A154="","",MAX(0,$E154-$F154-$G154))</f>
        <v/>
      </c>
      <c r="I154" s="16">
        <f>IF($A154="","",SUMIFS('Planification'!$K$2:$K$200,'Planification'!$A$2:$A$200,$A154,'Planification'!$C$2:$C$200,$B154))</f>
        <v/>
      </c>
      <c r="J154" s="16">
        <f>IF($A154="","",$H154-$I154)</f>
        <v/>
      </c>
      <c r="K154" s="17">
        <f>IF($A154="","",IFERROR($I154/$H154,0))</f>
        <v/>
      </c>
      <c r="L154" s="15">
        <f>IF($A154="","",IF($I154&gt;$H154,"Dépassement",IF($I154=$H154,"Pleine capacité",IF($I154=0,"Sans affectation","Capacité disponible"))))</f>
        <v/>
      </c>
    </row>
    <row r="155">
      <c r="A155" s="4" t="n"/>
      <c r="B155" s="12" t="n"/>
      <c r="C155" s="15">
        <f>IF($B155="","",IFERROR(INDEX('Paramètres'!$B$10:$B$18,MATCH($B155,'Paramètres'!$A$10:$A$18,0)),""))</f>
        <v/>
      </c>
      <c r="D155" s="15">
        <f>IF($B155="","",IFERROR(INDEX('Paramètres'!$C$10:$C$18,MATCH($B155,'Paramètres'!$A$10:$A$18,0)),""))</f>
        <v/>
      </c>
      <c r="E155" s="7" t="n"/>
      <c r="F155" s="7" t="n"/>
      <c r="G155" s="7" t="n"/>
      <c r="H155" s="16">
        <f>IF($A155="","",MAX(0,$E155-$F155-$G155))</f>
        <v/>
      </c>
      <c r="I155" s="16">
        <f>IF($A155="","",SUMIFS('Planification'!$K$2:$K$200,'Planification'!$A$2:$A$200,$A155,'Planification'!$C$2:$C$200,$B155))</f>
        <v/>
      </c>
      <c r="J155" s="16">
        <f>IF($A155="","",$H155-$I155)</f>
        <v/>
      </c>
      <c r="K155" s="17">
        <f>IF($A155="","",IFERROR($I155/$H155,0))</f>
        <v/>
      </c>
      <c r="L155" s="15">
        <f>IF($A155="","",IF($I155&gt;$H155,"Dépassement",IF($I155=$H155,"Pleine capacité",IF($I155=0,"Sans affectation","Capacité disponible"))))</f>
        <v/>
      </c>
    </row>
    <row r="156">
      <c r="A156" s="4" t="n"/>
      <c r="B156" s="12" t="n"/>
      <c r="C156" s="15">
        <f>IF($B156="","",IFERROR(INDEX('Paramètres'!$B$10:$B$18,MATCH($B156,'Paramètres'!$A$10:$A$18,0)),""))</f>
        <v/>
      </c>
      <c r="D156" s="15">
        <f>IF($B156="","",IFERROR(INDEX('Paramètres'!$C$10:$C$18,MATCH($B156,'Paramètres'!$A$10:$A$18,0)),""))</f>
        <v/>
      </c>
      <c r="E156" s="7" t="n"/>
      <c r="F156" s="7" t="n"/>
      <c r="G156" s="7" t="n"/>
      <c r="H156" s="16">
        <f>IF($A156="","",MAX(0,$E156-$F156-$G156))</f>
        <v/>
      </c>
      <c r="I156" s="16">
        <f>IF($A156="","",SUMIFS('Planification'!$K$2:$K$200,'Planification'!$A$2:$A$200,$A156,'Planification'!$C$2:$C$200,$B156))</f>
        <v/>
      </c>
      <c r="J156" s="16">
        <f>IF($A156="","",$H156-$I156)</f>
        <v/>
      </c>
      <c r="K156" s="17">
        <f>IF($A156="","",IFERROR($I156/$H156,0))</f>
        <v/>
      </c>
      <c r="L156" s="15">
        <f>IF($A156="","",IF($I156&gt;$H156,"Dépassement",IF($I156=$H156,"Pleine capacité",IF($I156=0,"Sans affectation","Capacité disponible"))))</f>
        <v/>
      </c>
    </row>
    <row r="157">
      <c r="A157" s="4" t="n"/>
      <c r="B157" s="12" t="n"/>
      <c r="C157" s="15">
        <f>IF($B157="","",IFERROR(INDEX('Paramètres'!$B$10:$B$18,MATCH($B157,'Paramètres'!$A$10:$A$18,0)),""))</f>
        <v/>
      </c>
      <c r="D157" s="15">
        <f>IF($B157="","",IFERROR(INDEX('Paramètres'!$C$10:$C$18,MATCH($B157,'Paramètres'!$A$10:$A$18,0)),""))</f>
        <v/>
      </c>
      <c r="E157" s="7" t="n"/>
      <c r="F157" s="7" t="n"/>
      <c r="G157" s="7" t="n"/>
      <c r="H157" s="16">
        <f>IF($A157="","",MAX(0,$E157-$F157-$G157))</f>
        <v/>
      </c>
      <c r="I157" s="16">
        <f>IF($A157="","",SUMIFS('Planification'!$K$2:$K$200,'Planification'!$A$2:$A$200,$A157,'Planification'!$C$2:$C$200,$B157))</f>
        <v/>
      </c>
      <c r="J157" s="16">
        <f>IF($A157="","",$H157-$I157)</f>
        <v/>
      </c>
      <c r="K157" s="17">
        <f>IF($A157="","",IFERROR($I157/$H157,0))</f>
        <v/>
      </c>
      <c r="L157" s="15">
        <f>IF($A157="","",IF($I157&gt;$H157,"Dépassement",IF($I157=$H157,"Pleine capacité",IF($I157=0,"Sans affectation","Capacité disponible"))))</f>
        <v/>
      </c>
    </row>
    <row r="158">
      <c r="A158" s="4" t="n"/>
      <c r="B158" s="12" t="n"/>
      <c r="C158" s="15">
        <f>IF($B158="","",IFERROR(INDEX('Paramètres'!$B$10:$B$18,MATCH($B158,'Paramètres'!$A$10:$A$18,0)),""))</f>
        <v/>
      </c>
      <c r="D158" s="15">
        <f>IF($B158="","",IFERROR(INDEX('Paramètres'!$C$10:$C$18,MATCH($B158,'Paramètres'!$A$10:$A$18,0)),""))</f>
        <v/>
      </c>
      <c r="E158" s="7" t="n"/>
      <c r="F158" s="7" t="n"/>
      <c r="G158" s="7" t="n"/>
      <c r="H158" s="16">
        <f>IF($A158="","",MAX(0,$E158-$F158-$G158))</f>
        <v/>
      </c>
      <c r="I158" s="16">
        <f>IF($A158="","",SUMIFS('Planification'!$K$2:$K$200,'Planification'!$A$2:$A$200,$A158,'Planification'!$C$2:$C$200,$B158))</f>
        <v/>
      </c>
      <c r="J158" s="16">
        <f>IF($A158="","",$H158-$I158)</f>
        <v/>
      </c>
      <c r="K158" s="17">
        <f>IF($A158="","",IFERROR($I158/$H158,0))</f>
        <v/>
      </c>
      <c r="L158" s="15">
        <f>IF($A158="","",IF($I158&gt;$H158,"Dépassement",IF($I158=$H158,"Pleine capacité",IF($I158=0,"Sans affectation","Capacité disponible"))))</f>
        <v/>
      </c>
    </row>
    <row r="159">
      <c r="A159" s="4" t="n"/>
      <c r="B159" s="12" t="n"/>
      <c r="C159" s="15">
        <f>IF($B159="","",IFERROR(INDEX('Paramètres'!$B$10:$B$18,MATCH($B159,'Paramètres'!$A$10:$A$18,0)),""))</f>
        <v/>
      </c>
      <c r="D159" s="15">
        <f>IF($B159="","",IFERROR(INDEX('Paramètres'!$C$10:$C$18,MATCH($B159,'Paramètres'!$A$10:$A$18,0)),""))</f>
        <v/>
      </c>
      <c r="E159" s="7" t="n"/>
      <c r="F159" s="7" t="n"/>
      <c r="G159" s="7" t="n"/>
      <c r="H159" s="16">
        <f>IF($A159="","",MAX(0,$E159-$F159-$G159))</f>
        <v/>
      </c>
      <c r="I159" s="16">
        <f>IF($A159="","",SUMIFS('Planification'!$K$2:$K$200,'Planification'!$A$2:$A$200,$A159,'Planification'!$C$2:$C$200,$B159))</f>
        <v/>
      </c>
      <c r="J159" s="16">
        <f>IF($A159="","",$H159-$I159)</f>
        <v/>
      </c>
      <c r="K159" s="17">
        <f>IF($A159="","",IFERROR($I159/$H159,0))</f>
        <v/>
      </c>
      <c r="L159" s="15">
        <f>IF($A159="","",IF($I159&gt;$H159,"Dépassement",IF($I159=$H159,"Pleine capacité",IF($I159=0,"Sans affectation","Capacité disponible"))))</f>
        <v/>
      </c>
    </row>
    <row r="160">
      <c r="A160" s="4" t="n"/>
      <c r="B160" s="12" t="n"/>
      <c r="C160" s="15">
        <f>IF($B160="","",IFERROR(INDEX('Paramètres'!$B$10:$B$18,MATCH($B160,'Paramètres'!$A$10:$A$18,0)),""))</f>
        <v/>
      </c>
      <c r="D160" s="15">
        <f>IF($B160="","",IFERROR(INDEX('Paramètres'!$C$10:$C$18,MATCH($B160,'Paramètres'!$A$10:$A$18,0)),""))</f>
        <v/>
      </c>
      <c r="E160" s="7" t="n"/>
      <c r="F160" s="7" t="n"/>
      <c r="G160" s="7" t="n"/>
      <c r="H160" s="16">
        <f>IF($A160="","",MAX(0,$E160-$F160-$G160))</f>
        <v/>
      </c>
      <c r="I160" s="16">
        <f>IF($A160="","",SUMIFS('Planification'!$K$2:$K$200,'Planification'!$A$2:$A$200,$A160,'Planification'!$C$2:$C$200,$B160))</f>
        <v/>
      </c>
      <c r="J160" s="16">
        <f>IF($A160="","",$H160-$I160)</f>
        <v/>
      </c>
      <c r="K160" s="17">
        <f>IF($A160="","",IFERROR($I160/$H160,0))</f>
        <v/>
      </c>
      <c r="L160" s="15">
        <f>IF($A160="","",IF($I160&gt;$H160,"Dépassement",IF($I160=$H160,"Pleine capacité",IF($I160=0,"Sans affectation","Capacité disponible"))))</f>
        <v/>
      </c>
    </row>
    <row r="161">
      <c r="A161" s="4" t="n"/>
      <c r="B161" s="12" t="n"/>
      <c r="C161" s="15">
        <f>IF($B161="","",IFERROR(INDEX('Paramètres'!$B$10:$B$18,MATCH($B161,'Paramètres'!$A$10:$A$18,0)),""))</f>
        <v/>
      </c>
      <c r="D161" s="15">
        <f>IF($B161="","",IFERROR(INDEX('Paramètres'!$C$10:$C$18,MATCH($B161,'Paramètres'!$A$10:$A$18,0)),""))</f>
        <v/>
      </c>
      <c r="E161" s="7" t="n"/>
      <c r="F161" s="7" t="n"/>
      <c r="G161" s="7" t="n"/>
      <c r="H161" s="16">
        <f>IF($A161="","",MAX(0,$E161-$F161-$G161))</f>
        <v/>
      </c>
      <c r="I161" s="16">
        <f>IF($A161="","",SUMIFS('Planification'!$K$2:$K$200,'Planification'!$A$2:$A$200,$A161,'Planification'!$C$2:$C$200,$B161))</f>
        <v/>
      </c>
      <c r="J161" s="16">
        <f>IF($A161="","",$H161-$I161)</f>
        <v/>
      </c>
      <c r="K161" s="17">
        <f>IF($A161="","",IFERROR($I161/$H161,0))</f>
        <v/>
      </c>
      <c r="L161" s="15">
        <f>IF($A161="","",IF($I161&gt;$H161,"Dépassement",IF($I161=$H161,"Pleine capacité",IF($I161=0,"Sans affectation","Capacité disponible"))))</f>
        <v/>
      </c>
    </row>
    <row r="162">
      <c r="A162" s="4" t="n"/>
      <c r="B162" s="12" t="n"/>
      <c r="C162" s="15">
        <f>IF($B162="","",IFERROR(INDEX('Paramètres'!$B$10:$B$18,MATCH($B162,'Paramètres'!$A$10:$A$18,0)),""))</f>
        <v/>
      </c>
      <c r="D162" s="15">
        <f>IF($B162="","",IFERROR(INDEX('Paramètres'!$C$10:$C$18,MATCH($B162,'Paramètres'!$A$10:$A$18,0)),""))</f>
        <v/>
      </c>
      <c r="E162" s="7" t="n"/>
      <c r="F162" s="7" t="n"/>
      <c r="G162" s="7" t="n"/>
      <c r="H162" s="16">
        <f>IF($A162="","",MAX(0,$E162-$F162-$G162))</f>
        <v/>
      </c>
      <c r="I162" s="16">
        <f>IF($A162="","",SUMIFS('Planification'!$K$2:$K$200,'Planification'!$A$2:$A$200,$A162,'Planification'!$C$2:$C$200,$B162))</f>
        <v/>
      </c>
      <c r="J162" s="16">
        <f>IF($A162="","",$H162-$I162)</f>
        <v/>
      </c>
      <c r="K162" s="17">
        <f>IF($A162="","",IFERROR($I162/$H162,0))</f>
        <v/>
      </c>
      <c r="L162" s="15">
        <f>IF($A162="","",IF($I162&gt;$H162,"Dépassement",IF($I162=$H162,"Pleine capacité",IF($I162=0,"Sans affectation","Capacité disponible"))))</f>
        <v/>
      </c>
    </row>
    <row r="163">
      <c r="A163" s="4" t="n"/>
      <c r="B163" s="12" t="n"/>
      <c r="C163" s="15">
        <f>IF($B163="","",IFERROR(INDEX('Paramètres'!$B$10:$B$18,MATCH($B163,'Paramètres'!$A$10:$A$18,0)),""))</f>
        <v/>
      </c>
      <c r="D163" s="15">
        <f>IF($B163="","",IFERROR(INDEX('Paramètres'!$C$10:$C$18,MATCH($B163,'Paramètres'!$A$10:$A$18,0)),""))</f>
        <v/>
      </c>
      <c r="E163" s="7" t="n"/>
      <c r="F163" s="7" t="n"/>
      <c r="G163" s="7" t="n"/>
      <c r="H163" s="16">
        <f>IF($A163="","",MAX(0,$E163-$F163-$G163))</f>
        <v/>
      </c>
      <c r="I163" s="16">
        <f>IF($A163="","",SUMIFS('Planification'!$K$2:$K$200,'Planification'!$A$2:$A$200,$A163,'Planification'!$C$2:$C$200,$B163))</f>
        <v/>
      </c>
      <c r="J163" s="16">
        <f>IF($A163="","",$H163-$I163)</f>
        <v/>
      </c>
      <c r="K163" s="17">
        <f>IF($A163="","",IFERROR($I163/$H163,0))</f>
        <v/>
      </c>
      <c r="L163" s="15">
        <f>IF($A163="","",IF($I163&gt;$H163,"Dépassement",IF($I163=$H163,"Pleine capacité",IF($I163=0,"Sans affectation","Capacité disponible"))))</f>
        <v/>
      </c>
    </row>
    <row r="164">
      <c r="A164" s="4" t="n"/>
      <c r="B164" s="12" t="n"/>
      <c r="C164" s="15">
        <f>IF($B164="","",IFERROR(INDEX('Paramètres'!$B$10:$B$18,MATCH($B164,'Paramètres'!$A$10:$A$18,0)),""))</f>
        <v/>
      </c>
      <c r="D164" s="15">
        <f>IF($B164="","",IFERROR(INDEX('Paramètres'!$C$10:$C$18,MATCH($B164,'Paramètres'!$A$10:$A$18,0)),""))</f>
        <v/>
      </c>
      <c r="E164" s="7" t="n"/>
      <c r="F164" s="7" t="n"/>
      <c r="G164" s="7" t="n"/>
      <c r="H164" s="16">
        <f>IF($A164="","",MAX(0,$E164-$F164-$G164))</f>
        <v/>
      </c>
      <c r="I164" s="16">
        <f>IF($A164="","",SUMIFS('Planification'!$K$2:$K$200,'Planification'!$A$2:$A$200,$A164,'Planification'!$C$2:$C$200,$B164))</f>
        <v/>
      </c>
      <c r="J164" s="16">
        <f>IF($A164="","",$H164-$I164)</f>
        <v/>
      </c>
      <c r="K164" s="17">
        <f>IF($A164="","",IFERROR($I164/$H164,0))</f>
        <v/>
      </c>
      <c r="L164" s="15">
        <f>IF($A164="","",IF($I164&gt;$H164,"Dépassement",IF($I164=$H164,"Pleine capacité",IF($I164=0,"Sans affectation","Capacité disponible"))))</f>
        <v/>
      </c>
    </row>
    <row r="165">
      <c r="A165" s="4" t="n"/>
      <c r="B165" s="12" t="n"/>
      <c r="C165" s="15">
        <f>IF($B165="","",IFERROR(INDEX('Paramètres'!$B$10:$B$18,MATCH($B165,'Paramètres'!$A$10:$A$18,0)),""))</f>
        <v/>
      </c>
      <c r="D165" s="15">
        <f>IF($B165="","",IFERROR(INDEX('Paramètres'!$C$10:$C$18,MATCH($B165,'Paramètres'!$A$10:$A$18,0)),""))</f>
        <v/>
      </c>
      <c r="E165" s="7" t="n"/>
      <c r="F165" s="7" t="n"/>
      <c r="G165" s="7" t="n"/>
      <c r="H165" s="16">
        <f>IF($A165="","",MAX(0,$E165-$F165-$G165))</f>
        <v/>
      </c>
      <c r="I165" s="16">
        <f>IF($A165="","",SUMIFS('Planification'!$K$2:$K$200,'Planification'!$A$2:$A$200,$A165,'Planification'!$C$2:$C$200,$B165))</f>
        <v/>
      </c>
      <c r="J165" s="16">
        <f>IF($A165="","",$H165-$I165)</f>
        <v/>
      </c>
      <c r="K165" s="17">
        <f>IF($A165="","",IFERROR($I165/$H165,0))</f>
        <v/>
      </c>
      <c r="L165" s="15">
        <f>IF($A165="","",IF($I165&gt;$H165,"Dépassement",IF($I165=$H165,"Pleine capacité",IF($I165=0,"Sans affectation","Capacité disponible"))))</f>
        <v/>
      </c>
    </row>
    <row r="166">
      <c r="A166" s="4" t="n"/>
      <c r="B166" s="12" t="n"/>
      <c r="C166" s="15">
        <f>IF($B166="","",IFERROR(INDEX('Paramètres'!$B$10:$B$18,MATCH($B166,'Paramètres'!$A$10:$A$18,0)),""))</f>
        <v/>
      </c>
      <c r="D166" s="15">
        <f>IF($B166="","",IFERROR(INDEX('Paramètres'!$C$10:$C$18,MATCH($B166,'Paramètres'!$A$10:$A$18,0)),""))</f>
        <v/>
      </c>
      <c r="E166" s="7" t="n"/>
      <c r="F166" s="7" t="n"/>
      <c r="G166" s="7" t="n"/>
      <c r="H166" s="16">
        <f>IF($A166="","",MAX(0,$E166-$F166-$G166))</f>
        <v/>
      </c>
      <c r="I166" s="16">
        <f>IF($A166="","",SUMIFS('Planification'!$K$2:$K$200,'Planification'!$A$2:$A$200,$A166,'Planification'!$C$2:$C$200,$B166))</f>
        <v/>
      </c>
      <c r="J166" s="16">
        <f>IF($A166="","",$H166-$I166)</f>
        <v/>
      </c>
      <c r="K166" s="17">
        <f>IF($A166="","",IFERROR($I166/$H166,0))</f>
        <v/>
      </c>
      <c r="L166" s="15">
        <f>IF($A166="","",IF($I166&gt;$H166,"Dépassement",IF($I166=$H166,"Pleine capacité",IF($I166=0,"Sans affectation","Capacité disponible"))))</f>
        <v/>
      </c>
    </row>
    <row r="167">
      <c r="A167" s="4" t="n"/>
      <c r="B167" s="12" t="n"/>
      <c r="C167" s="15">
        <f>IF($B167="","",IFERROR(INDEX('Paramètres'!$B$10:$B$18,MATCH($B167,'Paramètres'!$A$10:$A$18,0)),""))</f>
        <v/>
      </c>
      <c r="D167" s="15">
        <f>IF($B167="","",IFERROR(INDEX('Paramètres'!$C$10:$C$18,MATCH($B167,'Paramètres'!$A$10:$A$18,0)),""))</f>
        <v/>
      </c>
      <c r="E167" s="7" t="n"/>
      <c r="F167" s="7" t="n"/>
      <c r="G167" s="7" t="n"/>
      <c r="H167" s="16">
        <f>IF($A167="","",MAX(0,$E167-$F167-$G167))</f>
        <v/>
      </c>
      <c r="I167" s="16">
        <f>IF($A167="","",SUMIFS('Planification'!$K$2:$K$200,'Planification'!$A$2:$A$200,$A167,'Planification'!$C$2:$C$200,$B167))</f>
        <v/>
      </c>
      <c r="J167" s="16">
        <f>IF($A167="","",$H167-$I167)</f>
        <v/>
      </c>
      <c r="K167" s="17">
        <f>IF($A167="","",IFERROR($I167/$H167,0))</f>
        <v/>
      </c>
      <c r="L167" s="15">
        <f>IF($A167="","",IF($I167&gt;$H167,"Dépassement",IF($I167=$H167,"Pleine capacité",IF($I167=0,"Sans affectation","Capacité disponible"))))</f>
        <v/>
      </c>
    </row>
    <row r="168">
      <c r="A168" s="4" t="n"/>
      <c r="B168" s="12" t="n"/>
      <c r="C168" s="15">
        <f>IF($B168="","",IFERROR(INDEX('Paramètres'!$B$10:$B$18,MATCH($B168,'Paramètres'!$A$10:$A$18,0)),""))</f>
        <v/>
      </c>
      <c r="D168" s="15">
        <f>IF($B168="","",IFERROR(INDEX('Paramètres'!$C$10:$C$18,MATCH($B168,'Paramètres'!$A$10:$A$18,0)),""))</f>
        <v/>
      </c>
      <c r="E168" s="7" t="n"/>
      <c r="F168" s="7" t="n"/>
      <c r="G168" s="7" t="n"/>
      <c r="H168" s="16">
        <f>IF($A168="","",MAX(0,$E168-$F168-$G168))</f>
        <v/>
      </c>
      <c r="I168" s="16">
        <f>IF($A168="","",SUMIFS('Planification'!$K$2:$K$200,'Planification'!$A$2:$A$200,$A168,'Planification'!$C$2:$C$200,$B168))</f>
        <v/>
      </c>
      <c r="J168" s="16">
        <f>IF($A168="","",$H168-$I168)</f>
        <v/>
      </c>
      <c r="K168" s="17">
        <f>IF($A168="","",IFERROR($I168/$H168,0))</f>
        <v/>
      </c>
      <c r="L168" s="15">
        <f>IF($A168="","",IF($I168&gt;$H168,"Dépassement",IF($I168=$H168,"Pleine capacité",IF($I168=0,"Sans affectation","Capacité disponible"))))</f>
        <v/>
      </c>
    </row>
    <row r="169">
      <c r="A169" s="4" t="n"/>
      <c r="B169" s="12" t="n"/>
      <c r="C169" s="15">
        <f>IF($B169="","",IFERROR(INDEX('Paramètres'!$B$10:$B$18,MATCH($B169,'Paramètres'!$A$10:$A$18,0)),""))</f>
        <v/>
      </c>
      <c r="D169" s="15">
        <f>IF($B169="","",IFERROR(INDEX('Paramètres'!$C$10:$C$18,MATCH($B169,'Paramètres'!$A$10:$A$18,0)),""))</f>
        <v/>
      </c>
      <c r="E169" s="7" t="n"/>
      <c r="F169" s="7" t="n"/>
      <c r="G169" s="7" t="n"/>
      <c r="H169" s="16">
        <f>IF($A169="","",MAX(0,$E169-$F169-$G169))</f>
        <v/>
      </c>
      <c r="I169" s="16">
        <f>IF($A169="","",SUMIFS('Planification'!$K$2:$K$200,'Planification'!$A$2:$A$200,$A169,'Planification'!$C$2:$C$200,$B169))</f>
        <v/>
      </c>
      <c r="J169" s="16">
        <f>IF($A169="","",$H169-$I169)</f>
        <v/>
      </c>
      <c r="K169" s="17">
        <f>IF($A169="","",IFERROR($I169/$H169,0))</f>
        <v/>
      </c>
      <c r="L169" s="15">
        <f>IF($A169="","",IF($I169&gt;$H169,"Dépassement",IF($I169=$H169,"Pleine capacité",IF($I169=0,"Sans affectation","Capacité disponible"))))</f>
        <v/>
      </c>
    </row>
    <row r="170">
      <c r="A170" s="4" t="n"/>
      <c r="B170" s="12" t="n"/>
      <c r="C170" s="15">
        <f>IF($B170="","",IFERROR(INDEX('Paramètres'!$B$10:$B$18,MATCH($B170,'Paramètres'!$A$10:$A$18,0)),""))</f>
        <v/>
      </c>
      <c r="D170" s="15">
        <f>IF($B170="","",IFERROR(INDEX('Paramètres'!$C$10:$C$18,MATCH($B170,'Paramètres'!$A$10:$A$18,0)),""))</f>
        <v/>
      </c>
      <c r="E170" s="7" t="n"/>
      <c r="F170" s="7" t="n"/>
      <c r="G170" s="7" t="n"/>
      <c r="H170" s="16">
        <f>IF($A170="","",MAX(0,$E170-$F170-$G170))</f>
        <v/>
      </c>
      <c r="I170" s="16">
        <f>IF($A170="","",SUMIFS('Planification'!$K$2:$K$200,'Planification'!$A$2:$A$200,$A170,'Planification'!$C$2:$C$200,$B170))</f>
        <v/>
      </c>
      <c r="J170" s="16">
        <f>IF($A170="","",$H170-$I170)</f>
        <v/>
      </c>
      <c r="K170" s="17">
        <f>IF($A170="","",IFERROR($I170/$H170,0))</f>
        <v/>
      </c>
      <c r="L170" s="15">
        <f>IF($A170="","",IF($I170&gt;$H170,"Dépassement",IF($I170=$H170,"Pleine capacité",IF($I170=0,"Sans affectation","Capacité disponible"))))</f>
        <v/>
      </c>
    </row>
    <row r="171">
      <c r="A171" s="4" t="n"/>
      <c r="B171" s="12" t="n"/>
      <c r="C171" s="15">
        <f>IF($B171="","",IFERROR(INDEX('Paramètres'!$B$10:$B$18,MATCH($B171,'Paramètres'!$A$10:$A$18,0)),""))</f>
        <v/>
      </c>
      <c r="D171" s="15">
        <f>IF($B171="","",IFERROR(INDEX('Paramètres'!$C$10:$C$18,MATCH($B171,'Paramètres'!$A$10:$A$18,0)),""))</f>
        <v/>
      </c>
      <c r="E171" s="7" t="n"/>
      <c r="F171" s="7" t="n"/>
      <c r="G171" s="7" t="n"/>
      <c r="H171" s="16">
        <f>IF($A171="","",MAX(0,$E171-$F171-$G171))</f>
        <v/>
      </c>
      <c r="I171" s="16">
        <f>IF($A171="","",SUMIFS('Planification'!$K$2:$K$200,'Planification'!$A$2:$A$200,$A171,'Planification'!$C$2:$C$200,$B171))</f>
        <v/>
      </c>
      <c r="J171" s="16">
        <f>IF($A171="","",$H171-$I171)</f>
        <v/>
      </c>
      <c r="K171" s="17">
        <f>IF($A171="","",IFERROR($I171/$H171,0))</f>
        <v/>
      </c>
      <c r="L171" s="15">
        <f>IF($A171="","",IF($I171&gt;$H171,"Dépassement",IF($I171=$H171,"Pleine capacité",IF($I171=0,"Sans affectation","Capacité disponible"))))</f>
        <v/>
      </c>
    </row>
    <row r="172">
      <c r="A172" s="4" t="n"/>
      <c r="B172" s="12" t="n"/>
      <c r="C172" s="15">
        <f>IF($B172="","",IFERROR(INDEX('Paramètres'!$B$10:$B$18,MATCH($B172,'Paramètres'!$A$10:$A$18,0)),""))</f>
        <v/>
      </c>
      <c r="D172" s="15">
        <f>IF($B172="","",IFERROR(INDEX('Paramètres'!$C$10:$C$18,MATCH($B172,'Paramètres'!$A$10:$A$18,0)),""))</f>
        <v/>
      </c>
      <c r="E172" s="7" t="n"/>
      <c r="F172" s="7" t="n"/>
      <c r="G172" s="7" t="n"/>
      <c r="H172" s="16">
        <f>IF($A172="","",MAX(0,$E172-$F172-$G172))</f>
        <v/>
      </c>
      <c r="I172" s="16">
        <f>IF($A172="","",SUMIFS('Planification'!$K$2:$K$200,'Planification'!$A$2:$A$200,$A172,'Planification'!$C$2:$C$200,$B172))</f>
        <v/>
      </c>
      <c r="J172" s="16">
        <f>IF($A172="","",$H172-$I172)</f>
        <v/>
      </c>
      <c r="K172" s="17">
        <f>IF($A172="","",IFERROR($I172/$H172,0))</f>
        <v/>
      </c>
      <c r="L172" s="15">
        <f>IF($A172="","",IF($I172&gt;$H172,"Dépassement",IF($I172=$H172,"Pleine capacité",IF($I172=0,"Sans affectation","Capacité disponible"))))</f>
        <v/>
      </c>
    </row>
    <row r="173">
      <c r="A173" s="4" t="n"/>
      <c r="B173" s="12" t="n"/>
      <c r="C173" s="15">
        <f>IF($B173="","",IFERROR(INDEX('Paramètres'!$B$10:$B$18,MATCH($B173,'Paramètres'!$A$10:$A$18,0)),""))</f>
        <v/>
      </c>
      <c r="D173" s="15">
        <f>IF($B173="","",IFERROR(INDEX('Paramètres'!$C$10:$C$18,MATCH($B173,'Paramètres'!$A$10:$A$18,0)),""))</f>
        <v/>
      </c>
      <c r="E173" s="7" t="n"/>
      <c r="F173" s="7" t="n"/>
      <c r="G173" s="7" t="n"/>
      <c r="H173" s="16">
        <f>IF($A173="","",MAX(0,$E173-$F173-$G173))</f>
        <v/>
      </c>
      <c r="I173" s="16">
        <f>IF($A173="","",SUMIFS('Planification'!$K$2:$K$200,'Planification'!$A$2:$A$200,$A173,'Planification'!$C$2:$C$200,$B173))</f>
        <v/>
      </c>
      <c r="J173" s="16">
        <f>IF($A173="","",$H173-$I173)</f>
        <v/>
      </c>
      <c r="K173" s="17">
        <f>IF($A173="","",IFERROR($I173/$H173,0))</f>
        <v/>
      </c>
      <c r="L173" s="15">
        <f>IF($A173="","",IF($I173&gt;$H173,"Dépassement",IF($I173=$H173,"Pleine capacité",IF($I173=0,"Sans affectation","Capacité disponible"))))</f>
        <v/>
      </c>
    </row>
    <row r="174">
      <c r="A174" s="4" t="n"/>
      <c r="B174" s="12" t="n"/>
      <c r="C174" s="15">
        <f>IF($B174="","",IFERROR(INDEX('Paramètres'!$B$10:$B$18,MATCH($B174,'Paramètres'!$A$10:$A$18,0)),""))</f>
        <v/>
      </c>
      <c r="D174" s="15">
        <f>IF($B174="","",IFERROR(INDEX('Paramètres'!$C$10:$C$18,MATCH($B174,'Paramètres'!$A$10:$A$18,0)),""))</f>
        <v/>
      </c>
      <c r="E174" s="7" t="n"/>
      <c r="F174" s="7" t="n"/>
      <c r="G174" s="7" t="n"/>
      <c r="H174" s="16">
        <f>IF($A174="","",MAX(0,$E174-$F174-$G174))</f>
        <v/>
      </c>
      <c r="I174" s="16">
        <f>IF($A174="","",SUMIFS('Planification'!$K$2:$K$200,'Planification'!$A$2:$A$200,$A174,'Planification'!$C$2:$C$200,$B174))</f>
        <v/>
      </c>
      <c r="J174" s="16">
        <f>IF($A174="","",$H174-$I174)</f>
        <v/>
      </c>
      <c r="K174" s="17">
        <f>IF($A174="","",IFERROR($I174/$H174,0))</f>
        <v/>
      </c>
      <c r="L174" s="15">
        <f>IF($A174="","",IF($I174&gt;$H174,"Dépassement",IF($I174=$H174,"Pleine capacité",IF($I174=0,"Sans affectation","Capacité disponible"))))</f>
        <v/>
      </c>
    </row>
    <row r="175">
      <c r="A175" s="4" t="n"/>
      <c r="B175" s="12" t="n"/>
      <c r="C175" s="15">
        <f>IF($B175="","",IFERROR(INDEX('Paramètres'!$B$10:$B$18,MATCH($B175,'Paramètres'!$A$10:$A$18,0)),""))</f>
        <v/>
      </c>
      <c r="D175" s="15">
        <f>IF($B175="","",IFERROR(INDEX('Paramètres'!$C$10:$C$18,MATCH($B175,'Paramètres'!$A$10:$A$18,0)),""))</f>
        <v/>
      </c>
      <c r="E175" s="7" t="n"/>
      <c r="F175" s="7" t="n"/>
      <c r="G175" s="7" t="n"/>
      <c r="H175" s="16">
        <f>IF($A175="","",MAX(0,$E175-$F175-$G175))</f>
        <v/>
      </c>
      <c r="I175" s="16">
        <f>IF($A175="","",SUMIFS('Planification'!$K$2:$K$200,'Planification'!$A$2:$A$200,$A175,'Planification'!$C$2:$C$200,$B175))</f>
        <v/>
      </c>
      <c r="J175" s="16">
        <f>IF($A175="","",$H175-$I175)</f>
        <v/>
      </c>
      <c r="K175" s="17">
        <f>IF($A175="","",IFERROR($I175/$H175,0))</f>
        <v/>
      </c>
      <c r="L175" s="15">
        <f>IF($A175="","",IF($I175&gt;$H175,"Dépassement",IF($I175=$H175,"Pleine capacité",IF($I175=0,"Sans affectation","Capacité disponible"))))</f>
        <v/>
      </c>
    </row>
    <row r="176">
      <c r="A176" s="4" t="n"/>
      <c r="B176" s="12" t="n"/>
      <c r="C176" s="15">
        <f>IF($B176="","",IFERROR(INDEX('Paramètres'!$B$10:$B$18,MATCH($B176,'Paramètres'!$A$10:$A$18,0)),""))</f>
        <v/>
      </c>
      <c r="D176" s="15">
        <f>IF($B176="","",IFERROR(INDEX('Paramètres'!$C$10:$C$18,MATCH($B176,'Paramètres'!$A$10:$A$18,0)),""))</f>
        <v/>
      </c>
      <c r="E176" s="7" t="n"/>
      <c r="F176" s="7" t="n"/>
      <c r="G176" s="7" t="n"/>
      <c r="H176" s="16">
        <f>IF($A176="","",MAX(0,$E176-$F176-$G176))</f>
        <v/>
      </c>
      <c r="I176" s="16">
        <f>IF($A176="","",SUMIFS('Planification'!$K$2:$K$200,'Planification'!$A$2:$A$200,$A176,'Planification'!$C$2:$C$200,$B176))</f>
        <v/>
      </c>
      <c r="J176" s="16">
        <f>IF($A176="","",$H176-$I176)</f>
        <v/>
      </c>
      <c r="K176" s="17">
        <f>IF($A176="","",IFERROR($I176/$H176,0))</f>
        <v/>
      </c>
      <c r="L176" s="15">
        <f>IF($A176="","",IF($I176&gt;$H176,"Dépassement",IF($I176=$H176,"Pleine capacité",IF($I176=0,"Sans affectation","Capacité disponible"))))</f>
        <v/>
      </c>
    </row>
    <row r="177">
      <c r="A177" s="4" t="n"/>
      <c r="B177" s="12" t="n"/>
      <c r="C177" s="15">
        <f>IF($B177="","",IFERROR(INDEX('Paramètres'!$B$10:$B$18,MATCH($B177,'Paramètres'!$A$10:$A$18,0)),""))</f>
        <v/>
      </c>
      <c r="D177" s="15">
        <f>IF($B177="","",IFERROR(INDEX('Paramètres'!$C$10:$C$18,MATCH($B177,'Paramètres'!$A$10:$A$18,0)),""))</f>
        <v/>
      </c>
      <c r="E177" s="7" t="n"/>
      <c r="F177" s="7" t="n"/>
      <c r="G177" s="7" t="n"/>
      <c r="H177" s="16">
        <f>IF($A177="","",MAX(0,$E177-$F177-$G177))</f>
        <v/>
      </c>
      <c r="I177" s="16">
        <f>IF($A177="","",SUMIFS('Planification'!$K$2:$K$200,'Planification'!$A$2:$A$200,$A177,'Planification'!$C$2:$C$200,$B177))</f>
        <v/>
      </c>
      <c r="J177" s="16">
        <f>IF($A177="","",$H177-$I177)</f>
        <v/>
      </c>
      <c r="K177" s="17">
        <f>IF($A177="","",IFERROR($I177/$H177,0))</f>
        <v/>
      </c>
      <c r="L177" s="15">
        <f>IF($A177="","",IF($I177&gt;$H177,"Dépassement",IF($I177=$H177,"Pleine capacité",IF($I177=0,"Sans affectation","Capacité disponible"))))</f>
        <v/>
      </c>
    </row>
    <row r="178">
      <c r="A178" s="4" t="n"/>
      <c r="B178" s="12" t="n"/>
      <c r="C178" s="15">
        <f>IF($B178="","",IFERROR(INDEX('Paramètres'!$B$10:$B$18,MATCH($B178,'Paramètres'!$A$10:$A$18,0)),""))</f>
        <v/>
      </c>
      <c r="D178" s="15">
        <f>IF($B178="","",IFERROR(INDEX('Paramètres'!$C$10:$C$18,MATCH($B178,'Paramètres'!$A$10:$A$18,0)),""))</f>
        <v/>
      </c>
      <c r="E178" s="7" t="n"/>
      <c r="F178" s="7" t="n"/>
      <c r="G178" s="7" t="n"/>
      <c r="H178" s="16">
        <f>IF($A178="","",MAX(0,$E178-$F178-$G178))</f>
        <v/>
      </c>
      <c r="I178" s="16">
        <f>IF($A178="","",SUMIFS('Planification'!$K$2:$K$200,'Planification'!$A$2:$A$200,$A178,'Planification'!$C$2:$C$200,$B178))</f>
        <v/>
      </c>
      <c r="J178" s="16">
        <f>IF($A178="","",$H178-$I178)</f>
        <v/>
      </c>
      <c r="K178" s="17">
        <f>IF($A178="","",IFERROR($I178/$H178,0))</f>
        <v/>
      </c>
      <c r="L178" s="15">
        <f>IF($A178="","",IF($I178&gt;$H178,"Dépassement",IF($I178=$H178,"Pleine capacité",IF($I178=0,"Sans affectation","Capacité disponible"))))</f>
        <v/>
      </c>
    </row>
    <row r="179">
      <c r="A179" s="4" t="n"/>
      <c r="B179" s="12" t="n"/>
      <c r="C179" s="15">
        <f>IF($B179="","",IFERROR(INDEX('Paramètres'!$B$10:$B$18,MATCH($B179,'Paramètres'!$A$10:$A$18,0)),""))</f>
        <v/>
      </c>
      <c r="D179" s="15">
        <f>IF($B179="","",IFERROR(INDEX('Paramètres'!$C$10:$C$18,MATCH($B179,'Paramètres'!$A$10:$A$18,0)),""))</f>
        <v/>
      </c>
      <c r="E179" s="7" t="n"/>
      <c r="F179" s="7" t="n"/>
      <c r="G179" s="7" t="n"/>
      <c r="H179" s="16">
        <f>IF($A179="","",MAX(0,$E179-$F179-$G179))</f>
        <v/>
      </c>
      <c r="I179" s="16">
        <f>IF($A179="","",SUMIFS('Planification'!$K$2:$K$200,'Planification'!$A$2:$A$200,$A179,'Planification'!$C$2:$C$200,$B179))</f>
        <v/>
      </c>
      <c r="J179" s="16">
        <f>IF($A179="","",$H179-$I179)</f>
        <v/>
      </c>
      <c r="K179" s="17">
        <f>IF($A179="","",IFERROR($I179/$H179,0))</f>
        <v/>
      </c>
      <c r="L179" s="15">
        <f>IF($A179="","",IF($I179&gt;$H179,"Dépassement",IF($I179=$H179,"Pleine capacité",IF($I179=0,"Sans affectation","Capacité disponible"))))</f>
        <v/>
      </c>
    </row>
    <row r="180">
      <c r="A180" s="4" t="n"/>
      <c r="B180" s="12" t="n"/>
      <c r="C180" s="15">
        <f>IF($B180="","",IFERROR(INDEX('Paramètres'!$B$10:$B$18,MATCH($B180,'Paramètres'!$A$10:$A$18,0)),""))</f>
        <v/>
      </c>
      <c r="D180" s="15">
        <f>IF($B180="","",IFERROR(INDEX('Paramètres'!$C$10:$C$18,MATCH($B180,'Paramètres'!$A$10:$A$18,0)),""))</f>
        <v/>
      </c>
      <c r="E180" s="7" t="n"/>
      <c r="F180" s="7" t="n"/>
      <c r="G180" s="7" t="n"/>
      <c r="H180" s="16">
        <f>IF($A180="","",MAX(0,$E180-$F180-$G180))</f>
        <v/>
      </c>
      <c r="I180" s="16">
        <f>IF($A180="","",SUMIFS('Planification'!$K$2:$K$200,'Planification'!$A$2:$A$200,$A180,'Planification'!$C$2:$C$200,$B180))</f>
        <v/>
      </c>
      <c r="J180" s="16">
        <f>IF($A180="","",$H180-$I180)</f>
        <v/>
      </c>
      <c r="K180" s="17">
        <f>IF($A180="","",IFERROR($I180/$H180,0))</f>
        <v/>
      </c>
      <c r="L180" s="15">
        <f>IF($A180="","",IF($I180&gt;$H180,"Dépassement",IF($I180=$H180,"Pleine capacité",IF($I180=0,"Sans affectation","Capacité disponible"))))</f>
        <v/>
      </c>
    </row>
    <row r="181">
      <c r="A181" s="4" t="n"/>
      <c r="B181" s="12" t="n"/>
      <c r="C181" s="15">
        <f>IF($B181="","",IFERROR(INDEX('Paramètres'!$B$10:$B$18,MATCH($B181,'Paramètres'!$A$10:$A$18,0)),""))</f>
        <v/>
      </c>
      <c r="D181" s="15">
        <f>IF($B181="","",IFERROR(INDEX('Paramètres'!$C$10:$C$18,MATCH($B181,'Paramètres'!$A$10:$A$18,0)),""))</f>
        <v/>
      </c>
      <c r="E181" s="7" t="n"/>
      <c r="F181" s="7" t="n"/>
      <c r="G181" s="7" t="n"/>
      <c r="H181" s="16">
        <f>IF($A181="","",MAX(0,$E181-$F181-$G181))</f>
        <v/>
      </c>
      <c r="I181" s="16">
        <f>IF($A181="","",SUMIFS('Planification'!$K$2:$K$200,'Planification'!$A$2:$A$200,$A181,'Planification'!$C$2:$C$200,$B181))</f>
        <v/>
      </c>
      <c r="J181" s="16">
        <f>IF($A181="","",$H181-$I181)</f>
        <v/>
      </c>
      <c r="K181" s="17">
        <f>IF($A181="","",IFERROR($I181/$H181,0))</f>
        <v/>
      </c>
      <c r="L181" s="15">
        <f>IF($A181="","",IF($I181&gt;$H181,"Dépassement",IF($I181=$H181,"Pleine capacité",IF($I181=0,"Sans affectation","Capacité disponible"))))</f>
        <v/>
      </c>
    </row>
    <row r="182">
      <c r="A182" s="4" t="n"/>
      <c r="B182" s="12" t="n"/>
      <c r="C182" s="15">
        <f>IF($B182="","",IFERROR(INDEX('Paramètres'!$B$10:$B$18,MATCH($B182,'Paramètres'!$A$10:$A$18,0)),""))</f>
        <v/>
      </c>
      <c r="D182" s="15">
        <f>IF($B182="","",IFERROR(INDEX('Paramètres'!$C$10:$C$18,MATCH($B182,'Paramètres'!$A$10:$A$18,0)),""))</f>
        <v/>
      </c>
      <c r="E182" s="7" t="n"/>
      <c r="F182" s="7" t="n"/>
      <c r="G182" s="7" t="n"/>
      <c r="H182" s="16">
        <f>IF($A182="","",MAX(0,$E182-$F182-$G182))</f>
        <v/>
      </c>
      <c r="I182" s="16">
        <f>IF($A182="","",SUMIFS('Planification'!$K$2:$K$200,'Planification'!$A$2:$A$200,$A182,'Planification'!$C$2:$C$200,$B182))</f>
        <v/>
      </c>
      <c r="J182" s="16">
        <f>IF($A182="","",$H182-$I182)</f>
        <v/>
      </c>
      <c r="K182" s="17">
        <f>IF($A182="","",IFERROR($I182/$H182,0))</f>
        <v/>
      </c>
      <c r="L182" s="15">
        <f>IF($A182="","",IF($I182&gt;$H182,"Dépassement",IF($I182=$H182,"Pleine capacité",IF($I182=0,"Sans affectation","Capacité disponible"))))</f>
        <v/>
      </c>
    </row>
    <row r="183">
      <c r="A183" s="4" t="n"/>
      <c r="B183" s="12" t="n"/>
      <c r="C183" s="15">
        <f>IF($B183="","",IFERROR(INDEX('Paramètres'!$B$10:$B$18,MATCH($B183,'Paramètres'!$A$10:$A$18,0)),""))</f>
        <v/>
      </c>
      <c r="D183" s="15">
        <f>IF($B183="","",IFERROR(INDEX('Paramètres'!$C$10:$C$18,MATCH($B183,'Paramètres'!$A$10:$A$18,0)),""))</f>
        <v/>
      </c>
      <c r="E183" s="7" t="n"/>
      <c r="F183" s="7" t="n"/>
      <c r="G183" s="7" t="n"/>
      <c r="H183" s="16">
        <f>IF($A183="","",MAX(0,$E183-$F183-$G183))</f>
        <v/>
      </c>
      <c r="I183" s="16">
        <f>IF($A183="","",SUMIFS('Planification'!$K$2:$K$200,'Planification'!$A$2:$A$200,$A183,'Planification'!$C$2:$C$200,$B183))</f>
        <v/>
      </c>
      <c r="J183" s="16">
        <f>IF($A183="","",$H183-$I183)</f>
        <v/>
      </c>
      <c r="K183" s="17">
        <f>IF($A183="","",IFERROR($I183/$H183,0))</f>
        <v/>
      </c>
      <c r="L183" s="15">
        <f>IF($A183="","",IF($I183&gt;$H183,"Dépassement",IF($I183=$H183,"Pleine capacité",IF($I183=0,"Sans affectation","Capacité disponible"))))</f>
        <v/>
      </c>
    </row>
    <row r="184">
      <c r="A184" s="4" t="n"/>
      <c r="B184" s="12" t="n"/>
      <c r="C184" s="15">
        <f>IF($B184="","",IFERROR(INDEX('Paramètres'!$B$10:$B$18,MATCH($B184,'Paramètres'!$A$10:$A$18,0)),""))</f>
        <v/>
      </c>
      <c r="D184" s="15">
        <f>IF($B184="","",IFERROR(INDEX('Paramètres'!$C$10:$C$18,MATCH($B184,'Paramètres'!$A$10:$A$18,0)),""))</f>
        <v/>
      </c>
      <c r="E184" s="7" t="n"/>
      <c r="F184" s="7" t="n"/>
      <c r="G184" s="7" t="n"/>
      <c r="H184" s="16">
        <f>IF($A184="","",MAX(0,$E184-$F184-$G184))</f>
        <v/>
      </c>
      <c r="I184" s="16">
        <f>IF($A184="","",SUMIFS('Planification'!$K$2:$K$200,'Planification'!$A$2:$A$200,$A184,'Planification'!$C$2:$C$200,$B184))</f>
        <v/>
      </c>
      <c r="J184" s="16">
        <f>IF($A184="","",$H184-$I184)</f>
        <v/>
      </c>
      <c r="K184" s="17">
        <f>IF($A184="","",IFERROR($I184/$H184,0))</f>
        <v/>
      </c>
      <c r="L184" s="15">
        <f>IF($A184="","",IF($I184&gt;$H184,"Dépassement",IF($I184=$H184,"Pleine capacité",IF($I184=0,"Sans affectation","Capacité disponible"))))</f>
        <v/>
      </c>
    </row>
    <row r="185">
      <c r="A185" s="4" t="n"/>
      <c r="B185" s="12" t="n"/>
      <c r="C185" s="15">
        <f>IF($B185="","",IFERROR(INDEX('Paramètres'!$B$10:$B$18,MATCH($B185,'Paramètres'!$A$10:$A$18,0)),""))</f>
        <v/>
      </c>
      <c r="D185" s="15">
        <f>IF($B185="","",IFERROR(INDEX('Paramètres'!$C$10:$C$18,MATCH($B185,'Paramètres'!$A$10:$A$18,0)),""))</f>
        <v/>
      </c>
      <c r="E185" s="7" t="n"/>
      <c r="F185" s="7" t="n"/>
      <c r="G185" s="7" t="n"/>
      <c r="H185" s="16">
        <f>IF($A185="","",MAX(0,$E185-$F185-$G185))</f>
        <v/>
      </c>
      <c r="I185" s="16">
        <f>IF($A185="","",SUMIFS('Planification'!$K$2:$K$200,'Planification'!$A$2:$A$200,$A185,'Planification'!$C$2:$C$200,$B185))</f>
        <v/>
      </c>
      <c r="J185" s="16">
        <f>IF($A185="","",$H185-$I185)</f>
        <v/>
      </c>
      <c r="K185" s="17">
        <f>IF($A185="","",IFERROR($I185/$H185,0))</f>
        <v/>
      </c>
      <c r="L185" s="15">
        <f>IF($A185="","",IF($I185&gt;$H185,"Dépassement",IF($I185=$H185,"Pleine capacité",IF($I185=0,"Sans affectation","Capacité disponible"))))</f>
        <v/>
      </c>
    </row>
    <row r="186">
      <c r="A186" s="4" t="n"/>
      <c r="B186" s="12" t="n"/>
      <c r="C186" s="15">
        <f>IF($B186="","",IFERROR(INDEX('Paramètres'!$B$10:$B$18,MATCH($B186,'Paramètres'!$A$10:$A$18,0)),""))</f>
        <v/>
      </c>
      <c r="D186" s="15">
        <f>IF($B186="","",IFERROR(INDEX('Paramètres'!$C$10:$C$18,MATCH($B186,'Paramètres'!$A$10:$A$18,0)),""))</f>
        <v/>
      </c>
      <c r="E186" s="7" t="n"/>
      <c r="F186" s="7" t="n"/>
      <c r="G186" s="7" t="n"/>
      <c r="H186" s="16">
        <f>IF($A186="","",MAX(0,$E186-$F186-$G186))</f>
        <v/>
      </c>
      <c r="I186" s="16">
        <f>IF($A186="","",SUMIFS('Planification'!$K$2:$K$200,'Planification'!$A$2:$A$200,$A186,'Planification'!$C$2:$C$200,$B186))</f>
        <v/>
      </c>
      <c r="J186" s="16">
        <f>IF($A186="","",$H186-$I186)</f>
        <v/>
      </c>
      <c r="K186" s="17">
        <f>IF($A186="","",IFERROR($I186/$H186,0))</f>
        <v/>
      </c>
      <c r="L186" s="15">
        <f>IF($A186="","",IF($I186&gt;$H186,"Dépassement",IF($I186=$H186,"Pleine capacité",IF($I186=0,"Sans affectation","Capacité disponible"))))</f>
        <v/>
      </c>
    </row>
    <row r="187">
      <c r="A187" s="4" t="n"/>
      <c r="B187" s="12" t="n"/>
      <c r="C187" s="15">
        <f>IF($B187="","",IFERROR(INDEX('Paramètres'!$B$10:$B$18,MATCH($B187,'Paramètres'!$A$10:$A$18,0)),""))</f>
        <v/>
      </c>
      <c r="D187" s="15">
        <f>IF($B187="","",IFERROR(INDEX('Paramètres'!$C$10:$C$18,MATCH($B187,'Paramètres'!$A$10:$A$18,0)),""))</f>
        <v/>
      </c>
      <c r="E187" s="7" t="n"/>
      <c r="F187" s="7" t="n"/>
      <c r="G187" s="7" t="n"/>
      <c r="H187" s="16">
        <f>IF($A187="","",MAX(0,$E187-$F187-$G187))</f>
        <v/>
      </c>
      <c r="I187" s="16">
        <f>IF($A187="","",SUMIFS('Planification'!$K$2:$K$200,'Planification'!$A$2:$A$200,$A187,'Planification'!$C$2:$C$200,$B187))</f>
        <v/>
      </c>
      <c r="J187" s="16">
        <f>IF($A187="","",$H187-$I187)</f>
        <v/>
      </c>
      <c r="K187" s="17">
        <f>IF($A187="","",IFERROR($I187/$H187,0))</f>
        <v/>
      </c>
      <c r="L187" s="15">
        <f>IF($A187="","",IF($I187&gt;$H187,"Dépassement",IF($I187=$H187,"Pleine capacité",IF($I187=0,"Sans affectation","Capacité disponible"))))</f>
        <v/>
      </c>
    </row>
    <row r="188">
      <c r="A188" s="4" t="n"/>
      <c r="B188" s="12" t="n"/>
      <c r="C188" s="15">
        <f>IF($B188="","",IFERROR(INDEX('Paramètres'!$B$10:$B$18,MATCH($B188,'Paramètres'!$A$10:$A$18,0)),""))</f>
        <v/>
      </c>
      <c r="D188" s="15">
        <f>IF($B188="","",IFERROR(INDEX('Paramètres'!$C$10:$C$18,MATCH($B188,'Paramètres'!$A$10:$A$18,0)),""))</f>
        <v/>
      </c>
      <c r="E188" s="7" t="n"/>
      <c r="F188" s="7" t="n"/>
      <c r="G188" s="7" t="n"/>
      <c r="H188" s="16">
        <f>IF($A188="","",MAX(0,$E188-$F188-$G188))</f>
        <v/>
      </c>
      <c r="I188" s="16">
        <f>IF($A188="","",SUMIFS('Planification'!$K$2:$K$200,'Planification'!$A$2:$A$200,$A188,'Planification'!$C$2:$C$200,$B188))</f>
        <v/>
      </c>
      <c r="J188" s="16">
        <f>IF($A188="","",$H188-$I188)</f>
        <v/>
      </c>
      <c r="K188" s="17">
        <f>IF($A188="","",IFERROR($I188/$H188,0))</f>
        <v/>
      </c>
      <c r="L188" s="15">
        <f>IF($A188="","",IF($I188&gt;$H188,"Dépassement",IF($I188=$H188,"Pleine capacité",IF($I188=0,"Sans affectation","Capacité disponible"))))</f>
        <v/>
      </c>
    </row>
    <row r="189">
      <c r="A189" s="4" t="n"/>
      <c r="B189" s="12" t="n"/>
      <c r="C189" s="15">
        <f>IF($B189="","",IFERROR(INDEX('Paramètres'!$B$10:$B$18,MATCH($B189,'Paramètres'!$A$10:$A$18,0)),""))</f>
        <v/>
      </c>
      <c r="D189" s="15">
        <f>IF($B189="","",IFERROR(INDEX('Paramètres'!$C$10:$C$18,MATCH($B189,'Paramètres'!$A$10:$A$18,0)),""))</f>
        <v/>
      </c>
      <c r="E189" s="7" t="n"/>
      <c r="F189" s="7" t="n"/>
      <c r="G189" s="7" t="n"/>
      <c r="H189" s="16">
        <f>IF($A189="","",MAX(0,$E189-$F189-$G189))</f>
        <v/>
      </c>
      <c r="I189" s="16">
        <f>IF($A189="","",SUMIFS('Planification'!$K$2:$K$200,'Planification'!$A$2:$A$200,$A189,'Planification'!$C$2:$C$200,$B189))</f>
        <v/>
      </c>
      <c r="J189" s="16">
        <f>IF($A189="","",$H189-$I189)</f>
        <v/>
      </c>
      <c r="K189" s="17">
        <f>IF($A189="","",IFERROR($I189/$H189,0))</f>
        <v/>
      </c>
      <c r="L189" s="15">
        <f>IF($A189="","",IF($I189&gt;$H189,"Dépassement",IF($I189=$H189,"Pleine capacité",IF($I189=0,"Sans affectation","Capacité disponible"))))</f>
        <v/>
      </c>
    </row>
    <row r="190">
      <c r="A190" s="4" t="n"/>
      <c r="B190" s="12" t="n"/>
      <c r="C190" s="15">
        <f>IF($B190="","",IFERROR(INDEX('Paramètres'!$B$10:$B$18,MATCH($B190,'Paramètres'!$A$10:$A$18,0)),""))</f>
        <v/>
      </c>
      <c r="D190" s="15">
        <f>IF($B190="","",IFERROR(INDEX('Paramètres'!$C$10:$C$18,MATCH($B190,'Paramètres'!$A$10:$A$18,0)),""))</f>
        <v/>
      </c>
      <c r="E190" s="7" t="n"/>
      <c r="F190" s="7" t="n"/>
      <c r="G190" s="7" t="n"/>
      <c r="H190" s="16">
        <f>IF($A190="","",MAX(0,$E190-$F190-$G190))</f>
        <v/>
      </c>
      <c r="I190" s="16">
        <f>IF($A190="","",SUMIFS('Planification'!$K$2:$K$200,'Planification'!$A$2:$A$200,$A190,'Planification'!$C$2:$C$200,$B190))</f>
        <v/>
      </c>
      <c r="J190" s="16">
        <f>IF($A190="","",$H190-$I190)</f>
        <v/>
      </c>
      <c r="K190" s="17">
        <f>IF($A190="","",IFERROR($I190/$H190,0))</f>
        <v/>
      </c>
      <c r="L190" s="15">
        <f>IF($A190="","",IF($I190&gt;$H190,"Dépassement",IF($I190=$H190,"Pleine capacité",IF($I190=0,"Sans affectation","Capacité disponible"))))</f>
        <v/>
      </c>
    </row>
    <row r="191">
      <c r="A191" s="4" t="n"/>
      <c r="B191" s="12" t="n"/>
      <c r="C191" s="15">
        <f>IF($B191="","",IFERROR(INDEX('Paramètres'!$B$10:$B$18,MATCH($B191,'Paramètres'!$A$10:$A$18,0)),""))</f>
        <v/>
      </c>
      <c r="D191" s="15">
        <f>IF($B191="","",IFERROR(INDEX('Paramètres'!$C$10:$C$18,MATCH($B191,'Paramètres'!$A$10:$A$18,0)),""))</f>
        <v/>
      </c>
      <c r="E191" s="7" t="n"/>
      <c r="F191" s="7" t="n"/>
      <c r="G191" s="7" t="n"/>
      <c r="H191" s="16">
        <f>IF($A191="","",MAX(0,$E191-$F191-$G191))</f>
        <v/>
      </c>
      <c r="I191" s="16">
        <f>IF($A191="","",SUMIFS('Planification'!$K$2:$K$200,'Planification'!$A$2:$A$200,$A191,'Planification'!$C$2:$C$200,$B191))</f>
        <v/>
      </c>
      <c r="J191" s="16">
        <f>IF($A191="","",$H191-$I191)</f>
        <v/>
      </c>
      <c r="K191" s="17">
        <f>IF($A191="","",IFERROR($I191/$H191,0))</f>
        <v/>
      </c>
      <c r="L191" s="15">
        <f>IF($A191="","",IF($I191&gt;$H191,"Dépassement",IF($I191=$H191,"Pleine capacité",IF($I191=0,"Sans affectation","Capacité disponible"))))</f>
        <v/>
      </c>
    </row>
    <row r="192">
      <c r="A192" s="4" t="n"/>
      <c r="B192" s="12" t="n"/>
      <c r="C192" s="15">
        <f>IF($B192="","",IFERROR(INDEX('Paramètres'!$B$10:$B$18,MATCH($B192,'Paramètres'!$A$10:$A$18,0)),""))</f>
        <v/>
      </c>
      <c r="D192" s="15">
        <f>IF($B192="","",IFERROR(INDEX('Paramètres'!$C$10:$C$18,MATCH($B192,'Paramètres'!$A$10:$A$18,0)),""))</f>
        <v/>
      </c>
      <c r="E192" s="7" t="n"/>
      <c r="F192" s="7" t="n"/>
      <c r="G192" s="7" t="n"/>
      <c r="H192" s="16">
        <f>IF($A192="","",MAX(0,$E192-$F192-$G192))</f>
        <v/>
      </c>
      <c r="I192" s="16">
        <f>IF($A192="","",SUMIFS('Planification'!$K$2:$K$200,'Planification'!$A$2:$A$200,$A192,'Planification'!$C$2:$C$200,$B192))</f>
        <v/>
      </c>
      <c r="J192" s="16">
        <f>IF($A192="","",$H192-$I192)</f>
        <v/>
      </c>
      <c r="K192" s="17">
        <f>IF($A192="","",IFERROR($I192/$H192,0))</f>
        <v/>
      </c>
      <c r="L192" s="15">
        <f>IF($A192="","",IF($I192&gt;$H192,"Dépassement",IF($I192=$H192,"Pleine capacité",IF($I192=0,"Sans affectation","Capacité disponible"))))</f>
        <v/>
      </c>
    </row>
    <row r="193">
      <c r="A193" s="4" t="n"/>
      <c r="B193" s="12" t="n"/>
      <c r="C193" s="15">
        <f>IF($B193="","",IFERROR(INDEX('Paramètres'!$B$10:$B$18,MATCH($B193,'Paramètres'!$A$10:$A$18,0)),""))</f>
        <v/>
      </c>
      <c r="D193" s="15">
        <f>IF($B193="","",IFERROR(INDEX('Paramètres'!$C$10:$C$18,MATCH($B193,'Paramètres'!$A$10:$A$18,0)),""))</f>
        <v/>
      </c>
      <c r="E193" s="7" t="n"/>
      <c r="F193" s="7" t="n"/>
      <c r="G193" s="7" t="n"/>
      <c r="H193" s="16">
        <f>IF($A193="","",MAX(0,$E193-$F193-$G193))</f>
        <v/>
      </c>
      <c r="I193" s="16">
        <f>IF($A193="","",SUMIFS('Planification'!$K$2:$K$200,'Planification'!$A$2:$A$200,$A193,'Planification'!$C$2:$C$200,$B193))</f>
        <v/>
      </c>
      <c r="J193" s="16">
        <f>IF($A193="","",$H193-$I193)</f>
        <v/>
      </c>
      <c r="K193" s="17">
        <f>IF($A193="","",IFERROR($I193/$H193,0))</f>
        <v/>
      </c>
      <c r="L193" s="15">
        <f>IF($A193="","",IF($I193&gt;$H193,"Dépassement",IF($I193=$H193,"Pleine capacité",IF($I193=0,"Sans affectation","Capacité disponible"))))</f>
        <v/>
      </c>
    </row>
    <row r="194">
      <c r="A194" s="4" t="n"/>
      <c r="B194" s="12" t="n"/>
      <c r="C194" s="15">
        <f>IF($B194="","",IFERROR(INDEX('Paramètres'!$B$10:$B$18,MATCH($B194,'Paramètres'!$A$10:$A$18,0)),""))</f>
        <v/>
      </c>
      <c r="D194" s="15">
        <f>IF($B194="","",IFERROR(INDEX('Paramètres'!$C$10:$C$18,MATCH($B194,'Paramètres'!$A$10:$A$18,0)),""))</f>
        <v/>
      </c>
      <c r="E194" s="7" t="n"/>
      <c r="F194" s="7" t="n"/>
      <c r="G194" s="7" t="n"/>
      <c r="H194" s="16">
        <f>IF($A194="","",MAX(0,$E194-$F194-$G194))</f>
        <v/>
      </c>
      <c r="I194" s="16">
        <f>IF($A194="","",SUMIFS('Planification'!$K$2:$K$200,'Planification'!$A$2:$A$200,$A194,'Planification'!$C$2:$C$200,$B194))</f>
        <v/>
      </c>
      <c r="J194" s="16">
        <f>IF($A194="","",$H194-$I194)</f>
        <v/>
      </c>
      <c r="K194" s="17">
        <f>IF($A194="","",IFERROR($I194/$H194,0))</f>
        <v/>
      </c>
      <c r="L194" s="15">
        <f>IF($A194="","",IF($I194&gt;$H194,"Dépassement",IF($I194=$H194,"Pleine capacité",IF($I194=0,"Sans affectation","Capacité disponible"))))</f>
        <v/>
      </c>
    </row>
    <row r="195">
      <c r="A195" s="4" t="n"/>
      <c r="B195" s="12" t="n"/>
      <c r="C195" s="15">
        <f>IF($B195="","",IFERROR(INDEX('Paramètres'!$B$10:$B$18,MATCH($B195,'Paramètres'!$A$10:$A$18,0)),""))</f>
        <v/>
      </c>
      <c r="D195" s="15">
        <f>IF($B195="","",IFERROR(INDEX('Paramètres'!$C$10:$C$18,MATCH($B195,'Paramètres'!$A$10:$A$18,0)),""))</f>
        <v/>
      </c>
      <c r="E195" s="7" t="n"/>
      <c r="F195" s="7" t="n"/>
      <c r="G195" s="7" t="n"/>
      <c r="H195" s="16">
        <f>IF($A195="","",MAX(0,$E195-$F195-$G195))</f>
        <v/>
      </c>
      <c r="I195" s="16">
        <f>IF($A195="","",SUMIFS('Planification'!$K$2:$K$200,'Planification'!$A$2:$A$200,$A195,'Planification'!$C$2:$C$200,$B195))</f>
        <v/>
      </c>
      <c r="J195" s="16">
        <f>IF($A195="","",$H195-$I195)</f>
        <v/>
      </c>
      <c r="K195" s="17">
        <f>IF($A195="","",IFERROR($I195/$H195,0))</f>
        <v/>
      </c>
      <c r="L195" s="15">
        <f>IF($A195="","",IF($I195&gt;$H195,"Dépassement",IF($I195=$H195,"Pleine capacité",IF($I195=0,"Sans affectation","Capacité disponible"))))</f>
        <v/>
      </c>
    </row>
    <row r="196">
      <c r="A196" s="4" t="n"/>
      <c r="B196" s="12" t="n"/>
      <c r="C196" s="15">
        <f>IF($B196="","",IFERROR(INDEX('Paramètres'!$B$10:$B$18,MATCH($B196,'Paramètres'!$A$10:$A$18,0)),""))</f>
        <v/>
      </c>
      <c r="D196" s="15">
        <f>IF($B196="","",IFERROR(INDEX('Paramètres'!$C$10:$C$18,MATCH($B196,'Paramètres'!$A$10:$A$18,0)),""))</f>
        <v/>
      </c>
      <c r="E196" s="7" t="n"/>
      <c r="F196" s="7" t="n"/>
      <c r="G196" s="7" t="n"/>
      <c r="H196" s="16">
        <f>IF($A196="","",MAX(0,$E196-$F196-$G196))</f>
        <v/>
      </c>
      <c r="I196" s="16">
        <f>IF($A196="","",SUMIFS('Planification'!$K$2:$K$200,'Planification'!$A$2:$A$200,$A196,'Planification'!$C$2:$C$200,$B196))</f>
        <v/>
      </c>
      <c r="J196" s="16">
        <f>IF($A196="","",$H196-$I196)</f>
        <v/>
      </c>
      <c r="K196" s="17">
        <f>IF($A196="","",IFERROR($I196/$H196,0))</f>
        <v/>
      </c>
      <c r="L196" s="15">
        <f>IF($A196="","",IF($I196&gt;$H196,"Dépassement",IF($I196=$H196,"Pleine capacité",IF($I196=0,"Sans affectation","Capacité disponible"))))</f>
        <v/>
      </c>
    </row>
    <row r="197">
      <c r="A197" s="4" t="n"/>
      <c r="B197" s="12" t="n"/>
      <c r="C197" s="15">
        <f>IF($B197="","",IFERROR(INDEX('Paramètres'!$B$10:$B$18,MATCH($B197,'Paramètres'!$A$10:$A$18,0)),""))</f>
        <v/>
      </c>
      <c r="D197" s="15">
        <f>IF($B197="","",IFERROR(INDEX('Paramètres'!$C$10:$C$18,MATCH($B197,'Paramètres'!$A$10:$A$18,0)),""))</f>
        <v/>
      </c>
      <c r="E197" s="7" t="n"/>
      <c r="F197" s="7" t="n"/>
      <c r="G197" s="7" t="n"/>
      <c r="H197" s="16">
        <f>IF($A197="","",MAX(0,$E197-$F197-$G197))</f>
        <v/>
      </c>
      <c r="I197" s="16">
        <f>IF($A197="","",SUMIFS('Planification'!$K$2:$K$200,'Planification'!$A$2:$A$200,$A197,'Planification'!$C$2:$C$200,$B197))</f>
        <v/>
      </c>
      <c r="J197" s="16">
        <f>IF($A197="","",$H197-$I197)</f>
        <v/>
      </c>
      <c r="K197" s="17">
        <f>IF($A197="","",IFERROR($I197/$H197,0))</f>
        <v/>
      </c>
      <c r="L197" s="15">
        <f>IF($A197="","",IF($I197&gt;$H197,"Dépassement",IF($I197=$H197,"Pleine capacité",IF($I197=0,"Sans affectation","Capacité disponible"))))</f>
        <v/>
      </c>
    </row>
    <row r="198">
      <c r="A198" s="4" t="n"/>
      <c r="B198" s="12" t="n"/>
      <c r="C198" s="15">
        <f>IF($B198="","",IFERROR(INDEX('Paramètres'!$B$10:$B$18,MATCH($B198,'Paramètres'!$A$10:$A$18,0)),""))</f>
        <v/>
      </c>
      <c r="D198" s="15">
        <f>IF($B198="","",IFERROR(INDEX('Paramètres'!$C$10:$C$18,MATCH($B198,'Paramètres'!$A$10:$A$18,0)),""))</f>
        <v/>
      </c>
      <c r="E198" s="7" t="n"/>
      <c r="F198" s="7" t="n"/>
      <c r="G198" s="7" t="n"/>
      <c r="H198" s="16">
        <f>IF($A198="","",MAX(0,$E198-$F198-$G198))</f>
        <v/>
      </c>
      <c r="I198" s="16">
        <f>IF($A198="","",SUMIFS('Planification'!$K$2:$K$200,'Planification'!$A$2:$A$200,$A198,'Planification'!$C$2:$C$200,$B198))</f>
        <v/>
      </c>
      <c r="J198" s="16">
        <f>IF($A198="","",$H198-$I198)</f>
        <v/>
      </c>
      <c r="K198" s="17">
        <f>IF($A198="","",IFERROR($I198/$H198,0))</f>
        <v/>
      </c>
      <c r="L198" s="15">
        <f>IF($A198="","",IF($I198&gt;$H198,"Dépassement",IF($I198=$H198,"Pleine capacité",IF($I198=0,"Sans affectation","Capacité disponible"))))</f>
        <v/>
      </c>
    </row>
    <row r="199">
      <c r="A199" s="4" t="n"/>
      <c r="B199" s="12" t="n"/>
      <c r="C199" s="15">
        <f>IF($B199="","",IFERROR(INDEX('Paramètres'!$B$10:$B$18,MATCH($B199,'Paramètres'!$A$10:$A$18,0)),""))</f>
        <v/>
      </c>
      <c r="D199" s="15">
        <f>IF($B199="","",IFERROR(INDEX('Paramètres'!$C$10:$C$18,MATCH($B199,'Paramètres'!$A$10:$A$18,0)),""))</f>
        <v/>
      </c>
      <c r="E199" s="7" t="n"/>
      <c r="F199" s="7" t="n"/>
      <c r="G199" s="7" t="n"/>
      <c r="H199" s="16">
        <f>IF($A199="","",MAX(0,$E199-$F199-$G199))</f>
        <v/>
      </c>
      <c r="I199" s="16">
        <f>IF($A199="","",SUMIFS('Planification'!$K$2:$K$200,'Planification'!$A$2:$A$200,$A199,'Planification'!$C$2:$C$200,$B199))</f>
        <v/>
      </c>
      <c r="J199" s="16">
        <f>IF($A199="","",$H199-$I199)</f>
        <v/>
      </c>
      <c r="K199" s="17">
        <f>IF($A199="","",IFERROR($I199/$H199,0))</f>
        <v/>
      </c>
      <c r="L199" s="15">
        <f>IF($A199="","",IF($I199&gt;$H199,"Dépassement",IF($I199=$H199,"Pleine capacité",IF($I199=0,"Sans affectation","Capacité disponible"))))</f>
        <v/>
      </c>
    </row>
    <row r="200">
      <c r="A200" s="4" t="n"/>
      <c r="B200" s="12" t="n"/>
      <c r="C200" s="15">
        <f>IF($B200="","",IFERROR(INDEX('Paramètres'!$B$10:$B$18,MATCH($B200,'Paramètres'!$A$10:$A$18,0)),""))</f>
        <v/>
      </c>
      <c r="D200" s="15">
        <f>IF($B200="","",IFERROR(INDEX('Paramètres'!$C$10:$C$18,MATCH($B200,'Paramètres'!$A$10:$A$18,0)),""))</f>
        <v/>
      </c>
      <c r="E200" s="7" t="n"/>
      <c r="F200" s="7" t="n"/>
      <c r="G200" s="7" t="n"/>
      <c r="H200" s="16">
        <f>IF($A200="","",MAX(0,$E200-$F200-$G200))</f>
        <v/>
      </c>
      <c r="I200" s="16">
        <f>IF($A200="","",SUMIFS('Planification'!$K$2:$K$200,'Planification'!$A$2:$A$200,$A200,'Planification'!$C$2:$C$200,$B200))</f>
        <v/>
      </c>
      <c r="J200" s="16">
        <f>IF($A200="","",$H200-$I200)</f>
        <v/>
      </c>
      <c r="K200" s="17">
        <f>IF($A200="","",IFERROR($I200/$H200,0))</f>
        <v/>
      </c>
      <c r="L200" s="15">
        <f>IF($A200="","",IF($I200&gt;$H200,"Dépassement",IF($I200=$H200,"Pleine capacité",IF($I200=0,"Sans affectation","Capacité disponible"))))</f>
        <v/>
      </c>
    </row>
  </sheetData>
  <conditionalFormatting sqref="A2:B200">
    <cfRule type="expression" priority="1" dxfId="0">
      <formula>AND($A2&lt;&gt;"",$B2&lt;&gt;"",COUNTIFS($A$2:$A$200,$A2,$B$2:$B$200,$B2)&gt;1)</formula>
    </cfRule>
  </conditionalFormatting>
  <conditionalFormatting sqref="K2:K200">
    <cfRule type="expression" priority="2" dxfId="0" stopIfTrue="1">
      <formula>$K2&gt;1</formula>
    </cfRule>
    <cfRule type="expression" priority="3" dxfId="1">
      <formula>AND($K2&gt;'Paramètres'!$B$6,$K2&lt;=1)</formula>
    </cfRule>
  </conditionalFormatting>
  <conditionalFormatting sqref="L2:L200">
    <cfRule type="expression" priority="4" dxfId="0">
      <formula>$L2="Dépassement"</formula>
    </cfRule>
    <cfRule type="expression" priority="5" dxfId="1">
      <formula>$L2="Pleine capacité"</formula>
    </cfRule>
    <cfRule type="expression" priority="6" dxfId="2">
      <formula>$L2="Capacité disponible"</formula>
    </cfRule>
    <cfRule type="expression" priority="7" dxfId="3">
      <formula>$L2="Sans affectation"</formula>
    </cfRule>
  </conditionalFormatting>
  <dataValidations count="3">
    <dataValidation sqref="A2:A200" showErrorMessage="1" showInputMessage="1" allowBlank="1" errorTitle="Semaine invalide" error="Choisir une semaine dans la liste disponible." type="list">
      <formula1>='Paramètres'!$F$9:$F$16</formula1>
    </dataValidation>
    <dataValidation sqref="B2:B200" showErrorMessage="1" showInputMessage="1" allowBlank="1" errorTitle="Matricule invalide" error="Choisir un matricule dans le répertoire." type="list">
      <formula1>='Paramètres'!$A$10:$A$18</formula1>
    </dataValidation>
    <dataValidation sqref="E2:G200" showErrorMessage="1" showInputMessage="1" allowBlank="1" errorTitle="Heures invalides" error="Saisir un nombre d’heures valide." type="decimal" operator="between">
      <formula1>0</formula1>
      <formula2>168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24" customWidth="1" min="4" max="4"/>
    <col width="25" customWidth="1" min="5" max="5"/>
    <col width="28" customWidth="1" min="6" max="6"/>
    <col width="15" customWidth="1" min="7" max="7"/>
    <col width="14" customWidth="1" min="8" max="8"/>
    <col width="15" customWidth="1" min="9" max="9"/>
    <col width="15" customWidth="1" min="10" max="10"/>
    <col width="17" customWidth="1" min="11" max="11"/>
    <col width="18" customWidth="1" min="12" max="12"/>
    <col width="16" customWidth="1" min="13" max="13"/>
    <col width="55" customWidth="1" min="14" max="14"/>
    <col width="24" customWidth="1" min="15" max="15"/>
  </cols>
  <sheetData>
    <row r="1">
      <c r="A1" s="2" t="inlineStr">
        <is>
          <t>Semaine</t>
        </is>
      </c>
      <c r="B1" s="2" t="inlineStr">
        <is>
          <t>No affectation</t>
        </is>
      </c>
      <c r="C1" s="2" t="inlineStr">
        <is>
          <t>Matricule</t>
        </is>
      </c>
      <c r="D1" s="2" t="inlineStr">
        <is>
          <t>Nom complet</t>
        </is>
      </c>
      <c r="E1" s="2" t="inlineStr">
        <is>
          <t>Client</t>
        </is>
      </c>
      <c r="F1" s="2" t="inlineStr">
        <is>
          <t>Projet</t>
        </is>
      </c>
      <c r="G1" s="2" t="inlineStr">
        <is>
          <t>Phase</t>
        </is>
      </c>
      <c r="H1" s="2" t="inlineStr">
        <is>
          <t>Priorité</t>
        </is>
      </c>
      <c r="I1" s="2" t="inlineStr">
        <is>
          <t>Date de début</t>
        </is>
      </c>
      <c r="J1" s="2" t="inlineStr">
        <is>
          <t>Date de fin</t>
        </is>
      </c>
      <c r="K1" s="2" t="inlineStr">
        <is>
          <t>Heures prévues</t>
        </is>
      </c>
      <c r="L1" s="2" t="inlineStr">
        <is>
          <t>Heures réalisées</t>
        </is>
      </c>
      <c r="M1" s="2" t="inlineStr">
        <is>
          <t>État</t>
        </is>
      </c>
      <c r="N1" s="2" t="inlineStr">
        <is>
          <t>Commentaire</t>
        </is>
      </c>
      <c r="O1" s="2" t="inlineStr">
        <is>
          <t>Contrôle capacité</t>
        </is>
      </c>
    </row>
    <row r="2">
      <c r="A2" s="4" t="n">
        <v>46118</v>
      </c>
      <c r="B2" s="12" t="inlineStr">
        <is>
          <t>AFF-2026-001</t>
        </is>
      </c>
      <c r="C2" s="12" t="inlineStr">
        <is>
          <t>E001</t>
        </is>
      </c>
      <c r="D2" s="15">
        <f>IF($C2="","",IFERROR(INDEX('Paramètres'!$B$10:$B$18,MATCH($C2,'Paramètres'!$A$10:$A$18,0)),""))</f>
        <v/>
      </c>
      <c r="E2" s="18" t="inlineStr">
        <is>
          <t>Atelier Nordik inc.</t>
        </is>
      </c>
      <c r="F2" s="18" t="inlineStr">
        <is>
          <t>Implantation CRM</t>
        </is>
      </c>
      <c r="G2" s="12" t="inlineStr">
        <is>
          <t>Analyse</t>
        </is>
      </c>
      <c r="H2" s="12" t="inlineStr">
        <is>
          <t>Haute</t>
        </is>
      </c>
      <c r="I2" s="4" t="n">
        <v>46118</v>
      </c>
      <c r="J2" s="4" t="n">
        <v>46122</v>
      </c>
      <c r="K2" s="7" t="n">
        <v>28</v>
      </c>
      <c r="L2" s="7" t="n">
        <v>0</v>
      </c>
      <c r="M2" s="12" t="inlineStr">
        <is>
          <t>Confirmée</t>
        </is>
      </c>
      <c r="N2" s="18" t="inlineStr">
        <is>
          <t>Ateliers avec la direction et préparation du plan de projet.</t>
        </is>
      </c>
      <c r="O2" s="19">
        <f>IF(OR($A2="",$C2=""),"",IF(COUNTIFS('Capacité_équipe'!$A$2:$A$200,$A2,'Capacité_équipe'!$B$2:$B$200,$C2)=0,"Aucune capacité saisie","OK"))</f>
        <v/>
      </c>
    </row>
    <row r="3">
      <c r="A3" s="4" t="n">
        <v>46118</v>
      </c>
      <c r="B3" s="12" t="inlineStr">
        <is>
          <t>AFF-2026-002</t>
        </is>
      </c>
      <c r="C3" s="12" t="inlineStr">
        <is>
          <t>E002</t>
        </is>
      </c>
      <c r="D3" s="15">
        <f>IF($C3="","",IFERROR(INDEX('Paramètres'!$B$10:$B$18,MATCH($C3,'Paramètres'!$A$10:$A$18,0)),""))</f>
        <v/>
      </c>
      <c r="E3" s="18" t="inlineStr">
        <is>
          <t>Boréal Distribution ltée</t>
        </is>
      </c>
      <c r="F3" s="18" t="inlineStr">
        <is>
          <t>Portail B2B</t>
        </is>
      </c>
      <c r="G3" s="12" t="inlineStr">
        <is>
          <t>Production</t>
        </is>
      </c>
      <c r="H3" s="12" t="inlineStr">
        <is>
          <t>Haute</t>
        </is>
      </c>
      <c r="I3" s="4" t="n">
        <v>46118</v>
      </c>
      <c r="J3" s="4" t="n">
        <v>46122</v>
      </c>
      <c r="K3" s="7" t="n">
        <v>38</v>
      </c>
      <c r="L3" s="7" t="n">
        <v>0</v>
      </c>
      <c r="M3" s="12" t="inlineStr">
        <is>
          <t>Confirmée</t>
        </is>
      </c>
      <c r="N3" s="18" t="inlineStr">
        <is>
          <t>Développement des fonctions de commande et d’authentification.</t>
        </is>
      </c>
      <c r="O3" s="19">
        <f>IF(OR($A3="",$C3=""),"",IF(COUNTIFS('Capacité_équipe'!$A$2:$A$200,$A3,'Capacité_équipe'!$B$2:$B$200,$C3)=0,"Aucune capacité saisie","OK"))</f>
        <v/>
      </c>
    </row>
    <row r="4">
      <c r="A4" s="4" t="n">
        <v>46118</v>
      </c>
      <c r="B4" s="12" t="inlineStr">
        <is>
          <t>AFF-2026-003</t>
        </is>
      </c>
      <c r="C4" s="12" t="inlineStr">
        <is>
          <t>E003</t>
        </is>
      </c>
      <c r="D4" s="15">
        <f>IF($C4="","",IFERROR(INDEX('Paramètres'!$B$10:$B$18,MATCH($C4,'Paramètres'!$A$10:$A$18,0)),""))</f>
        <v/>
      </c>
      <c r="E4" s="18" t="inlineStr">
        <is>
          <t>Café des Rives</t>
        </is>
      </c>
      <c r="F4" s="18" t="inlineStr">
        <is>
          <t>Refonte identité visuelle</t>
        </is>
      </c>
      <c r="G4" s="12" t="inlineStr">
        <is>
          <t>Conception</t>
        </is>
      </c>
      <c r="H4" s="12" t="inlineStr">
        <is>
          <t>Moyenne</t>
        </is>
      </c>
      <c r="I4" s="4" t="n">
        <v>46118</v>
      </c>
      <c r="J4" s="4" t="n">
        <v>46122</v>
      </c>
      <c r="K4" s="7" t="n">
        <v>24</v>
      </c>
      <c r="L4" s="7" t="n">
        <v>0</v>
      </c>
      <c r="M4" s="12" t="inlineStr">
        <is>
          <t>Confirmée</t>
        </is>
      </c>
      <c r="N4" s="18" t="inlineStr">
        <is>
          <t>Maquettes pour logo, couleurs et documents promotionnels.</t>
        </is>
      </c>
      <c r="O4" s="19">
        <f>IF(OR($A4="",$C4=""),"",IF(COUNTIFS('Capacité_équipe'!$A$2:$A$200,$A4,'Capacité_équipe'!$B$2:$B$200,$C4)=0,"Aucune capacité saisie","OK"))</f>
        <v/>
      </c>
    </row>
    <row r="5">
      <c r="A5" s="4" t="n">
        <v>46118</v>
      </c>
      <c r="B5" s="12" t="inlineStr">
        <is>
          <t>AFF-2026-004</t>
        </is>
      </c>
      <c r="C5" s="12" t="inlineStr">
        <is>
          <t>E004</t>
        </is>
      </c>
      <c r="D5" s="15">
        <f>IF($C5="","",IFERROR(INDEX('Paramètres'!$B$10:$B$18,MATCH($C5,'Paramètres'!$A$10:$A$18,0)),""))</f>
        <v/>
      </c>
      <c r="E5" s="18" t="inlineStr">
        <is>
          <t>Clinique Horizon</t>
        </is>
      </c>
      <c r="F5" s="18" t="inlineStr">
        <is>
          <t>Nouveau site Web</t>
        </is>
      </c>
      <c r="G5" s="12" t="inlineStr">
        <is>
          <t>Production</t>
        </is>
      </c>
      <c r="H5" s="12" t="inlineStr">
        <is>
          <t>Haute</t>
        </is>
      </c>
      <c r="I5" s="4" t="n">
        <v>46118</v>
      </c>
      <c r="J5" s="4" t="n">
        <v>46122</v>
      </c>
      <c r="K5" s="7" t="n">
        <v>32</v>
      </c>
      <c r="L5" s="7" t="n">
        <v>0</v>
      </c>
      <c r="M5" s="12" t="inlineStr">
        <is>
          <t>Confirmée</t>
        </is>
      </c>
      <c r="N5" s="18" t="inlineStr">
        <is>
          <t>Intégration des pages de services et du formulaire de rendez-vous.</t>
        </is>
      </c>
      <c r="O5" s="19">
        <f>IF(OR($A5="",$C5=""),"",IF(COUNTIFS('Capacité_équipe'!$A$2:$A$200,$A5,'Capacité_équipe'!$B$2:$B$200,$C5)=0,"Aucune capacité saisie","OK"))</f>
        <v/>
      </c>
    </row>
    <row r="6">
      <c r="A6" s="4" t="n">
        <v>46118</v>
      </c>
      <c r="B6" s="12" t="inlineStr">
        <is>
          <t>AFF-2026-005</t>
        </is>
      </c>
      <c r="C6" s="12" t="inlineStr">
        <is>
          <t>E005</t>
        </is>
      </c>
      <c r="D6" s="15">
        <f>IF($C6="","",IFERROR(INDEX('Paramètres'!$B$10:$B$18,MATCH($C6,'Paramètres'!$A$10:$A$18,0)),""))</f>
        <v/>
      </c>
      <c r="E6" s="18" t="inlineStr">
        <is>
          <t>Interne</t>
        </is>
      </c>
      <c r="F6" s="18" t="inlineStr">
        <is>
          <t>Administration mensuelle</t>
        </is>
      </c>
      <c r="G6" s="12" t="inlineStr">
        <is>
          <t>Soutien</t>
        </is>
      </c>
      <c r="H6" s="12" t="inlineStr">
        <is>
          <t>Moyenne</t>
        </is>
      </c>
      <c r="I6" s="4" t="n">
        <v>46118</v>
      </c>
      <c r="J6" s="4" t="n">
        <v>46122</v>
      </c>
      <c r="K6" s="7" t="n">
        <v>14</v>
      </c>
      <c r="L6" s="7" t="n">
        <v>0</v>
      </c>
      <c r="M6" s="12" t="inlineStr">
        <is>
          <t>Confirmée</t>
        </is>
      </c>
      <c r="N6" s="18" t="inlineStr">
        <is>
          <t>Classement des pièces, suivi des fournisseurs et préparation administrative.</t>
        </is>
      </c>
      <c r="O6" s="19">
        <f>IF(OR($A6="",$C6=""),"",IF(COUNTIFS('Capacité_équipe'!$A$2:$A$200,$A6,'Capacité_équipe'!$B$2:$B$200,$C6)=0,"Aucune capacité saisie","OK"))</f>
        <v/>
      </c>
    </row>
    <row r="7">
      <c r="A7" s="4" t="n">
        <v>46118</v>
      </c>
      <c r="B7" s="12" t="inlineStr">
        <is>
          <t>AFF-2026-006</t>
        </is>
      </c>
      <c r="C7" s="12" t="inlineStr">
        <is>
          <t>E006</t>
        </is>
      </c>
      <c r="D7" s="15">
        <f>IF($C7="","",IFERROR(INDEX('Paramètres'!$B$10:$B$18,MATCH($C7,'Paramètres'!$A$10:$A$18,0)),""))</f>
        <v/>
      </c>
      <c r="E7" s="18" t="inlineStr">
        <is>
          <t>TechnoVert Québec inc.</t>
        </is>
      </c>
      <c r="F7" s="18" t="inlineStr">
        <is>
          <t>Tableau de bord opérations</t>
        </is>
      </c>
      <c r="G7" s="12" t="inlineStr">
        <is>
          <t>Production</t>
        </is>
      </c>
      <c r="H7" s="12" t="inlineStr">
        <is>
          <t>Haute</t>
        </is>
      </c>
      <c r="I7" s="4" t="n">
        <v>46118</v>
      </c>
      <c r="J7" s="4" t="n">
        <v>46122</v>
      </c>
      <c r="K7" s="7" t="n">
        <v>40</v>
      </c>
      <c r="L7" s="7" t="n">
        <v>0</v>
      </c>
      <c r="M7" s="12" t="inlineStr">
        <is>
          <t>Confirmée</t>
        </is>
      </c>
      <c r="N7" s="18" t="inlineStr">
        <is>
          <t>Développement des indicateurs et connexion aux données opérationnelles.</t>
        </is>
      </c>
      <c r="O7" s="19">
        <f>IF(OR($A7="",$C7=""),"",IF(COUNTIFS('Capacité_équipe'!$A$2:$A$200,$A7,'Capacité_équipe'!$B$2:$B$200,$C7)=0,"Aucune capacité saisie","OK"))</f>
        <v/>
      </c>
    </row>
    <row r="8">
      <c r="A8" s="4" t="n">
        <v>46118</v>
      </c>
      <c r="B8" s="12" t="inlineStr">
        <is>
          <t>AFF-2026-007</t>
        </is>
      </c>
      <c r="C8" s="12" t="inlineStr">
        <is>
          <t>E007</t>
        </is>
      </c>
      <c r="D8" s="15">
        <f>IF($C8="","",IFERROR(INDEX('Paramètres'!$B$10:$B$18,MATCH($C8,'Paramètres'!$A$10:$A$18,0)),""))</f>
        <v/>
      </c>
      <c r="E8" s="18" t="inlineStr">
        <is>
          <t>Les Jardins du Fleuve</t>
        </is>
      </c>
      <c r="F8" s="18" t="inlineStr">
        <is>
          <t>Campagne printemps</t>
        </is>
      </c>
      <c r="G8" s="12" t="inlineStr">
        <is>
          <t>Analyse</t>
        </is>
      </c>
      <c r="H8" s="12" t="inlineStr">
        <is>
          <t>Moyenne</t>
        </is>
      </c>
      <c r="I8" s="4" t="n">
        <v>46118</v>
      </c>
      <c r="J8" s="4" t="n">
        <v>46122</v>
      </c>
      <c r="K8" s="7" t="n">
        <v>18</v>
      </c>
      <c r="L8" s="7" t="n">
        <v>0</v>
      </c>
      <c r="M8" s="12" t="inlineStr">
        <is>
          <t>Préliminaire</t>
        </is>
      </c>
      <c r="N8" s="18" t="inlineStr">
        <is>
          <t>Préparation de la proposition, échéancier et budget média.</t>
        </is>
      </c>
      <c r="O8" s="19">
        <f>IF(OR($A8="",$C8=""),"",IF(COUNTIFS('Capacité_équipe'!$A$2:$A$200,$A8,'Capacité_équipe'!$B$2:$B$200,$C8)=0,"Aucune capacité saisie","OK"))</f>
        <v/>
      </c>
    </row>
    <row r="9">
      <c r="A9" s="4" t="n">
        <v>46118</v>
      </c>
      <c r="B9" s="12" t="inlineStr">
        <is>
          <t>AFF-2026-008</t>
        </is>
      </c>
      <c r="C9" s="12" t="inlineStr">
        <is>
          <t>E008</t>
        </is>
      </c>
      <c r="D9" s="15">
        <f>IF($C9="","",IFERROR(INDEX('Paramètres'!$B$10:$B$18,MATCH($C9,'Paramètres'!$A$10:$A$18,0)),""))</f>
        <v/>
      </c>
      <c r="E9" s="18" t="inlineStr">
        <is>
          <t>Groupe Mécanique Beauport</t>
        </is>
      </c>
      <c r="F9" s="18" t="inlineStr">
        <is>
          <t>Optimisation processus</t>
        </is>
      </c>
      <c r="G9" s="12" t="inlineStr">
        <is>
          <t>Analyse</t>
        </is>
      </c>
      <c r="H9" s="12" t="inlineStr">
        <is>
          <t>Haute</t>
        </is>
      </c>
      <c r="I9" s="4" t="n">
        <v>46118</v>
      </c>
      <c r="J9" s="4" t="n">
        <v>46122</v>
      </c>
      <c r="K9" s="7" t="n">
        <v>26</v>
      </c>
      <c r="L9" s="7" t="n">
        <v>0</v>
      </c>
      <c r="M9" s="12" t="inlineStr">
        <is>
          <t>Confirmée</t>
        </is>
      </c>
      <c r="N9" s="18" t="inlineStr">
        <is>
          <t>Cartographie du processus actuel et entrevues avec les superviseurs.</t>
        </is>
      </c>
      <c r="O9" s="19">
        <f>IF(OR($A9="",$C9=""),"",IF(COUNTIFS('Capacité_équipe'!$A$2:$A$200,$A9,'Capacité_équipe'!$B$2:$B$200,$C9)=0,"Aucune capacité saisie","OK"))</f>
        <v/>
      </c>
    </row>
    <row r="10">
      <c r="A10" s="4" t="n">
        <v>46118</v>
      </c>
      <c r="B10" s="12" t="inlineStr">
        <is>
          <t>AFF-2026-009</t>
        </is>
      </c>
      <c r="C10" s="12" t="inlineStr">
        <is>
          <t>E009</t>
        </is>
      </c>
      <c r="D10" s="15">
        <f>IF($C10="","",IFERROR(INDEX('Paramètres'!$B$10:$B$18,MATCH($C10,'Paramètres'!$A$10:$A$18,0)),""))</f>
        <v/>
      </c>
      <c r="E10" s="18" t="inlineStr">
        <is>
          <t>Services Domicile Plus</t>
        </is>
      </c>
      <c r="F10" s="18" t="inlineStr">
        <is>
          <t>Soutien client avril</t>
        </is>
      </c>
      <c r="G10" s="12" t="inlineStr">
        <is>
          <t>Soutien</t>
        </is>
      </c>
      <c r="H10" s="12" t="inlineStr">
        <is>
          <t>Moyenne</t>
        </is>
      </c>
      <c r="I10" s="4" t="n">
        <v>46118</v>
      </c>
      <c r="J10" s="4" t="n">
        <v>46122</v>
      </c>
      <c r="K10" s="7" t="n">
        <v>12</v>
      </c>
      <c r="L10" s="7" t="n">
        <v>0</v>
      </c>
      <c r="M10" s="12" t="inlineStr">
        <is>
          <t>Confirmée</t>
        </is>
      </c>
      <c r="N10" s="18" t="inlineStr">
        <is>
          <t>Réponses aux demandes clients et suivi des billets ouverts.</t>
        </is>
      </c>
      <c r="O10" s="19">
        <f>IF(OR($A10="",$C10=""),"",IF(COUNTIFS('Capacité_équipe'!$A$2:$A$200,$A10,'Capacité_équipe'!$B$2:$B$200,$C10)=0,"Aucune capacité saisie","OK"))</f>
        <v/>
      </c>
    </row>
    <row r="11">
      <c r="A11" s="4" t="n"/>
      <c r="B11" s="12" t="n"/>
      <c r="C11" s="12" t="n"/>
      <c r="D11" s="15">
        <f>IF($C11="","",IFERROR(INDEX('Paramètres'!$B$10:$B$18,MATCH($C11,'Paramètres'!$A$10:$A$18,0)),""))</f>
        <v/>
      </c>
      <c r="E11" s="18" t="n"/>
      <c r="F11" s="18" t="n"/>
      <c r="G11" s="12" t="n"/>
      <c r="H11" s="12" t="n"/>
      <c r="I11" s="4" t="n"/>
      <c r="J11" s="4" t="n"/>
      <c r="K11" s="7" t="n"/>
      <c r="L11" s="7" t="n"/>
      <c r="M11" s="12" t="n"/>
      <c r="N11" s="18" t="n"/>
      <c r="O11" s="19">
        <f>IF(OR($A11="",$C11=""),"",IF(COUNTIFS('Capacité_équipe'!$A$2:$A$200,$A11,'Capacité_équipe'!$B$2:$B$200,$C11)=0,"Aucune capacité saisie","OK"))</f>
        <v/>
      </c>
    </row>
    <row r="12">
      <c r="A12" s="4" t="n"/>
      <c r="B12" s="12" t="n"/>
      <c r="C12" s="12" t="n"/>
      <c r="D12" s="15">
        <f>IF($C12="","",IFERROR(INDEX('Paramètres'!$B$10:$B$18,MATCH($C12,'Paramètres'!$A$10:$A$18,0)),""))</f>
        <v/>
      </c>
      <c r="E12" s="18" t="n"/>
      <c r="F12" s="18" t="n"/>
      <c r="G12" s="12" t="n"/>
      <c r="H12" s="12" t="n"/>
      <c r="I12" s="4" t="n"/>
      <c r="J12" s="4" t="n"/>
      <c r="K12" s="7" t="n"/>
      <c r="L12" s="7" t="n"/>
      <c r="M12" s="12" t="n"/>
      <c r="N12" s="18" t="n"/>
      <c r="O12" s="19">
        <f>IF(OR($A12="",$C12=""),"",IF(COUNTIFS('Capacité_équipe'!$A$2:$A$200,$A12,'Capacité_équipe'!$B$2:$B$200,$C12)=0,"Aucune capacité saisie","OK"))</f>
        <v/>
      </c>
    </row>
    <row r="13">
      <c r="A13" s="4" t="n"/>
      <c r="B13" s="12" t="n"/>
      <c r="C13" s="12" t="n"/>
      <c r="D13" s="15">
        <f>IF($C13="","",IFERROR(INDEX('Paramètres'!$B$10:$B$18,MATCH($C13,'Paramètres'!$A$10:$A$18,0)),""))</f>
        <v/>
      </c>
      <c r="E13" s="18" t="n"/>
      <c r="F13" s="18" t="n"/>
      <c r="G13" s="12" t="n"/>
      <c r="H13" s="12" t="n"/>
      <c r="I13" s="4" t="n"/>
      <c r="J13" s="4" t="n"/>
      <c r="K13" s="7" t="n"/>
      <c r="L13" s="7" t="n"/>
      <c r="M13" s="12" t="n"/>
      <c r="N13" s="18" t="n"/>
      <c r="O13" s="19">
        <f>IF(OR($A13="",$C13=""),"",IF(COUNTIFS('Capacité_équipe'!$A$2:$A$200,$A13,'Capacité_équipe'!$B$2:$B$200,$C13)=0,"Aucune capacité saisie","OK"))</f>
        <v/>
      </c>
    </row>
    <row r="14">
      <c r="A14" s="4" t="n"/>
      <c r="B14" s="12" t="n"/>
      <c r="C14" s="12" t="n"/>
      <c r="D14" s="15">
        <f>IF($C14="","",IFERROR(INDEX('Paramètres'!$B$10:$B$18,MATCH($C14,'Paramètres'!$A$10:$A$18,0)),""))</f>
        <v/>
      </c>
      <c r="E14" s="18" t="n"/>
      <c r="F14" s="18" t="n"/>
      <c r="G14" s="12" t="n"/>
      <c r="H14" s="12" t="n"/>
      <c r="I14" s="4" t="n"/>
      <c r="J14" s="4" t="n"/>
      <c r="K14" s="7" t="n"/>
      <c r="L14" s="7" t="n"/>
      <c r="M14" s="12" t="n"/>
      <c r="N14" s="18" t="n"/>
      <c r="O14" s="19">
        <f>IF(OR($A14="",$C14=""),"",IF(COUNTIFS('Capacité_équipe'!$A$2:$A$200,$A14,'Capacité_équipe'!$B$2:$B$200,$C14)=0,"Aucune capacité saisie","OK"))</f>
        <v/>
      </c>
    </row>
    <row r="15">
      <c r="A15" s="4" t="n"/>
      <c r="B15" s="12" t="n"/>
      <c r="C15" s="12" t="n"/>
      <c r="D15" s="15">
        <f>IF($C15="","",IFERROR(INDEX('Paramètres'!$B$10:$B$18,MATCH($C15,'Paramètres'!$A$10:$A$18,0)),""))</f>
        <v/>
      </c>
      <c r="E15" s="18" t="n"/>
      <c r="F15" s="18" t="n"/>
      <c r="G15" s="12" t="n"/>
      <c r="H15" s="12" t="n"/>
      <c r="I15" s="4" t="n"/>
      <c r="J15" s="4" t="n"/>
      <c r="K15" s="7" t="n"/>
      <c r="L15" s="7" t="n"/>
      <c r="M15" s="12" t="n"/>
      <c r="N15" s="18" t="n"/>
      <c r="O15" s="19">
        <f>IF(OR($A15="",$C15=""),"",IF(COUNTIFS('Capacité_équipe'!$A$2:$A$200,$A15,'Capacité_équipe'!$B$2:$B$200,$C15)=0,"Aucune capacité saisie","OK"))</f>
        <v/>
      </c>
    </row>
    <row r="16">
      <c r="A16" s="4" t="n"/>
      <c r="B16" s="12" t="n"/>
      <c r="C16" s="12" t="n"/>
      <c r="D16" s="15">
        <f>IF($C16="","",IFERROR(INDEX('Paramètres'!$B$10:$B$18,MATCH($C16,'Paramètres'!$A$10:$A$18,0)),""))</f>
        <v/>
      </c>
      <c r="E16" s="18" t="n"/>
      <c r="F16" s="18" t="n"/>
      <c r="G16" s="12" t="n"/>
      <c r="H16" s="12" t="n"/>
      <c r="I16" s="4" t="n"/>
      <c r="J16" s="4" t="n"/>
      <c r="K16" s="7" t="n"/>
      <c r="L16" s="7" t="n"/>
      <c r="M16" s="12" t="n"/>
      <c r="N16" s="18" t="n"/>
      <c r="O16" s="19">
        <f>IF(OR($A16="",$C16=""),"",IF(COUNTIFS('Capacité_équipe'!$A$2:$A$200,$A16,'Capacité_équipe'!$B$2:$B$200,$C16)=0,"Aucune capacité saisie","OK"))</f>
        <v/>
      </c>
    </row>
    <row r="17">
      <c r="A17" s="4" t="n"/>
      <c r="B17" s="12" t="n"/>
      <c r="C17" s="12" t="n"/>
      <c r="D17" s="15">
        <f>IF($C17="","",IFERROR(INDEX('Paramètres'!$B$10:$B$18,MATCH($C17,'Paramètres'!$A$10:$A$18,0)),""))</f>
        <v/>
      </c>
      <c r="E17" s="18" t="n"/>
      <c r="F17" s="18" t="n"/>
      <c r="G17" s="12" t="n"/>
      <c r="H17" s="12" t="n"/>
      <c r="I17" s="4" t="n"/>
      <c r="J17" s="4" t="n"/>
      <c r="K17" s="7" t="n"/>
      <c r="L17" s="7" t="n"/>
      <c r="M17" s="12" t="n"/>
      <c r="N17" s="18" t="n"/>
      <c r="O17" s="19">
        <f>IF(OR($A17="",$C17=""),"",IF(COUNTIFS('Capacité_équipe'!$A$2:$A$200,$A17,'Capacité_équipe'!$B$2:$B$200,$C17)=0,"Aucune capacité saisie","OK"))</f>
        <v/>
      </c>
    </row>
    <row r="18">
      <c r="A18" s="4" t="n"/>
      <c r="B18" s="12" t="n"/>
      <c r="C18" s="12" t="n"/>
      <c r="D18" s="15">
        <f>IF($C18="","",IFERROR(INDEX('Paramètres'!$B$10:$B$18,MATCH($C18,'Paramètres'!$A$10:$A$18,0)),""))</f>
        <v/>
      </c>
      <c r="E18" s="18" t="n"/>
      <c r="F18" s="18" t="n"/>
      <c r="G18" s="12" t="n"/>
      <c r="H18" s="12" t="n"/>
      <c r="I18" s="4" t="n"/>
      <c r="J18" s="4" t="n"/>
      <c r="K18" s="7" t="n"/>
      <c r="L18" s="7" t="n"/>
      <c r="M18" s="12" t="n"/>
      <c r="N18" s="18" t="n"/>
      <c r="O18" s="19">
        <f>IF(OR($A18="",$C18=""),"",IF(COUNTIFS('Capacité_équipe'!$A$2:$A$200,$A18,'Capacité_équipe'!$B$2:$B$200,$C18)=0,"Aucune capacité saisie","OK"))</f>
        <v/>
      </c>
    </row>
    <row r="19">
      <c r="A19" s="4" t="n"/>
      <c r="B19" s="12" t="n"/>
      <c r="C19" s="12" t="n"/>
      <c r="D19" s="15">
        <f>IF($C19="","",IFERROR(INDEX('Paramètres'!$B$10:$B$18,MATCH($C19,'Paramètres'!$A$10:$A$18,0)),""))</f>
        <v/>
      </c>
      <c r="E19" s="18" t="n"/>
      <c r="F19" s="18" t="n"/>
      <c r="G19" s="12" t="n"/>
      <c r="H19" s="12" t="n"/>
      <c r="I19" s="4" t="n"/>
      <c r="J19" s="4" t="n"/>
      <c r="K19" s="7" t="n"/>
      <c r="L19" s="7" t="n"/>
      <c r="M19" s="12" t="n"/>
      <c r="N19" s="18" t="n"/>
      <c r="O19" s="19">
        <f>IF(OR($A19="",$C19=""),"",IF(COUNTIFS('Capacité_équipe'!$A$2:$A$200,$A19,'Capacité_équipe'!$B$2:$B$200,$C19)=0,"Aucune capacité saisie","OK"))</f>
        <v/>
      </c>
    </row>
    <row r="20">
      <c r="A20" s="4" t="n"/>
      <c r="B20" s="12" t="n"/>
      <c r="C20" s="12" t="n"/>
      <c r="D20" s="15">
        <f>IF($C20="","",IFERROR(INDEX('Paramètres'!$B$10:$B$18,MATCH($C20,'Paramètres'!$A$10:$A$18,0)),""))</f>
        <v/>
      </c>
      <c r="E20" s="18" t="n"/>
      <c r="F20" s="18" t="n"/>
      <c r="G20" s="12" t="n"/>
      <c r="H20" s="12" t="n"/>
      <c r="I20" s="4" t="n"/>
      <c r="J20" s="4" t="n"/>
      <c r="K20" s="7" t="n"/>
      <c r="L20" s="7" t="n"/>
      <c r="M20" s="12" t="n"/>
      <c r="N20" s="18" t="n"/>
      <c r="O20" s="19">
        <f>IF(OR($A20="",$C20=""),"",IF(COUNTIFS('Capacité_équipe'!$A$2:$A$200,$A20,'Capacité_équipe'!$B$2:$B$200,$C20)=0,"Aucune capacité saisie","OK"))</f>
        <v/>
      </c>
    </row>
    <row r="21">
      <c r="A21" s="4" t="n"/>
      <c r="B21" s="12" t="n"/>
      <c r="C21" s="12" t="n"/>
      <c r="D21" s="15">
        <f>IF($C21="","",IFERROR(INDEX('Paramètres'!$B$10:$B$18,MATCH($C21,'Paramètres'!$A$10:$A$18,0)),""))</f>
        <v/>
      </c>
      <c r="E21" s="18" t="n"/>
      <c r="F21" s="18" t="n"/>
      <c r="G21" s="12" t="n"/>
      <c r="H21" s="12" t="n"/>
      <c r="I21" s="4" t="n"/>
      <c r="J21" s="4" t="n"/>
      <c r="K21" s="7" t="n"/>
      <c r="L21" s="7" t="n"/>
      <c r="M21" s="12" t="n"/>
      <c r="N21" s="18" t="n"/>
      <c r="O21" s="19">
        <f>IF(OR($A21="",$C21=""),"",IF(COUNTIFS('Capacité_équipe'!$A$2:$A$200,$A21,'Capacité_équipe'!$B$2:$B$200,$C21)=0,"Aucune capacité saisie","OK"))</f>
        <v/>
      </c>
    </row>
    <row r="22">
      <c r="A22" s="4" t="n"/>
      <c r="B22" s="12" t="n"/>
      <c r="C22" s="12" t="n"/>
      <c r="D22" s="15">
        <f>IF($C22="","",IFERROR(INDEX('Paramètres'!$B$10:$B$18,MATCH($C22,'Paramètres'!$A$10:$A$18,0)),""))</f>
        <v/>
      </c>
      <c r="E22" s="18" t="n"/>
      <c r="F22" s="18" t="n"/>
      <c r="G22" s="12" t="n"/>
      <c r="H22" s="12" t="n"/>
      <c r="I22" s="4" t="n"/>
      <c r="J22" s="4" t="n"/>
      <c r="K22" s="7" t="n"/>
      <c r="L22" s="7" t="n"/>
      <c r="M22" s="12" t="n"/>
      <c r="N22" s="18" t="n"/>
      <c r="O22" s="19">
        <f>IF(OR($A22="",$C22=""),"",IF(COUNTIFS('Capacité_équipe'!$A$2:$A$200,$A22,'Capacité_équipe'!$B$2:$B$200,$C22)=0,"Aucune capacité saisie","OK"))</f>
        <v/>
      </c>
    </row>
    <row r="23">
      <c r="A23" s="4" t="n"/>
      <c r="B23" s="12" t="n"/>
      <c r="C23" s="12" t="n"/>
      <c r="D23" s="15">
        <f>IF($C23="","",IFERROR(INDEX('Paramètres'!$B$10:$B$18,MATCH($C23,'Paramètres'!$A$10:$A$18,0)),""))</f>
        <v/>
      </c>
      <c r="E23" s="18" t="n"/>
      <c r="F23" s="18" t="n"/>
      <c r="G23" s="12" t="n"/>
      <c r="H23" s="12" t="n"/>
      <c r="I23" s="4" t="n"/>
      <c r="J23" s="4" t="n"/>
      <c r="K23" s="7" t="n"/>
      <c r="L23" s="7" t="n"/>
      <c r="M23" s="12" t="n"/>
      <c r="N23" s="18" t="n"/>
      <c r="O23" s="19">
        <f>IF(OR($A23="",$C23=""),"",IF(COUNTIFS('Capacité_équipe'!$A$2:$A$200,$A23,'Capacité_équipe'!$B$2:$B$200,$C23)=0,"Aucune capacité saisie","OK"))</f>
        <v/>
      </c>
    </row>
    <row r="24">
      <c r="A24" s="4" t="n"/>
      <c r="B24" s="12" t="n"/>
      <c r="C24" s="12" t="n"/>
      <c r="D24" s="15">
        <f>IF($C24="","",IFERROR(INDEX('Paramètres'!$B$10:$B$18,MATCH($C24,'Paramètres'!$A$10:$A$18,0)),""))</f>
        <v/>
      </c>
      <c r="E24" s="18" t="n"/>
      <c r="F24" s="18" t="n"/>
      <c r="G24" s="12" t="n"/>
      <c r="H24" s="12" t="n"/>
      <c r="I24" s="4" t="n"/>
      <c r="J24" s="4" t="n"/>
      <c r="K24" s="7" t="n"/>
      <c r="L24" s="7" t="n"/>
      <c r="M24" s="12" t="n"/>
      <c r="N24" s="18" t="n"/>
      <c r="O24" s="19">
        <f>IF(OR($A24="",$C24=""),"",IF(COUNTIFS('Capacité_équipe'!$A$2:$A$200,$A24,'Capacité_équipe'!$B$2:$B$200,$C24)=0,"Aucune capacité saisie","OK"))</f>
        <v/>
      </c>
    </row>
    <row r="25">
      <c r="A25" s="4" t="n"/>
      <c r="B25" s="12" t="n"/>
      <c r="C25" s="12" t="n"/>
      <c r="D25" s="15">
        <f>IF($C25="","",IFERROR(INDEX('Paramètres'!$B$10:$B$18,MATCH($C25,'Paramètres'!$A$10:$A$18,0)),""))</f>
        <v/>
      </c>
      <c r="E25" s="18" t="n"/>
      <c r="F25" s="18" t="n"/>
      <c r="G25" s="12" t="n"/>
      <c r="H25" s="12" t="n"/>
      <c r="I25" s="4" t="n"/>
      <c r="J25" s="4" t="n"/>
      <c r="K25" s="7" t="n"/>
      <c r="L25" s="7" t="n"/>
      <c r="M25" s="12" t="n"/>
      <c r="N25" s="18" t="n"/>
      <c r="O25" s="19">
        <f>IF(OR($A25="",$C25=""),"",IF(COUNTIFS('Capacité_équipe'!$A$2:$A$200,$A25,'Capacité_équipe'!$B$2:$B$200,$C25)=0,"Aucune capacité saisie","OK"))</f>
        <v/>
      </c>
    </row>
    <row r="26">
      <c r="A26" s="4" t="n"/>
      <c r="B26" s="12" t="n"/>
      <c r="C26" s="12" t="n"/>
      <c r="D26" s="15">
        <f>IF($C26="","",IFERROR(INDEX('Paramètres'!$B$10:$B$18,MATCH($C26,'Paramètres'!$A$10:$A$18,0)),""))</f>
        <v/>
      </c>
      <c r="E26" s="18" t="n"/>
      <c r="F26" s="18" t="n"/>
      <c r="G26" s="12" t="n"/>
      <c r="H26" s="12" t="n"/>
      <c r="I26" s="4" t="n"/>
      <c r="J26" s="4" t="n"/>
      <c r="K26" s="7" t="n"/>
      <c r="L26" s="7" t="n"/>
      <c r="M26" s="12" t="n"/>
      <c r="N26" s="18" t="n"/>
      <c r="O26" s="19">
        <f>IF(OR($A26="",$C26=""),"",IF(COUNTIFS('Capacité_équipe'!$A$2:$A$200,$A26,'Capacité_équipe'!$B$2:$B$200,$C26)=0,"Aucune capacité saisie","OK"))</f>
        <v/>
      </c>
    </row>
    <row r="27">
      <c r="A27" s="4" t="n"/>
      <c r="B27" s="12" t="n"/>
      <c r="C27" s="12" t="n"/>
      <c r="D27" s="15">
        <f>IF($C27="","",IFERROR(INDEX('Paramètres'!$B$10:$B$18,MATCH($C27,'Paramètres'!$A$10:$A$18,0)),""))</f>
        <v/>
      </c>
      <c r="E27" s="18" t="n"/>
      <c r="F27" s="18" t="n"/>
      <c r="G27" s="12" t="n"/>
      <c r="H27" s="12" t="n"/>
      <c r="I27" s="4" t="n"/>
      <c r="J27" s="4" t="n"/>
      <c r="K27" s="7" t="n"/>
      <c r="L27" s="7" t="n"/>
      <c r="M27" s="12" t="n"/>
      <c r="N27" s="18" t="n"/>
      <c r="O27" s="19">
        <f>IF(OR($A27="",$C27=""),"",IF(COUNTIFS('Capacité_équipe'!$A$2:$A$200,$A27,'Capacité_équipe'!$B$2:$B$200,$C27)=0,"Aucune capacité saisie","OK"))</f>
        <v/>
      </c>
    </row>
    <row r="28">
      <c r="A28" s="4" t="n"/>
      <c r="B28" s="12" t="n"/>
      <c r="C28" s="12" t="n"/>
      <c r="D28" s="15">
        <f>IF($C28="","",IFERROR(INDEX('Paramètres'!$B$10:$B$18,MATCH($C28,'Paramètres'!$A$10:$A$18,0)),""))</f>
        <v/>
      </c>
      <c r="E28" s="18" t="n"/>
      <c r="F28" s="18" t="n"/>
      <c r="G28" s="12" t="n"/>
      <c r="H28" s="12" t="n"/>
      <c r="I28" s="4" t="n"/>
      <c r="J28" s="4" t="n"/>
      <c r="K28" s="7" t="n"/>
      <c r="L28" s="7" t="n"/>
      <c r="M28" s="12" t="n"/>
      <c r="N28" s="18" t="n"/>
      <c r="O28" s="19">
        <f>IF(OR($A28="",$C28=""),"",IF(COUNTIFS('Capacité_équipe'!$A$2:$A$200,$A28,'Capacité_équipe'!$B$2:$B$200,$C28)=0,"Aucune capacité saisie","OK"))</f>
        <v/>
      </c>
    </row>
    <row r="29">
      <c r="A29" s="4" t="n"/>
      <c r="B29" s="12" t="n"/>
      <c r="C29" s="12" t="n"/>
      <c r="D29" s="15">
        <f>IF($C29="","",IFERROR(INDEX('Paramètres'!$B$10:$B$18,MATCH($C29,'Paramètres'!$A$10:$A$18,0)),""))</f>
        <v/>
      </c>
      <c r="E29" s="18" t="n"/>
      <c r="F29" s="18" t="n"/>
      <c r="G29" s="12" t="n"/>
      <c r="H29" s="12" t="n"/>
      <c r="I29" s="4" t="n"/>
      <c r="J29" s="4" t="n"/>
      <c r="K29" s="7" t="n"/>
      <c r="L29" s="7" t="n"/>
      <c r="M29" s="12" t="n"/>
      <c r="N29" s="18" t="n"/>
      <c r="O29" s="19">
        <f>IF(OR($A29="",$C29=""),"",IF(COUNTIFS('Capacité_équipe'!$A$2:$A$200,$A29,'Capacité_équipe'!$B$2:$B$200,$C29)=0,"Aucune capacité saisie","OK"))</f>
        <v/>
      </c>
    </row>
    <row r="30">
      <c r="A30" s="4" t="n"/>
      <c r="B30" s="12" t="n"/>
      <c r="C30" s="12" t="n"/>
      <c r="D30" s="15">
        <f>IF($C30="","",IFERROR(INDEX('Paramètres'!$B$10:$B$18,MATCH($C30,'Paramètres'!$A$10:$A$18,0)),""))</f>
        <v/>
      </c>
      <c r="E30" s="18" t="n"/>
      <c r="F30" s="18" t="n"/>
      <c r="G30" s="12" t="n"/>
      <c r="H30" s="12" t="n"/>
      <c r="I30" s="4" t="n"/>
      <c r="J30" s="4" t="n"/>
      <c r="K30" s="7" t="n"/>
      <c r="L30" s="7" t="n"/>
      <c r="M30" s="12" t="n"/>
      <c r="N30" s="18" t="n"/>
      <c r="O30" s="19">
        <f>IF(OR($A30="",$C30=""),"",IF(COUNTIFS('Capacité_équipe'!$A$2:$A$200,$A30,'Capacité_équipe'!$B$2:$B$200,$C30)=0,"Aucune capacité saisie","OK"))</f>
        <v/>
      </c>
    </row>
    <row r="31">
      <c r="A31" s="4" t="n"/>
      <c r="B31" s="12" t="n"/>
      <c r="C31" s="12" t="n"/>
      <c r="D31" s="15">
        <f>IF($C31="","",IFERROR(INDEX('Paramètres'!$B$10:$B$18,MATCH($C31,'Paramètres'!$A$10:$A$18,0)),""))</f>
        <v/>
      </c>
      <c r="E31" s="18" t="n"/>
      <c r="F31" s="18" t="n"/>
      <c r="G31" s="12" t="n"/>
      <c r="H31" s="12" t="n"/>
      <c r="I31" s="4" t="n"/>
      <c r="J31" s="4" t="n"/>
      <c r="K31" s="7" t="n"/>
      <c r="L31" s="7" t="n"/>
      <c r="M31" s="12" t="n"/>
      <c r="N31" s="18" t="n"/>
      <c r="O31" s="19">
        <f>IF(OR($A31="",$C31=""),"",IF(COUNTIFS('Capacité_équipe'!$A$2:$A$200,$A31,'Capacité_équipe'!$B$2:$B$200,$C31)=0,"Aucune capacité saisie","OK"))</f>
        <v/>
      </c>
    </row>
    <row r="32">
      <c r="A32" s="4" t="n"/>
      <c r="B32" s="12" t="n"/>
      <c r="C32" s="12" t="n"/>
      <c r="D32" s="15">
        <f>IF($C32="","",IFERROR(INDEX('Paramètres'!$B$10:$B$18,MATCH($C32,'Paramètres'!$A$10:$A$18,0)),""))</f>
        <v/>
      </c>
      <c r="E32" s="18" t="n"/>
      <c r="F32" s="18" t="n"/>
      <c r="G32" s="12" t="n"/>
      <c r="H32" s="12" t="n"/>
      <c r="I32" s="4" t="n"/>
      <c r="J32" s="4" t="n"/>
      <c r="K32" s="7" t="n"/>
      <c r="L32" s="7" t="n"/>
      <c r="M32" s="12" t="n"/>
      <c r="N32" s="18" t="n"/>
      <c r="O32" s="19">
        <f>IF(OR($A32="",$C32=""),"",IF(COUNTIFS('Capacité_équipe'!$A$2:$A$200,$A32,'Capacité_équipe'!$B$2:$B$200,$C32)=0,"Aucune capacité saisie","OK"))</f>
        <v/>
      </c>
    </row>
    <row r="33">
      <c r="A33" s="4" t="n"/>
      <c r="B33" s="12" t="n"/>
      <c r="C33" s="12" t="n"/>
      <c r="D33" s="15">
        <f>IF($C33="","",IFERROR(INDEX('Paramètres'!$B$10:$B$18,MATCH($C33,'Paramètres'!$A$10:$A$18,0)),""))</f>
        <v/>
      </c>
      <c r="E33" s="18" t="n"/>
      <c r="F33" s="18" t="n"/>
      <c r="G33" s="12" t="n"/>
      <c r="H33" s="12" t="n"/>
      <c r="I33" s="4" t="n"/>
      <c r="J33" s="4" t="n"/>
      <c r="K33" s="7" t="n"/>
      <c r="L33" s="7" t="n"/>
      <c r="M33" s="12" t="n"/>
      <c r="N33" s="18" t="n"/>
      <c r="O33" s="19">
        <f>IF(OR($A33="",$C33=""),"",IF(COUNTIFS('Capacité_équipe'!$A$2:$A$200,$A33,'Capacité_équipe'!$B$2:$B$200,$C33)=0,"Aucune capacité saisie","OK"))</f>
        <v/>
      </c>
    </row>
    <row r="34">
      <c r="A34" s="4" t="n"/>
      <c r="B34" s="12" t="n"/>
      <c r="C34" s="12" t="n"/>
      <c r="D34" s="15">
        <f>IF($C34="","",IFERROR(INDEX('Paramètres'!$B$10:$B$18,MATCH($C34,'Paramètres'!$A$10:$A$18,0)),""))</f>
        <v/>
      </c>
      <c r="E34" s="18" t="n"/>
      <c r="F34" s="18" t="n"/>
      <c r="G34" s="12" t="n"/>
      <c r="H34" s="12" t="n"/>
      <c r="I34" s="4" t="n"/>
      <c r="J34" s="4" t="n"/>
      <c r="K34" s="7" t="n"/>
      <c r="L34" s="7" t="n"/>
      <c r="M34" s="12" t="n"/>
      <c r="N34" s="18" t="n"/>
      <c r="O34" s="19">
        <f>IF(OR($A34="",$C34=""),"",IF(COUNTIFS('Capacité_équipe'!$A$2:$A$200,$A34,'Capacité_équipe'!$B$2:$B$200,$C34)=0,"Aucune capacité saisie","OK"))</f>
        <v/>
      </c>
    </row>
    <row r="35">
      <c r="A35" s="4" t="n"/>
      <c r="B35" s="12" t="n"/>
      <c r="C35" s="12" t="n"/>
      <c r="D35" s="15">
        <f>IF($C35="","",IFERROR(INDEX('Paramètres'!$B$10:$B$18,MATCH($C35,'Paramètres'!$A$10:$A$18,0)),""))</f>
        <v/>
      </c>
      <c r="E35" s="18" t="n"/>
      <c r="F35" s="18" t="n"/>
      <c r="G35" s="12" t="n"/>
      <c r="H35" s="12" t="n"/>
      <c r="I35" s="4" t="n"/>
      <c r="J35" s="4" t="n"/>
      <c r="K35" s="7" t="n"/>
      <c r="L35" s="7" t="n"/>
      <c r="M35" s="12" t="n"/>
      <c r="N35" s="18" t="n"/>
      <c r="O35" s="19">
        <f>IF(OR($A35="",$C35=""),"",IF(COUNTIFS('Capacité_équipe'!$A$2:$A$200,$A35,'Capacité_équipe'!$B$2:$B$200,$C35)=0,"Aucune capacité saisie","OK"))</f>
        <v/>
      </c>
    </row>
    <row r="36">
      <c r="A36" s="4" t="n"/>
      <c r="B36" s="12" t="n"/>
      <c r="C36" s="12" t="n"/>
      <c r="D36" s="15">
        <f>IF($C36="","",IFERROR(INDEX('Paramètres'!$B$10:$B$18,MATCH($C36,'Paramètres'!$A$10:$A$18,0)),""))</f>
        <v/>
      </c>
      <c r="E36" s="18" t="n"/>
      <c r="F36" s="18" t="n"/>
      <c r="G36" s="12" t="n"/>
      <c r="H36" s="12" t="n"/>
      <c r="I36" s="4" t="n"/>
      <c r="J36" s="4" t="n"/>
      <c r="K36" s="7" t="n"/>
      <c r="L36" s="7" t="n"/>
      <c r="M36" s="12" t="n"/>
      <c r="N36" s="18" t="n"/>
      <c r="O36" s="19">
        <f>IF(OR($A36="",$C36=""),"",IF(COUNTIFS('Capacité_équipe'!$A$2:$A$200,$A36,'Capacité_équipe'!$B$2:$B$200,$C36)=0,"Aucune capacité saisie","OK"))</f>
        <v/>
      </c>
    </row>
    <row r="37">
      <c r="A37" s="4" t="n"/>
      <c r="B37" s="12" t="n"/>
      <c r="C37" s="12" t="n"/>
      <c r="D37" s="15">
        <f>IF($C37="","",IFERROR(INDEX('Paramètres'!$B$10:$B$18,MATCH($C37,'Paramètres'!$A$10:$A$18,0)),""))</f>
        <v/>
      </c>
      <c r="E37" s="18" t="n"/>
      <c r="F37" s="18" t="n"/>
      <c r="G37" s="12" t="n"/>
      <c r="H37" s="12" t="n"/>
      <c r="I37" s="4" t="n"/>
      <c r="J37" s="4" t="n"/>
      <c r="K37" s="7" t="n"/>
      <c r="L37" s="7" t="n"/>
      <c r="M37" s="12" t="n"/>
      <c r="N37" s="18" t="n"/>
      <c r="O37" s="19">
        <f>IF(OR($A37="",$C37=""),"",IF(COUNTIFS('Capacité_équipe'!$A$2:$A$200,$A37,'Capacité_équipe'!$B$2:$B$200,$C37)=0,"Aucune capacité saisie","OK"))</f>
        <v/>
      </c>
    </row>
    <row r="38">
      <c r="A38" s="4" t="n"/>
      <c r="B38" s="12" t="n"/>
      <c r="C38" s="12" t="n"/>
      <c r="D38" s="15">
        <f>IF($C38="","",IFERROR(INDEX('Paramètres'!$B$10:$B$18,MATCH($C38,'Paramètres'!$A$10:$A$18,0)),""))</f>
        <v/>
      </c>
      <c r="E38" s="18" t="n"/>
      <c r="F38" s="18" t="n"/>
      <c r="G38" s="12" t="n"/>
      <c r="H38" s="12" t="n"/>
      <c r="I38" s="4" t="n"/>
      <c r="J38" s="4" t="n"/>
      <c r="K38" s="7" t="n"/>
      <c r="L38" s="7" t="n"/>
      <c r="M38" s="12" t="n"/>
      <c r="N38" s="18" t="n"/>
      <c r="O38" s="19">
        <f>IF(OR($A38="",$C38=""),"",IF(COUNTIFS('Capacité_équipe'!$A$2:$A$200,$A38,'Capacité_équipe'!$B$2:$B$200,$C38)=0,"Aucune capacité saisie","OK"))</f>
        <v/>
      </c>
    </row>
    <row r="39">
      <c r="A39" s="4" t="n"/>
      <c r="B39" s="12" t="n"/>
      <c r="C39" s="12" t="n"/>
      <c r="D39" s="15">
        <f>IF($C39="","",IFERROR(INDEX('Paramètres'!$B$10:$B$18,MATCH($C39,'Paramètres'!$A$10:$A$18,0)),""))</f>
        <v/>
      </c>
      <c r="E39" s="18" t="n"/>
      <c r="F39" s="18" t="n"/>
      <c r="G39" s="12" t="n"/>
      <c r="H39" s="12" t="n"/>
      <c r="I39" s="4" t="n"/>
      <c r="J39" s="4" t="n"/>
      <c r="K39" s="7" t="n"/>
      <c r="L39" s="7" t="n"/>
      <c r="M39" s="12" t="n"/>
      <c r="N39" s="18" t="n"/>
      <c r="O39" s="19">
        <f>IF(OR($A39="",$C39=""),"",IF(COUNTIFS('Capacité_équipe'!$A$2:$A$200,$A39,'Capacité_équipe'!$B$2:$B$200,$C39)=0,"Aucune capacité saisie","OK"))</f>
        <v/>
      </c>
    </row>
    <row r="40">
      <c r="A40" s="4" t="n"/>
      <c r="B40" s="12" t="n"/>
      <c r="C40" s="12" t="n"/>
      <c r="D40" s="15">
        <f>IF($C40="","",IFERROR(INDEX('Paramètres'!$B$10:$B$18,MATCH($C40,'Paramètres'!$A$10:$A$18,0)),""))</f>
        <v/>
      </c>
      <c r="E40" s="18" t="n"/>
      <c r="F40" s="18" t="n"/>
      <c r="G40" s="12" t="n"/>
      <c r="H40" s="12" t="n"/>
      <c r="I40" s="4" t="n"/>
      <c r="J40" s="4" t="n"/>
      <c r="K40" s="7" t="n"/>
      <c r="L40" s="7" t="n"/>
      <c r="M40" s="12" t="n"/>
      <c r="N40" s="18" t="n"/>
      <c r="O40" s="19">
        <f>IF(OR($A40="",$C40=""),"",IF(COUNTIFS('Capacité_équipe'!$A$2:$A$200,$A40,'Capacité_équipe'!$B$2:$B$200,$C40)=0,"Aucune capacité saisie","OK"))</f>
        <v/>
      </c>
    </row>
    <row r="41">
      <c r="A41" s="4" t="n"/>
      <c r="B41" s="12" t="n"/>
      <c r="C41" s="12" t="n"/>
      <c r="D41" s="15">
        <f>IF($C41="","",IFERROR(INDEX('Paramètres'!$B$10:$B$18,MATCH($C41,'Paramètres'!$A$10:$A$18,0)),""))</f>
        <v/>
      </c>
      <c r="E41" s="18" t="n"/>
      <c r="F41" s="18" t="n"/>
      <c r="G41" s="12" t="n"/>
      <c r="H41" s="12" t="n"/>
      <c r="I41" s="4" t="n"/>
      <c r="J41" s="4" t="n"/>
      <c r="K41" s="7" t="n"/>
      <c r="L41" s="7" t="n"/>
      <c r="M41" s="12" t="n"/>
      <c r="N41" s="18" t="n"/>
      <c r="O41" s="19">
        <f>IF(OR($A41="",$C41=""),"",IF(COUNTIFS('Capacité_équipe'!$A$2:$A$200,$A41,'Capacité_équipe'!$B$2:$B$200,$C41)=0,"Aucune capacité saisie","OK"))</f>
        <v/>
      </c>
    </row>
    <row r="42">
      <c r="A42" s="4" t="n"/>
      <c r="B42" s="12" t="n"/>
      <c r="C42" s="12" t="n"/>
      <c r="D42" s="15">
        <f>IF($C42="","",IFERROR(INDEX('Paramètres'!$B$10:$B$18,MATCH($C42,'Paramètres'!$A$10:$A$18,0)),""))</f>
        <v/>
      </c>
      <c r="E42" s="18" t="n"/>
      <c r="F42" s="18" t="n"/>
      <c r="G42" s="12" t="n"/>
      <c r="H42" s="12" t="n"/>
      <c r="I42" s="4" t="n"/>
      <c r="J42" s="4" t="n"/>
      <c r="K42" s="7" t="n"/>
      <c r="L42" s="7" t="n"/>
      <c r="M42" s="12" t="n"/>
      <c r="N42" s="18" t="n"/>
      <c r="O42" s="19">
        <f>IF(OR($A42="",$C42=""),"",IF(COUNTIFS('Capacité_équipe'!$A$2:$A$200,$A42,'Capacité_équipe'!$B$2:$B$200,$C42)=0,"Aucune capacité saisie","OK"))</f>
        <v/>
      </c>
    </row>
    <row r="43">
      <c r="A43" s="4" t="n"/>
      <c r="B43" s="12" t="n"/>
      <c r="C43" s="12" t="n"/>
      <c r="D43" s="15">
        <f>IF($C43="","",IFERROR(INDEX('Paramètres'!$B$10:$B$18,MATCH($C43,'Paramètres'!$A$10:$A$18,0)),""))</f>
        <v/>
      </c>
      <c r="E43" s="18" t="n"/>
      <c r="F43" s="18" t="n"/>
      <c r="G43" s="12" t="n"/>
      <c r="H43" s="12" t="n"/>
      <c r="I43" s="4" t="n"/>
      <c r="J43" s="4" t="n"/>
      <c r="K43" s="7" t="n"/>
      <c r="L43" s="7" t="n"/>
      <c r="M43" s="12" t="n"/>
      <c r="N43" s="18" t="n"/>
      <c r="O43" s="19">
        <f>IF(OR($A43="",$C43=""),"",IF(COUNTIFS('Capacité_équipe'!$A$2:$A$200,$A43,'Capacité_équipe'!$B$2:$B$200,$C43)=0,"Aucune capacité saisie","OK"))</f>
        <v/>
      </c>
    </row>
    <row r="44">
      <c r="A44" s="4" t="n"/>
      <c r="B44" s="12" t="n"/>
      <c r="C44" s="12" t="n"/>
      <c r="D44" s="15">
        <f>IF($C44="","",IFERROR(INDEX('Paramètres'!$B$10:$B$18,MATCH($C44,'Paramètres'!$A$10:$A$18,0)),""))</f>
        <v/>
      </c>
      <c r="E44" s="18" t="n"/>
      <c r="F44" s="18" t="n"/>
      <c r="G44" s="12" t="n"/>
      <c r="H44" s="12" t="n"/>
      <c r="I44" s="4" t="n"/>
      <c r="J44" s="4" t="n"/>
      <c r="K44" s="7" t="n"/>
      <c r="L44" s="7" t="n"/>
      <c r="M44" s="12" t="n"/>
      <c r="N44" s="18" t="n"/>
      <c r="O44" s="19">
        <f>IF(OR($A44="",$C44=""),"",IF(COUNTIFS('Capacité_équipe'!$A$2:$A$200,$A44,'Capacité_équipe'!$B$2:$B$200,$C44)=0,"Aucune capacité saisie","OK"))</f>
        <v/>
      </c>
    </row>
    <row r="45">
      <c r="A45" s="4" t="n"/>
      <c r="B45" s="12" t="n"/>
      <c r="C45" s="12" t="n"/>
      <c r="D45" s="15">
        <f>IF($C45="","",IFERROR(INDEX('Paramètres'!$B$10:$B$18,MATCH($C45,'Paramètres'!$A$10:$A$18,0)),""))</f>
        <v/>
      </c>
      <c r="E45" s="18" t="n"/>
      <c r="F45" s="18" t="n"/>
      <c r="G45" s="12" t="n"/>
      <c r="H45" s="12" t="n"/>
      <c r="I45" s="4" t="n"/>
      <c r="J45" s="4" t="n"/>
      <c r="K45" s="7" t="n"/>
      <c r="L45" s="7" t="n"/>
      <c r="M45" s="12" t="n"/>
      <c r="N45" s="18" t="n"/>
      <c r="O45" s="19">
        <f>IF(OR($A45="",$C45=""),"",IF(COUNTIFS('Capacité_équipe'!$A$2:$A$200,$A45,'Capacité_équipe'!$B$2:$B$200,$C45)=0,"Aucune capacité saisie","OK"))</f>
        <v/>
      </c>
    </row>
    <row r="46">
      <c r="A46" s="4" t="n"/>
      <c r="B46" s="12" t="n"/>
      <c r="C46" s="12" t="n"/>
      <c r="D46" s="15">
        <f>IF($C46="","",IFERROR(INDEX('Paramètres'!$B$10:$B$18,MATCH($C46,'Paramètres'!$A$10:$A$18,0)),""))</f>
        <v/>
      </c>
      <c r="E46" s="18" t="n"/>
      <c r="F46" s="18" t="n"/>
      <c r="G46" s="12" t="n"/>
      <c r="H46" s="12" t="n"/>
      <c r="I46" s="4" t="n"/>
      <c r="J46" s="4" t="n"/>
      <c r="K46" s="7" t="n"/>
      <c r="L46" s="7" t="n"/>
      <c r="M46" s="12" t="n"/>
      <c r="N46" s="18" t="n"/>
      <c r="O46" s="19">
        <f>IF(OR($A46="",$C46=""),"",IF(COUNTIFS('Capacité_équipe'!$A$2:$A$200,$A46,'Capacité_équipe'!$B$2:$B$200,$C46)=0,"Aucune capacité saisie","OK"))</f>
        <v/>
      </c>
    </row>
    <row r="47">
      <c r="A47" s="4" t="n"/>
      <c r="B47" s="12" t="n"/>
      <c r="C47" s="12" t="n"/>
      <c r="D47" s="15">
        <f>IF($C47="","",IFERROR(INDEX('Paramètres'!$B$10:$B$18,MATCH($C47,'Paramètres'!$A$10:$A$18,0)),""))</f>
        <v/>
      </c>
      <c r="E47" s="18" t="n"/>
      <c r="F47" s="18" t="n"/>
      <c r="G47" s="12" t="n"/>
      <c r="H47" s="12" t="n"/>
      <c r="I47" s="4" t="n"/>
      <c r="J47" s="4" t="n"/>
      <c r="K47" s="7" t="n"/>
      <c r="L47" s="7" t="n"/>
      <c r="M47" s="12" t="n"/>
      <c r="N47" s="18" t="n"/>
      <c r="O47" s="19">
        <f>IF(OR($A47="",$C47=""),"",IF(COUNTIFS('Capacité_équipe'!$A$2:$A$200,$A47,'Capacité_équipe'!$B$2:$B$200,$C47)=0,"Aucune capacité saisie","OK"))</f>
        <v/>
      </c>
    </row>
    <row r="48">
      <c r="A48" s="4" t="n"/>
      <c r="B48" s="12" t="n"/>
      <c r="C48" s="12" t="n"/>
      <c r="D48" s="15">
        <f>IF($C48="","",IFERROR(INDEX('Paramètres'!$B$10:$B$18,MATCH($C48,'Paramètres'!$A$10:$A$18,0)),""))</f>
        <v/>
      </c>
      <c r="E48" s="18" t="n"/>
      <c r="F48" s="18" t="n"/>
      <c r="G48" s="12" t="n"/>
      <c r="H48" s="12" t="n"/>
      <c r="I48" s="4" t="n"/>
      <c r="J48" s="4" t="n"/>
      <c r="K48" s="7" t="n"/>
      <c r="L48" s="7" t="n"/>
      <c r="M48" s="12" t="n"/>
      <c r="N48" s="18" t="n"/>
      <c r="O48" s="19">
        <f>IF(OR($A48="",$C48=""),"",IF(COUNTIFS('Capacité_équipe'!$A$2:$A$200,$A48,'Capacité_équipe'!$B$2:$B$200,$C48)=0,"Aucune capacité saisie","OK"))</f>
        <v/>
      </c>
    </row>
    <row r="49">
      <c r="A49" s="4" t="n"/>
      <c r="B49" s="12" t="n"/>
      <c r="C49" s="12" t="n"/>
      <c r="D49" s="15">
        <f>IF($C49="","",IFERROR(INDEX('Paramètres'!$B$10:$B$18,MATCH($C49,'Paramètres'!$A$10:$A$18,0)),""))</f>
        <v/>
      </c>
      <c r="E49" s="18" t="n"/>
      <c r="F49" s="18" t="n"/>
      <c r="G49" s="12" t="n"/>
      <c r="H49" s="12" t="n"/>
      <c r="I49" s="4" t="n"/>
      <c r="J49" s="4" t="n"/>
      <c r="K49" s="7" t="n"/>
      <c r="L49" s="7" t="n"/>
      <c r="M49" s="12" t="n"/>
      <c r="N49" s="18" t="n"/>
      <c r="O49" s="19">
        <f>IF(OR($A49="",$C49=""),"",IF(COUNTIFS('Capacité_équipe'!$A$2:$A$200,$A49,'Capacité_équipe'!$B$2:$B$200,$C49)=0,"Aucune capacité saisie","OK"))</f>
        <v/>
      </c>
    </row>
    <row r="50">
      <c r="A50" s="4" t="n"/>
      <c r="B50" s="12" t="n"/>
      <c r="C50" s="12" t="n"/>
      <c r="D50" s="15">
        <f>IF($C50="","",IFERROR(INDEX('Paramètres'!$B$10:$B$18,MATCH($C50,'Paramètres'!$A$10:$A$18,0)),""))</f>
        <v/>
      </c>
      <c r="E50" s="18" t="n"/>
      <c r="F50" s="18" t="n"/>
      <c r="G50" s="12" t="n"/>
      <c r="H50" s="12" t="n"/>
      <c r="I50" s="4" t="n"/>
      <c r="J50" s="4" t="n"/>
      <c r="K50" s="7" t="n"/>
      <c r="L50" s="7" t="n"/>
      <c r="M50" s="12" t="n"/>
      <c r="N50" s="18" t="n"/>
      <c r="O50" s="19">
        <f>IF(OR($A50="",$C50=""),"",IF(COUNTIFS('Capacité_équipe'!$A$2:$A$200,$A50,'Capacité_équipe'!$B$2:$B$200,$C50)=0,"Aucune capacité saisie","OK"))</f>
        <v/>
      </c>
    </row>
    <row r="51">
      <c r="A51" s="4" t="n"/>
      <c r="B51" s="12" t="n"/>
      <c r="C51" s="12" t="n"/>
      <c r="D51" s="15">
        <f>IF($C51="","",IFERROR(INDEX('Paramètres'!$B$10:$B$18,MATCH($C51,'Paramètres'!$A$10:$A$18,0)),""))</f>
        <v/>
      </c>
      <c r="E51" s="18" t="n"/>
      <c r="F51" s="18" t="n"/>
      <c r="G51" s="12" t="n"/>
      <c r="H51" s="12" t="n"/>
      <c r="I51" s="4" t="n"/>
      <c r="J51" s="4" t="n"/>
      <c r="K51" s="7" t="n"/>
      <c r="L51" s="7" t="n"/>
      <c r="M51" s="12" t="n"/>
      <c r="N51" s="18" t="n"/>
      <c r="O51" s="19">
        <f>IF(OR($A51="",$C51=""),"",IF(COUNTIFS('Capacité_équipe'!$A$2:$A$200,$A51,'Capacité_équipe'!$B$2:$B$200,$C51)=0,"Aucune capacité saisie","OK"))</f>
        <v/>
      </c>
    </row>
    <row r="52">
      <c r="A52" s="4" t="n"/>
      <c r="B52" s="12" t="n"/>
      <c r="C52" s="12" t="n"/>
      <c r="D52" s="15">
        <f>IF($C52="","",IFERROR(INDEX('Paramètres'!$B$10:$B$18,MATCH($C52,'Paramètres'!$A$10:$A$18,0)),""))</f>
        <v/>
      </c>
      <c r="E52" s="18" t="n"/>
      <c r="F52" s="18" t="n"/>
      <c r="G52" s="12" t="n"/>
      <c r="H52" s="12" t="n"/>
      <c r="I52" s="4" t="n"/>
      <c r="J52" s="4" t="n"/>
      <c r="K52" s="7" t="n"/>
      <c r="L52" s="7" t="n"/>
      <c r="M52" s="12" t="n"/>
      <c r="N52" s="18" t="n"/>
      <c r="O52" s="19">
        <f>IF(OR($A52="",$C52=""),"",IF(COUNTIFS('Capacité_équipe'!$A$2:$A$200,$A52,'Capacité_équipe'!$B$2:$B$200,$C52)=0,"Aucune capacité saisie","OK"))</f>
        <v/>
      </c>
    </row>
    <row r="53">
      <c r="A53" s="4" t="n"/>
      <c r="B53" s="12" t="n"/>
      <c r="C53" s="12" t="n"/>
      <c r="D53" s="15">
        <f>IF($C53="","",IFERROR(INDEX('Paramètres'!$B$10:$B$18,MATCH($C53,'Paramètres'!$A$10:$A$18,0)),""))</f>
        <v/>
      </c>
      <c r="E53" s="18" t="n"/>
      <c r="F53" s="18" t="n"/>
      <c r="G53" s="12" t="n"/>
      <c r="H53" s="12" t="n"/>
      <c r="I53" s="4" t="n"/>
      <c r="J53" s="4" t="n"/>
      <c r="K53" s="7" t="n"/>
      <c r="L53" s="7" t="n"/>
      <c r="M53" s="12" t="n"/>
      <c r="N53" s="18" t="n"/>
      <c r="O53" s="19">
        <f>IF(OR($A53="",$C53=""),"",IF(COUNTIFS('Capacité_équipe'!$A$2:$A$200,$A53,'Capacité_équipe'!$B$2:$B$200,$C53)=0,"Aucune capacité saisie","OK"))</f>
        <v/>
      </c>
    </row>
    <row r="54">
      <c r="A54" s="4" t="n"/>
      <c r="B54" s="12" t="n"/>
      <c r="C54" s="12" t="n"/>
      <c r="D54" s="15">
        <f>IF($C54="","",IFERROR(INDEX('Paramètres'!$B$10:$B$18,MATCH($C54,'Paramètres'!$A$10:$A$18,0)),""))</f>
        <v/>
      </c>
      <c r="E54" s="18" t="n"/>
      <c r="F54" s="18" t="n"/>
      <c r="G54" s="12" t="n"/>
      <c r="H54" s="12" t="n"/>
      <c r="I54" s="4" t="n"/>
      <c r="J54" s="4" t="n"/>
      <c r="K54" s="7" t="n"/>
      <c r="L54" s="7" t="n"/>
      <c r="M54" s="12" t="n"/>
      <c r="N54" s="18" t="n"/>
      <c r="O54" s="19">
        <f>IF(OR($A54="",$C54=""),"",IF(COUNTIFS('Capacité_équipe'!$A$2:$A$200,$A54,'Capacité_équipe'!$B$2:$B$200,$C54)=0,"Aucune capacité saisie","OK"))</f>
        <v/>
      </c>
    </row>
    <row r="55">
      <c r="A55" s="4" t="n"/>
      <c r="B55" s="12" t="n"/>
      <c r="C55" s="12" t="n"/>
      <c r="D55" s="15">
        <f>IF($C55="","",IFERROR(INDEX('Paramètres'!$B$10:$B$18,MATCH($C55,'Paramètres'!$A$10:$A$18,0)),""))</f>
        <v/>
      </c>
      <c r="E55" s="18" t="n"/>
      <c r="F55" s="18" t="n"/>
      <c r="G55" s="12" t="n"/>
      <c r="H55" s="12" t="n"/>
      <c r="I55" s="4" t="n"/>
      <c r="J55" s="4" t="n"/>
      <c r="K55" s="7" t="n"/>
      <c r="L55" s="7" t="n"/>
      <c r="M55" s="12" t="n"/>
      <c r="N55" s="18" t="n"/>
      <c r="O55" s="19">
        <f>IF(OR($A55="",$C55=""),"",IF(COUNTIFS('Capacité_équipe'!$A$2:$A$200,$A55,'Capacité_équipe'!$B$2:$B$200,$C55)=0,"Aucune capacité saisie","OK"))</f>
        <v/>
      </c>
    </row>
    <row r="56">
      <c r="A56" s="4" t="n"/>
      <c r="B56" s="12" t="n"/>
      <c r="C56" s="12" t="n"/>
      <c r="D56" s="15">
        <f>IF($C56="","",IFERROR(INDEX('Paramètres'!$B$10:$B$18,MATCH($C56,'Paramètres'!$A$10:$A$18,0)),""))</f>
        <v/>
      </c>
      <c r="E56" s="18" t="n"/>
      <c r="F56" s="18" t="n"/>
      <c r="G56" s="12" t="n"/>
      <c r="H56" s="12" t="n"/>
      <c r="I56" s="4" t="n"/>
      <c r="J56" s="4" t="n"/>
      <c r="K56" s="7" t="n"/>
      <c r="L56" s="7" t="n"/>
      <c r="M56" s="12" t="n"/>
      <c r="N56" s="18" t="n"/>
      <c r="O56" s="19">
        <f>IF(OR($A56="",$C56=""),"",IF(COUNTIFS('Capacité_équipe'!$A$2:$A$200,$A56,'Capacité_équipe'!$B$2:$B$200,$C56)=0,"Aucune capacité saisie","OK"))</f>
        <v/>
      </c>
    </row>
    <row r="57">
      <c r="A57" s="4" t="n"/>
      <c r="B57" s="12" t="n"/>
      <c r="C57" s="12" t="n"/>
      <c r="D57" s="15">
        <f>IF($C57="","",IFERROR(INDEX('Paramètres'!$B$10:$B$18,MATCH($C57,'Paramètres'!$A$10:$A$18,0)),""))</f>
        <v/>
      </c>
      <c r="E57" s="18" t="n"/>
      <c r="F57" s="18" t="n"/>
      <c r="G57" s="12" t="n"/>
      <c r="H57" s="12" t="n"/>
      <c r="I57" s="4" t="n"/>
      <c r="J57" s="4" t="n"/>
      <c r="K57" s="7" t="n"/>
      <c r="L57" s="7" t="n"/>
      <c r="M57" s="12" t="n"/>
      <c r="N57" s="18" t="n"/>
      <c r="O57" s="19">
        <f>IF(OR($A57="",$C57=""),"",IF(COUNTIFS('Capacité_équipe'!$A$2:$A$200,$A57,'Capacité_équipe'!$B$2:$B$200,$C57)=0,"Aucune capacité saisie","OK"))</f>
        <v/>
      </c>
    </row>
    <row r="58">
      <c r="A58" s="4" t="n"/>
      <c r="B58" s="12" t="n"/>
      <c r="C58" s="12" t="n"/>
      <c r="D58" s="15">
        <f>IF($C58="","",IFERROR(INDEX('Paramètres'!$B$10:$B$18,MATCH($C58,'Paramètres'!$A$10:$A$18,0)),""))</f>
        <v/>
      </c>
      <c r="E58" s="18" t="n"/>
      <c r="F58" s="18" t="n"/>
      <c r="G58" s="12" t="n"/>
      <c r="H58" s="12" t="n"/>
      <c r="I58" s="4" t="n"/>
      <c r="J58" s="4" t="n"/>
      <c r="K58" s="7" t="n"/>
      <c r="L58" s="7" t="n"/>
      <c r="M58" s="12" t="n"/>
      <c r="N58" s="18" t="n"/>
      <c r="O58" s="19">
        <f>IF(OR($A58="",$C58=""),"",IF(COUNTIFS('Capacité_équipe'!$A$2:$A$200,$A58,'Capacité_équipe'!$B$2:$B$200,$C58)=0,"Aucune capacité saisie","OK"))</f>
        <v/>
      </c>
    </row>
    <row r="59">
      <c r="A59" s="4" t="n"/>
      <c r="B59" s="12" t="n"/>
      <c r="C59" s="12" t="n"/>
      <c r="D59" s="15">
        <f>IF($C59="","",IFERROR(INDEX('Paramètres'!$B$10:$B$18,MATCH($C59,'Paramètres'!$A$10:$A$18,0)),""))</f>
        <v/>
      </c>
      <c r="E59" s="18" t="n"/>
      <c r="F59" s="18" t="n"/>
      <c r="G59" s="12" t="n"/>
      <c r="H59" s="12" t="n"/>
      <c r="I59" s="4" t="n"/>
      <c r="J59" s="4" t="n"/>
      <c r="K59" s="7" t="n"/>
      <c r="L59" s="7" t="n"/>
      <c r="M59" s="12" t="n"/>
      <c r="N59" s="18" t="n"/>
      <c r="O59" s="19">
        <f>IF(OR($A59="",$C59=""),"",IF(COUNTIFS('Capacité_équipe'!$A$2:$A$200,$A59,'Capacité_équipe'!$B$2:$B$200,$C59)=0,"Aucune capacité saisie","OK"))</f>
        <v/>
      </c>
    </row>
    <row r="60">
      <c r="A60" s="4" t="n"/>
      <c r="B60" s="12" t="n"/>
      <c r="C60" s="12" t="n"/>
      <c r="D60" s="15">
        <f>IF($C60="","",IFERROR(INDEX('Paramètres'!$B$10:$B$18,MATCH($C60,'Paramètres'!$A$10:$A$18,0)),""))</f>
        <v/>
      </c>
      <c r="E60" s="18" t="n"/>
      <c r="F60" s="18" t="n"/>
      <c r="G60" s="12" t="n"/>
      <c r="H60" s="12" t="n"/>
      <c r="I60" s="4" t="n"/>
      <c r="J60" s="4" t="n"/>
      <c r="K60" s="7" t="n"/>
      <c r="L60" s="7" t="n"/>
      <c r="M60" s="12" t="n"/>
      <c r="N60" s="18" t="n"/>
      <c r="O60" s="19">
        <f>IF(OR($A60="",$C60=""),"",IF(COUNTIFS('Capacité_équipe'!$A$2:$A$200,$A60,'Capacité_équipe'!$B$2:$B$200,$C60)=0,"Aucune capacité saisie","OK"))</f>
        <v/>
      </c>
    </row>
    <row r="61">
      <c r="A61" s="4" t="n"/>
      <c r="B61" s="12" t="n"/>
      <c r="C61" s="12" t="n"/>
      <c r="D61" s="15">
        <f>IF($C61="","",IFERROR(INDEX('Paramètres'!$B$10:$B$18,MATCH($C61,'Paramètres'!$A$10:$A$18,0)),""))</f>
        <v/>
      </c>
      <c r="E61" s="18" t="n"/>
      <c r="F61" s="18" t="n"/>
      <c r="G61" s="12" t="n"/>
      <c r="H61" s="12" t="n"/>
      <c r="I61" s="4" t="n"/>
      <c r="J61" s="4" t="n"/>
      <c r="K61" s="7" t="n"/>
      <c r="L61" s="7" t="n"/>
      <c r="M61" s="12" t="n"/>
      <c r="N61" s="18" t="n"/>
      <c r="O61" s="19">
        <f>IF(OR($A61="",$C61=""),"",IF(COUNTIFS('Capacité_équipe'!$A$2:$A$200,$A61,'Capacité_équipe'!$B$2:$B$200,$C61)=0,"Aucune capacité saisie","OK"))</f>
        <v/>
      </c>
    </row>
    <row r="62">
      <c r="A62" s="4" t="n"/>
      <c r="B62" s="12" t="n"/>
      <c r="C62" s="12" t="n"/>
      <c r="D62" s="15">
        <f>IF($C62="","",IFERROR(INDEX('Paramètres'!$B$10:$B$18,MATCH($C62,'Paramètres'!$A$10:$A$18,0)),""))</f>
        <v/>
      </c>
      <c r="E62" s="18" t="n"/>
      <c r="F62" s="18" t="n"/>
      <c r="G62" s="12" t="n"/>
      <c r="H62" s="12" t="n"/>
      <c r="I62" s="4" t="n"/>
      <c r="J62" s="4" t="n"/>
      <c r="K62" s="7" t="n"/>
      <c r="L62" s="7" t="n"/>
      <c r="M62" s="12" t="n"/>
      <c r="N62" s="18" t="n"/>
      <c r="O62" s="19">
        <f>IF(OR($A62="",$C62=""),"",IF(COUNTIFS('Capacité_équipe'!$A$2:$A$200,$A62,'Capacité_équipe'!$B$2:$B$200,$C62)=0,"Aucune capacité saisie","OK"))</f>
        <v/>
      </c>
    </row>
    <row r="63">
      <c r="A63" s="4" t="n"/>
      <c r="B63" s="12" t="n"/>
      <c r="C63" s="12" t="n"/>
      <c r="D63" s="15">
        <f>IF($C63="","",IFERROR(INDEX('Paramètres'!$B$10:$B$18,MATCH($C63,'Paramètres'!$A$10:$A$18,0)),""))</f>
        <v/>
      </c>
      <c r="E63" s="18" t="n"/>
      <c r="F63" s="18" t="n"/>
      <c r="G63" s="12" t="n"/>
      <c r="H63" s="12" t="n"/>
      <c r="I63" s="4" t="n"/>
      <c r="J63" s="4" t="n"/>
      <c r="K63" s="7" t="n"/>
      <c r="L63" s="7" t="n"/>
      <c r="M63" s="12" t="n"/>
      <c r="N63" s="18" t="n"/>
      <c r="O63" s="19">
        <f>IF(OR($A63="",$C63=""),"",IF(COUNTIFS('Capacité_équipe'!$A$2:$A$200,$A63,'Capacité_équipe'!$B$2:$B$200,$C63)=0,"Aucune capacité saisie","OK"))</f>
        <v/>
      </c>
    </row>
    <row r="64">
      <c r="A64" s="4" t="n"/>
      <c r="B64" s="12" t="n"/>
      <c r="C64" s="12" t="n"/>
      <c r="D64" s="15">
        <f>IF($C64="","",IFERROR(INDEX('Paramètres'!$B$10:$B$18,MATCH($C64,'Paramètres'!$A$10:$A$18,0)),""))</f>
        <v/>
      </c>
      <c r="E64" s="18" t="n"/>
      <c r="F64" s="18" t="n"/>
      <c r="G64" s="12" t="n"/>
      <c r="H64" s="12" t="n"/>
      <c r="I64" s="4" t="n"/>
      <c r="J64" s="4" t="n"/>
      <c r="K64" s="7" t="n"/>
      <c r="L64" s="7" t="n"/>
      <c r="M64" s="12" t="n"/>
      <c r="N64" s="18" t="n"/>
      <c r="O64" s="19">
        <f>IF(OR($A64="",$C64=""),"",IF(COUNTIFS('Capacité_équipe'!$A$2:$A$200,$A64,'Capacité_équipe'!$B$2:$B$200,$C64)=0,"Aucune capacité saisie","OK"))</f>
        <v/>
      </c>
    </row>
    <row r="65">
      <c r="A65" s="4" t="n"/>
      <c r="B65" s="12" t="n"/>
      <c r="C65" s="12" t="n"/>
      <c r="D65" s="15">
        <f>IF($C65="","",IFERROR(INDEX('Paramètres'!$B$10:$B$18,MATCH($C65,'Paramètres'!$A$10:$A$18,0)),""))</f>
        <v/>
      </c>
      <c r="E65" s="18" t="n"/>
      <c r="F65" s="18" t="n"/>
      <c r="G65" s="12" t="n"/>
      <c r="H65" s="12" t="n"/>
      <c r="I65" s="4" t="n"/>
      <c r="J65" s="4" t="n"/>
      <c r="K65" s="7" t="n"/>
      <c r="L65" s="7" t="n"/>
      <c r="M65" s="12" t="n"/>
      <c r="N65" s="18" t="n"/>
      <c r="O65" s="19">
        <f>IF(OR($A65="",$C65=""),"",IF(COUNTIFS('Capacité_équipe'!$A$2:$A$200,$A65,'Capacité_équipe'!$B$2:$B$200,$C65)=0,"Aucune capacité saisie","OK"))</f>
        <v/>
      </c>
    </row>
    <row r="66">
      <c r="A66" s="4" t="n"/>
      <c r="B66" s="12" t="n"/>
      <c r="C66" s="12" t="n"/>
      <c r="D66" s="15">
        <f>IF($C66="","",IFERROR(INDEX('Paramètres'!$B$10:$B$18,MATCH($C66,'Paramètres'!$A$10:$A$18,0)),""))</f>
        <v/>
      </c>
      <c r="E66" s="18" t="n"/>
      <c r="F66" s="18" t="n"/>
      <c r="G66" s="12" t="n"/>
      <c r="H66" s="12" t="n"/>
      <c r="I66" s="4" t="n"/>
      <c r="J66" s="4" t="n"/>
      <c r="K66" s="7" t="n"/>
      <c r="L66" s="7" t="n"/>
      <c r="M66" s="12" t="n"/>
      <c r="N66" s="18" t="n"/>
      <c r="O66" s="19">
        <f>IF(OR($A66="",$C66=""),"",IF(COUNTIFS('Capacité_équipe'!$A$2:$A$200,$A66,'Capacité_équipe'!$B$2:$B$200,$C66)=0,"Aucune capacité saisie","OK"))</f>
        <v/>
      </c>
    </row>
    <row r="67">
      <c r="A67" s="4" t="n"/>
      <c r="B67" s="12" t="n"/>
      <c r="C67" s="12" t="n"/>
      <c r="D67" s="15">
        <f>IF($C67="","",IFERROR(INDEX('Paramètres'!$B$10:$B$18,MATCH($C67,'Paramètres'!$A$10:$A$18,0)),""))</f>
        <v/>
      </c>
      <c r="E67" s="18" t="n"/>
      <c r="F67" s="18" t="n"/>
      <c r="G67" s="12" t="n"/>
      <c r="H67" s="12" t="n"/>
      <c r="I67" s="4" t="n"/>
      <c r="J67" s="4" t="n"/>
      <c r="K67" s="7" t="n"/>
      <c r="L67" s="7" t="n"/>
      <c r="M67" s="12" t="n"/>
      <c r="N67" s="18" t="n"/>
      <c r="O67" s="19">
        <f>IF(OR($A67="",$C67=""),"",IF(COUNTIFS('Capacité_équipe'!$A$2:$A$200,$A67,'Capacité_équipe'!$B$2:$B$200,$C67)=0,"Aucune capacité saisie","OK"))</f>
        <v/>
      </c>
    </row>
    <row r="68">
      <c r="A68" s="4" t="n"/>
      <c r="B68" s="12" t="n"/>
      <c r="C68" s="12" t="n"/>
      <c r="D68" s="15">
        <f>IF($C68="","",IFERROR(INDEX('Paramètres'!$B$10:$B$18,MATCH($C68,'Paramètres'!$A$10:$A$18,0)),""))</f>
        <v/>
      </c>
      <c r="E68" s="18" t="n"/>
      <c r="F68" s="18" t="n"/>
      <c r="G68" s="12" t="n"/>
      <c r="H68" s="12" t="n"/>
      <c r="I68" s="4" t="n"/>
      <c r="J68" s="4" t="n"/>
      <c r="K68" s="7" t="n"/>
      <c r="L68" s="7" t="n"/>
      <c r="M68" s="12" t="n"/>
      <c r="N68" s="18" t="n"/>
      <c r="O68" s="19">
        <f>IF(OR($A68="",$C68=""),"",IF(COUNTIFS('Capacité_équipe'!$A$2:$A$200,$A68,'Capacité_équipe'!$B$2:$B$200,$C68)=0,"Aucune capacité saisie","OK"))</f>
        <v/>
      </c>
    </row>
    <row r="69">
      <c r="A69" s="4" t="n"/>
      <c r="B69" s="12" t="n"/>
      <c r="C69" s="12" t="n"/>
      <c r="D69" s="15">
        <f>IF($C69="","",IFERROR(INDEX('Paramètres'!$B$10:$B$18,MATCH($C69,'Paramètres'!$A$10:$A$18,0)),""))</f>
        <v/>
      </c>
      <c r="E69" s="18" t="n"/>
      <c r="F69" s="18" t="n"/>
      <c r="G69" s="12" t="n"/>
      <c r="H69" s="12" t="n"/>
      <c r="I69" s="4" t="n"/>
      <c r="J69" s="4" t="n"/>
      <c r="K69" s="7" t="n"/>
      <c r="L69" s="7" t="n"/>
      <c r="M69" s="12" t="n"/>
      <c r="N69" s="18" t="n"/>
      <c r="O69" s="19">
        <f>IF(OR($A69="",$C69=""),"",IF(COUNTIFS('Capacité_équipe'!$A$2:$A$200,$A69,'Capacité_équipe'!$B$2:$B$200,$C69)=0,"Aucune capacité saisie","OK"))</f>
        <v/>
      </c>
    </row>
    <row r="70">
      <c r="A70" s="4" t="n"/>
      <c r="B70" s="12" t="n"/>
      <c r="C70" s="12" t="n"/>
      <c r="D70" s="15">
        <f>IF($C70="","",IFERROR(INDEX('Paramètres'!$B$10:$B$18,MATCH($C70,'Paramètres'!$A$10:$A$18,0)),""))</f>
        <v/>
      </c>
      <c r="E70" s="18" t="n"/>
      <c r="F70" s="18" t="n"/>
      <c r="G70" s="12" t="n"/>
      <c r="H70" s="12" t="n"/>
      <c r="I70" s="4" t="n"/>
      <c r="J70" s="4" t="n"/>
      <c r="K70" s="7" t="n"/>
      <c r="L70" s="7" t="n"/>
      <c r="M70" s="12" t="n"/>
      <c r="N70" s="18" t="n"/>
      <c r="O70" s="19">
        <f>IF(OR($A70="",$C70=""),"",IF(COUNTIFS('Capacité_équipe'!$A$2:$A$200,$A70,'Capacité_équipe'!$B$2:$B$200,$C70)=0,"Aucune capacité saisie","OK"))</f>
        <v/>
      </c>
    </row>
    <row r="71">
      <c r="A71" s="4" t="n"/>
      <c r="B71" s="12" t="n"/>
      <c r="C71" s="12" t="n"/>
      <c r="D71" s="15">
        <f>IF($C71="","",IFERROR(INDEX('Paramètres'!$B$10:$B$18,MATCH($C71,'Paramètres'!$A$10:$A$18,0)),""))</f>
        <v/>
      </c>
      <c r="E71" s="18" t="n"/>
      <c r="F71" s="18" t="n"/>
      <c r="G71" s="12" t="n"/>
      <c r="H71" s="12" t="n"/>
      <c r="I71" s="4" t="n"/>
      <c r="J71" s="4" t="n"/>
      <c r="K71" s="7" t="n"/>
      <c r="L71" s="7" t="n"/>
      <c r="M71" s="12" t="n"/>
      <c r="N71" s="18" t="n"/>
      <c r="O71" s="19">
        <f>IF(OR($A71="",$C71=""),"",IF(COUNTIFS('Capacité_équipe'!$A$2:$A$200,$A71,'Capacité_équipe'!$B$2:$B$200,$C71)=0,"Aucune capacité saisie","OK"))</f>
        <v/>
      </c>
    </row>
    <row r="72">
      <c r="A72" s="4" t="n"/>
      <c r="B72" s="12" t="n"/>
      <c r="C72" s="12" t="n"/>
      <c r="D72" s="15">
        <f>IF($C72="","",IFERROR(INDEX('Paramètres'!$B$10:$B$18,MATCH($C72,'Paramètres'!$A$10:$A$18,0)),""))</f>
        <v/>
      </c>
      <c r="E72" s="18" t="n"/>
      <c r="F72" s="18" t="n"/>
      <c r="G72" s="12" t="n"/>
      <c r="H72" s="12" t="n"/>
      <c r="I72" s="4" t="n"/>
      <c r="J72" s="4" t="n"/>
      <c r="K72" s="7" t="n"/>
      <c r="L72" s="7" t="n"/>
      <c r="M72" s="12" t="n"/>
      <c r="N72" s="18" t="n"/>
      <c r="O72" s="19">
        <f>IF(OR($A72="",$C72=""),"",IF(COUNTIFS('Capacité_équipe'!$A$2:$A$200,$A72,'Capacité_équipe'!$B$2:$B$200,$C72)=0,"Aucune capacité saisie","OK"))</f>
        <v/>
      </c>
    </row>
    <row r="73">
      <c r="A73" s="4" t="n"/>
      <c r="B73" s="12" t="n"/>
      <c r="C73" s="12" t="n"/>
      <c r="D73" s="15">
        <f>IF($C73="","",IFERROR(INDEX('Paramètres'!$B$10:$B$18,MATCH($C73,'Paramètres'!$A$10:$A$18,0)),""))</f>
        <v/>
      </c>
      <c r="E73" s="18" t="n"/>
      <c r="F73" s="18" t="n"/>
      <c r="G73" s="12" t="n"/>
      <c r="H73" s="12" t="n"/>
      <c r="I73" s="4" t="n"/>
      <c r="J73" s="4" t="n"/>
      <c r="K73" s="7" t="n"/>
      <c r="L73" s="7" t="n"/>
      <c r="M73" s="12" t="n"/>
      <c r="N73" s="18" t="n"/>
      <c r="O73" s="19">
        <f>IF(OR($A73="",$C73=""),"",IF(COUNTIFS('Capacité_équipe'!$A$2:$A$200,$A73,'Capacité_équipe'!$B$2:$B$200,$C73)=0,"Aucune capacité saisie","OK"))</f>
        <v/>
      </c>
    </row>
    <row r="74">
      <c r="A74" s="4" t="n"/>
      <c r="B74" s="12" t="n"/>
      <c r="C74" s="12" t="n"/>
      <c r="D74" s="15">
        <f>IF($C74="","",IFERROR(INDEX('Paramètres'!$B$10:$B$18,MATCH($C74,'Paramètres'!$A$10:$A$18,0)),""))</f>
        <v/>
      </c>
      <c r="E74" s="18" t="n"/>
      <c r="F74" s="18" t="n"/>
      <c r="G74" s="12" t="n"/>
      <c r="H74" s="12" t="n"/>
      <c r="I74" s="4" t="n"/>
      <c r="J74" s="4" t="n"/>
      <c r="K74" s="7" t="n"/>
      <c r="L74" s="7" t="n"/>
      <c r="M74" s="12" t="n"/>
      <c r="N74" s="18" t="n"/>
      <c r="O74" s="19">
        <f>IF(OR($A74="",$C74=""),"",IF(COUNTIFS('Capacité_équipe'!$A$2:$A$200,$A74,'Capacité_équipe'!$B$2:$B$200,$C74)=0,"Aucune capacité saisie","OK"))</f>
        <v/>
      </c>
    </row>
    <row r="75">
      <c r="A75" s="4" t="n"/>
      <c r="B75" s="12" t="n"/>
      <c r="C75" s="12" t="n"/>
      <c r="D75" s="15">
        <f>IF($C75="","",IFERROR(INDEX('Paramètres'!$B$10:$B$18,MATCH($C75,'Paramètres'!$A$10:$A$18,0)),""))</f>
        <v/>
      </c>
      <c r="E75" s="18" t="n"/>
      <c r="F75" s="18" t="n"/>
      <c r="G75" s="12" t="n"/>
      <c r="H75" s="12" t="n"/>
      <c r="I75" s="4" t="n"/>
      <c r="J75" s="4" t="n"/>
      <c r="K75" s="7" t="n"/>
      <c r="L75" s="7" t="n"/>
      <c r="M75" s="12" t="n"/>
      <c r="N75" s="18" t="n"/>
      <c r="O75" s="19">
        <f>IF(OR($A75="",$C75=""),"",IF(COUNTIFS('Capacité_équipe'!$A$2:$A$200,$A75,'Capacité_équipe'!$B$2:$B$200,$C75)=0,"Aucune capacité saisie","OK"))</f>
        <v/>
      </c>
    </row>
    <row r="76">
      <c r="A76" s="4" t="n"/>
      <c r="B76" s="12" t="n"/>
      <c r="C76" s="12" t="n"/>
      <c r="D76" s="15">
        <f>IF($C76="","",IFERROR(INDEX('Paramètres'!$B$10:$B$18,MATCH($C76,'Paramètres'!$A$10:$A$18,0)),""))</f>
        <v/>
      </c>
      <c r="E76" s="18" t="n"/>
      <c r="F76" s="18" t="n"/>
      <c r="G76" s="12" t="n"/>
      <c r="H76" s="12" t="n"/>
      <c r="I76" s="4" t="n"/>
      <c r="J76" s="4" t="n"/>
      <c r="K76" s="7" t="n"/>
      <c r="L76" s="7" t="n"/>
      <c r="M76" s="12" t="n"/>
      <c r="N76" s="18" t="n"/>
      <c r="O76" s="19">
        <f>IF(OR($A76="",$C76=""),"",IF(COUNTIFS('Capacité_équipe'!$A$2:$A$200,$A76,'Capacité_équipe'!$B$2:$B$200,$C76)=0,"Aucune capacité saisie","OK"))</f>
        <v/>
      </c>
    </row>
    <row r="77">
      <c r="A77" s="4" t="n"/>
      <c r="B77" s="12" t="n"/>
      <c r="C77" s="12" t="n"/>
      <c r="D77" s="15">
        <f>IF($C77="","",IFERROR(INDEX('Paramètres'!$B$10:$B$18,MATCH($C77,'Paramètres'!$A$10:$A$18,0)),""))</f>
        <v/>
      </c>
      <c r="E77" s="18" t="n"/>
      <c r="F77" s="18" t="n"/>
      <c r="G77" s="12" t="n"/>
      <c r="H77" s="12" t="n"/>
      <c r="I77" s="4" t="n"/>
      <c r="J77" s="4" t="n"/>
      <c r="K77" s="7" t="n"/>
      <c r="L77" s="7" t="n"/>
      <c r="M77" s="12" t="n"/>
      <c r="N77" s="18" t="n"/>
      <c r="O77" s="19">
        <f>IF(OR($A77="",$C77=""),"",IF(COUNTIFS('Capacité_équipe'!$A$2:$A$200,$A77,'Capacité_équipe'!$B$2:$B$200,$C77)=0,"Aucune capacité saisie","OK"))</f>
        <v/>
      </c>
    </row>
    <row r="78">
      <c r="A78" s="4" t="n"/>
      <c r="B78" s="12" t="n"/>
      <c r="C78" s="12" t="n"/>
      <c r="D78" s="15">
        <f>IF($C78="","",IFERROR(INDEX('Paramètres'!$B$10:$B$18,MATCH($C78,'Paramètres'!$A$10:$A$18,0)),""))</f>
        <v/>
      </c>
      <c r="E78" s="18" t="n"/>
      <c r="F78" s="18" t="n"/>
      <c r="G78" s="12" t="n"/>
      <c r="H78" s="12" t="n"/>
      <c r="I78" s="4" t="n"/>
      <c r="J78" s="4" t="n"/>
      <c r="K78" s="7" t="n"/>
      <c r="L78" s="7" t="n"/>
      <c r="M78" s="12" t="n"/>
      <c r="N78" s="18" t="n"/>
      <c r="O78" s="19">
        <f>IF(OR($A78="",$C78=""),"",IF(COUNTIFS('Capacité_équipe'!$A$2:$A$200,$A78,'Capacité_équipe'!$B$2:$B$200,$C78)=0,"Aucune capacité saisie","OK"))</f>
        <v/>
      </c>
    </row>
    <row r="79">
      <c r="A79" s="4" t="n"/>
      <c r="B79" s="12" t="n"/>
      <c r="C79" s="12" t="n"/>
      <c r="D79" s="15">
        <f>IF($C79="","",IFERROR(INDEX('Paramètres'!$B$10:$B$18,MATCH($C79,'Paramètres'!$A$10:$A$18,0)),""))</f>
        <v/>
      </c>
      <c r="E79" s="18" t="n"/>
      <c r="F79" s="18" t="n"/>
      <c r="G79" s="12" t="n"/>
      <c r="H79" s="12" t="n"/>
      <c r="I79" s="4" t="n"/>
      <c r="J79" s="4" t="n"/>
      <c r="K79" s="7" t="n"/>
      <c r="L79" s="7" t="n"/>
      <c r="M79" s="12" t="n"/>
      <c r="N79" s="18" t="n"/>
      <c r="O79" s="19">
        <f>IF(OR($A79="",$C79=""),"",IF(COUNTIFS('Capacité_équipe'!$A$2:$A$200,$A79,'Capacité_équipe'!$B$2:$B$200,$C79)=0,"Aucune capacité saisie","OK"))</f>
        <v/>
      </c>
    </row>
    <row r="80">
      <c r="A80" s="4" t="n"/>
      <c r="B80" s="12" t="n"/>
      <c r="C80" s="12" t="n"/>
      <c r="D80" s="15">
        <f>IF($C80="","",IFERROR(INDEX('Paramètres'!$B$10:$B$18,MATCH($C80,'Paramètres'!$A$10:$A$18,0)),""))</f>
        <v/>
      </c>
      <c r="E80" s="18" t="n"/>
      <c r="F80" s="18" t="n"/>
      <c r="G80" s="12" t="n"/>
      <c r="H80" s="12" t="n"/>
      <c r="I80" s="4" t="n"/>
      <c r="J80" s="4" t="n"/>
      <c r="K80" s="7" t="n"/>
      <c r="L80" s="7" t="n"/>
      <c r="M80" s="12" t="n"/>
      <c r="N80" s="18" t="n"/>
      <c r="O80" s="19">
        <f>IF(OR($A80="",$C80=""),"",IF(COUNTIFS('Capacité_équipe'!$A$2:$A$200,$A80,'Capacité_équipe'!$B$2:$B$200,$C80)=0,"Aucune capacité saisie","OK"))</f>
        <v/>
      </c>
    </row>
    <row r="81">
      <c r="A81" s="4" t="n"/>
      <c r="B81" s="12" t="n"/>
      <c r="C81" s="12" t="n"/>
      <c r="D81" s="15">
        <f>IF($C81="","",IFERROR(INDEX('Paramètres'!$B$10:$B$18,MATCH($C81,'Paramètres'!$A$10:$A$18,0)),""))</f>
        <v/>
      </c>
      <c r="E81" s="18" t="n"/>
      <c r="F81" s="18" t="n"/>
      <c r="G81" s="12" t="n"/>
      <c r="H81" s="12" t="n"/>
      <c r="I81" s="4" t="n"/>
      <c r="J81" s="4" t="n"/>
      <c r="K81" s="7" t="n"/>
      <c r="L81" s="7" t="n"/>
      <c r="M81" s="12" t="n"/>
      <c r="N81" s="18" t="n"/>
      <c r="O81" s="19">
        <f>IF(OR($A81="",$C81=""),"",IF(COUNTIFS('Capacité_équipe'!$A$2:$A$200,$A81,'Capacité_équipe'!$B$2:$B$200,$C81)=0,"Aucune capacité saisie","OK"))</f>
        <v/>
      </c>
    </row>
    <row r="82">
      <c r="A82" s="4" t="n"/>
      <c r="B82" s="12" t="n"/>
      <c r="C82" s="12" t="n"/>
      <c r="D82" s="15">
        <f>IF($C82="","",IFERROR(INDEX('Paramètres'!$B$10:$B$18,MATCH($C82,'Paramètres'!$A$10:$A$18,0)),""))</f>
        <v/>
      </c>
      <c r="E82" s="18" t="n"/>
      <c r="F82" s="18" t="n"/>
      <c r="G82" s="12" t="n"/>
      <c r="H82" s="12" t="n"/>
      <c r="I82" s="4" t="n"/>
      <c r="J82" s="4" t="n"/>
      <c r="K82" s="7" t="n"/>
      <c r="L82" s="7" t="n"/>
      <c r="M82" s="12" t="n"/>
      <c r="N82" s="18" t="n"/>
      <c r="O82" s="19">
        <f>IF(OR($A82="",$C82=""),"",IF(COUNTIFS('Capacité_équipe'!$A$2:$A$200,$A82,'Capacité_équipe'!$B$2:$B$200,$C82)=0,"Aucune capacité saisie","OK"))</f>
        <v/>
      </c>
    </row>
    <row r="83">
      <c r="A83" s="4" t="n"/>
      <c r="B83" s="12" t="n"/>
      <c r="C83" s="12" t="n"/>
      <c r="D83" s="15">
        <f>IF($C83="","",IFERROR(INDEX('Paramètres'!$B$10:$B$18,MATCH($C83,'Paramètres'!$A$10:$A$18,0)),""))</f>
        <v/>
      </c>
      <c r="E83" s="18" t="n"/>
      <c r="F83" s="18" t="n"/>
      <c r="G83" s="12" t="n"/>
      <c r="H83" s="12" t="n"/>
      <c r="I83" s="4" t="n"/>
      <c r="J83" s="4" t="n"/>
      <c r="K83" s="7" t="n"/>
      <c r="L83" s="7" t="n"/>
      <c r="M83" s="12" t="n"/>
      <c r="N83" s="18" t="n"/>
      <c r="O83" s="19">
        <f>IF(OR($A83="",$C83=""),"",IF(COUNTIFS('Capacité_équipe'!$A$2:$A$200,$A83,'Capacité_équipe'!$B$2:$B$200,$C83)=0,"Aucune capacité saisie","OK"))</f>
        <v/>
      </c>
    </row>
    <row r="84">
      <c r="A84" s="4" t="n"/>
      <c r="B84" s="12" t="n"/>
      <c r="C84" s="12" t="n"/>
      <c r="D84" s="15">
        <f>IF($C84="","",IFERROR(INDEX('Paramètres'!$B$10:$B$18,MATCH($C84,'Paramètres'!$A$10:$A$18,0)),""))</f>
        <v/>
      </c>
      <c r="E84" s="18" t="n"/>
      <c r="F84" s="18" t="n"/>
      <c r="G84" s="12" t="n"/>
      <c r="H84" s="12" t="n"/>
      <c r="I84" s="4" t="n"/>
      <c r="J84" s="4" t="n"/>
      <c r="K84" s="7" t="n"/>
      <c r="L84" s="7" t="n"/>
      <c r="M84" s="12" t="n"/>
      <c r="N84" s="18" t="n"/>
      <c r="O84" s="19">
        <f>IF(OR($A84="",$C84=""),"",IF(COUNTIFS('Capacité_équipe'!$A$2:$A$200,$A84,'Capacité_équipe'!$B$2:$B$200,$C84)=0,"Aucune capacité saisie","OK"))</f>
        <v/>
      </c>
    </row>
    <row r="85">
      <c r="A85" s="4" t="n"/>
      <c r="B85" s="12" t="n"/>
      <c r="C85" s="12" t="n"/>
      <c r="D85" s="15">
        <f>IF($C85="","",IFERROR(INDEX('Paramètres'!$B$10:$B$18,MATCH($C85,'Paramètres'!$A$10:$A$18,0)),""))</f>
        <v/>
      </c>
      <c r="E85" s="18" t="n"/>
      <c r="F85" s="18" t="n"/>
      <c r="G85" s="12" t="n"/>
      <c r="H85" s="12" t="n"/>
      <c r="I85" s="4" t="n"/>
      <c r="J85" s="4" t="n"/>
      <c r="K85" s="7" t="n"/>
      <c r="L85" s="7" t="n"/>
      <c r="M85" s="12" t="n"/>
      <c r="N85" s="18" t="n"/>
      <c r="O85" s="19">
        <f>IF(OR($A85="",$C85=""),"",IF(COUNTIFS('Capacité_équipe'!$A$2:$A$200,$A85,'Capacité_équipe'!$B$2:$B$200,$C85)=0,"Aucune capacité saisie","OK"))</f>
        <v/>
      </c>
    </row>
    <row r="86">
      <c r="A86" s="4" t="n"/>
      <c r="B86" s="12" t="n"/>
      <c r="C86" s="12" t="n"/>
      <c r="D86" s="15">
        <f>IF($C86="","",IFERROR(INDEX('Paramètres'!$B$10:$B$18,MATCH($C86,'Paramètres'!$A$10:$A$18,0)),""))</f>
        <v/>
      </c>
      <c r="E86" s="18" t="n"/>
      <c r="F86" s="18" t="n"/>
      <c r="G86" s="12" t="n"/>
      <c r="H86" s="12" t="n"/>
      <c r="I86" s="4" t="n"/>
      <c r="J86" s="4" t="n"/>
      <c r="K86" s="7" t="n"/>
      <c r="L86" s="7" t="n"/>
      <c r="M86" s="12" t="n"/>
      <c r="N86" s="18" t="n"/>
      <c r="O86" s="19">
        <f>IF(OR($A86="",$C86=""),"",IF(COUNTIFS('Capacité_équipe'!$A$2:$A$200,$A86,'Capacité_équipe'!$B$2:$B$200,$C86)=0,"Aucune capacité saisie","OK"))</f>
        <v/>
      </c>
    </row>
    <row r="87">
      <c r="A87" s="4" t="n"/>
      <c r="B87" s="12" t="n"/>
      <c r="C87" s="12" t="n"/>
      <c r="D87" s="15">
        <f>IF($C87="","",IFERROR(INDEX('Paramètres'!$B$10:$B$18,MATCH($C87,'Paramètres'!$A$10:$A$18,0)),""))</f>
        <v/>
      </c>
      <c r="E87" s="18" t="n"/>
      <c r="F87" s="18" t="n"/>
      <c r="G87" s="12" t="n"/>
      <c r="H87" s="12" t="n"/>
      <c r="I87" s="4" t="n"/>
      <c r="J87" s="4" t="n"/>
      <c r="K87" s="7" t="n"/>
      <c r="L87" s="7" t="n"/>
      <c r="M87" s="12" t="n"/>
      <c r="N87" s="18" t="n"/>
      <c r="O87" s="19">
        <f>IF(OR($A87="",$C87=""),"",IF(COUNTIFS('Capacité_équipe'!$A$2:$A$200,$A87,'Capacité_équipe'!$B$2:$B$200,$C87)=0,"Aucune capacité saisie","OK"))</f>
        <v/>
      </c>
    </row>
    <row r="88">
      <c r="A88" s="4" t="n"/>
      <c r="B88" s="12" t="n"/>
      <c r="C88" s="12" t="n"/>
      <c r="D88" s="15">
        <f>IF($C88="","",IFERROR(INDEX('Paramètres'!$B$10:$B$18,MATCH($C88,'Paramètres'!$A$10:$A$18,0)),""))</f>
        <v/>
      </c>
      <c r="E88" s="18" t="n"/>
      <c r="F88" s="18" t="n"/>
      <c r="G88" s="12" t="n"/>
      <c r="H88" s="12" t="n"/>
      <c r="I88" s="4" t="n"/>
      <c r="J88" s="4" t="n"/>
      <c r="K88" s="7" t="n"/>
      <c r="L88" s="7" t="n"/>
      <c r="M88" s="12" t="n"/>
      <c r="N88" s="18" t="n"/>
      <c r="O88" s="19">
        <f>IF(OR($A88="",$C88=""),"",IF(COUNTIFS('Capacité_équipe'!$A$2:$A$200,$A88,'Capacité_équipe'!$B$2:$B$200,$C88)=0,"Aucune capacité saisie","OK"))</f>
        <v/>
      </c>
    </row>
    <row r="89">
      <c r="A89" s="4" t="n"/>
      <c r="B89" s="12" t="n"/>
      <c r="C89" s="12" t="n"/>
      <c r="D89" s="15">
        <f>IF($C89="","",IFERROR(INDEX('Paramètres'!$B$10:$B$18,MATCH($C89,'Paramètres'!$A$10:$A$18,0)),""))</f>
        <v/>
      </c>
      <c r="E89" s="18" t="n"/>
      <c r="F89" s="18" t="n"/>
      <c r="G89" s="12" t="n"/>
      <c r="H89" s="12" t="n"/>
      <c r="I89" s="4" t="n"/>
      <c r="J89" s="4" t="n"/>
      <c r="K89" s="7" t="n"/>
      <c r="L89" s="7" t="n"/>
      <c r="M89" s="12" t="n"/>
      <c r="N89" s="18" t="n"/>
      <c r="O89" s="19">
        <f>IF(OR($A89="",$C89=""),"",IF(COUNTIFS('Capacité_équipe'!$A$2:$A$200,$A89,'Capacité_équipe'!$B$2:$B$200,$C89)=0,"Aucune capacité saisie","OK"))</f>
        <v/>
      </c>
    </row>
    <row r="90">
      <c r="A90" s="4" t="n"/>
      <c r="B90" s="12" t="n"/>
      <c r="C90" s="12" t="n"/>
      <c r="D90" s="15">
        <f>IF($C90="","",IFERROR(INDEX('Paramètres'!$B$10:$B$18,MATCH($C90,'Paramètres'!$A$10:$A$18,0)),""))</f>
        <v/>
      </c>
      <c r="E90" s="18" t="n"/>
      <c r="F90" s="18" t="n"/>
      <c r="G90" s="12" t="n"/>
      <c r="H90" s="12" t="n"/>
      <c r="I90" s="4" t="n"/>
      <c r="J90" s="4" t="n"/>
      <c r="K90" s="7" t="n"/>
      <c r="L90" s="7" t="n"/>
      <c r="M90" s="12" t="n"/>
      <c r="N90" s="18" t="n"/>
      <c r="O90" s="19">
        <f>IF(OR($A90="",$C90=""),"",IF(COUNTIFS('Capacité_équipe'!$A$2:$A$200,$A90,'Capacité_équipe'!$B$2:$B$200,$C90)=0,"Aucune capacité saisie","OK"))</f>
        <v/>
      </c>
    </row>
    <row r="91">
      <c r="A91" s="4" t="n"/>
      <c r="B91" s="12" t="n"/>
      <c r="C91" s="12" t="n"/>
      <c r="D91" s="15">
        <f>IF($C91="","",IFERROR(INDEX('Paramètres'!$B$10:$B$18,MATCH($C91,'Paramètres'!$A$10:$A$18,0)),""))</f>
        <v/>
      </c>
      <c r="E91" s="18" t="n"/>
      <c r="F91" s="18" t="n"/>
      <c r="G91" s="12" t="n"/>
      <c r="H91" s="12" t="n"/>
      <c r="I91" s="4" t="n"/>
      <c r="J91" s="4" t="n"/>
      <c r="K91" s="7" t="n"/>
      <c r="L91" s="7" t="n"/>
      <c r="M91" s="12" t="n"/>
      <c r="N91" s="18" t="n"/>
      <c r="O91" s="19">
        <f>IF(OR($A91="",$C91=""),"",IF(COUNTIFS('Capacité_équipe'!$A$2:$A$200,$A91,'Capacité_équipe'!$B$2:$B$200,$C91)=0,"Aucune capacité saisie","OK"))</f>
        <v/>
      </c>
    </row>
    <row r="92">
      <c r="A92" s="4" t="n"/>
      <c r="B92" s="12" t="n"/>
      <c r="C92" s="12" t="n"/>
      <c r="D92" s="15">
        <f>IF($C92="","",IFERROR(INDEX('Paramètres'!$B$10:$B$18,MATCH($C92,'Paramètres'!$A$10:$A$18,0)),""))</f>
        <v/>
      </c>
      <c r="E92" s="18" t="n"/>
      <c r="F92" s="18" t="n"/>
      <c r="G92" s="12" t="n"/>
      <c r="H92" s="12" t="n"/>
      <c r="I92" s="4" t="n"/>
      <c r="J92" s="4" t="n"/>
      <c r="K92" s="7" t="n"/>
      <c r="L92" s="7" t="n"/>
      <c r="M92" s="12" t="n"/>
      <c r="N92" s="18" t="n"/>
      <c r="O92" s="19">
        <f>IF(OR($A92="",$C92=""),"",IF(COUNTIFS('Capacité_équipe'!$A$2:$A$200,$A92,'Capacité_équipe'!$B$2:$B$200,$C92)=0,"Aucune capacité saisie","OK"))</f>
        <v/>
      </c>
    </row>
    <row r="93">
      <c r="A93" s="4" t="n"/>
      <c r="B93" s="12" t="n"/>
      <c r="C93" s="12" t="n"/>
      <c r="D93" s="15">
        <f>IF($C93="","",IFERROR(INDEX('Paramètres'!$B$10:$B$18,MATCH($C93,'Paramètres'!$A$10:$A$18,0)),""))</f>
        <v/>
      </c>
      <c r="E93" s="18" t="n"/>
      <c r="F93" s="18" t="n"/>
      <c r="G93" s="12" t="n"/>
      <c r="H93" s="12" t="n"/>
      <c r="I93" s="4" t="n"/>
      <c r="J93" s="4" t="n"/>
      <c r="K93" s="7" t="n"/>
      <c r="L93" s="7" t="n"/>
      <c r="M93" s="12" t="n"/>
      <c r="N93" s="18" t="n"/>
      <c r="O93" s="19">
        <f>IF(OR($A93="",$C93=""),"",IF(COUNTIFS('Capacité_équipe'!$A$2:$A$200,$A93,'Capacité_équipe'!$B$2:$B$200,$C93)=0,"Aucune capacité saisie","OK"))</f>
        <v/>
      </c>
    </row>
    <row r="94">
      <c r="A94" s="4" t="n"/>
      <c r="B94" s="12" t="n"/>
      <c r="C94" s="12" t="n"/>
      <c r="D94" s="15">
        <f>IF($C94="","",IFERROR(INDEX('Paramètres'!$B$10:$B$18,MATCH($C94,'Paramètres'!$A$10:$A$18,0)),""))</f>
        <v/>
      </c>
      <c r="E94" s="18" t="n"/>
      <c r="F94" s="18" t="n"/>
      <c r="G94" s="12" t="n"/>
      <c r="H94" s="12" t="n"/>
      <c r="I94" s="4" t="n"/>
      <c r="J94" s="4" t="n"/>
      <c r="K94" s="7" t="n"/>
      <c r="L94" s="7" t="n"/>
      <c r="M94" s="12" t="n"/>
      <c r="N94" s="18" t="n"/>
      <c r="O94" s="19">
        <f>IF(OR($A94="",$C94=""),"",IF(COUNTIFS('Capacité_équipe'!$A$2:$A$200,$A94,'Capacité_équipe'!$B$2:$B$200,$C94)=0,"Aucune capacité saisie","OK"))</f>
        <v/>
      </c>
    </row>
    <row r="95">
      <c r="A95" s="4" t="n"/>
      <c r="B95" s="12" t="n"/>
      <c r="C95" s="12" t="n"/>
      <c r="D95" s="15">
        <f>IF($C95="","",IFERROR(INDEX('Paramètres'!$B$10:$B$18,MATCH($C95,'Paramètres'!$A$10:$A$18,0)),""))</f>
        <v/>
      </c>
      <c r="E95" s="18" t="n"/>
      <c r="F95" s="18" t="n"/>
      <c r="G95" s="12" t="n"/>
      <c r="H95" s="12" t="n"/>
      <c r="I95" s="4" t="n"/>
      <c r="J95" s="4" t="n"/>
      <c r="K95" s="7" t="n"/>
      <c r="L95" s="7" t="n"/>
      <c r="M95" s="12" t="n"/>
      <c r="N95" s="18" t="n"/>
      <c r="O95" s="19">
        <f>IF(OR($A95="",$C95=""),"",IF(COUNTIFS('Capacité_équipe'!$A$2:$A$200,$A95,'Capacité_équipe'!$B$2:$B$200,$C95)=0,"Aucune capacité saisie","OK"))</f>
        <v/>
      </c>
    </row>
    <row r="96">
      <c r="A96" s="4" t="n"/>
      <c r="B96" s="12" t="n"/>
      <c r="C96" s="12" t="n"/>
      <c r="D96" s="15">
        <f>IF($C96="","",IFERROR(INDEX('Paramètres'!$B$10:$B$18,MATCH($C96,'Paramètres'!$A$10:$A$18,0)),""))</f>
        <v/>
      </c>
      <c r="E96" s="18" t="n"/>
      <c r="F96" s="18" t="n"/>
      <c r="G96" s="12" t="n"/>
      <c r="H96" s="12" t="n"/>
      <c r="I96" s="4" t="n"/>
      <c r="J96" s="4" t="n"/>
      <c r="K96" s="7" t="n"/>
      <c r="L96" s="7" t="n"/>
      <c r="M96" s="12" t="n"/>
      <c r="N96" s="18" t="n"/>
      <c r="O96" s="19">
        <f>IF(OR($A96="",$C96=""),"",IF(COUNTIFS('Capacité_équipe'!$A$2:$A$200,$A96,'Capacité_équipe'!$B$2:$B$200,$C96)=0,"Aucune capacité saisie","OK"))</f>
        <v/>
      </c>
    </row>
    <row r="97">
      <c r="A97" s="4" t="n"/>
      <c r="B97" s="12" t="n"/>
      <c r="C97" s="12" t="n"/>
      <c r="D97" s="15">
        <f>IF($C97="","",IFERROR(INDEX('Paramètres'!$B$10:$B$18,MATCH($C97,'Paramètres'!$A$10:$A$18,0)),""))</f>
        <v/>
      </c>
      <c r="E97" s="18" t="n"/>
      <c r="F97" s="18" t="n"/>
      <c r="G97" s="12" t="n"/>
      <c r="H97" s="12" t="n"/>
      <c r="I97" s="4" t="n"/>
      <c r="J97" s="4" t="n"/>
      <c r="K97" s="7" t="n"/>
      <c r="L97" s="7" t="n"/>
      <c r="M97" s="12" t="n"/>
      <c r="N97" s="18" t="n"/>
      <c r="O97" s="19">
        <f>IF(OR($A97="",$C97=""),"",IF(COUNTIFS('Capacité_équipe'!$A$2:$A$200,$A97,'Capacité_équipe'!$B$2:$B$200,$C97)=0,"Aucune capacité saisie","OK"))</f>
        <v/>
      </c>
    </row>
    <row r="98">
      <c r="A98" s="4" t="n"/>
      <c r="B98" s="12" t="n"/>
      <c r="C98" s="12" t="n"/>
      <c r="D98" s="15">
        <f>IF($C98="","",IFERROR(INDEX('Paramètres'!$B$10:$B$18,MATCH($C98,'Paramètres'!$A$10:$A$18,0)),""))</f>
        <v/>
      </c>
      <c r="E98" s="18" t="n"/>
      <c r="F98" s="18" t="n"/>
      <c r="G98" s="12" t="n"/>
      <c r="H98" s="12" t="n"/>
      <c r="I98" s="4" t="n"/>
      <c r="J98" s="4" t="n"/>
      <c r="K98" s="7" t="n"/>
      <c r="L98" s="7" t="n"/>
      <c r="M98" s="12" t="n"/>
      <c r="N98" s="18" t="n"/>
      <c r="O98" s="19">
        <f>IF(OR($A98="",$C98=""),"",IF(COUNTIFS('Capacité_équipe'!$A$2:$A$200,$A98,'Capacité_équipe'!$B$2:$B$200,$C98)=0,"Aucune capacité saisie","OK"))</f>
        <v/>
      </c>
    </row>
    <row r="99">
      <c r="A99" s="4" t="n"/>
      <c r="B99" s="12" t="n"/>
      <c r="C99" s="12" t="n"/>
      <c r="D99" s="15">
        <f>IF($C99="","",IFERROR(INDEX('Paramètres'!$B$10:$B$18,MATCH($C99,'Paramètres'!$A$10:$A$18,0)),""))</f>
        <v/>
      </c>
      <c r="E99" s="18" t="n"/>
      <c r="F99" s="18" t="n"/>
      <c r="G99" s="12" t="n"/>
      <c r="H99" s="12" t="n"/>
      <c r="I99" s="4" t="n"/>
      <c r="J99" s="4" t="n"/>
      <c r="K99" s="7" t="n"/>
      <c r="L99" s="7" t="n"/>
      <c r="M99" s="12" t="n"/>
      <c r="N99" s="18" t="n"/>
      <c r="O99" s="19">
        <f>IF(OR($A99="",$C99=""),"",IF(COUNTIFS('Capacité_équipe'!$A$2:$A$200,$A99,'Capacité_équipe'!$B$2:$B$200,$C99)=0,"Aucune capacité saisie","OK"))</f>
        <v/>
      </c>
    </row>
    <row r="100">
      <c r="A100" s="4" t="n"/>
      <c r="B100" s="12" t="n"/>
      <c r="C100" s="12" t="n"/>
      <c r="D100" s="15">
        <f>IF($C100="","",IFERROR(INDEX('Paramètres'!$B$10:$B$18,MATCH($C100,'Paramètres'!$A$10:$A$18,0)),""))</f>
        <v/>
      </c>
      <c r="E100" s="18" t="n"/>
      <c r="F100" s="18" t="n"/>
      <c r="G100" s="12" t="n"/>
      <c r="H100" s="12" t="n"/>
      <c r="I100" s="4" t="n"/>
      <c r="J100" s="4" t="n"/>
      <c r="K100" s="7" t="n"/>
      <c r="L100" s="7" t="n"/>
      <c r="M100" s="12" t="n"/>
      <c r="N100" s="18" t="n"/>
      <c r="O100" s="19">
        <f>IF(OR($A100="",$C100=""),"",IF(COUNTIFS('Capacité_équipe'!$A$2:$A$200,$A100,'Capacité_équipe'!$B$2:$B$200,$C100)=0,"Aucune capacité saisie","OK"))</f>
        <v/>
      </c>
    </row>
    <row r="101">
      <c r="A101" s="4" t="n"/>
      <c r="B101" s="12" t="n"/>
      <c r="C101" s="12" t="n"/>
      <c r="D101" s="15">
        <f>IF($C101="","",IFERROR(INDEX('Paramètres'!$B$10:$B$18,MATCH($C101,'Paramètres'!$A$10:$A$18,0)),""))</f>
        <v/>
      </c>
      <c r="E101" s="18" t="n"/>
      <c r="F101" s="18" t="n"/>
      <c r="G101" s="12" t="n"/>
      <c r="H101" s="12" t="n"/>
      <c r="I101" s="4" t="n"/>
      <c r="J101" s="4" t="n"/>
      <c r="K101" s="7" t="n"/>
      <c r="L101" s="7" t="n"/>
      <c r="M101" s="12" t="n"/>
      <c r="N101" s="18" t="n"/>
      <c r="O101" s="19">
        <f>IF(OR($A101="",$C101=""),"",IF(COUNTIFS('Capacité_équipe'!$A$2:$A$200,$A101,'Capacité_équipe'!$B$2:$B$200,$C101)=0,"Aucune capacité saisie","OK"))</f>
        <v/>
      </c>
    </row>
    <row r="102">
      <c r="A102" s="4" t="n"/>
      <c r="B102" s="12" t="n"/>
      <c r="C102" s="12" t="n"/>
      <c r="D102" s="15">
        <f>IF($C102="","",IFERROR(INDEX('Paramètres'!$B$10:$B$18,MATCH($C102,'Paramètres'!$A$10:$A$18,0)),""))</f>
        <v/>
      </c>
      <c r="E102" s="18" t="n"/>
      <c r="F102" s="18" t="n"/>
      <c r="G102" s="12" t="n"/>
      <c r="H102" s="12" t="n"/>
      <c r="I102" s="4" t="n"/>
      <c r="J102" s="4" t="n"/>
      <c r="K102" s="7" t="n"/>
      <c r="L102" s="7" t="n"/>
      <c r="M102" s="12" t="n"/>
      <c r="N102" s="18" t="n"/>
      <c r="O102" s="19">
        <f>IF(OR($A102="",$C102=""),"",IF(COUNTIFS('Capacité_équipe'!$A$2:$A$200,$A102,'Capacité_équipe'!$B$2:$B$200,$C102)=0,"Aucune capacité saisie","OK"))</f>
        <v/>
      </c>
    </row>
    <row r="103">
      <c r="A103" s="4" t="n"/>
      <c r="B103" s="12" t="n"/>
      <c r="C103" s="12" t="n"/>
      <c r="D103" s="15">
        <f>IF($C103="","",IFERROR(INDEX('Paramètres'!$B$10:$B$18,MATCH($C103,'Paramètres'!$A$10:$A$18,0)),""))</f>
        <v/>
      </c>
      <c r="E103" s="18" t="n"/>
      <c r="F103" s="18" t="n"/>
      <c r="G103" s="12" t="n"/>
      <c r="H103" s="12" t="n"/>
      <c r="I103" s="4" t="n"/>
      <c r="J103" s="4" t="n"/>
      <c r="K103" s="7" t="n"/>
      <c r="L103" s="7" t="n"/>
      <c r="M103" s="12" t="n"/>
      <c r="N103" s="18" t="n"/>
      <c r="O103" s="19">
        <f>IF(OR($A103="",$C103=""),"",IF(COUNTIFS('Capacité_équipe'!$A$2:$A$200,$A103,'Capacité_équipe'!$B$2:$B$200,$C103)=0,"Aucune capacité saisie","OK"))</f>
        <v/>
      </c>
    </row>
    <row r="104">
      <c r="A104" s="4" t="n"/>
      <c r="B104" s="12" t="n"/>
      <c r="C104" s="12" t="n"/>
      <c r="D104" s="15">
        <f>IF($C104="","",IFERROR(INDEX('Paramètres'!$B$10:$B$18,MATCH($C104,'Paramètres'!$A$10:$A$18,0)),""))</f>
        <v/>
      </c>
      <c r="E104" s="18" t="n"/>
      <c r="F104" s="18" t="n"/>
      <c r="G104" s="12" t="n"/>
      <c r="H104" s="12" t="n"/>
      <c r="I104" s="4" t="n"/>
      <c r="J104" s="4" t="n"/>
      <c r="K104" s="7" t="n"/>
      <c r="L104" s="7" t="n"/>
      <c r="M104" s="12" t="n"/>
      <c r="N104" s="18" t="n"/>
      <c r="O104" s="19">
        <f>IF(OR($A104="",$C104=""),"",IF(COUNTIFS('Capacité_équipe'!$A$2:$A$200,$A104,'Capacité_équipe'!$B$2:$B$200,$C104)=0,"Aucune capacité saisie","OK"))</f>
        <v/>
      </c>
    </row>
    <row r="105">
      <c r="A105" s="4" t="n"/>
      <c r="B105" s="12" t="n"/>
      <c r="C105" s="12" t="n"/>
      <c r="D105" s="15">
        <f>IF($C105="","",IFERROR(INDEX('Paramètres'!$B$10:$B$18,MATCH($C105,'Paramètres'!$A$10:$A$18,0)),""))</f>
        <v/>
      </c>
      <c r="E105" s="18" t="n"/>
      <c r="F105" s="18" t="n"/>
      <c r="G105" s="12" t="n"/>
      <c r="H105" s="12" t="n"/>
      <c r="I105" s="4" t="n"/>
      <c r="J105" s="4" t="n"/>
      <c r="K105" s="7" t="n"/>
      <c r="L105" s="7" t="n"/>
      <c r="M105" s="12" t="n"/>
      <c r="N105" s="18" t="n"/>
      <c r="O105" s="19">
        <f>IF(OR($A105="",$C105=""),"",IF(COUNTIFS('Capacité_équipe'!$A$2:$A$200,$A105,'Capacité_équipe'!$B$2:$B$200,$C105)=0,"Aucune capacité saisie","OK"))</f>
        <v/>
      </c>
    </row>
    <row r="106">
      <c r="A106" s="4" t="n"/>
      <c r="B106" s="12" t="n"/>
      <c r="C106" s="12" t="n"/>
      <c r="D106" s="15">
        <f>IF($C106="","",IFERROR(INDEX('Paramètres'!$B$10:$B$18,MATCH($C106,'Paramètres'!$A$10:$A$18,0)),""))</f>
        <v/>
      </c>
      <c r="E106" s="18" t="n"/>
      <c r="F106" s="18" t="n"/>
      <c r="G106" s="12" t="n"/>
      <c r="H106" s="12" t="n"/>
      <c r="I106" s="4" t="n"/>
      <c r="J106" s="4" t="n"/>
      <c r="K106" s="7" t="n"/>
      <c r="L106" s="7" t="n"/>
      <c r="M106" s="12" t="n"/>
      <c r="N106" s="18" t="n"/>
      <c r="O106" s="19">
        <f>IF(OR($A106="",$C106=""),"",IF(COUNTIFS('Capacité_équipe'!$A$2:$A$200,$A106,'Capacité_équipe'!$B$2:$B$200,$C106)=0,"Aucune capacité saisie","OK"))</f>
        <v/>
      </c>
    </row>
    <row r="107">
      <c r="A107" s="4" t="n"/>
      <c r="B107" s="12" t="n"/>
      <c r="C107" s="12" t="n"/>
      <c r="D107" s="15">
        <f>IF($C107="","",IFERROR(INDEX('Paramètres'!$B$10:$B$18,MATCH($C107,'Paramètres'!$A$10:$A$18,0)),""))</f>
        <v/>
      </c>
      <c r="E107" s="18" t="n"/>
      <c r="F107" s="18" t="n"/>
      <c r="G107" s="12" t="n"/>
      <c r="H107" s="12" t="n"/>
      <c r="I107" s="4" t="n"/>
      <c r="J107" s="4" t="n"/>
      <c r="K107" s="7" t="n"/>
      <c r="L107" s="7" t="n"/>
      <c r="M107" s="12" t="n"/>
      <c r="N107" s="18" t="n"/>
      <c r="O107" s="19">
        <f>IF(OR($A107="",$C107=""),"",IF(COUNTIFS('Capacité_équipe'!$A$2:$A$200,$A107,'Capacité_équipe'!$B$2:$B$200,$C107)=0,"Aucune capacité saisie","OK"))</f>
        <v/>
      </c>
    </row>
    <row r="108">
      <c r="A108" s="4" t="n"/>
      <c r="B108" s="12" t="n"/>
      <c r="C108" s="12" t="n"/>
      <c r="D108" s="15">
        <f>IF($C108="","",IFERROR(INDEX('Paramètres'!$B$10:$B$18,MATCH($C108,'Paramètres'!$A$10:$A$18,0)),""))</f>
        <v/>
      </c>
      <c r="E108" s="18" t="n"/>
      <c r="F108" s="18" t="n"/>
      <c r="G108" s="12" t="n"/>
      <c r="H108" s="12" t="n"/>
      <c r="I108" s="4" t="n"/>
      <c r="J108" s="4" t="n"/>
      <c r="K108" s="7" t="n"/>
      <c r="L108" s="7" t="n"/>
      <c r="M108" s="12" t="n"/>
      <c r="N108" s="18" t="n"/>
      <c r="O108" s="19">
        <f>IF(OR($A108="",$C108=""),"",IF(COUNTIFS('Capacité_équipe'!$A$2:$A$200,$A108,'Capacité_équipe'!$B$2:$B$200,$C108)=0,"Aucune capacité saisie","OK"))</f>
        <v/>
      </c>
    </row>
    <row r="109">
      <c r="A109" s="4" t="n"/>
      <c r="B109" s="12" t="n"/>
      <c r="C109" s="12" t="n"/>
      <c r="D109" s="15">
        <f>IF($C109="","",IFERROR(INDEX('Paramètres'!$B$10:$B$18,MATCH($C109,'Paramètres'!$A$10:$A$18,0)),""))</f>
        <v/>
      </c>
      <c r="E109" s="18" t="n"/>
      <c r="F109" s="18" t="n"/>
      <c r="G109" s="12" t="n"/>
      <c r="H109" s="12" t="n"/>
      <c r="I109" s="4" t="n"/>
      <c r="J109" s="4" t="n"/>
      <c r="K109" s="7" t="n"/>
      <c r="L109" s="7" t="n"/>
      <c r="M109" s="12" t="n"/>
      <c r="N109" s="18" t="n"/>
      <c r="O109" s="19">
        <f>IF(OR($A109="",$C109=""),"",IF(COUNTIFS('Capacité_équipe'!$A$2:$A$200,$A109,'Capacité_équipe'!$B$2:$B$200,$C109)=0,"Aucune capacité saisie","OK"))</f>
        <v/>
      </c>
    </row>
    <row r="110">
      <c r="A110" s="4" t="n"/>
      <c r="B110" s="12" t="n"/>
      <c r="C110" s="12" t="n"/>
      <c r="D110" s="15">
        <f>IF($C110="","",IFERROR(INDEX('Paramètres'!$B$10:$B$18,MATCH($C110,'Paramètres'!$A$10:$A$18,0)),""))</f>
        <v/>
      </c>
      <c r="E110" s="18" t="n"/>
      <c r="F110" s="18" t="n"/>
      <c r="G110" s="12" t="n"/>
      <c r="H110" s="12" t="n"/>
      <c r="I110" s="4" t="n"/>
      <c r="J110" s="4" t="n"/>
      <c r="K110" s="7" t="n"/>
      <c r="L110" s="7" t="n"/>
      <c r="M110" s="12" t="n"/>
      <c r="N110" s="18" t="n"/>
      <c r="O110" s="19">
        <f>IF(OR($A110="",$C110=""),"",IF(COUNTIFS('Capacité_équipe'!$A$2:$A$200,$A110,'Capacité_équipe'!$B$2:$B$200,$C110)=0,"Aucune capacité saisie","OK"))</f>
        <v/>
      </c>
    </row>
    <row r="111">
      <c r="A111" s="4" t="n"/>
      <c r="B111" s="12" t="n"/>
      <c r="C111" s="12" t="n"/>
      <c r="D111" s="15">
        <f>IF($C111="","",IFERROR(INDEX('Paramètres'!$B$10:$B$18,MATCH($C111,'Paramètres'!$A$10:$A$18,0)),""))</f>
        <v/>
      </c>
      <c r="E111" s="18" t="n"/>
      <c r="F111" s="18" t="n"/>
      <c r="G111" s="12" t="n"/>
      <c r="H111" s="12" t="n"/>
      <c r="I111" s="4" t="n"/>
      <c r="J111" s="4" t="n"/>
      <c r="K111" s="7" t="n"/>
      <c r="L111" s="7" t="n"/>
      <c r="M111" s="12" t="n"/>
      <c r="N111" s="18" t="n"/>
      <c r="O111" s="19">
        <f>IF(OR($A111="",$C111=""),"",IF(COUNTIFS('Capacité_équipe'!$A$2:$A$200,$A111,'Capacité_équipe'!$B$2:$B$200,$C111)=0,"Aucune capacité saisie","OK"))</f>
        <v/>
      </c>
    </row>
    <row r="112">
      <c r="A112" s="4" t="n"/>
      <c r="B112" s="12" t="n"/>
      <c r="C112" s="12" t="n"/>
      <c r="D112" s="15">
        <f>IF($C112="","",IFERROR(INDEX('Paramètres'!$B$10:$B$18,MATCH($C112,'Paramètres'!$A$10:$A$18,0)),""))</f>
        <v/>
      </c>
      <c r="E112" s="18" t="n"/>
      <c r="F112" s="18" t="n"/>
      <c r="G112" s="12" t="n"/>
      <c r="H112" s="12" t="n"/>
      <c r="I112" s="4" t="n"/>
      <c r="J112" s="4" t="n"/>
      <c r="K112" s="7" t="n"/>
      <c r="L112" s="7" t="n"/>
      <c r="M112" s="12" t="n"/>
      <c r="N112" s="18" t="n"/>
      <c r="O112" s="19">
        <f>IF(OR($A112="",$C112=""),"",IF(COUNTIFS('Capacité_équipe'!$A$2:$A$200,$A112,'Capacité_équipe'!$B$2:$B$200,$C112)=0,"Aucune capacité saisie","OK"))</f>
        <v/>
      </c>
    </row>
    <row r="113">
      <c r="A113" s="4" t="n"/>
      <c r="B113" s="12" t="n"/>
      <c r="C113" s="12" t="n"/>
      <c r="D113" s="15">
        <f>IF($C113="","",IFERROR(INDEX('Paramètres'!$B$10:$B$18,MATCH($C113,'Paramètres'!$A$10:$A$18,0)),""))</f>
        <v/>
      </c>
      <c r="E113" s="18" t="n"/>
      <c r="F113" s="18" t="n"/>
      <c r="G113" s="12" t="n"/>
      <c r="H113" s="12" t="n"/>
      <c r="I113" s="4" t="n"/>
      <c r="J113" s="4" t="n"/>
      <c r="K113" s="7" t="n"/>
      <c r="L113" s="7" t="n"/>
      <c r="M113" s="12" t="n"/>
      <c r="N113" s="18" t="n"/>
      <c r="O113" s="19">
        <f>IF(OR($A113="",$C113=""),"",IF(COUNTIFS('Capacité_équipe'!$A$2:$A$200,$A113,'Capacité_équipe'!$B$2:$B$200,$C113)=0,"Aucune capacité saisie","OK"))</f>
        <v/>
      </c>
    </row>
    <row r="114">
      <c r="A114" s="4" t="n"/>
      <c r="B114" s="12" t="n"/>
      <c r="C114" s="12" t="n"/>
      <c r="D114" s="15">
        <f>IF($C114="","",IFERROR(INDEX('Paramètres'!$B$10:$B$18,MATCH($C114,'Paramètres'!$A$10:$A$18,0)),""))</f>
        <v/>
      </c>
      <c r="E114" s="18" t="n"/>
      <c r="F114" s="18" t="n"/>
      <c r="G114" s="12" t="n"/>
      <c r="H114" s="12" t="n"/>
      <c r="I114" s="4" t="n"/>
      <c r="J114" s="4" t="n"/>
      <c r="K114" s="7" t="n"/>
      <c r="L114" s="7" t="n"/>
      <c r="M114" s="12" t="n"/>
      <c r="N114" s="18" t="n"/>
      <c r="O114" s="19">
        <f>IF(OR($A114="",$C114=""),"",IF(COUNTIFS('Capacité_équipe'!$A$2:$A$200,$A114,'Capacité_équipe'!$B$2:$B$200,$C114)=0,"Aucune capacité saisie","OK"))</f>
        <v/>
      </c>
    </row>
    <row r="115">
      <c r="A115" s="4" t="n"/>
      <c r="B115" s="12" t="n"/>
      <c r="C115" s="12" t="n"/>
      <c r="D115" s="15">
        <f>IF($C115="","",IFERROR(INDEX('Paramètres'!$B$10:$B$18,MATCH($C115,'Paramètres'!$A$10:$A$18,0)),""))</f>
        <v/>
      </c>
      <c r="E115" s="18" t="n"/>
      <c r="F115" s="18" t="n"/>
      <c r="G115" s="12" t="n"/>
      <c r="H115" s="12" t="n"/>
      <c r="I115" s="4" t="n"/>
      <c r="J115" s="4" t="n"/>
      <c r="K115" s="7" t="n"/>
      <c r="L115" s="7" t="n"/>
      <c r="M115" s="12" t="n"/>
      <c r="N115" s="18" t="n"/>
      <c r="O115" s="19">
        <f>IF(OR($A115="",$C115=""),"",IF(COUNTIFS('Capacité_équipe'!$A$2:$A$200,$A115,'Capacité_équipe'!$B$2:$B$200,$C115)=0,"Aucune capacité saisie","OK"))</f>
        <v/>
      </c>
    </row>
    <row r="116">
      <c r="A116" s="4" t="n"/>
      <c r="B116" s="12" t="n"/>
      <c r="C116" s="12" t="n"/>
      <c r="D116" s="15">
        <f>IF($C116="","",IFERROR(INDEX('Paramètres'!$B$10:$B$18,MATCH($C116,'Paramètres'!$A$10:$A$18,0)),""))</f>
        <v/>
      </c>
      <c r="E116" s="18" t="n"/>
      <c r="F116" s="18" t="n"/>
      <c r="G116" s="12" t="n"/>
      <c r="H116" s="12" t="n"/>
      <c r="I116" s="4" t="n"/>
      <c r="J116" s="4" t="n"/>
      <c r="K116" s="7" t="n"/>
      <c r="L116" s="7" t="n"/>
      <c r="M116" s="12" t="n"/>
      <c r="N116" s="18" t="n"/>
      <c r="O116" s="19">
        <f>IF(OR($A116="",$C116=""),"",IF(COUNTIFS('Capacité_équipe'!$A$2:$A$200,$A116,'Capacité_équipe'!$B$2:$B$200,$C116)=0,"Aucune capacité saisie","OK"))</f>
        <v/>
      </c>
    </row>
    <row r="117">
      <c r="A117" s="4" t="n"/>
      <c r="B117" s="12" t="n"/>
      <c r="C117" s="12" t="n"/>
      <c r="D117" s="15">
        <f>IF($C117="","",IFERROR(INDEX('Paramètres'!$B$10:$B$18,MATCH($C117,'Paramètres'!$A$10:$A$18,0)),""))</f>
        <v/>
      </c>
      <c r="E117" s="18" t="n"/>
      <c r="F117" s="18" t="n"/>
      <c r="G117" s="12" t="n"/>
      <c r="H117" s="12" t="n"/>
      <c r="I117" s="4" t="n"/>
      <c r="J117" s="4" t="n"/>
      <c r="K117" s="7" t="n"/>
      <c r="L117" s="7" t="n"/>
      <c r="M117" s="12" t="n"/>
      <c r="N117" s="18" t="n"/>
      <c r="O117" s="19">
        <f>IF(OR($A117="",$C117=""),"",IF(COUNTIFS('Capacité_équipe'!$A$2:$A$200,$A117,'Capacité_équipe'!$B$2:$B$200,$C117)=0,"Aucune capacité saisie","OK"))</f>
        <v/>
      </c>
    </row>
    <row r="118">
      <c r="A118" s="4" t="n"/>
      <c r="B118" s="12" t="n"/>
      <c r="C118" s="12" t="n"/>
      <c r="D118" s="15">
        <f>IF($C118="","",IFERROR(INDEX('Paramètres'!$B$10:$B$18,MATCH($C118,'Paramètres'!$A$10:$A$18,0)),""))</f>
        <v/>
      </c>
      <c r="E118" s="18" t="n"/>
      <c r="F118" s="18" t="n"/>
      <c r="G118" s="12" t="n"/>
      <c r="H118" s="12" t="n"/>
      <c r="I118" s="4" t="n"/>
      <c r="J118" s="4" t="n"/>
      <c r="K118" s="7" t="n"/>
      <c r="L118" s="7" t="n"/>
      <c r="M118" s="12" t="n"/>
      <c r="N118" s="18" t="n"/>
      <c r="O118" s="19">
        <f>IF(OR($A118="",$C118=""),"",IF(COUNTIFS('Capacité_équipe'!$A$2:$A$200,$A118,'Capacité_équipe'!$B$2:$B$200,$C118)=0,"Aucune capacité saisie","OK"))</f>
        <v/>
      </c>
    </row>
    <row r="119">
      <c r="A119" s="4" t="n"/>
      <c r="B119" s="12" t="n"/>
      <c r="C119" s="12" t="n"/>
      <c r="D119" s="15">
        <f>IF($C119="","",IFERROR(INDEX('Paramètres'!$B$10:$B$18,MATCH($C119,'Paramètres'!$A$10:$A$18,0)),""))</f>
        <v/>
      </c>
      <c r="E119" s="18" t="n"/>
      <c r="F119" s="18" t="n"/>
      <c r="G119" s="12" t="n"/>
      <c r="H119" s="12" t="n"/>
      <c r="I119" s="4" t="n"/>
      <c r="J119" s="4" t="n"/>
      <c r="K119" s="7" t="n"/>
      <c r="L119" s="7" t="n"/>
      <c r="M119" s="12" t="n"/>
      <c r="N119" s="18" t="n"/>
      <c r="O119" s="19">
        <f>IF(OR($A119="",$C119=""),"",IF(COUNTIFS('Capacité_équipe'!$A$2:$A$200,$A119,'Capacité_équipe'!$B$2:$B$200,$C119)=0,"Aucune capacité saisie","OK"))</f>
        <v/>
      </c>
    </row>
    <row r="120">
      <c r="A120" s="4" t="n"/>
      <c r="B120" s="12" t="n"/>
      <c r="C120" s="12" t="n"/>
      <c r="D120" s="15">
        <f>IF($C120="","",IFERROR(INDEX('Paramètres'!$B$10:$B$18,MATCH($C120,'Paramètres'!$A$10:$A$18,0)),""))</f>
        <v/>
      </c>
      <c r="E120" s="18" t="n"/>
      <c r="F120" s="18" t="n"/>
      <c r="G120" s="12" t="n"/>
      <c r="H120" s="12" t="n"/>
      <c r="I120" s="4" t="n"/>
      <c r="J120" s="4" t="n"/>
      <c r="K120" s="7" t="n"/>
      <c r="L120" s="7" t="n"/>
      <c r="M120" s="12" t="n"/>
      <c r="N120" s="18" t="n"/>
      <c r="O120" s="19">
        <f>IF(OR($A120="",$C120=""),"",IF(COUNTIFS('Capacité_équipe'!$A$2:$A$200,$A120,'Capacité_équipe'!$B$2:$B$200,$C120)=0,"Aucune capacité saisie","OK"))</f>
        <v/>
      </c>
    </row>
    <row r="121">
      <c r="A121" s="4" t="n"/>
      <c r="B121" s="12" t="n"/>
      <c r="C121" s="12" t="n"/>
      <c r="D121" s="15">
        <f>IF($C121="","",IFERROR(INDEX('Paramètres'!$B$10:$B$18,MATCH($C121,'Paramètres'!$A$10:$A$18,0)),""))</f>
        <v/>
      </c>
      <c r="E121" s="18" t="n"/>
      <c r="F121" s="18" t="n"/>
      <c r="G121" s="12" t="n"/>
      <c r="H121" s="12" t="n"/>
      <c r="I121" s="4" t="n"/>
      <c r="J121" s="4" t="n"/>
      <c r="K121" s="7" t="n"/>
      <c r="L121" s="7" t="n"/>
      <c r="M121" s="12" t="n"/>
      <c r="N121" s="18" t="n"/>
      <c r="O121" s="19">
        <f>IF(OR($A121="",$C121=""),"",IF(COUNTIFS('Capacité_équipe'!$A$2:$A$200,$A121,'Capacité_équipe'!$B$2:$B$200,$C121)=0,"Aucune capacité saisie","OK"))</f>
        <v/>
      </c>
    </row>
    <row r="122">
      <c r="A122" s="4" t="n"/>
      <c r="B122" s="12" t="n"/>
      <c r="C122" s="12" t="n"/>
      <c r="D122" s="15">
        <f>IF($C122="","",IFERROR(INDEX('Paramètres'!$B$10:$B$18,MATCH($C122,'Paramètres'!$A$10:$A$18,0)),""))</f>
        <v/>
      </c>
      <c r="E122" s="18" t="n"/>
      <c r="F122" s="18" t="n"/>
      <c r="G122" s="12" t="n"/>
      <c r="H122" s="12" t="n"/>
      <c r="I122" s="4" t="n"/>
      <c r="J122" s="4" t="n"/>
      <c r="K122" s="7" t="n"/>
      <c r="L122" s="7" t="n"/>
      <c r="M122" s="12" t="n"/>
      <c r="N122" s="18" t="n"/>
      <c r="O122" s="19">
        <f>IF(OR($A122="",$C122=""),"",IF(COUNTIFS('Capacité_équipe'!$A$2:$A$200,$A122,'Capacité_équipe'!$B$2:$B$200,$C122)=0,"Aucune capacité saisie","OK"))</f>
        <v/>
      </c>
    </row>
    <row r="123">
      <c r="A123" s="4" t="n"/>
      <c r="B123" s="12" t="n"/>
      <c r="C123" s="12" t="n"/>
      <c r="D123" s="15">
        <f>IF($C123="","",IFERROR(INDEX('Paramètres'!$B$10:$B$18,MATCH($C123,'Paramètres'!$A$10:$A$18,0)),""))</f>
        <v/>
      </c>
      <c r="E123" s="18" t="n"/>
      <c r="F123" s="18" t="n"/>
      <c r="G123" s="12" t="n"/>
      <c r="H123" s="12" t="n"/>
      <c r="I123" s="4" t="n"/>
      <c r="J123" s="4" t="n"/>
      <c r="K123" s="7" t="n"/>
      <c r="L123" s="7" t="n"/>
      <c r="M123" s="12" t="n"/>
      <c r="N123" s="18" t="n"/>
      <c r="O123" s="19">
        <f>IF(OR($A123="",$C123=""),"",IF(COUNTIFS('Capacité_équipe'!$A$2:$A$200,$A123,'Capacité_équipe'!$B$2:$B$200,$C123)=0,"Aucune capacité saisie","OK"))</f>
        <v/>
      </c>
    </row>
    <row r="124">
      <c r="A124" s="4" t="n"/>
      <c r="B124" s="12" t="n"/>
      <c r="C124" s="12" t="n"/>
      <c r="D124" s="15">
        <f>IF($C124="","",IFERROR(INDEX('Paramètres'!$B$10:$B$18,MATCH($C124,'Paramètres'!$A$10:$A$18,0)),""))</f>
        <v/>
      </c>
      <c r="E124" s="18" t="n"/>
      <c r="F124" s="18" t="n"/>
      <c r="G124" s="12" t="n"/>
      <c r="H124" s="12" t="n"/>
      <c r="I124" s="4" t="n"/>
      <c r="J124" s="4" t="n"/>
      <c r="K124" s="7" t="n"/>
      <c r="L124" s="7" t="n"/>
      <c r="M124" s="12" t="n"/>
      <c r="N124" s="18" t="n"/>
      <c r="O124" s="19">
        <f>IF(OR($A124="",$C124=""),"",IF(COUNTIFS('Capacité_équipe'!$A$2:$A$200,$A124,'Capacité_équipe'!$B$2:$B$200,$C124)=0,"Aucune capacité saisie","OK"))</f>
        <v/>
      </c>
    </row>
    <row r="125">
      <c r="A125" s="4" t="n"/>
      <c r="B125" s="12" t="n"/>
      <c r="C125" s="12" t="n"/>
      <c r="D125" s="15">
        <f>IF($C125="","",IFERROR(INDEX('Paramètres'!$B$10:$B$18,MATCH($C125,'Paramètres'!$A$10:$A$18,0)),""))</f>
        <v/>
      </c>
      <c r="E125" s="18" t="n"/>
      <c r="F125" s="18" t="n"/>
      <c r="G125" s="12" t="n"/>
      <c r="H125" s="12" t="n"/>
      <c r="I125" s="4" t="n"/>
      <c r="J125" s="4" t="n"/>
      <c r="K125" s="7" t="n"/>
      <c r="L125" s="7" t="n"/>
      <c r="M125" s="12" t="n"/>
      <c r="N125" s="18" t="n"/>
      <c r="O125" s="19">
        <f>IF(OR($A125="",$C125=""),"",IF(COUNTIFS('Capacité_équipe'!$A$2:$A$200,$A125,'Capacité_équipe'!$B$2:$B$200,$C125)=0,"Aucune capacité saisie","OK"))</f>
        <v/>
      </c>
    </row>
    <row r="126">
      <c r="A126" s="4" t="n"/>
      <c r="B126" s="12" t="n"/>
      <c r="C126" s="12" t="n"/>
      <c r="D126" s="15">
        <f>IF($C126="","",IFERROR(INDEX('Paramètres'!$B$10:$B$18,MATCH($C126,'Paramètres'!$A$10:$A$18,0)),""))</f>
        <v/>
      </c>
      <c r="E126" s="18" t="n"/>
      <c r="F126" s="18" t="n"/>
      <c r="G126" s="12" t="n"/>
      <c r="H126" s="12" t="n"/>
      <c r="I126" s="4" t="n"/>
      <c r="J126" s="4" t="n"/>
      <c r="K126" s="7" t="n"/>
      <c r="L126" s="7" t="n"/>
      <c r="M126" s="12" t="n"/>
      <c r="N126" s="18" t="n"/>
      <c r="O126" s="19">
        <f>IF(OR($A126="",$C126=""),"",IF(COUNTIFS('Capacité_équipe'!$A$2:$A$200,$A126,'Capacité_équipe'!$B$2:$B$200,$C126)=0,"Aucune capacité saisie","OK"))</f>
        <v/>
      </c>
    </row>
    <row r="127">
      <c r="A127" s="4" t="n"/>
      <c r="B127" s="12" t="n"/>
      <c r="C127" s="12" t="n"/>
      <c r="D127" s="15">
        <f>IF($C127="","",IFERROR(INDEX('Paramètres'!$B$10:$B$18,MATCH($C127,'Paramètres'!$A$10:$A$18,0)),""))</f>
        <v/>
      </c>
      <c r="E127" s="18" t="n"/>
      <c r="F127" s="18" t="n"/>
      <c r="G127" s="12" t="n"/>
      <c r="H127" s="12" t="n"/>
      <c r="I127" s="4" t="n"/>
      <c r="J127" s="4" t="n"/>
      <c r="K127" s="7" t="n"/>
      <c r="L127" s="7" t="n"/>
      <c r="M127" s="12" t="n"/>
      <c r="N127" s="18" t="n"/>
      <c r="O127" s="19">
        <f>IF(OR($A127="",$C127=""),"",IF(COUNTIFS('Capacité_équipe'!$A$2:$A$200,$A127,'Capacité_équipe'!$B$2:$B$200,$C127)=0,"Aucune capacité saisie","OK"))</f>
        <v/>
      </c>
    </row>
    <row r="128">
      <c r="A128" s="4" t="n"/>
      <c r="B128" s="12" t="n"/>
      <c r="C128" s="12" t="n"/>
      <c r="D128" s="15">
        <f>IF($C128="","",IFERROR(INDEX('Paramètres'!$B$10:$B$18,MATCH($C128,'Paramètres'!$A$10:$A$18,0)),""))</f>
        <v/>
      </c>
      <c r="E128" s="18" t="n"/>
      <c r="F128" s="18" t="n"/>
      <c r="G128" s="12" t="n"/>
      <c r="H128" s="12" t="n"/>
      <c r="I128" s="4" t="n"/>
      <c r="J128" s="4" t="n"/>
      <c r="K128" s="7" t="n"/>
      <c r="L128" s="7" t="n"/>
      <c r="M128" s="12" t="n"/>
      <c r="N128" s="18" t="n"/>
      <c r="O128" s="19">
        <f>IF(OR($A128="",$C128=""),"",IF(COUNTIFS('Capacité_équipe'!$A$2:$A$200,$A128,'Capacité_équipe'!$B$2:$B$200,$C128)=0,"Aucune capacité saisie","OK"))</f>
        <v/>
      </c>
    </row>
    <row r="129">
      <c r="A129" s="4" t="n"/>
      <c r="B129" s="12" t="n"/>
      <c r="C129" s="12" t="n"/>
      <c r="D129" s="15">
        <f>IF($C129="","",IFERROR(INDEX('Paramètres'!$B$10:$B$18,MATCH($C129,'Paramètres'!$A$10:$A$18,0)),""))</f>
        <v/>
      </c>
      <c r="E129" s="18" t="n"/>
      <c r="F129" s="18" t="n"/>
      <c r="G129" s="12" t="n"/>
      <c r="H129" s="12" t="n"/>
      <c r="I129" s="4" t="n"/>
      <c r="J129" s="4" t="n"/>
      <c r="K129" s="7" t="n"/>
      <c r="L129" s="7" t="n"/>
      <c r="M129" s="12" t="n"/>
      <c r="N129" s="18" t="n"/>
      <c r="O129" s="19">
        <f>IF(OR($A129="",$C129=""),"",IF(COUNTIFS('Capacité_équipe'!$A$2:$A$200,$A129,'Capacité_équipe'!$B$2:$B$200,$C129)=0,"Aucune capacité saisie","OK"))</f>
        <v/>
      </c>
    </row>
    <row r="130">
      <c r="A130" s="4" t="n"/>
      <c r="B130" s="12" t="n"/>
      <c r="C130" s="12" t="n"/>
      <c r="D130" s="15">
        <f>IF($C130="","",IFERROR(INDEX('Paramètres'!$B$10:$B$18,MATCH($C130,'Paramètres'!$A$10:$A$18,0)),""))</f>
        <v/>
      </c>
      <c r="E130" s="18" t="n"/>
      <c r="F130" s="18" t="n"/>
      <c r="G130" s="12" t="n"/>
      <c r="H130" s="12" t="n"/>
      <c r="I130" s="4" t="n"/>
      <c r="J130" s="4" t="n"/>
      <c r="K130" s="7" t="n"/>
      <c r="L130" s="7" t="n"/>
      <c r="M130" s="12" t="n"/>
      <c r="N130" s="18" t="n"/>
      <c r="O130" s="19">
        <f>IF(OR($A130="",$C130=""),"",IF(COUNTIFS('Capacité_équipe'!$A$2:$A$200,$A130,'Capacité_équipe'!$B$2:$B$200,$C130)=0,"Aucune capacité saisie","OK"))</f>
        <v/>
      </c>
    </row>
    <row r="131">
      <c r="A131" s="4" t="n"/>
      <c r="B131" s="12" t="n"/>
      <c r="C131" s="12" t="n"/>
      <c r="D131" s="15">
        <f>IF($C131="","",IFERROR(INDEX('Paramètres'!$B$10:$B$18,MATCH($C131,'Paramètres'!$A$10:$A$18,0)),""))</f>
        <v/>
      </c>
      <c r="E131" s="18" t="n"/>
      <c r="F131" s="18" t="n"/>
      <c r="G131" s="12" t="n"/>
      <c r="H131" s="12" t="n"/>
      <c r="I131" s="4" t="n"/>
      <c r="J131" s="4" t="n"/>
      <c r="K131" s="7" t="n"/>
      <c r="L131" s="7" t="n"/>
      <c r="M131" s="12" t="n"/>
      <c r="N131" s="18" t="n"/>
      <c r="O131" s="19">
        <f>IF(OR($A131="",$C131=""),"",IF(COUNTIFS('Capacité_équipe'!$A$2:$A$200,$A131,'Capacité_équipe'!$B$2:$B$200,$C131)=0,"Aucune capacité saisie","OK"))</f>
        <v/>
      </c>
    </row>
    <row r="132">
      <c r="A132" s="4" t="n"/>
      <c r="B132" s="12" t="n"/>
      <c r="C132" s="12" t="n"/>
      <c r="D132" s="15">
        <f>IF($C132="","",IFERROR(INDEX('Paramètres'!$B$10:$B$18,MATCH($C132,'Paramètres'!$A$10:$A$18,0)),""))</f>
        <v/>
      </c>
      <c r="E132" s="18" t="n"/>
      <c r="F132" s="18" t="n"/>
      <c r="G132" s="12" t="n"/>
      <c r="H132" s="12" t="n"/>
      <c r="I132" s="4" t="n"/>
      <c r="J132" s="4" t="n"/>
      <c r="K132" s="7" t="n"/>
      <c r="L132" s="7" t="n"/>
      <c r="M132" s="12" t="n"/>
      <c r="N132" s="18" t="n"/>
      <c r="O132" s="19">
        <f>IF(OR($A132="",$C132=""),"",IF(COUNTIFS('Capacité_équipe'!$A$2:$A$200,$A132,'Capacité_équipe'!$B$2:$B$200,$C132)=0,"Aucune capacité saisie","OK"))</f>
        <v/>
      </c>
    </row>
    <row r="133">
      <c r="A133" s="4" t="n"/>
      <c r="B133" s="12" t="n"/>
      <c r="C133" s="12" t="n"/>
      <c r="D133" s="15">
        <f>IF($C133="","",IFERROR(INDEX('Paramètres'!$B$10:$B$18,MATCH($C133,'Paramètres'!$A$10:$A$18,0)),""))</f>
        <v/>
      </c>
      <c r="E133" s="18" t="n"/>
      <c r="F133" s="18" t="n"/>
      <c r="G133" s="12" t="n"/>
      <c r="H133" s="12" t="n"/>
      <c r="I133" s="4" t="n"/>
      <c r="J133" s="4" t="n"/>
      <c r="K133" s="7" t="n"/>
      <c r="L133" s="7" t="n"/>
      <c r="M133" s="12" t="n"/>
      <c r="N133" s="18" t="n"/>
      <c r="O133" s="19">
        <f>IF(OR($A133="",$C133=""),"",IF(COUNTIFS('Capacité_équipe'!$A$2:$A$200,$A133,'Capacité_équipe'!$B$2:$B$200,$C133)=0,"Aucune capacité saisie","OK"))</f>
        <v/>
      </c>
    </row>
    <row r="134">
      <c r="A134" s="4" t="n"/>
      <c r="B134" s="12" t="n"/>
      <c r="C134" s="12" t="n"/>
      <c r="D134" s="15">
        <f>IF($C134="","",IFERROR(INDEX('Paramètres'!$B$10:$B$18,MATCH($C134,'Paramètres'!$A$10:$A$18,0)),""))</f>
        <v/>
      </c>
      <c r="E134" s="18" t="n"/>
      <c r="F134" s="18" t="n"/>
      <c r="G134" s="12" t="n"/>
      <c r="H134" s="12" t="n"/>
      <c r="I134" s="4" t="n"/>
      <c r="J134" s="4" t="n"/>
      <c r="K134" s="7" t="n"/>
      <c r="L134" s="7" t="n"/>
      <c r="M134" s="12" t="n"/>
      <c r="N134" s="18" t="n"/>
      <c r="O134" s="19">
        <f>IF(OR($A134="",$C134=""),"",IF(COUNTIFS('Capacité_équipe'!$A$2:$A$200,$A134,'Capacité_équipe'!$B$2:$B$200,$C134)=0,"Aucune capacité saisie","OK"))</f>
        <v/>
      </c>
    </row>
    <row r="135">
      <c r="A135" s="4" t="n"/>
      <c r="B135" s="12" t="n"/>
      <c r="C135" s="12" t="n"/>
      <c r="D135" s="15">
        <f>IF($C135="","",IFERROR(INDEX('Paramètres'!$B$10:$B$18,MATCH($C135,'Paramètres'!$A$10:$A$18,0)),""))</f>
        <v/>
      </c>
      <c r="E135" s="18" t="n"/>
      <c r="F135" s="18" t="n"/>
      <c r="G135" s="12" t="n"/>
      <c r="H135" s="12" t="n"/>
      <c r="I135" s="4" t="n"/>
      <c r="J135" s="4" t="n"/>
      <c r="K135" s="7" t="n"/>
      <c r="L135" s="7" t="n"/>
      <c r="M135" s="12" t="n"/>
      <c r="N135" s="18" t="n"/>
      <c r="O135" s="19">
        <f>IF(OR($A135="",$C135=""),"",IF(COUNTIFS('Capacité_équipe'!$A$2:$A$200,$A135,'Capacité_équipe'!$B$2:$B$200,$C135)=0,"Aucune capacité saisie","OK"))</f>
        <v/>
      </c>
    </row>
    <row r="136">
      <c r="A136" s="4" t="n"/>
      <c r="B136" s="12" t="n"/>
      <c r="C136" s="12" t="n"/>
      <c r="D136" s="15">
        <f>IF($C136="","",IFERROR(INDEX('Paramètres'!$B$10:$B$18,MATCH($C136,'Paramètres'!$A$10:$A$18,0)),""))</f>
        <v/>
      </c>
      <c r="E136" s="18" t="n"/>
      <c r="F136" s="18" t="n"/>
      <c r="G136" s="12" t="n"/>
      <c r="H136" s="12" t="n"/>
      <c r="I136" s="4" t="n"/>
      <c r="J136" s="4" t="n"/>
      <c r="K136" s="7" t="n"/>
      <c r="L136" s="7" t="n"/>
      <c r="M136" s="12" t="n"/>
      <c r="N136" s="18" t="n"/>
      <c r="O136" s="19">
        <f>IF(OR($A136="",$C136=""),"",IF(COUNTIFS('Capacité_équipe'!$A$2:$A$200,$A136,'Capacité_équipe'!$B$2:$B$200,$C136)=0,"Aucune capacité saisie","OK"))</f>
        <v/>
      </c>
    </row>
    <row r="137">
      <c r="A137" s="4" t="n"/>
      <c r="B137" s="12" t="n"/>
      <c r="C137" s="12" t="n"/>
      <c r="D137" s="15">
        <f>IF($C137="","",IFERROR(INDEX('Paramètres'!$B$10:$B$18,MATCH($C137,'Paramètres'!$A$10:$A$18,0)),""))</f>
        <v/>
      </c>
      <c r="E137" s="18" t="n"/>
      <c r="F137" s="18" t="n"/>
      <c r="G137" s="12" t="n"/>
      <c r="H137" s="12" t="n"/>
      <c r="I137" s="4" t="n"/>
      <c r="J137" s="4" t="n"/>
      <c r="K137" s="7" t="n"/>
      <c r="L137" s="7" t="n"/>
      <c r="M137" s="12" t="n"/>
      <c r="N137" s="18" t="n"/>
      <c r="O137" s="19">
        <f>IF(OR($A137="",$C137=""),"",IF(COUNTIFS('Capacité_équipe'!$A$2:$A$200,$A137,'Capacité_équipe'!$B$2:$B$200,$C137)=0,"Aucune capacité saisie","OK"))</f>
        <v/>
      </c>
    </row>
    <row r="138">
      <c r="A138" s="4" t="n"/>
      <c r="B138" s="12" t="n"/>
      <c r="C138" s="12" t="n"/>
      <c r="D138" s="15">
        <f>IF($C138="","",IFERROR(INDEX('Paramètres'!$B$10:$B$18,MATCH($C138,'Paramètres'!$A$10:$A$18,0)),""))</f>
        <v/>
      </c>
      <c r="E138" s="18" t="n"/>
      <c r="F138" s="18" t="n"/>
      <c r="G138" s="12" t="n"/>
      <c r="H138" s="12" t="n"/>
      <c r="I138" s="4" t="n"/>
      <c r="J138" s="4" t="n"/>
      <c r="K138" s="7" t="n"/>
      <c r="L138" s="7" t="n"/>
      <c r="M138" s="12" t="n"/>
      <c r="N138" s="18" t="n"/>
      <c r="O138" s="19">
        <f>IF(OR($A138="",$C138=""),"",IF(COUNTIFS('Capacité_équipe'!$A$2:$A$200,$A138,'Capacité_équipe'!$B$2:$B$200,$C138)=0,"Aucune capacité saisie","OK"))</f>
        <v/>
      </c>
    </row>
    <row r="139">
      <c r="A139" s="4" t="n"/>
      <c r="B139" s="12" t="n"/>
      <c r="C139" s="12" t="n"/>
      <c r="D139" s="15">
        <f>IF($C139="","",IFERROR(INDEX('Paramètres'!$B$10:$B$18,MATCH($C139,'Paramètres'!$A$10:$A$18,0)),""))</f>
        <v/>
      </c>
      <c r="E139" s="18" t="n"/>
      <c r="F139" s="18" t="n"/>
      <c r="G139" s="12" t="n"/>
      <c r="H139" s="12" t="n"/>
      <c r="I139" s="4" t="n"/>
      <c r="J139" s="4" t="n"/>
      <c r="K139" s="7" t="n"/>
      <c r="L139" s="7" t="n"/>
      <c r="M139" s="12" t="n"/>
      <c r="N139" s="18" t="n"/>
      <c r="O139" s="19">
        <f>IF(OR($A139="",$C139=""),"",IF(COUNTIFS('Capacité_équipe'!$A$2:$A$200,$A139,'Capacité_équipe'!$B$2:$B$200,$C139)=0,"Aucune capacité saisie","OK"))</f>
        <v/>
      </c>
    </row>
    <row r="140">
      <c r="A140" s="4" t="n"/>
      <c r="B140" s="12" t="n"/>
      <c r="C140" s="12" t="n"/>
      <c r="D140" s="15">
        <f>IF($C140="","",IFERROR(INDEX('Paramètres'!$B$10:$B$18,MATCH($C140,'Paramètres'!$A$10:$A$18,0)),""))</f>
        <v/>
      </c>
      <c r="E140" s="18" t="n"/>
      <c r="F140" s="18" t="n"/>
      <c r="G140" s="12" t="n"/>
      <c r="H140" s="12" t="n"/>
      <c r="I140" s="4" t="n"/>
      <c r="J140" s="4" t="n"/>
      <c r="K140" s="7" t="n"/>
      <c r="L140" s="7" t="n"/>
      <c r="M140" s="12" t="n"/>
      <c r="N140" s="18" t="n"/>
      <c r="O140" s="19">
        <f>IF(OR($A140="",$C140=""),"",IF(COUNTIFS('Capacité_équipe'!$A$2:$A$200,$A140,'Capacité_équipe'!$B$2:$B$200,$C140)=0,"Aucune capacité saisie","OK"))</f>
        <v/>
      </c>
    </row>
    <row r="141">
      <c r="A141" s="4" t="n"/>
      <c r="B141" s="12" t="n"/>
      <c r="C141" s="12" t="n"/>
      <c r="D141" s="15">
        <f>IF($C141="","",IFERROR(INDEX('Paramètres'!$B$10:$B$18,MATCH($C141,'Paramètres'!$A$10:$A$18,0)),""))</f>
        <v/>
      </c>
      <c r="E141" s="18" t="n"/>
      <c r="F141" s="18" t="n"/>
      <c r="G141" s="12" t="n"/>
      <c r="H141" s="12" t="n"/>
      <c r="I141" s="4" t="n"/>
      <c r="J141" s="4" t="n"/>
      <c r="K141" s="7" t="n"/>
      <c r="L141" s="7" t="n"/>
      <c r="M141" s="12" t="n"/>
      <c r="N141" s="18" t="n"/>
      <c r="O141" s="19">
        <f>IF(OR($A141="",$C141=""),"",IF(COUNTIFS('Capacité_équipe'!$A$2:$A$200,$A141,'Capacité_équipe'!$B$2:$B$200,$C141)=0,"Aucune capacité saisie","OK"))</f>
        <v/>
      </c>
    </row>
    <row r="142">
      <c r="A142" s="4" t="n"/>
      <c r="B142" s="12" t="n"/>
      <c r="C142" s="12" t="n"/>
      <c r="D142" s="15">
        <f>IF($C142="","",IFERROR(INDEX('Paramètres'!$B$10:$B$18,MATCH($C142,'Paramètres'!$A$10:$A$18,0)),""))</f>
        <v/>
      </c>
      <c r="E142" s="18" t="n"/>
      <c r="F142" s="18" t="n"/>
      <c r="G142" s="12" t="n"/>
      <c r="H142" s="12" t="n"/>
      <c r="I142" s="4" t="n"/>
      <c r="J142" s="4" t="n"/>
      <c r="K142" s="7" t="n"/>
      <c r="L142" s="7" t="n"/>
      <c r="M142" s="12" t="n"/>
      <c r="N142" s="18" t="n"/>
      <c r="O142" s="19">
        <f>IF(OR($A142="",$C142=""),"",IF(COUNTIFS('Capacité_équipe'!$A$2:$A$200,$A142,'Capacité_équipe'!$B$2:$B$200,$C142)=0,"Aucune capacité saisie","OK"))</f>
        <v/>
      </c>
    </row>
    <row r="143">
      <c r="A143" s="4" t="n"/>
      <c r="B143" s="12" t="n"/>
      <c r="C143" s="12" t="n"/>
      <c r="D143" s="15">
        <f>IF($C143="","",IFERROR(INDEX('Paramètres'!$B$10:$B$18,MATCH($C143,'Paramètres'!$A$10:$A$18,0)),""))</f>
        <v/>
      </c>
      <c r="E143" s="18" t="n"/>
      <c r="F143" s="18" t="n"/>
      <c r="G143" s="12" t="n"/>
      <c r="H143" s="12" t="n"/>
      <c r="I143" s="4" t="n"/>
      <c r="J143" s="4" t="n"/>
      <c r="K143" s="7" t="n"/>
      <c r="L143" s="7" t="n"/>
      <c r="M143" s="12" t="n"/>
      <c r="N143" s="18" t="n"/>
      <c r="O143" s="19">
        <f>IF(OR($A143="",$C143=""),"",IF(COUNTIFS('Capacité_équipe'!$A$2:$A$200,$A143,'Capacité_équipe'!$B$2:$B$200,$C143)=0,"Aucune capacité saisie","OK"))</f>
        <v/>
      </c>
    </row>
    <row r="144">
      <c r="A144" s="4" t="n"/>
      <c r="B144" s="12" t="n"/>
      <c r="C144" s="12" t="n"/>
      <c r="D144" s="15">
        <f>IF($C144="","",IFERROR(INDEX('Paramètres'!$B$10:$B$18,MATCH($C144,'Paramètres'!$A$10:$A$18,0)),""))</f>
        <v/>
      </c>
      <c r="E144" s="18" t="n"/>
      <c r="F144" s="18" t="n"/>
      <c r="G144" s="12" t="n"/>
      <c r="H144" s="12" t="n"/>
      <c r="I144" s="4" t="n"/>
      <c r="J144" s="4" t="n"/>
      <c r="K144" s="7" t="n"/>
      <c r="L144" s="7" t="n"/>
      <c r="M144" s="12" t="n"/>
      <c r="N144" s="18" t="n"/>
      <c r="O144" s="19">
        <f>IF(OR($A144="",$C144=""),"",IF(COUNTIFS('Capacité_équipe'!$A$2:$A$200,$A144,'Capacité_équipe'!$B$2:$B$200,$C144)=0,"Aucune capacité saisie","OK"))</f>
        <v/>
      </c>
    </row>
    <row r="145">
      <c r="A145" s="4" t="n"/>
      <c r="B145" s="12" t="n"/>
      <c r="C145" s="12" t="n"/>
      <c r="D145" s="15">
        <f>IF($C145="","",IFERROR(INDEX('Paramètres'!$B$10:$B$18,MATCH($C145,'Paramètres'!$A$10:$A$18,0)),""))</f>
        <v/>
      </c>
      <c r="E145" s="18" t="n"/>
      <c r="F145" s="18" t="n"/>
      <c r="G145" s="12" t="n"/>
      <c r="H145" s="12" t="n"/>
      <c r="I145" s="4" t="n"/>
      <c r="J145" s="4" t="n"/>
      <c r="K145" s="7" t="n"/>
      <c r="L145" s="7" t="n"/>
      <c r="M145" s="12" t="n"/>
      <c r="N145" s="18" t="n"/>
      <c r="O145" s="19">
        <f>IF(OR($A145="",$C145=""),"",IF(COUNTIFS('Capacité_équipe'!$A$2:$A$200,$A145,'Capacité_équipe'!$B$2:$B$200,$C145)=0,"Aucune capacité saisie","OK"))</f>
        <v/>
      </c>
    </row>
    <row r="146">
      <c r="A146" s="4" t="n"/>
      <c r="B146" s="12" t="n"/>
      <c r="C146" s="12" t="n"/>
      <c r="D146" s="15">
        <f>IF($C146="","",IFERROR(INDEX('Paramètres'!$B$10:$B$18,MATCH($C146,'Paramètres'!$A$10:$A$18,0)),""))</f>
        <v/>
      </c>
      <c r="E146" s="18" t="n"/>
      <c r="F146" s="18" t="n"/>
      <c r="G146" s="12" t="n"/>
      <c r="H146" s="12" t="n"/>
      <c r="I146" s="4" t="n"/>
      <c r="J146" s="4" t="n"/>
      <c r="K146" s="7" t="n"/>
      <c r="L146" s="7" t="n"/>
      <c r="M146" s="12" t="n"/>
      <c r="N146" s="18" t="n"/>
      <c r="O146" s="19">
        <f>IF(OR($A146="",$C146=""),"",IF(COUNTIFS('Capacité_équipe'!$A$2:$A$200,$A146,'Capacité_équipe'!$B$2:$B$200,$C146)=0,"Aucune capacité saisie","OK"))</f>
        <v/>
      </c>
    </row>
    <row r="147">
      <c r="A147" s="4" t="n"/>
      <c r="B147" s="12" t="n"/>
      <c r="C147" s="12" t="n"/>
      <c r="D147" s="15">
        <f>IF($C147="","",IFERROR(INDEX('Paramètres'!$B$10:$B$18,MATCH($C147,'Paramètres'!$A$10:$A$18,0)),""))</f>
        <v/>
      </c>
      <c r="E147" s="18" t="n"/>
      <c r="F147" s="18" t="n"/>
      <c r="G147" s="12" t="n"/>
      <c r="H147" s="12" t="n"/>
      <c r="I147" s="4" t="n"/>
      <c r="J147" s="4" t="n"/>
      <c r="K147" s="7" t="n"/>
      <c r="L147" s="7" t="n"/>
      <c r="M147" s="12" t="n"/>
      <c r="N147" s="18" t="n"/>
      <c r="O147" s="19">
        <f>IF(OR($A147="",$C147=""),"",IF(COUNTIFS('Capacité_équipe'!$A$2:$A$200,$A147,'Capacité_équipe'!$B$2:$B$200,$C147)=0,"Aucune capacité saisie","OK"))</f>
        <v/>
      </c>
    </row>
    <row r="148">
      <c r="A148" s="4" t="n"/>
      <c r="B148" s="12" t="n"/>
      <c r="C148" s="12" t="n"/>
      <c r="D148" s="15">
        <f>IF($C148="","",IFERROR(INDEX('Paramètres'!$B$10:$B$18,MATCH($C148,'Paramètres'!$A$10:$A$18,0)),""))</f>
        <v/>
      </c>
      <c r="E148" s="18" t="n"/>
      <c r="F148" s="18" t="n"/>
      <c r="G148" s="12" t="n"/>
      <c r="H148" s="12" t="n"/>
      <c r="I148" s="4" t="n"/>
      <c r="J148" s="4" t="n"/>
      <c r="K148" s="7" t="n"/>
      <c r="L148" s="7" t="n"/>
      <c r="M148" s="12" t="n"/>
      <c r="N148" s="18" t="n"/>
      <c r="O148" s="19">
        <f>IF(OR($A148="",$C148=""),"",IF(COUNTIFS('Capacité_équipe'!$A$2:$A$200,$A148,'Capacité_équipe'!$B$2:$B$200,$C148)=0,"Aucune capacité saisie","OK"))</f>
        <v/>
      </c>
    </row>
    <row r="149">
      <c r="A149" s="4" t="n"/>
      <c r="B149" s="12" t="n"/>
      <c r="C149" s="12" t="n"/>
      <c r="D149" s="15">
        <f>IF($C149="","",IFERROR(INDEX('Paramètres'!$B$10:$B$18,MATCH($C149,'Paramètres'!$A$10:$A$18,0)),""))</f>
        <v/>
      </c>
      <c r="E149" s="18" t="n"/>
      <c r="F149" s="18" t="n"/>
      <c r="G149" s="12" t="n"/>
      <c r="H149" s="12" t="n"/>
      <c r="I149" s="4" t="n"/>
      <c r="J149" s="4" t="n"/>
      <c r="K149" s="7" t="n"/>
      <c r="L149" s="7" t="n"/>
      <c r="M149" s="12" t="n"/>
      <c r="N149" s="18" t="n"/>
      <c r="O149" s="19">
        <f>IF(OR($A149="",$C149=""),"",IF(COUNTIFS('Capacité_équipe'!$A$2:$A$200,$A149,'Capacité_équipe'!$B$2:$B$200,$C149)=0,"Aucune capacité saisie","OK"))</f>
        <v/>
      </c>
    </row>
    <row r="150">
      <c r="A150" s="4" t="n"/>
      <c r="B150" s="12" t="n"/>
      <c r="C150" s="12" t="n"/>
      <c r="D150" s="15">
        <f>IF($C150="","",IFERROR(INDEX('Paramètres'!$B$10:$B$18,MATCH($C150,'Paramètres'!$A$10:$A$18,0)),""))</f>
        <v/>
      </c>
      <c r="E150" s="18" t="n"/>
      <c r="F150" s="18" t="n"/>
      <c r="G150" s="12" t="n"/>
      <c r="H150" s="12" t="n"/>
      <c r="I150" s="4" t="n"/>
      <c r="J150" s="4" t="n"/>
      <c r="K150" s="7" t="n"/>
      <c r="L150" s="7" t="n"/>
      <c r="M150" s="12" t="n"/>
      <c r="N150" s="18" t="n"/>
      <c r="O150" s="19">
        <f>IF(OR($A150="",$C150=""),"",IF(COUNTIFS('Capacité_équipe'!$A$2:$A$200,$A150,'Capacité_équipe'!$B$2:$B$200,$C150)=0,"Aucune capacité saisie","OK"))</f>
        <v/>
      </c>
    </row>
    <row r="151">
      <c r="A151" s="4" t="n"/>
      <c r="B151" s="12" t="n"/>
      <c r="C151" s="12" t="n"/>
      <c r="D151" s="15">
        <f>IF($C151="","",IFERROR(INDEX('Paramètres'!$B$10:$B$18,MATCH($C151,'Paramètres'!$A$10:$A$18,0)),""))</f>
        <v/>
      </c>
      <c r="E151" s="18" t="n"/>
      <c r="F151" s="18" t="n"/>
      <c r="G151" s="12" t="n"/>
      <c r="H151" s="12" t="n"/>
      <c r="I151" s="4" t="n"/>
      <c r="J151" s="4" t="n"/>
      <c r="K151" s="7" t="n"/>
      <c r="L151" s="7" t="n"/>
      <c r="M151" s="12" t="n"/>
      <c r="N151" s="18" t="n"/>
      <c r="O151" s="19">
        <f>IF(OR($A151="",$C151=""),"",IF(COUNTIFS('Capacité_équipe'!$A$2:$A$200,$A151,'Capacité_équipe'!$B$2:$B$200,$C151)=0,"Aucune capacité saisie","OK"))</f>
        <v/>
      </c>
    </row>
    <row r="152">
      <c r="A152" s="4" t="n"/>
      <c r="B152" s="12" t="n"/>
      <c r="C152" s="12" t="n"/>
      <c r="D152" s="15">
        <f>IF($C152="","",IFERROR(INDEX('Paramètres'!$B$10:$B$18,MATCH($C152,'Paramètres'!$A$10:$A$18,0)),""))</f>
        <v/>
      </c>
      <c r="E152" s="18" t="n"/>
      <c r="F152" s="18" t="n"/>
      <c r="G152" s="12" t="n"/>
      <c r="H152" s="12" t="n"/>
      <c r="I152" s="4" t="n"/>
      <c r="J152" s="4" t="n"/>
      <c r="K152" s="7" t="n"/>
      <c r="L152" s="7" t="n"/>
      <c r="M152" s="12" t="n"/>
      <c r="N152" s="18" t="n"/>
      <c r="O152" s="19">
        <f>IF(OR($A152="",$C152=""),"",IF(COUNTIFS('Capacité_équipe'!$A$2:$A$200,$A152,'Capacité_équipe'!$B$2:$B$200,$C152)=0,"Aucune capacité saisie","OK"))</f>
        <v/>
      </c>
    </row>
    <row r="153">
      <c r="A153" s="4" t="n"/>
      <c r="B153" s="12" t="n"/>
      <c r="C153" s="12" t="n"/>
      <c r="D153" s="15">
        <f>IF($C153="","",IFERROR(INDEX('Paramètres'!$B$10:$B$18,MATCH($C153,'Paramètres'!$A$10:$A$18,0)),""))</f>
        <v/>
      </c>
      <c r="E153" s="18" t="n"/>
      <c r="F153" s="18" t="n"/>
      <c r="G153" s="12" t="n"/>
      <c r="H153" s="12" t="n"/>
      <c r="I153" s="4" t="n"/>
      <c r="J153" s="4" t="n"/>
      <c r="K153" s="7" t="n"/>
      <c r="L153" s="7" t="n"/>
      <c r="M153" s="12" t="n"/>
      <c r="N153" s="18" t="n"/>
      <c r="O153" s="19">
        <f>IF(OR($A153="",$C153=""),"",IF(COUNTIFS('Capacité_équipe'!$A$2:$A$200,$A153,'Capacité_équipe'!$B$2:$B$200,$C153)=0,"Aucune capacité saisie","OK"))</f>
        <v/>
      </c>
    </row>
    <row r="154">
      <c r="A154" s="4" t="n"/>
      <c r="B154" s="12" t="n"/>
      <c r="C154" s="12" t="n"/>
      <c r="D154" s="15">
        <f>IF($C154="","",IFERROR(INDEX('Paramètres'!$B$10:$B$18,MATCH($C154,'Paramètres'!$A$10:$A$18,0)),""))</f>
        <v/>
      </c>
      <c r="E154" s="18" t="n"/>
      <c r="F154" s="18" t="n"/>
      <c r="G154" s="12" t="n"/>
      <c r="H154" s="12" t="n"/>
      <c r="I154" s="4" t="n"/>
      <c r="J154" s="4" t="n"/>
      <c r="K154" s="7" t="n"/>
      <c r="L154" s="7" t="n"/>
      <c r="M154" s="12" t="n"/>
      <c r="N154" s="18" t="n"/>
      <c r="O154" s="19">
        <f>IF(OR($A154="",$C154=""),"",IF(COUNTIFS('Capacité_équipe'!$A$2:$A$200,$A154,'Capacité_équipe'!$B$2:$B$200,$C154)=0,"Aucune capacité saisie","OK"))</f>
        <v/>
      </c>
    </row>
    <row r="155">
      <c r="A155" s="4" t="n"/>
      <c r="B155" s="12" t="n"/>
      <c r="C155" s="12" t="n"/>
      <c r="D155" s="15">
        <f>IF($C155="","",IFERROR(INDEX('Paramètres'!$B$10:$B$18,MATCH($C155,'Paramètres'!$A$10:$A$18,0)),""))</f>
        <v/>
      </c>
      <c r="E155" s="18" t="n"/>
      <c r="F155" s="18" t="n"/>
      <c r="G155" s="12" t="n"/>
      <c r="H155" s="12" t="n"/>
      <c r="I155" s="4" t="n"/>
      <c r="J155" s="4" t="n"/>
      <c r="K155" s="7" t="n"/>
      <c r="L155" s="7" t="n"/>
      <c r="M155" s="12" t="n"/>
      <c r="N155" s="18" t="n"/>
      <c r="O155" s="19">
        <f>IF(OR($A155="",$C155=""),"",IF(COUNTIFS('Capacité_équipe'!$A$2:$A$200,$A155,'Capacité_équipe'!$B$2:$B$200,$C155)=0,"Aucune capacité saisie","OK"))</f>
        <v/>
      </c>
    </row>
    <row r="156">
      <c r="A156" s="4" t="n"/>
      <c r="B156" s="12" t="n"/>
      <c r="C156" s="12" t="n"/>
      <c r="D156" s="15">
        <f>IF($C156="","",IFERROR(INDEX('Paramètres'!$B$10:$B$18,MATCH($C156,'Paramètres'!$A$10:$A$18,0)),""))</f>
        <v/>
      </c>
      <c r="E156" s="18" t="n"/>
      <c r="F156" s="18" t="n"/>
      <c r="G156" s="12" t="n"/>
      <c r="H156" s="12" t="n"/>
      <c r="I156" s="4" t="n"/>
      <c r="J156" s="4" t="n"/>
      <c r="K156" s="7" t="n"/>
      <c r="L156" s="7" t="n"/>
      <c r="M156" s="12" t="n"/>
      <c r="N156" s="18" t="n"/>
      <c r="O156" s="19">
        <f>IF(OR($A156="",$C156=""),"",IF(COUNTIFS('Capacité_équipe'!$A$2:$A$200,$A156,'Capacité_équipe'!$B$2:$B$200,$C156)=0,"Aucune capacité saisie","OK"))</f>
        <v/>
      </c>
    </row>
    <row r="157">
      <c r="A157" s="4" t="n"/>
      <c r="B157" s="12" t="n"/>
      <c r="C157" s="12" t="n"/>
      <c r="D157" s="15">
        <f>IF($C157="","",IFERROR(INDEX('Paramètres'!$B$10:$B$18,MATCH($C157,'Paramètres'!$A$10:$A$18,0)),""))</f>
        <v/>
      </c>
      <c r="E157" s="18" t="n"/>
      <c r="F157" s="18" t="n"/>
      <c r="G157" s="12" t="n"/>
      <c r="H157" s="12" t="n"/>
      <c r="I157" s="4" t="n"/>
      <c r="J157" s="4" t="n"/>
      <c r="K157" s="7" t="n"/>
      <c r="L157" s="7" t="n"/>
      <c r="M157" s="12" t="n"/>
      <c r="N157" s="18" t="n"/>
      <c r="O157" s="19">
        <f>IF(OR($A157="",$C157=""),"",IF(COUNTIFS('Capacité_équipe'!$A$2:$A$200,$A157,'Capacité_équipe'!$B$2:$B$200,$C157)=0,"Aucune capacité saisie","OK"))</f>
        <v/>
      </c>
    </row>
    <row r="158">
      <c r="A158" s="4" t="n"/>
      <c r="B158" s="12" t="n"/>
      <c r="C158" s="12" t="n"/>
      <c r="D158" s="15">
        <f>IF($C158="","",IFERROR(INDEX('Paramètres'!$B$10:$B$18,MATCH($C158,'Paramètres'!$A$10:$A$18,0)),""))</f>
        <v/>
      </c>
      <c r="E158" s="18" t="n"/>
      <c r="F158" s="18" t="n"/>
      <c r="G158" s="12" t="n"/>
      <c r="H158" s="12" t="n"/>
      <c r="I158" s="4" t="n"/>
      <c r="J158" s="4" t="n"/>
      <c r="K158" s="7" t="n"/>
      <c r="L158" s="7" t="n"/>
      <c r="M158" s="12" t="n"/>
      <c r="N158" s="18" t="n"/>
      <c r="O158" s="19">
        <f>IF(OR($A158="",$C158=""),"",IF(COUNTIFS('Capacité_équipe'!$A$2:$A$200,$A158,'Capacité_équipe'!$B$2:$B$200,$C158)=0,"Aucune capacité saisie","OK"))</f>
        <v/>
      </c>
    </row>
    <row r="159">
      <c r="A159" s="4" t="n"/>
      <c r="B159" s="12" t="n"/>
      <c r="C159" s="12" t="n"/>
      <c r="D159" s="15">
        <f>IF($C159="","",IFERROR(INDEX('Paramètres'!$B$10:$B$18,MATCH($C159,'Paramètres'!$A$10:$A$18,0)),""))</f>
        <v/>
      </c>
      <c r="E159" s="18" t="n"/>
      <c r="F159" s="18" t="n"/>
      <c r="G159" s="12" t="n"/>
      <c r="H159" s="12" t="n"/>
      <c r="I159" s="4" t="n"/>
      <c r="J159" s="4" t="n"/>
      <c r="K159" s="7" t="n"/>
      <c r="L159" s="7" t="n"/>
      <c r="M159" s="12" t="n"/>
      <c r="N159" s="18" t="n"/>
      <c r="O159" s="19">
        <f>IF(OR($A159="",$C159=""),"",IF(COUNTIFS('Capacité_équipe'!$A$2:$A$200,$A159,'Capacité_équipe'!$B$2:$B$200,$C159)=0,"Aucune capacité saisie","OK"))</f>
        <v/>
      </c>
    </row>
    <row r="160">
      <c r="A160" s="4" t="n"/>
      <c r="B160" s="12" t="n"/>
      <c r="C160" s="12" t="n"/>
      <c r="D160" s="15">
        <f>IF($C160="","",IFERROR(INDEX('Paramètres'!$B$10:$B$18,MATCH($C160,'Paramètres'!$A$10:$A$18,0)),""))</f>
        <v/>
      </c>
      <c r="E160" s="18" t="n"/>
      <c r="F160" s="18" t="n"/>
      <c r="G160" s="12" t="n"/>
      <c r="H160" s="12" t="n"/>
      <c r="I160" s="4" t="n"/>
      <c r="J160" s="4" t="n"/>
      <c r="K160" s="7" t="n"/>
      <c r="L160" s="7" t="n"/>
      <c r="M160" s="12" t="n"/>
      <c r="N160" s="18" t="n"/>
      <c r="O160" s="19">
        <f>IF(OR($A160="",$C160=""),"",IF(COUNTIFS('Capacité_équipe'!$A$2:$A$200,$A160,'Capacité_équipe'!$B$2:$B$200,$C160)=0,"Aucune capacité saisie","OK"))</f>
        <v/>
      </c>
    </row>
    <row r="161">
      <c r="A161" s="4" t="n"/>
      <c r="B161" s="12" t="n"/>
      <c r="C161" s="12" t="n"/>
      <c r="D161" s="15">
        <f>IF($C161="","",IFERROR(INDEX('Paramètres'!$B$10:$B$18,MATCH($C161,'Paramètres'!$A$10:$A$18,0)),""))</f>
        <v/>
      </c>
      <c r="E161" s="18" t="n"/>
      <c r="F161" s="18" t="n"/>
      <c r="G161" s="12" t="n"/>
      <c r="H161" s="12" t="n"/>
      <c r="I161" s="4" t="n"/>
      <c r="J161" s="4" t="n"/>
      <c r="K161" s="7" t="n"/>
      <c r="L161" s="7" t="n"/>
      <c r="M161" s="12" t="n"/>
      <c r="N161" s="18" t="n"/>
      <c r="O161" s="19">
        <f>IF(OR($A161="",$C161=""),"",IF(COUNTIFS('Capacité_équipe'!$A$2:$A$200,$A161,'Capacité_équipe'!$B$2:$B$200,$C161)=0,"Aucune capacité saisie","OK"))</f>
        <v/>
      </c>
    </row>
    <row r="162">
      <c r="A162" s="4" t="n"/>
      <c r="B162" s="12" t="n"/>
      <c r="C162" s="12" t="n"/>
      <c r="D162" s="15">
        <f>IF($C162="","",IFERROR(INDEX('Paramètres'!$B$10:$B$18,MATCH($C162,'Paramètres'!$A$10:$A$18,0)),""))</f>
        <v/>
      </c>
      <c r="E162" s="18" t="n"/>
      <c r="F162" s="18" t="n"/>
      <c r="G162" s="12" t="n"/>
      <c r="H162" s="12" t="n"/>
      <c r="I162" s="4" t="n"/>
      <c r="J162" s="4" t="n"/>
      <c r="K162" s="7" t="n"/>
      <c r="L162" s="7" t="n"/>
      <c r="M162" s="12" t="n"/>
      <c r="N162" s="18" t="n"/>
      <c r="O162" s="19">
        <f>IF(OR($A162="",$C162=""),"",IF(COUNTIFS('Capacité_équipe'!$A$2:$A$200,$A162,'Capacité_équipe'!$B$2:$B$200,$C162)=0,"Aucune capacité saisie","OK"))</f>
        <v/>
      </c>
    </row>
    <row r="163">
      <c r="A163" s="4" t="n"/>
      <c r="B163" s="12" t="n"/>
      <c r="C163" s="12" t="n"/>
      <c r="D163" s="15">
        <f>IF($C163="","",IFERROR(INDEX('Paramètres'!$B$10:$B$18,MATCH($C163,'Paramètres'!$A$10:$A$18,0)),""))</f>
        <v/>
      </c>
      <c r="E163" s="18" t="n"/>
      <c r="F163" s="18" t="n"/>
      <c r="G163" s="12" t="n"/>
      <c r="H163" s="12" t="n"/>
      <c r="I163" s="4" t="n"/>
      <c r="J163" s="4" t="n"/>
      <c r="K163" s="7" t="n"/>
      <c r="L163" s="7" t="n"/>
      <c r="M163" s="12" t="n"/>
      <c r="N163" s="18" t="n"/>
      <c r="O163" s="19">
        <f>IF(OR($A163="",$C163=""),"",IF(COUNTIFS('Capacité_équipe'!$A$2:$A$200,$A163,'Capacité_équipe'!$B$2:$B$200,$C163)=0,"Aucune capacité saisie","OK"))</f>
        <v/>
      </c>
    </row>
    <row r="164">
      <c r="A164" s="4" t="n"/>
      <c r="B164" s="12" t="n"/>
      <c r="C164" s="12" t="n"/>
      <c r="D164" s="15">
        <f>IF($C164="","",IFERROR(INDEX('Paramètres'!$B$10:$B$18,MATCH($C164,'Paramètres'!$A$10:$A$18,0)),""))</f>
        <v/>
      </c>
      <c r="E164" s="18" t="n"/>
      <c r="F164" s="18" t="n"/>
      <c r="G164" s="12" t="n"/>
      <c r="H164" s="12" t="n"/>
      <c r="I164" s="4" t="n"/>
      <c r="J164" s="4" t="n"/>
      <c r="K164" s="7" t="n"/>
      <c r="L164" s="7" t="n"/>
      <c r="M164" s="12" t="n"/>
      <c r="N164" s="18" t="n"/>
      <c r="O164" s="19">
        <f>IF(OR($A164="",$C164=""),"",IF(COUNTIFS('Capacité_équipe'!$A$2:$A$200,$A164,'Capacité_équipe'!$B$2:$B$200,$C164)=0,"Aucune capacité saisie","OK"))</f>
        <v/>
      </c>
    </row>
    <row r="165">
      <c r="A165" s="4" t="n"/>
      <c r="B165" s="12" t="n"/>
      <c r="C165" s="12" t="n"/>
      <c r="D165" s="15">
        <f>IF($C165="","",IFERROR(INDEX('Paramètres'!$B$10:$B$18,MATCH($C165,'Paramètres'!$A$10:$A$18,0)),""))</f>
        <v/>
      </c>
      <c r="E165" s="18" t="n"/>
      <c r="F165" s="18" t="n"/>
      <c r="G165" s="12" t="n"/>
      <c r="H165" s="12" t="n"/>
      <c r="I165" s="4" t="n"/>
      <c r="J165" s="4" t="n"/>
      <c r="K165" s="7" t="n"/>
      <c r="L165" s="7" t="n"/>
      <c r="M165" s="12" t="n"/>
      <c r="N165" s="18" t="n"/>
      <c r="O165" s="19">
        <f>IF(OR($A165="",$C165=""),"",IF(COUNTIFS('Capacité_équipe'!$A$2:$A$200,$A165,'Capacité_équipe'!$B$2:$B$200,$C165)=0,"Aucune capacité saisie","OK"))</f>
        <v/>
      </c>
    </row>
    <row r="166">
      <c r="A166" s="4" t="n"/>
      <c r="B166" s="12" t="n"/>
      <c r="C166" s="12" t="n"/>
      <c r="D166" s="15">
        <f>IF($C166="","",IFERROR(INDEX('Paramètres'!$B$10:$B$18,MATCH($C166,'Paramètres'!$A$10:$A$18,0)),""))</f>
        <v/>
      </c>
      <c r="E166" s="18" t="n"/>
      <c r="F166" s="18" t="n"/>
      <c r="G166" s="12" t="n"/>
      <c r="H166" s="12" t="n"/>
      <c r="I166" s="4" t="n"/>
      <c r="J166" s="4" t="n"/>
      <c r="K166" s="7" t="n"/>
      <c r="L166" s="7" t="n"/>
      <c r="M166" s="12" t="n"/>
      <c r="N166" s="18" t="n"/>
      <c r="O166" s="19">
        <f>IF(OR($A166="",$C166=""),"",IF(COUNTIFS('Capacité_équipe'!$A$2:$A$200,$A166,'Capacité_équipe'!$B$2:$B$200,$C166)=0,"Aucune capacité saisie","OK"))</f>
        <v/>
      </c>
    </row>
    <row r="167">
      <c r="A167" s="4" t="n"/>
      <c r="B167" s="12" t="n"/>
      <c r="C167" s="12" t="n"/>
      <c r="D167" s="15">
        <f>IF($C167="","",IFERROR(INDEX('Paramètres'!$B$10:$B$18,MATCH($C167,'Paramètres'!$A$10:$A$18,0)),""))</f>
        <v/>
      </c>
      <c r="E167" s="18" t="n"/>
      <c r="F167" s="18" t="n"/>
      <c r="G167" s="12" t="n"/>
      <c r="H167" s="12" t="n"/>
      <c r="I167" s="4" t="n"/>
      <c r="J167" s="4" t="n"/>
      <c r="K167" s="7" t="n"/>
      <c r="L167" s="7" t="n"/>
      <c r="M167" s="12" t="n"/>
      <c r="N167" s="18" t="n"/>
      <c r="O167" s="19">
        <f>IF(OR($A167="",$C167=""),"",IF(COUNTIFS('Capacité_équipe'!$A$2:$A$200,$A167,'Capacité_équipe'!$B$2:$B$200,$C167)=0,"Aucune capacité saisie","OK"))</f>
        <v/>
      </c>
    </row>
    <row r="168">
      <c r="A168" s="4" t="n"/>
      <c r="B168" s="12" t="n"/>
      <c r="C168" s="12" t="n"/>
      <c r="D168" s="15">
        <f>IF($C168="","",IFERROR(INDEX('Paramètres'!$B$10:$B$18,MATCH($C168,'Paramètres'!$A$10:$A$18,0)),""))</f>
        <v/>
      </c>
      <c r="E168" s="18" t="n"/>
      <c r="F168" s="18" t="n"/>
      <c r="G168" s="12" t="n"/>
      <c r="H168" s="12" t="n"/>
      <c r="I168" s="4" t="n"/>
      <c r="J168" s="4" t="n"/>
      <c r="K168" s="7" t="n"/>
      <c r="L168" s="7" t="n"/>
      <c r="M168" s="12" t="n"/>
      <c r="N168" s="18" t="n"/>
      <c r="O168" s="19">
        <f>IF(OR($A168="",$C168=""),"",IF(COUNTIFS('Capacité_équipe'!$A$2:$A$200,$A168,'Capacité_équipe'!$B$2:$B$200,$C168)=0,"Aucune capacité saisie","OK"))</f>
        <v/>
      </c>
    </row>
    <row r="169">
      <c r="A169" s="4" t="n"/>
      <c r="B169" s="12" t="n"/>
      <c r="C169" s="12" t="n"/>
      <c r="D169" s="15">
        <f>IF($C169="","",IFERROR(INDEX('Paramètres'!$B$10:$B$18,MATCH($C169,'Paramètres'!$A$10:$A$18,0)),""))</f>
        <v/>
      </c>
      <c r="E169" s="18" t="n"/>
      <c r="F169" s="18" t="n"/>
      <c r="G169" s="12" t="n"/>
      <c r="H169" s="12" t="n"/>
      <c r="I169" s="4" t="n"/>
      <c r="J169" s="4" t="n"/>
      <c r="K169" s="7" t="n"/>
      <c r="L169" s="7" t="n"/>
      <c r="M169" s="12" t="n"/>
      <c r="N169" s="18" t="n"/>
      <c r="O169" s="19">
        <f>IF(OR($A169="",$C169=""),"",IF(COUNTIFS('Capacité_équipe'!$A$2:$A$200,$A169,'Capacité_équipe'!$B$2:$B$200,$C169)=0,"Aucune capacité saisie","OK"))</f>
        <v/>
      </c>
    </row>
    <row r="170">
      <c r="A170" s="4" t="n"/>
      <c r="B170" s="12" t="n"/>
      <c r="C170" s="12" t="n"/>
      <c r="D170" s="15">
        <f>IF($C170="","",IFERROR(INDEX('Paramètres'!$B$10:$B$18,MATCH($C170,'Paramètres'!$A$10:$A$18,0)),""))</f>
        <v/>
      </c>
      <c r="E170" s="18" t="n"/>
      <c r="F170" s="18" t="n"/>
      <c r="G170" s="12" t="n"/>
      <c r="H170" s="12" t="n"/>
      <c r="I170" s="4" t="n"/>
      <c r="J170" s="4" t="n"/>
      <c r="K170" s="7" t="n"/>
      <c r="L170" s="7" t="n"/>
      <c r="M170" s="12" t="n"/>
      <c r="N170" s="18" t="n"/>
      <c r="O170" s="19">
        <f>IF(OR($A170="",$C170=""),"",IF(COUNTIFS('Capacité_équipe'!$A$2:$A$200,$A170,'Capacité_équipe'!$B$2:$B$200,$C170)=0,"Aucune capacité saisie","OK"))</f>
        <v/>
      </c>
    </row>
    <row r="171">
      <c r="A171" s="4" t="n"/>
      <c r="B171" s="12" t="n"/>
      <c r="C171" s="12" t="n"/>
      <c r="D171" s="15">
        <f>IF($C171="","",IFERROR(INDEX('Paramètres'!$B$10:$B$18,MATCH($C171,'Paramètres'!$A$10:$A$18,0)),""))</f>
        <v/>
      </c>
      <c r="E171" s="18" t="n"/>
      <c r="F171" s="18" t="n"/>
      <c r="G171" s="12" t="n"/>
      <c r="H171" s="12" t="n"/>
      <c r="I171" s="4" t="n"/>
      <c r="J171" s="4" t="n"/>
      <c r="K171" s="7" t="n"/>
      <c r="L171" s="7" t="n"/>
      <c r="M171" s="12" t="n"/>
      <c r="N171" s="18" t="n"/>
      <c r="O171" s="19">
        <f>IF(OR($A171="",$C171=""),"",IF(COUNTIFS('Capacité_équipe'!$A$2:$A$200,$A171,'Capacité_équipe'!$B$2:$B$200,$C171)=0,"Aucune capacité saisie","OK"))</f>
        <v/>
      </c>
    </row>
    <row r="172">
      <c r="A172" s="4" t="n"/>
      <c r="B172" s="12" t="n"/>
      <c r="C172" s="12" t="n"/>
      <c r="D172" s="15">
        <f>IF($C172="","",IFERROR(INDEX('Paramètres'!$B$10:$B$18,MATCH($C172,'Paramètres'!$A$10:$A$18,0)),""))</f>
        <v/>
      </c>
      <c r="E172" s="18" t="n"/>
      <c r="F172" s="18" t="n"/>
      <c r="G172" s="12" t="n"/>
      <c r="H172" s="12" t="n"/>
      <c r="I172" s="4" t="n"/>
      <c r="J172" s="4" t="n"/>
      <c r="K172" s="7" t="n"/>
      <c r="L172" s="7" t="n"/>
      <c r="M172" s="12" t="n"/>
      <c r="N172" s="18" t="n"/>
      <c r="O172" s="19">
        <f>IF(OR($A172="",$C172=""),"",IF(COUNTIFS('Capacité_équipe'!$A$2:$A$200,$A172,'Capacité_équipe'!$B$2:$B$200,$C172)=0,"Aucune capacité saisie","OK"))</f>
        <v/>
      </c>
    </row>
    <row r="173">
      <c r="A173" s="4" t="n"/>
      <c r="B173" s="12" t="n"/>
      <c r="C173" s="12" t="n"/>
      <c r="D173" s="15">
        <f>IF($C173="","",IFERROR(INDEX('Paramètres'!$B$10:$B$18,MATCH($C173,'Paramètres'!$A$10:$A$18,0)),""))</f>
        <v/>
      </c>
      <c r="E173" s="18" t="n"/>
      <c r="F173" s="18" t="n"/>
      <c r="G173" s="12" t="n"/>
      <c r="H173" s="12" t="n"/>
      <c r="I173" s="4" t="n"/>
      <c r="J173" s="4" t="n"/>
      <c r="K173" s="7" t="n"/>
      <c r="L173" s="7" t="n"/>
      <c r="M173" s="12" t="n"/>
      <c r="N173" s="18" t="n"/>
      <c r="O173" s="19">
        <f>IF(OR($A173="",$C173=""),"",IF(COUNTIFS('Capacité_équipe'!$A$2:$A$200,$A173,'Capacité_équipe'!$B$2:$B$200,$C173)=0,"Aucune capacité saisie","OK"))</f>
        <v/>
      </c>
    </row>
    <row r="174">
      <c r="A174" s="4" t="n"/>
      <c r="B174" s="12" t="n"/>
      <c r="C174" s="12" t="n"/>
      <c r="D174" s="15">
        <f>IF($C174="","",IFERROR(INDEX('Paramètres'!$B$10:$B$18,MATCH($C174,'Paramètres'!$A$10:$A$18,0)),""))</f>
        <v/>
      </c>
      <c r="E174" s="18" t="n"/>
      <c r="F174" s="18" t="n"/>
      <c r="G174" s="12" t="n"/>
      <c r="H174" s="12" t="n"/>
      <c r="I174" s="4" t="n"/>
      <c r="J174" s="4" t="n"/>
      <c r="K174" s="7" t="n"/>
      <c r="L174" s="7" t="n"/>
      <c r="M174" s="12" t="n"/>
      <c r="N174" s="18" t="n"/>
      <c r="O174" s="19">
        <f>IF(OR($A174="",$C174=""),"",IF(COUNTIFS('Capacité_équipe'!$A$2:$A$200,$A174,'Capacité_équipe'!$B$2:$B$200,$C174)=0,"Aucune capacité saisie","OK"))</f>
        <v/>
      </c>
    </row>
    <row r="175">
      <c r="A175" s="4" t="n"/>
      <c r="B175" s="12" t="n"/>
      <c r="C175" s="12" t="n"/>
      <c r="D175" s="15">
        <f>IF($C175="","",IFERROR(INDEX('Paramètres'!$B$10:$B$18,MATCH($C175,'Paramètres'!$A$10:$A$18,0)),""))</f>
        <v/>
      </c>
      <c r="E175" s="18" t="n"/>
      <c r="F175" s="18" t="n"/>
      <c r="G175" s="12" t="n"/>
      <c r="H175" s="12" t="n"/>
      <c r="I175" s="4" t="n"/>
      <c r="J175" s="4" t="n"/>
      <c r="K175" s="7" t="n"/>
      <c r="L175" s="7" t="n"/>
      <c r="M175" s="12" t="n"/>
      <c r="N175" s="18" t="n"/>
      <c r="O175" s="19">
        <f>IF(OR($A175="",$C175=""),"",IF(COUNTIFS('Capacité_équipe'!$A$2:$A$200,$A175,'Capacité_équipe'!$B$2:$B$200,$C175)=0,"Aucune capacité saisie","OK"))</f>
        <v/>
      </c>
    </row>
    <row r="176">
      <c r="A176" s="4" t="n"/>
      <c r="B176" s="12" t="n"/>
      <c r="C176" s="12" t="n"/>
      <c r="D176" s="15">
        <f>IF($C176="","",IFERROR(INDEX('Paramètres'!$B$10:$B$18,MATCH($C176,'Paramètres'!$A$10:$A$18,0)),""))</f>
        <v/>
      </c>
      <c r="E176" s="18" t="n"/>
      <c r="F176" s="18" t="n"/>
      <c r="G176" s="12" t="n"/>
      <c r="H176" s="12" t="n"/>
      <c r="I176" s="4" t="n"/>
      <c r="J176" s="4" t="n"/>
      <c r="K176" s="7" t="n"/>
      <c r="L176" s="7" t="n"/>
      <c r="M176" s="12" t="n"/>
      <c r="N176" s="18" t="n"/>
      <c r="O176" s="19">
        <f>IF(OR($A176="",$C176=""),"",IF(COUNTIFS('Capacité_équipe'!$A$2:$A$200,$A176,'Capacité_équipe'!$B$2:$B$200,$C176)=0,"Aucune capacité saisie","OK"))</f>
        <v/>
      </c>
    </row>
    <row r="177">
      <c r="A177" s="4" t="n"/>
      <c r="B177" s="12" t="n"/>
      <c r="C177" s="12" t="n"/>
      <c r="D177" s="15">
        <f>IF($C177="","",IFERROR(INDEX('Paramètres'!$B$10:$B$18,MATCH($C177,'Paramètres'!$A$10:$A$18,0)),""))</f>
        <v/>
      </c>
      <c r="E177" s="18" t="n"/>
      <c r="F177" s="18" t="n"/>
      <c r="G177" s="12" t="n"/>
      <c r="H177" s="12" t="n"/>
      <c r="I177" s="4" t="n"/>
      <c r="J177" s="4" t="n"/>
      <c r="K177" s="7" t="n"/>
      <c r="L177" s="7" t="n"/>
      <c r="M177" s="12" t="n"/>
      <c r="N177" s="18" t="n"/>
      <c r="O177" s="19">
        <f>IF(OR($A177="",$C177=""),"",IF(COUNTIFS('Capacité_équipe'!$A$2:$A$200,$A177,'Capacité_équipe'!$B$2:$B$200,$C177)=0,"Aucune capacité saisie","OK"))</f>
        <v/>
      </c>
    </row>
    <row r="178">
      <c r="A178" s="4" t="n"/>
      <c r="B178" s="12" t="n"/>
      <c r="C178" s="12" t="n"/>
      <c r="D178" s="15">
        <f>IF($C178="","",IFERROR(INDEX('Paramètres'!$B$10:$B$18,MATCH($C178,'Paramètres'!$A$10:$A$18,0)),""))</f>
        <v/>
      </c>
      <c r="E178" s="18" t="n"/>
      <c r="F178" s="18" t="n"/>
      <c r="G178" s="12" t="n"/>
      <c r="H178" s="12" t="n"/>
      <c r="I178" s="4" t="n"/>
      <c r="J178" s="4" t="n"/>
      <c r="K178" s="7" t="n"/>
      <c r="L178" s="7" t="n"/>
      <c r="M178" s="12" t="n"/>
      <c r="N178" s="18" t="n"/>
      <c r="O178" s="19">
        <f>IF(OR($A178="",$C178=""),"",IF(COUNTIFS('Capacité_équipe'!$A$2:$A$200,$A178,'Capacité_équipe'!$B$2:$B$200,$C178)=0,"Aucune capacité saisie","OK"))</f>
        <v/>
      </c>
    </row>
    <row r="179">
      <c r="A179" s="4" t="n"/>
      <c r="B179" s="12" t="n"/>
      <c r="C179" s="12" t="n"/>
      <c r="D179" s="15">
        <f>IF($C179="","",IFERROR(INDEX('Paramètres'!$B$10:$B$18,MATCH($C179,'Paramètres'!$A$10:$A$18,0)),""))</f>
        <v/>
      </c>
      <c r="E179" s="18" t="n"/>
      <c r="F179" s="18" t="n"/>
      <c r="G179" s="12" t="n"/>
      <c r="H179" s="12" t="n"/>
      <c r="I179" s="4" t="n"/>
      <c r="J179" s="4" t="n"/>
      <c r="K179" s="7" t="n"/>
      <c r="L179" s="7" t="n"/>
      <c r="M179" s="12" t="n"/>
      <c r="N179" s="18" t="n"/>
      <c r="O179" s="19">
        <f>IF(OR($A179="",$C179=""),"",IF(COUNTIFS('Capacité_équipe'!$A$2:$A$200,$A179,'Capacité_équipe'!$B$2:$B$200,$C179)=0,"Aucune capacité saisie","OK"))</f>
        <v/>
      </c>
    </row>
    <row r="180">
      <c r="A180" s="4" t="n"/>
      <c r="B180" s="12" t="n"/>
      <c r="C180" s="12" t="n"/>
      <c r="D180" s="15">
        <f>IF($C180="","",IFERROR(INDEX('Paramètres'!$B$10:$B$18,MATCH($C180,'Paramètres'!$A$10:$A$18,0)),""))</f>
        <v/>
      </c>
      <c r="E180" s="18" t="n"/>
      <c r="F180" s="18" t="n"/>
      <c r="G180" s="12" t="n"/>
      <c r="H180" s="12" t="n"/>
      <c r="I180" s="4" t="n"/>
      <c r="J180" s="4" t="n"/>
      <c r="K180" s="7" t="n"/>
      <c r="L180" s="7" t="n"/>
      <c r="M180" s="12" t="n"/>
      <c r="N180" s="18" t="n"/>
      <c r="O180" s="19">
        <f>IF(OR($A180="",$C180=""),"",IF(COUNTIFS('Capacité_équipe'!$A$2:$A$200,$A180,'Capacité_équipe'!$B$2:$B$200,$C180)=0,"Aucune capacité saisie","OK"))</f>
        <v/>
      </c>
    </row>
    <row r="181">
      <c r="A181" s="4" t="n"/>
      <c r="B181" s="12" t="n"/>
      <c r="C181" s="12" t="n"/>
      <c r="D181" s="15">
        <f>IF($C181="","",IFERROR(INDEX('Paramètres'!$B$10:$B$18,MATCH($C181,'Paramètres'!$A$10:$A$18,0)),""))</f>
        <v/>
      </c>
      <c r="E181" s="18" t="n"/>
      <c r="F181" s="18" t="n"/>
      <c r="G181" s="12" t="n"/>
      <c r="H181" s="12" t="n"/>
      <c r="I181" s="4" t="n"/>
      <c r="J181" s="4" t="n"/>
      <c r="K181" s="7" t="n"/>
      <c r="L181" s="7" t="n"/>
      <c r="M181" s="12" t="n"/>
      <c r="N181" s="18" t="n"/>
      <c r="O181" s="19">
        <f>IF(OR($A181="",$C181=""),"",IF(COUNTIFS('Capacité_équipe'!$A$2:$A$200,$A181,'Capacité_équipe'!$B$2:$B$200,$C181)=0,"Aucune capacité saisie","OK"))</f>
        <v/>
      </c>
    </row>
    <row r="182">
      <c r="A182" s="4" t="n"/>
      <c r="B182" s="12" t="n"/>
      <c r="C182" s="12" t="n"/>
      <c r="D182" s="15">
        <f>IF($C182="","",IFERROR(INDEX('Paramètres'!$B$10:$B$18,MATCH($C182,'Paramètres'!$A$10:$A$18,0)),""))</f>
        <v/>
      </c>
      <c r="E182" s="18" t="n"/>
      <c r="F182" s="18" t="n"/>
      <c r="G182" s="12" t="n"/>
      <c r="H182" s="12" t="n"/>
      <c r="I182" s="4" t="n"/>
      <c r="J182" s="4" t="n"/>
      <c r="K182" s="7" t="n"/>
      <c r="L182" s="7" t="n"/>
      <c r="M182" s="12" t="n"/>
      <c r="N182" s="18" t="n"/>
      <c r="O182" s="19">
        <f>IF(OR($A182="",$C182=""),"",IF(COUNTIFS('Capacité_équipe'!$A$2:$A$200,$A182,'Capacité_équipe'!$B$2:$B$200,$C182)=0,"Aucune capacité saisie","OK"))</f>
        <v/>
      </c>
    </row>
    <row r="183">
      <c r="A183" s="4" t="n"/>
      <c r="B183" s="12" t="n"/>
      <c r="C183" s="12" t="n"/>
      <c r="D183" s="15">
        <f>IF($C183="","",IFERROR(INDEX('Paramètres'!$B$10:$B$18,MATCH($C183,'Paramètres'!$A$10:$A$18,0)),""))</f>
        <v/>
      </c>
      <c r="E183" s="18" t="n"/>
      <c r="F183" s="18" t="n"/>
      <c r="G183" s="12" t="n"/>
      <c r="H183" s="12" t="n"/>
      <c r="I183" s="4" t="n"/>
      <c r="J183" s="4" t="n"/>
      <c r="K183" s="7" t="n"/>
      <c r="L183" s="7" t="n"/>
      <c r="M183" s="12" t="n"/>
      <c r="N183" s="18" t="n"/>
      <c r="O183" s="19">
        <f>IF(OR($A183="",$C183=""),"",IF(COUNTIFS('Capacité_équipe'!$A$2:$A$200,$A183,'Capacité_équipe'!$B$2:$B$200,$C183)=0,"Aucune capacité saisie","OK"))</f>
        <v/>
      </c>
    </row>
    <row r="184">
      <c r="A184" s="4" t="n"/>
      <c r="B184" s="12" t="n"/>
      <c r="C184" s="12" t="n"/>
      <c r="D184" s="15">
        <f>IF($C184="","",IFERROR(INDEX('Paramètres'!$B$10:$B$18,MATCH($C184,'Paramètres'!$A$10:$A$18,0)),""))</f>
        <v/>
      </c>
      <c r="E184" s="18" t="n"/>
      <c r="F184" s="18" t="n"/>
      <c r="G184" s="12" t="n"/>
      <c r="H184" s="12" t="n"/>
      <c r="I184" s="4" t="n"/>
      <c r="J184" s="4" t="n"/>
      <c r="K184" s="7" t="n"/>
      <c r="L184" s="7" t="n"/>
      <c r="M184" s="12" t="n"/>
      <c r="N184" s="18" t="n"/>
      <c r="O184" s="19">
        <f>IF(OR($A184="",$C184=""),"",IF(COUNTIFS('Capacité_équipe'!$A$2:$A$200,$A184,'Capacité_équipe'!$B$2:$B$200,$C184)=0,"Aucune capacité saisie","OK"))</f>
        <v/>
      </c>
    </row>
    <row r="185">
      <c r="A185" s="4" t="n"/>
      <c r="B185" s="12" t="n"/>
      <c r="C185" s="12" t="n"/>
      <c r="D185" s="15">
        <f>IF($C185="","",IFERROR(INDEX('Paramètres'!$B$10:$B$18,MATCH($C185,'Paramètres'!$A$10:$A$18,0)),""))</f>
        <v/>
      </c>
      <c r="E185" s="18" t="n"/>
      <c r="F185" s="18" t="n"/>
      <c r="G185" s="12" t="n"/>
      <c r="H185" s="12" t="n"/>
      <c r="I185" s="4" t="n"/>
      <c r="J185" s="4" t="n"/>
      <c r="K185" s="7" t="n"/>
      <c r="L185" s="7" t="n"/>
      <c r="M185" s="12" t="n"/>
      <c r="N185" s="18" t="n"/>
      <c r="O185" s="19">
        <f>IF(OR($A185="",$C185=""),"",IF(COUNTIFS('Capacité_équipe'!$A$2:$A$200,$A185,'Capacité_équipe'!$B$2:$B$200,$C185)=0,"Aucune capacité saisie","OK"))</f>
        <v/>
      </c>
    </row>
    <row r="186">
      <c r="A186" s="4" t="n"/>
      <c r="B186" s="12" t="n"/>
      <c r="C186" s="12" t="n"/>
      <c r="D186" s="15">
        <f>IF($C186="","",IFERROR(INDEX('Paramètres'!$B$10:$B$18,MATCH($C186,'Paramètres'!$A$10:$A$18,0)),""))</f>
        <v/>
      </c>
      <c r="E186" s="18" t="n"/>
      <c r="F186" s="18" t="n"/>
      <c r="G186" s="12" t="n"/>
      <c r="H186" s="12" t="n"/>
      <c r="I186" s="4" t="n"/>
      <c r="J186" s="4" t="n"/>
      <c r="K186" s="7" t="n"/>
      <c r="L186" s="7" t="n"/>
      <c r="M186" s="12" t="n"/>
      <c r="N186" s="18" t="n"/>
      <c r="O186" s="19">
        <f>IF(OR($A186="",$C186=""),"",IF(COUNTIFS('Capacité_équipe'!$A$2:$A$200,$A186,'Capacité_équipe'!$B$2:$B$200,$C186)=0,"Aucune capacité saisie","OK"))</f>
        <v/>
      </c>
    </row>
    <row r="187">
      <c r="A187" s="4" t="n"/>
      <c r="B187" s="12" t="n"/>
      <c r="C187" s="12" t="n"/>
      <c r="D187" s="15">
        <f>IF($C187="","",IFERROR(INDEX('Paramètres'!$B$10:$B$18,MATCH($C187,'Paramètres'!$A$10:$A$18,0)),""))</f>
        <v/>
      </c>
      <c r="E187" s="18" t="n"/>
      <c r="F187" s="18" t="n"/>
      <c r="G187" s="12" t="n"/>
      <c r="H187" s="12" t="n"/>
      <c r="I187" s="4" t="n"/>
      <c r="J187" s="4" t="n"/>
      <c r="K187" s="7" t="n"/>
      <c r="L187" s="7" t="n"/>
      <c r="M187" s="12" t="n"/>
      <c r="N187" s="18" t="n"/>
      <c r="O187" s="19">
        <f>IF(OR($A187="",$C187=""),"",IF(COUNTIFS('Capacité_équipe'!$A$2:$A$200,$A187,'Capacité_équipe'!$B$2:$B$200,$C187)=0,"Aucune capacité saisie","OK"))</f>
        <v/>
      </c>
    </row>
    <row r="188">
      <c r="A188" s="4" t="n"/>
      <c r="B188" s="12" t="n"/>
      <c r="C188" s="12" t="n"/>
      <c r="D188" s="15">
        <f>IF($C188="","",IFERROR(INDEX('Paramètres'!$B$10:$B$18,MATCH($C188,'Paramètres'!$A$10:$A$18,0)),""))</f>
        <v/>
      </c>
      <c r="E188" s="18" t="n"/>
      <c r="F188" s="18" t="n"/>
      <c r="G188" s="12" t="n"/>
      <c r="H188" s="12" t="n"/>
      <c r="I188" s="4" t="n"/>
      <c r="J188" s="4" t="n"/>
      <c r="K188" s="7" t="n"/>
      <c r="L188" s="7" t="n"/>
      <c r="M188" s="12" t="n"/>
      <c r="N188" s="18" t="n"/>
      <c r="O188" s="19">
        <f>IF(OR($A188="",$C188=""),"",IF(COUNTIFS('Capacité_équipe'!$A$2:$A$200,$A188,'Capacité_équipe'!$B$2:$B$200,$C188)=0,"Aucune capacité saisie","OK"))</f>
        <v/>
      </c>
    </row>
    <row r="189">
      <c r="A189" s="4" t="n"/>
      <c r="B189" s="12" t="n"/>
      <c r="C189" s="12" t="n"/>
      <c r="D189" s="15">
        <f>IF($C189="","",IFERROR(INDEX('Paramètres'!$B$10:$B$18,MATCH($C189,'Paramètres'!$A$10:$A$18,0)),""))</f>
        <v/>
      </c>
      <c r="E189" s="18" t="n"/>
      <c r="F189" s="18" t="n"/>
      <c r="G189" s="12" t="n"/>
      <c r="H189" s="12" t="n"/>
      <c r="I189" s="4" t="n"/>
      <c r="J189" s="4" t="n"/>
      <c r="K189" s="7" t="n"/>
      <c r="L189" s="7" t="n"/>
      <c r="M189" s="12" t="n"/>
      <c r="N189" s="18" t="n"/>
      <c r="O189" s="19">
        <f>IF(OR($A189="",$C189=""),"",IF(COUNTIFS('Capacité_équipe'!$A$2:$A$200,$A189,'Capacité_équipe'!$B$2:$B$200,$C189)=0,"Aucune capacité saisie","OK"))</f>
        <v/>
      </c>
    </row>
    <row r="190">
      <c r="A190" s="4" t="n"/>
      <c r="B190" s="12" t="n"/>
      <c r="C190" s="12" t="n"/>
      <c r="D190" s="15">
        <f>IF($C190="","",IFERROR(INDEX('Paramètres'!$B$10:$B$18,MATCH($C190,'Paramètres'!$A$10:$A$18,0)),""))</f>
        <v/>
      </c>
      <c r="E190" s="18" t="n"/>
      <c r="F190" s="18" t="n"/>
      <c r="G190" s="12" t="n"/>
      <c r="H190" s="12" t="n"/>
      <c r="I190" s="4" t="n"/>
      <c r="J190" s="4" t="n"/>
      <c r="K190" s="7" t="n"/>
      <c r="L190" s="7" t="n"/>
      <c r="M190" s="12" t="n"/>
      <c r="N190" s="18" t="n"/>
      <c r="O190" s="19">
        <f>IF(OR($A190="",$C190=""),"",IF(COUNTIFS('Capacité_équipe'!$A$2:$A$200,$A190,'Capacité_équipe'!$B$2:$B$200,$C190)=0,"Aucune capacité saisie","OK"))</f>
        <v/>
      </c>
    </row>
    <row r="191">
      <c r="A191" s="4" t="n"/>
      <c r="B191" s="12" t="n"/>
      <c r="C191" s="12" t="n"/>
      <c r="D191" s="15">
        <f>IF($C191="","",IFERROR(INDEX('Paramètres'!$B$10:$B$18,MATCH($C191,'Paramètres'!$A$10:$A$18,0)),""))</f>
        <v/>
      </c>
      <c r="E191" s="18" t="n"/>
      <c r="F191" s="18" t="n"/>
      <c r="G191" s="12" t="n"/>
      <c r="H191" s="12" t="n"/>
      <c r="I191" s="4" t="n"/>
      <c r="J191" s="4" t="n"/>
      <c r="K191" s="7" t="n"/>
      <c r="L191" s="7" t="n"/>
      <c r="M191" s="12" t="n"/>
      <c r="N191" s="18" t="n"/>
      <c r="O191" s="19">
        <f>IF(OR($A191="",$C191=""),"",IF(COUNTIFS('Capacité_équipe'!$A$2:$A$200,$A191,'Capacité_équipe'!$B$2:$B$200,$C191)=0,"Aucune capacité saisie","OK"))</f>
        <v/>
      </c>
    </row>
    <row r="192">
      <c r="A192" s="4" t="n"/>
      <c r="B192" s="12" t="n"/>
      <c r="C192" s="12" t="n"/>
      <c r="D192" s="15">
        <f>IF($C192="","",IFERROR(INDEX('Paramètres'!$B$10:$B$18,MATCH($C192,'Paramètres'!$A$10:$A$18,0)),""))</f>
        <v/>
      </c>
      <c r="E192" s="18" t="n"/>
      <c r="F192" s="18" t="n"/>
      <c r="G192" s="12" t="n"/>
      <c r="H192" s="12" t="n"/>
      <c r="I192" s="4" t="n"/>
      <c r="J192" s="4" t="n"/>
      <c r="K192" s="7" t="n"/>
      <c r="L192" s="7" t="n"/>
      <c r="M192" s="12" t="n"/>
      <c r="N192" s="18" t="n"/>
      <c r="O192" s="19">
        <f>IF(OR($A192="",$C192=""),"",IF(COUNTIFS('Capacité_équipe'!$A$2:$A$200,$A192,'Capacité_équipe'!$B$2:$B$200,$C192)=0,"Aucune capacité saisie","OK"))</f>
        <v/>
      </c>
    </row>
    <row r="193">
      <c r="A193" s="4" t="n"/>
      <c r="B193" s="12" t="n"/>
      <c r="C193" s="12" t="n"/>
      <c r="D193" s="15">
        <f>IF($C193="","",IFERROR(INDEX('Paramètres'!$B$10:$B$18,MATCH($C193,'Paramètres'!$A$10:$A$18,0)),""))</f>
        <v/>
      </c>
      <c r="E193" s="18" t="n"/>
      <c r="F193" s="18" t="n"/>
      <c r="G193" s="12" t="n"/>
      <c r="H193" s="12" t="n"/>
      <c r="I193" s="4" t="n"/>
      <c r="J193" s="4" t="n"/>
      <c r="K193" s="7" t="n"/>
      <c r="L193" s="7" t="n"/>
      <c r="M193" s="12" t="n"/>
      <c r="N193" s="18" t="n"/>
      <c r="O193" s="19">
        <f>IF(OR($A193="",$C193=""),"",IF(COUNTIFS('Capacité_équipe'!$A$2:$A$200,$A193,'Capacité_équipe'!$B$2:$B$200,$C193)=0,"Aucune capacité saisie","OK"))</f>
        <v/>
      </c>
    </row>
    <row r="194">
      <c r="A194" s="4" t="n"/>
      <c r="B194" s="12" t="n"/>
      <c r="C194" s="12" t="n"/>
      <c r="D194" s="15">
        <f>IF($C194="","",IFERROR(INDEX('Paramètres'!$B$10:$B$18,MATCH($C194,'Paramètres'!$A$10:$A$18,0)),""))</f>
        <v/>
      </c>
      <c r="E194" s="18" t="n"/>
      <c r="F194" s="18" t="n"/>
      <c r="G194" s="12" t="n"/>
      <c r="H194" s="12" t="n"/>
      <c r="I194" s="4" t="n"/>
      <c r="J194" s="4" t="n"/>
      <c r="K194" s="7" t="n"/>
      <c r="L194" s="7" t="n"/>
      <c r="M194" s="12" t="n"/>
      <c r="N194" s="18" t="n"/>
      <c r="O194" s="19">
        <f>IF(OR($A194="",$C194=""),"",IF(COUNTIFS('Capacité_équipe'!$A$2:$A$200,$A194,'Capacité_équipe'!$B$2:$B$200,$C194)=0,"Aucune capacité saisie","OK"))</f>
        <v/>
      </c>
    </row>
    <row r="195">
      <c r="A195" s="4" t="n"/>
      <c r="B195" s="12" t="n"/>
      <c r="C195" s="12" t="n"/>
      <c r="D195" s="15">
        <f>IF($C195="","",IFERROR(INDEX('Paramètres'!$B$10:$B$18,MATCH($C195,'Paramètres'!$A$10:$A$18,0)),""))</f>
        <v/>
      </c>
      <c r="E195" s="18" t="n"/>
      <c r="F195" s="18" t="n"/>
      <c r="G195" s="12" t="n"/>
      <c r="H195" s="12" t="n"/>
      <c r="I195" s="4" t="n"/>
      <c r="J195" s="4" t="n"/>
      <c r="K195" s="7" t="n"/>
      <c r="L195" s="7" t="n"/>
      <c r="M195" s="12" t="n"/>
      <c r="N195" s="18" t="n"/>
      <c r="O195" s="19">
        <f>IF(OR($A195="",$C195=""),"",IF(COUNTIFS('Capacité_équipe'!$A$2:$A$200,$A195,'Capacité_équipe'!$B$2:$B$200,$C195)=0,"Aucune capacité saisie","OK"))</f>
        <v/>
      </c>
    </row>
    <row r="196">
      <c r="A196" s="4" t="n"/>
      <c r="B196" s="12" t="n"/>
      <c r="C196" s="12" t="n"/>
      <c r="D196" s="15">
        <f>IF($C196="","",IFERROR(INDEX('Paramètres'!$B$10:$B$18,MATCH($C196,'Paramètres'!$A$10:$A$18,0)),""))</f>
        <v/>
      </c>
      <c r="E196" s="18" t="n"/>
      <c r="F196" s="18" t="n"/>
      <c r="G196" s="12" t="n"/>
      <c r="H196" s="12" t="n"/>
      <c r="I196" s="4" t="n"/>
      <c r="J196" s="4" t="n"/>
      <c r="K196" s="7" t="n"/>
      <c r="L196" s="7" t="n"/>
      <c r="M196" s="12" t="n"/>
      <c r="N196" s="18" t="n"/>
      <c r="O196" s="19">
        <f>IF(OR($A196="",$C196=""),"",IF(COUNTIFS('Capacité_équipe'!$A$2:$A$200,$A196,'Capacité_équipe'!$B$2:$B$200,$C196)=0,"Aucune capacité saisie","OK"))</f>
        <v/>
      </c>
    </row>
    <row r="197">
      <c r="A197" s="4" t="n"/>
      <c r="B197" s="12" t="n"/>
      <c r="C197" s="12" t="n"/>
      <c r="D197" s="15">
        <f>IF($C197="","",IFERROR(INDEX('Paramètres'!$B$10:$B$18,MATCH($C197,'Paramètres'!$A$10:$A$18,0)),""))</f>
        <v/>
      </c>
      <c r="E197" s="18" t="n"/>
      <c r="F197" s="18" t="n"/>
      <c r="G197" s="12" t="n"/>
      <c r="H197" s="12" t="n"/>
      <c r="I197" s="4" t="n"/>
      <c r="J197" s="4" t="n"/>
      <c r="K197" s="7" t="n"/>
      <c r="L197" s="7" t="n"/>
      <c r="M197" s="12" t="n"/>
      <c r="N197" s="18" t="n"/>
      <c r="O197" s="19">
        <f>IF(OR($A197="",$C197=""),"",IF(COUNTIFS('Capacité_équipe'!$A$2:$A$200,$A197,'Capacité_équipe'!$B$2:$B$200,$C197)=0,"Aucune capacité saisie","OK"))</f>
        <v/>
      </c>
    </row>
    <row r="198">
      <c r="A198" s="4" t="n"/>
      <c r="B198" s="12" t="n"/>
      <c r="C198" s="12" t="n"/>
      <c r="D198" s="15">
        <f>IF($C198="","",IFERROR(INDEX('Paramètres'!$B$10:$B$18,MATCH($C198,'Paramètres'!$A$10:$A$18,0)),""))</f>
        <v/>
      </c>
      <c r="E198" s="18" t="n"/>
      <c r="F198" s="18" t="n"/>
      <c r="G198" s="12" t="n"/>
      <c r="H198" s="12" t="n"/>
      <c r="I198" s="4" t="n"/>
      <c r="J198" s="4" t="n"/>
      <c r="K198" s="7" t="n"/>
      <c r="L198" s="7" t="n"/>
      <c r="M198" s="12" t="n"/>
      <c r="N198" s="18" t="n"/>
      <c r="O198" s="19">
        <f>IF(OR($A198="",$C198=""),"",IF(COUNTIFS('Capacité_équipe'!$A$2:$A$200,$A198,'Capacité_équipe'!$B$2:$B$200,$C198)=0,"Aucune capacité saisie","OK"))</f>
        <v/>
      </c>
    </row>
    <row r="199">
      <c r="A199" s="4" t="n"/>
      <c r="B199" s="12" t="n"/>
      <c r="C199" s="12" t="n"/>
      <c r="D199" s="15">
        <f>IF($C199="","",IFERROR(INDEX('Paramètres'!$B$10:$B$18,MATCH($C199,'Paramètres'!$A$10:$A$18,0)),""))</f>
        <v/>
      </c>
      <c r="E199" s="18" t="n"/>
      <c r="F199" s="18" t="n"/>
      <c r="G199" s="12" t="n"/>
      <c r="H199" s="12" t="n"/>
      <c r="I199" s="4" t="n"/>
      <c r="J199" s="4" t="n"/>
      <c r="K199" s="7" t="n"/>
      <c r="L199" s="7" t="n"/>
      <c r="M199" s="12" t="n"/>
      <c r="N199" s="18" t="n"/>
      <c r="O199" s="19">
        <f>IF(OR($A199="",$C199=""),"",IF(COUNTIFS('Capacité_équipe'!$A$2:$A$200,$A199,'Capacité_équipe'!$B$2:$B$200,$C199)=0,"Aucune capacité saisie","OK"))</f>
        <v/>
      </c>
    </row>
    <row r="200">
      <c r="A200" s="4" t="n"/>
      <c r="B200" s="12" t="n"/>
      <c r="C200" s="12" t="n"/>
      <c r="D200" s="15">
        <f>IF($C200="","",IFERROR(INDEX('Paramètres'!$B$10:$B$18,MATCH($C200,'Paramètres'!$A$10:$A$18,0)),""))</f>
        <v/>
      </c>
      <c r="E200" s="18" t="n"/>
      <c r="F200" s="18" t="n"/>
      <c r="G200" s="12" t="n"/>
      <c r="H200" s="12" t="n"/>
      <c r="I200" s="4" t="n"/>
      <c r="J200" s="4" t="n"/>
      <c r="K200" s="7" t="n"/>
      <c r="L200" s="7" t="n"/>
      <c r="M200" s="12" t="n"/>
      <c r="N200" s="18" t="n"/>
      <c r="O200" s="19">
        <f>IF(OR($A200="",$C200=""),"",IF(COUNTIFS('Capacité_équipe'!$A$2:$A$200,$A200,'Capacité_équipe'!$B$2:$B$200,$C200)=0,"Aucune capacité saisie","OK"))</f>
        <v/>
      </c>
    </row>
  </sheetData>
  <conditionalFormatting sqref="J2:J200">
    <cfRule type="expression" priority="1" dxfId="0">
      <formula>AND($I2&lt;&gt;"",$J2&lt;&gt;"",$J2&lt;$I2)</formula>
    </cfRule>
  </conditionalFormatting>
  <conditionalFormatting sqref="B2:B200">
    <cfRule type="expression" priority="2" dxfId="0">
      <formula>AND($B2&lt;&gt;"",COUNTIF($B$2:$B$200,$B2)&gt;1)</formula>
    </cfRule>
    <cfRule type="expression" priority="3" dxfId="0">
      <formula>AND($A2&lt;&gt;"",$B2="")</formula>
    </cfRule>
  </conditionalFormatting>
  <conditionalFormatting sqref="O2:O200">
    <cfRule type="expression" priority="4" dxfId="0">
      <formula>$O2="Aucune capacité saisie"</formula>
    </cfRule>
    <cfRule type="expression" priority="5" dxfId="2">
      <formula>$O2="OK"</formula>
    </cfRule>
  </conditionalFormatting>
  <dataValidations count="7">
    <dataValidation sqref="A2:A200" showErrorMessage="1" showInputMessage="1" allowBlank="1" errorTitle="Semaine invalide" error="Choisir une semaine dans la liste disponible." type="list">
      <formula1>='Paramètres'!$F$9:$F$16</formula1>
    </dataValidation>
    <dataValidation sqref="C2:C200" showErrorMessage="1" showInputMessage="1" allowBlank="1" errorTitle="Matricule invalide" error="Choisir un matricule dans le répertoire." type="list">
      <formula1>='Paramètres'!$A$10:$A$18</formula1>
    </dataValidation>
    <dataValidation sqref="G2:G200" showErrorMessage="1" showInputMessage="1" allowBlank="1" errorTitle="Phase invalide" error="Choisir une phase dans la liste." type="list">
      <formula1>='Paramètres'!$L$9:$L$13</formula1>
    </dataValidation>
    <dataValidation sqref="H2:H200" showErrorMessage="1" showInputMessage="1" allowBlank="1" errorTitle="Priorité invalide" error="Choisir une priorité dans la liste." type="list">
      <formula1>='Paramètres'!$H$9:$H$11</formula1>
    </dataValidation>
    <dataValidation sqref="I2:J200" showErrorMessage="1" showInputMessage="1" allowBlank="1" errorTitle="Date invalide" error="Saisir une date valide." type="date" operator="between">
      <formula1>DATE(1900,1,1)</formula1>
      <formula2>DATE(9999,12,31)</formula2>
    </dataValidation>
    <dataValidation sqref="K2:L200" showErrorMessage="1" showInputMessage="1" allowBlank="1" errorTitle="Heures invalides" error="Saisir un nombre d’heures entre 0 et 168." type="decimal" operator="between">
      <formula1>0</formula1>
      <formula2>168</formula2>
    </dataValidation>
    <dataValidation sqref="M2:M200" showErrorMessage="1" showInputMessage="1" allowBlank="1" errorTitle="État invalide" error="Choisir un état dans la liste." type="list">
      <formula1>='Paramètres'!$J$9:$J$12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20" customWidth="1" min="4" max="4"/>
    <col width="16" customWidth="1" min="5" max="5"/>
    <col width="15" customWidth="1" min="6" max="6"/>
    <col width="24" customWidth="1" min="7" max="7"/>
    <col width="22" customWidth="1" min="8" max="8"/>
  </cols>
  <sheetData>
    <row r="1" ht="25" customHeight="1">
      <c r="A1" s="1" t="inlineStr">
        <is>
          <t>Tableau de bord — Planification de capacité équipe</t>
        </is>
      </c>
    </row>
    <row r="2">
      <c r="A2" s="20" t="inlineStr">
        <is>
          <t>Semaine analysée</t>
        </is>
      </c>
      <c r="B2" s="4" t="n">
        <v>46118</v>
      </c>
    </row>
    <row r="4" ht="28" customHeight="1">
      <c r="A4" s="20" t="inlineStr">
        <is>
          <t>Capacité nette totale</t>
        </is>
      </c>
      <c r="B4" s="16">
        <f>SUM($C$11:$C$101)</f>
        <v/>
      </c>
      <c r="C4" s="20" t="inlineStr">
        <is>
          <t>Heures planifiées totales</t>
        </is>
      </c>
      <c r="D4" s="16">
        <f>SUMIFS('Planification'!$K$2:$K$200,'Planification'!$A$2:$A$200,$B$2)</f>
        <v/>
      </c>
      <c r="E4" s="20" t="inlineStr">
        <is>
          <t>Solde de capacité</t>
        </is>
      </c>
      <c r="F4" s="16">
        <f>$B$4-$D$4</f>
        <v/>
      </c>
      <c r="G4" s="20" t="inlineStr">
        <is>
          <t>Utilisation globale</t>
        </is>
      </c>
      <c r="H4" s="17">
        <f>IFERROR($D$4/$B$4,0)</f>
        <v/>
      </c>
    </row>
    <row r="6" ht="28" customHeight="1">
      <c r="A6" s="20" t="inlineStr">
        <is>
          <t>Ressources en dépassement</t>
        </is>
      </c>
      <c r="B6" s="16">
        <f>COUNTIF($G$11:$G$101,"Dépassement")</f>
        <v/>
      </c>
      <c r="C6" s="20" t="inlineStr">
        <is>
          <t>Affectations sans capacité saisie</t>
        </is>
      </c>
      <c r="D6" s="16">
        <f>COUNTIFS('Planification'!$A$2:$A$200,$B$2,'Planification'!$O$2:$O$200,"Aucune capacité saisie")</f>
        <v/>
      </c>
      <c r="E6" s="20" t="inlineStr">
        <is>
          <t>Écart de réconciliation</t>
        </is>
      </c>
      <c r="F6" s="16">
        <f>$D$4-SUM($D$11:$D$101)</f>
        <v/>
      </c>
      <c r="G6" s="20" t="inlineStr">
        <is>
          <t>État du contrôle final</t>
        </is>
      </c>
      <c r="H6" s="19">
        <f>IF(AND($D$6=0,$F$6=0),"Contrôle réussi","Vérifier les données")</f>
        <v/>
      </c>
    </row>
    <row r="10">
      <c r="A10" s="2" t="inlineStr">
        <is>
          <t>Matricule</t>
        </is>
      </c>
      <c r="B10" s="2" t="inlineStr">
        <is>
          <t>Nom complet</t>
        </is>
      </c>
      <c r="C10" s="2" t="inlineStr">
        <is>
          <t>Capacité nette</t>
        </is>
      </c>
      <c r="D10" s="2" t="inlineStr">
        <is>
          <t>Heures planifiées</t>
        </is>
      </c>
      <c r="E10" s="2" t="inlineStr">
        <is>
          <t>Écart</t>
        </is>
      </c>
      <c r="F10" s="2" t="inlineStr">
        <is>
          <t>Utilisation</t>
        </is>
      </c>
      <c r="G10" s="2" t="inlineStr">
        <is>
          <t>Statut</t>
        </is>
      </c>
    </row>
    <row r="11">
      <c r="A11" s="21" t="inlineStr">
        <is>
          <t>E001</t>
        </is>
      </c>
      <c r="B11" s="15">
        <f>IFERROR(INDEX('Paramètres'!$B$10:$B$18,MATCH($A11,'Paramètres'!$A$10:$A$18,0)),"")</f>
        <v/>
      </c>
      <c r="C11" s="16">
        <f>IF($A11="","",SUMIFS('Capacité_équipe'!$H$2:$H$200,'Capacité_équipe'!$A$2:$A$200,$B$2,'Capacité_équipe'!$B$2:$B$200,$A11))</f>
        <v/>
      </c>
      <c r="D11" s="16">
        <f>IF($A11="","",SUMIFS('Planification'!$K$2:$K$200,'Planification'!$A$2:$A$200,$B$2,'Planification'!$C$2:$C$200,$A11))</f>
        <v/>
      </c>
      <c r="E11" s="16">
        <f>IF($A11="","",$C11-$D11)</f>
        <v/>
      </c>
      <c r="F11" s="17">
        <f>IF($A11="","",IFERROR($D11/$C11,0))</f>
        <v/>
      </c>
      <c r="G11" s="19">
        <f>IF($A11="","",IF($D11&gt;$C11,"Dépassement",IF($D11=$C11,"Pleine capacité",IF($D11=0,"Sans affectation","Capacité disponible"))))</f>
        <v/>
      </c>
    </row>
    <row r="12">
      <c r="A12" s="22" t="inlineStr">
        <is>
          <t>E002</t>
        </is>
      </c>
      <c r="B12" s="15">
        <f>IFERROR(INDEX('Paramètres'!$B$10:$B$18,MATCH($A12,'Paramètres'!$A$10:$A$18,0)),"")</f>
        <v/>
      </c>
      <c r="C12" s="16">
        <f>IF($A12="","",SUMIFS('Capacité_équipe'!$H$2:$H$200,'Capacité_équipe'!$A$2:$A$200,$B$2,'Capacité_équipe'!$B$2:$B$200,$A12))</f>
        <v/>
      </c>
      <c r="D12" s="16">
        <f>IF($A12="","",SUMIFS('Planification'!$K$2:$K$200,'Planification'!$A$2:$A$200,$B$2,'Planification'!$C$2:$C$200,$A12))</f>
        <v/>
      </c>
      <c r="E12" s="16">
        <f>IF($A12="","",$C12-$D12)</f>
        <v/>
      </c>
      <c r="F12" s="17">
        <f>IF($A12="","",IFERROR($D12/$C12,0))</f>
        <v/>
      </c>
      <c r="G12" s="19">
        <f>IF($A12="","",IF($D12&gt;$C12,"Dépassement",IF($D12=$C12,"Pleine capacité",IF($D12=0,"Sans affectation","Capacité disponible"))))</f>
        <v/>
      </c>
    </row>
    <row r="13">
      <c r="A13" s="21" t="inlineStr">
        <is>
          <t>E003</t>
        </is>
      </c>
      <c r="B13" s="15">
        <f>IFERROR(INDEX('Paramètres'!$B$10:$B$18,MATCH($A13,'Paramètres'!$A$10:$A$18,0)),"")</f>
        <v/>
      </c>
      <c r="C13" s="16">
        <f>IF($A13="","",SUMIFS('Capacité_équipe'!$H$2:$H$200,'Capacité_équipe'!$A$2:$A$200,$B$2,'Capacité_équipe'!$B$2:$B$200,$A13))</f>
        <v/>
      </c>
      <c r="D13" s="16">
        <f>IF($A13="","",SUMIFS('Planification'!$K$2:$K$200,'Planification'!$A$2:$A$200,$B$2,'Planification'!$C$2:$C$200,$A13))</f>
        <v/>
      </c>
      <c r="E13" s="16">
        <f>IF($A13="","",$C13-$D13)</f>
        <v/>
      </c>
      <c r="F13" s="17">
        <f>IF($A13="","",IFERROR($D13/$C13,0))</f>
        <v/>
      </c>
      <c r="G13" s="19">
        <f>IF($A13="","",IF($D13&gt;$C13,"Dépassement",IF($D13=$C13,"Pleine capacité",IF($D13=0,"Sans affectation","Capacité disponible"))))</f>
        <v/>
      </c>
    </row>
    <row r="14">
      <c r="A14" s="22" t="inlineStr">
        <is>
          <t>E004</t>
        </is>
      </c>
      <c r="B14" s="15">
        <f>IFERROR(INDEX('Paramètres'!$B$10:$B$18,MATCH($A14,'Paramètres'!$A$10:$A$18,0)),"")</f>
        <v/>
      </c>
      <c r="C14" s="16">
        <f>IF($A14="","",SUMIFS('Capacité_équipe'!$H$2:$H$200,'Capacité_équipe'!$A$2:$A$200,$B$2,'Capacité_équipe'!$B$2:$B$200,$A14))</f>
        <v/>
      </c>
      <c r="D14" s="16">
        <f>IF($A14="","",SUMIFS('Planification'!$K$2:$K$200,'Planification'!$A$2:$A$200,$B$2,'Planification'!$C$2:$C$200,$A14))</f>
        <v/>
      </c>
      <c r="E14" s="16">
        <f>IF($A14="","",$C14-$D14)</f>
        <v/>
      </c>
      <c r="F14" s="17">
        <f>IF($A14="","",IFERROR($D14/$C14,0))</f>
        <v/>
      </c>
      <c r="G14" s="19">
        <f>IF($A14="","",IF($D14&gt;$C14,"Dépassement",IF($D14=$C14,"Pleine capacité",IF($D14=0,"Sans affectation","Capacité disponible"))))</f>
        <v/>
      </c>
    </row>
    <row r="15">
      <c r="A15" s="21" t="inlineStr">
        <is>
          <t>E005</t>
        </is>
      </c>
      <c r="B15" s="15">
        <f>IFERROR(INDEX('Paramètres'!$B$10:$B$18,MATCH($A15,'Paramètres'!$A$10:$A$18,0)),"")</f>
        <v/>
      </c>
      <c r="C15" s="16">
        <f>IF($A15="","",SUMIFS('Capacité_équipe'!$H$2:$H$200,'Capacité_équipe'!$A$2:$A$200,$B$2,'Capacité_équipe'!$B$2:$B$200,$A15))</f>
        <v/>
      </c>
      <c r="D15" s="16">
        <f>IF($A15="","",SUMIFS('Planification'!$K$2:$K$200,'Planification'!$A$2:$A$200,$B$2,'Planification'!$C$2:$C$200,$A15))</f>
        <v/>
      </c>
      <c r="E15" s="16">
        <f>IF($A15="","",$C15-$D15)</f>
        <v/>
      </c>
      <c r="F15" s="17">
        <f>IF($A15="","",IFERROR($D15/$C15,0))</f>
        <v/>
      </c>
      <c r="G15" s="19">
        <f>IF($A15="","",IF($D15&gt;$C15,"Dépassement",IF($D15=$C15,"Pleine capacité",IF($D15=0,"Sans affectation","Capacité disponible"))))</f>
        <v/>
      </c>
    </row>
    <row r="16">
      <c r="A16" s="22" t="inlineStr">
        <is>
          <t>E006</t>
        </is>
      </c>
      <c r="B16" s="15">
        <f>IFERROR(INDEX('Paramètres'!$B$10:$B$18,MATCH($A16,'Paramètres'!$A$10:$A$18,0)),"")</f>
        <v/>
      </c>
      <c r="C16" s="16">
        <f>IF($A16="","",SUMIFS('Capacité_équipe'!$H$2:$H$200,'Capacité_équipe'!$A$2:$A$200,$B$2,'Capacité_équipe'!$B$2:$B$200,$A16))</f>
        <v/>
      </c>
      <c r="D16" s="16">
        <f>IF($A16="","",SUMIFS('Planification'!$K$2:$K$200,'Planification'!$A$2:$A$200,$B$2,'Planification'!$C$2:$C$200,$A16))</f>
        <v/>
      </c>
      <c r="E16" s="16">
        <f>IF($A16="","",$C16-$D16)</f>
        <v/>
      </c>
      <c r="F16" s="17">
        <f>IF($A16="","",IFERROR($D16/$C16,0))</f>
        <v/>
      </c>
      <c r="G16" s="19">
        <f>IF($A16="","",IF($D16&gt;$C16,"Dépassement",IF($D16=$C16,"Pleine capacité",IF($D16=0,"Sans affectation","Capacité disponible"))))</f>
        <v/>
      </c>
    </row>
    <row r="17">
      <c r="A17" s="21" t="inlineStr">
        <is>
          <t>E007</t>
        </is>
      </c>
      <c r="B17" s="15">
        <f>IFERROR(INDEX('Paramètres'!$B$10:$B$18,MATCH($A17,'Paramètres'!$A$10:$A$18,0)),"")</f>
        <v/>
      </c>
      <c r="C17" s="16">
        <f>IF($A17="","",SUMIFS('Capacité_équipe'!$H$2:$H$200,'Capacité_équipe'!$A$2:$A$200,$B$2,'Capacité_équipe'!$B$2:$B$200,$A17))</f>
        <v/>
      </c>
      <c r="D17" s="16">
        <f>IF($A17="","",SUMIFS('Planification'!$K$2:$K$200,'Planification'!$A$2:$A$200,$B$2,'Planification'!$C$2:$C$200,$A17))</f>
        <v/>
      </c>
      <c r="E17" s="16">
        <f>IF($A17="","",$C17-$D17)</f>
        <v/>
      </c>
      <c r="F17" s="17">
        <f>IF($A17="","",IFERROR($D17/$C17,0))</f>
        <v/>
      </c>
      <c r="G17" s="19">
        <f>IF($A17="","",IF($D17&gt;$C17,"Dépassement",IF($D17=$C17,"Pleine capacité",IF($D17=0,"Sans affectation","Capacité disponible"))))</f>
        <v/>
      </c>
    </row>
    <row r="18">
      <c r="A18" s="22" t="inlineStr">
        <is>
          <t>E008</t>
        </is>
      </c>
      <c r="B18" s="15">
        <f>IFERROR(INDEX('Paramètres'!$B$10:$B$18,MATCH($A18,'Paramètres'!$A$10:$A$18,0)),"")</f>
        <v/>
      </c>
      <c r="C18" s="16">
        <f>IF($A18="","",SUMIFS('Capacité_équipe'!$H$2:$H$200,'Capacité_équipe'!$A$2:$A$200,$B$2,'Capacité_équipe'!$B$2:$B$200,$A18))</f>
        <v/>
      </c>
      <c r="D18" s="16">
        <f>IF($A18="","",SUMIFS('Planification'!$K$2:$K$200,'Planification'!$A$2:$A$200,$B$2,'Planification'!$C$2:$C$200,$A18))</f>
        <v/>
      </c>
      <c r="E18" s="16">
        <f>IF($A18="","",$C18-$D18)</f>
        <v/>
      </c>
      <c r="F18" s="17">
        <f>IF($A18="","",IFERROR($D18/$C18,0))</f>
        <v/>
      </c>
      <c r="G18" s="19">
        <f>IF($A18="","",IF($D18&gt;$C18,"Dépassement",IF($D18=$C18,"Pleine capacité",IF($D18=0,"Sans affectation","Capacité disponible"))))</f>
        <v/>
      </c>
    </row>
    <row r="19">
      <c r="A19" s="21" t="inlineStr">
        <is>
          <t>E009</t>
        </is>
      </c>
      <c r="B19" s="15">
        <f>IFERROR(INDEX('Paramètres'!$B$10:$B$18,MATCH($A19,'Paramètres'!$A$10:$A$18,0)),"")</f>
        <v/>
      </c>
      <c r="C19" s="16">
        <f>IF($A19="","",SUMIFS('Capacité_équipe'!$H$2:$H$200,'Capacité_équipe'!$A$2:$A$200,$B$2,'Capacité_équipe'!$B$2:$B$200,$A19))</f>
        <v/>
      </c>
      <c r="D19" s="16">
        <f>IF($A19="","",SUMIFS('Planification'!$K$2:$K$200,'Planification'!$A$2:$A$200,$B$2,'Planification'!$C$2:$C$200,$A19))</f>
        <v/>
      </c>
      <c r="E19" s="16">
        <f>IF($A19="","",$C19-$D19)</f>
        <v/>
      </c>
      <c r="F19" s="17">
        <f>IF($A19="","",IFERROR($D19/$C19,0))</f>
        <v/>
      </c>
      <c r="G19" s="19">
        <f>IF($A19="","",IF($D19&gt;$C19,"Dépassement",IF($D19=$C19,"Pleine capacité",IF($D19=0,"Sans affectation","Capacité disponible"))))</f>
        <v/>
      </c>
    </row>
    <row r="20">
      <c r="A20" s="22" t="inlineStr"/>
      <c r="B20" s="15">
        <f>IFERROR(INDEX('Paramètres'!$B$10:$B$18,MATCH($A20,'Paramètres'!$A$10:$A$18,0)),"")</f>
        <v/>
      </c>
      <c r="C20" s="16">
        <f>IF($A20="","",SUMIFS('Capacité_équipe'!$H$2:$H$200,'Capacité_équipe'!$A$2:$A$200,$B$2,'Capacité_équipe'!$B$2:$B$200,$A20))</f>
        <v/>
      </c>
      <c r="D20" s="16">
        <f>IF($A20="","",SUMIFS('Planification'!$K$2:$K$200,'Planification'!$A$2:$A$200,$B$2,'Planification'!$C$2:$C$200,$A20))</f>
        <v/>
      </c>
      <c r="E20" s="16">
        <f>IF($A20="","",$C20-$D20)</f>
        <v/>
      </c>
      <c r="F20" s="17">
        <f>IF($A20="","",IFERROR($D20/$C20,0))</f>
        <v/>
      </c>
      <c r="G20" s="19">
        <f>IF($A20="","",IF($D20&gt;$C20,"Dépassement",IF($D20=$C20,"Pleine capacité",IF($D20=0,"Sans affectation","Capacité disponible"))))</f>
        <v/>
      </c>
    </row>
    <row r="21">
      <c r="A21" s="21" t="inlineStr"/>
      <c r="B21" s="15">
        <f>IFERROR(INDEX('Paramètres'!$B$10:$B$18,MATCH($A21,'Paramètres'!$A$10:$A$18,0)),"")</f>
        <v/>
      </c>
      <c r="C21" s="16">
        <f>IF($A21="","",SUMIFS('Capacité_équipe'!$H$2:$H$200,'Capacité_équipe'!$A$2:$A$200,$B$2,'Capacité_équipe'!$B$2:$B$200,$A21))</f>
        <v/>
      </c>
      <c r="D21" s="16">
        <f>IF($A21="","",SUMIFS('Planification'!$K$2:$K$200,'Planification'!$A$2:$A$200,$B$2,'Planification'!$C$2:$C$200,$A21))</f>
        <v/>
      </c>
      <c r="E21" s="16">
        <f>IF($A21="","",$C21-$D21)</f>
        <v/>
      </c>
      <c r="F21" s="17">
        <f>IF($A21="","",IFERROR($D21/$C21,0))</f>
        <v/>
      </c>
      <c r="G21" s="19">
        <f>IF($A21="","",IF($D21&gt;$C21,"Dépassement",IF($D21=$C21,"Pleine capacité",IF($D21=0,"Sans affectation","Capacité disponible"))))</f>
        <v/>
      </c>
    </row>
    <row r="22">
      <c r="A22" s="22" t="inlineStr"/>
      <c r="B22" s="15">
        <f>IFERROR(INDEX('Paramètres'!$B$10:$B$18,MATCH($A22,'Paramètres'!$A$10:$A$18,0)),"")</f>
        <v/>
      </c>
      <c r="C22" s="16">
        <f>IF($A22="","",SUMIFS('Capacité_équipe'!$H$2:$H$200,'Capacité_équipe'!$A$2:$A$200,$B$2,'Capacité_équipe'!$B$2:$B$200,$A22))</f>
        <v/>
      </c>
      <c r="D22" s="16">
        <f>IF($A22="","",SUMIFS('Planification'!$K$2:$K$200,'Planification'!$A$2:$A$200,$B$2,'Planification'!$C$2:$C$200,$A22))</f>
        <v/>
      </c>
      <c r="E22" s="16">
        <f>IF($A22="","",$C22-$D22)</f>
        <v/>
      </c>
      <c r="F22" s="17">
        <f>IF($A22="","",IFERROR($D22/$C22,0))</f>
        <v/>
      </c>
      <c r="G22" s="19">
        <f>IF($A22="","",IF($D22&gt;$C22,"Dépassement",IF($D22=$C22,"Pleine capacité",IF($D22=0,"Sans affectation","Capacité disponible"))))</f>
        <v/>
      </c>
    </row>
    <row r="23">
      <c r="A23" s="21" t="inlineStr"/>
      <c r="B23" s="15">
        <f>IFERROR(INDEX('Paramètres'!$B$10:$B$18,MATCH($A23,'Paramètres'!$A$10:$A$18,0)),"")</f>
        <v/>
      </c>
      <c r="C23" s="16">
        <f>IF($A23="","",SUMIFS('Capacité_équipe'!$H$2:$H$200,'Capacité_équipe'!$A$2:$A$200,$B$2,'Capacité_équipe'!$B$2:$B$200,$A23))</f>
        <v/>
      </c>
      <c r="D23" s="16">
        <f>IF($A23="","",SUMIFS('Planification'!$K$2:$K$200,'Planification'!$A$2:$A$200,$B$2,'Planification'!$C$2:$C$200,$A23))</f>
        <v/>
      </c>
      <c r="E23" s="16">
        <f>IF($A23="","",$C23-$D23)</f>
        <v/>
      </c>
      <c r="F23" s="17">
        <f>IF($A23="","",IFERROR($D23/$C23,0))</f>
        <v/>
      </c>
      <c r="G23" s="19">
        <f>IF($A23="","",IF($D23&gt;$C23,"Dépassement",IF($D23=$C23,"Pleine capacité",IF($D23=0,"Sans affectation","Capacité disponible"))))</f>
        <v/>
      </c>
    </row>
    <row r="24">
      <c r="A24" s="22" t="inlineStr"/>
      <c r="B24" s="15">
        <f>IFERROR(INDEX('Paramètres'!$B$10:$B$18,MATCH($A24,'Paramètres'!$A$10:$A$18,0)),"")</f>
        <v/>
      </c>
      <c r="C24" s="16">
        <f>IF($A24="","",SUMIFS('Capacité_équipe'!$H$2:$H$200,'Capacité_équipe'!$A$2:$A$200,$B$2,'Capacité_équipe'!$B$2:$B$200,$A24))</f>
        <v/>
      </c>
      <c r="D24" s="16">
        <f>IF($A24="","",SUMIFS('Planification'!$K$2:$K$200,'Planification'!$A$2:$A$200,$B$2,'Planification'!$C$2:$C$200,$A24))</f>
        <v/>
      </c>
      <c r="E24" s="16">
        <f>IF($A24="","",$C24-$D24)</f>
        <v/>
      </c>
      <c r="F24" s="17">
        <f>IF($A24="","",IFERROR($D24/$C24,0))</f>
        <v/>
      </c>
      <c r="G24" s="19">
        <f>IF($A24="","",IF($D24&gt;$C24,"Dépassement",IF($D24=$C24,"Pleine capacité",IF($D24=0,"Sans affectation","Capacité disponible"))))</f>
        <v/>
      </c>
    </row>
    <row r="25">
      <c r="A25" s="21" t="inlineStr"/>
      <c r="B25" s="15">
        <f>IFERROR(INDEX('Paramètres'!$B$10:$B$18,MATCH($A25,'Paramètres'!$A$10:$A$18,0)),"")</f>
        <v/>
      </c>
      <c r="C25" s="16">
        <f>IF($A25="","",SUMIFS('Capacité_équipe'!$H$2:$H$200,'Capacité_équipe'!$A$2:$A$200,$B$2,'Capacité_équipe'!$B$2:$B$200,$A25))</f>
        <v/>
      </c>
      <c r="D25" s="16">
        <f>IF($A25="","",SUMIFS('Planification'!$K$2:$K$200,'Planification'!$A$2:$A$200,$B$2,'Planification'!$C$2:$C$200,$A25))</f>
        <v/>
      </c>
      <c r="E25" s="16">
        <f>IF($A25="","",$C25-$D25)</f>
        <v/>
      </c>
      <c r="F25" s="17">
        <f>IF($A25="","",IFERROR($D25/$C25,0))</f>
        <v/>
      </c>
      <c r="G25" s="19">
        <f>IF($A25="","",IF($D25&gt;$C25,"Dépassement",IF($D25=$C25,"Pleine capacité",IF($D25=0,"Sans affectation","Capacité disponible"))))</f>
        <v/>
      </c>
    </row>
    <row r="26">
      <c r="A26" s="22" t="inlineStr"/>
      <c r="B26" s="15">
        <f>IFERROR(INDEX('Paramètres'!$B$10:$B$18,MATCH($A26,'Paramètres'!$A$10:$A$18,0)),"")</f>
        <v/>
      </c>
      <c r="C26" s="16">
        <f>IF($A26="","",SUMIFS('Capacité_équipe'!$H$2:$H$200,'Capacité_équipe'!$A$2:$A$200,$B$2,'Capacité_équipe'!$B$2:$B$200,$A26))</f>
        <v/>
      </c>
      <c r="D26" s="16">
        <f>IF($A26="","",SUMIFS('Planification'!$K$2:$K$200,'Planification'!$A$2:$A$200,$B$2,'Planification'!$C$2:$C$200,$A26))</f>
        <v/>
      </c>
      <c r="E26" s="16">
        <f>IF($A26="","",$C26-$D26)</f>
        <v/>
      </c>
      <c r="F26" s="17">
        <f>IF($A26="","",IFERROR($D26/$C26,0))</f>
        <v/>
      </c>
      <c r="G26" s="19">
        <f>IF($A26="","",IF($D26&gt;$C26,"Dépassement",IF($D26=$C26,"Pleine capacité",IF($D26=0,"Sans affectation","Capacité disponible"))))</f>
        <v/>
      </c>
    </row>
    <row r="27">
      <c r="A27" s="21" t="inlineStr"/>
      <c r="B27" s="15">
        <f>IFERROR(INDEX('Paramètres'!$B$10:$B$18,MATCH($A27,'Paramètres'!$A$10:$A$18,0)),"")</f>
        <v/>
      </c>
      <c r="C27" s="16">
        <f>IF($A27="","",SUMIFS('Capacité_équipe'!$H$2:$H$200,'Capacité_équipe'!$A$2:$A$200,$B$2,'Capacité_équipe'!$B$2:$B$200,$A27))</f>
        <v/>
      </c>
      <c r="D27" s="16">
        <f>IF($A27="","",SUMIFS('Planification'!$K$2:$K$200,'Planification'!$A$2:$A$200,$B$2,'Planification'!$C$2:$C$200,$A27))</f>
        <v/>
      </c>
      <c r="E27" s="16">
        <f>IF($A27="","",$C27-$D27)</f>
        <v/>
      </c>
      <c r="F27" s="17">
        <f>IF($A27="","",IFERROR($D27/$C27,0))</f>
        <v/>
      </c>
      <c r="G27" s="19">
        <f>IF($A27="","",IF($D27&gt;$C27,"Dépassement",IF($D27=$C27,"Pleine capacité",IF($D27=0,"Sans affectation","Capacité disponible"))))</f>
        <v/>
      </c>
    </row>
    <row r="28">
      <c r="A28" s="22" t="inlineStr"/>
      <c r="B28" s="15">
        <f>IFERROR(INDEX('Paramètres'!$B$10:$B$18,MATCH($A28,'Paramètres'!$A$10:$A$18,0)),"")</f>
        <v/>
      </c>
      <c r="C28" s="16">
        <f>IF($A28="","",SUMIFS('Capacité_équipe'!$H$2:$H$200,'Capacité_équipe'!$A$2:$A$200,$B$2,'Capacité_équipe'!$B$2:$B$200,$A28))</f>
        <v/>
      </c>
      <c r="D28" s="16">
        <f>IF($A28="","",SUMIFS('Planification'!$K$2:$K$200,'Planification'!$A$2:$A$200,$B$2,'Planification'!$C$2:$C$200,$A28))</f>
        <v/>
      </c>
      <c r="E28" s="16">
        <f>IF($A28="","",$C28-$D28)</f>
        <v/>
      </c>
      <c r="F28" s="17">
        <f>IF($A28="","",IFERROR($D28/$C28,0))</f>
        <v/>
      </c>
      <c r="G28" s="19">
        <f>IF($A28="","",IF($D28&gt;$C28,"Dépassement",IF($D28=$C28,"Pleine capacité",IF($D28=0,"Sans affectation","Capacité disponible"))))</f>
        <v/>
      </c>
    </row>
    <row r="29">
      <c r="A29" s="21" t="inlineStr"/>
      <c r="B29" s="15">
        <f>IFERROR(INDEX('Paramètres'!$B$10:$B$18,MATCH($A29,'Paramètres'!$A$10:$A$18,0)),"")</f>
        <v/>
      </c>
      <c r="C29" s="16">
        <f>IF($A29="","",SUMIFS('Capacité_équipe'!$H$2:$H$200,'Capacité_équipe'!$A$2:$A$200,$B$2,'Capacité_équipe'!$B$2:$B$200,$A29))</f>
        <v/>
      </c>
      <c r="D29" s="16">
        <f>IF($A29="","",SUMIFS('Planification'!$K$2:$K$200,'Planification'!$A$2:$A$200,$B$2,'Planification'!$C$2:$C$200,$A29))</f>
        <v/>
      </c>
      <c r="E29" s="16">
        <f>IF($A29="","",$C29-$D29)</f>
        <v/>
      </c>
      <c r="F29" s="17">
        <f>IF($A29="","",IFERROR($D29/$C29,0))</f>
        <v/>
      </c>
      <c r="G29" s="19">
        <f>IF($A29="","",IF($D29&gt;$C29,"Dépassement",IF($D29=$C29,"Pleine capacité",IF($D29=0,"Sans affectation","Capacité disponible"))))</f>
        <v/>
      </c>
    </row>
    <row r="30">
      <c r="A30" s="22" t="inlineStr"/>
      <c r="B30" s="15">
        <f>IFERROR(INDEX('Paramètres'!$B$10:$B$18,MATCH($A30,'Paramètres'!$A$10:$A$18,0)),"")</f>
        <v/>
      </c>
      <c r="C30" s="16">
        <f>IF($A30="","",SUMIFS('Capacité_équipe'!$H$2:$H$200,'Capacité_équipe'!$A$2:$A$200,$B$2,'Capacité_équipe'!$B$2:$B$200,$A30))</f>
        <v/>
      </c>
      <c r="D30" s="16">
        <f>IF($A30="","",SUMIFS('Planification'!$K$2:$K$200,'Planification'!$A$2:$A$200,$B$2,'Planification'!$C$2:$C$200,$A30))</f>
        <v/>
      </c>
      <c r="E30" s="16">
        <f>IF($A30="","",$C30-$D30)</f>
        <v/>
      </c>
      <c r="F30" s="17">
        <f>IF($A30="","",IFERROR($D30/$C30,0))</f>
        <v/>
      </c>
      <c r="G30" s="19">
        <f>IF($A30="","",IF($D30&gt;$C30,"Dépassement",IF($D30=$C30,"Pleine capacité",IF($D30=0,"Sans affectation","Capacité disponible"))))</f>
        <v/>
      </c>
    </row>
    <row r="31">
      <c r="A31" s="21" t="inlineStr"/>
      <c r="B31" s="15">
        <f>IFERROR(INDEX('Paramètres'!$B$10:$B$18,MATCH($A31,'Paramètres'!$A$10:$A$18,0)),"")</f>
        <v/>
      </c>
      <c r="C31" s="16">
        <f>IF($A31="","",SUMIFS('Capacité_équipe'!$H$2:$H$200,'Capacité_équipe'!$A$2:$A$200,$B$2,'Capacité_équipe'!$B$2:$B$200,$A31))</f>
        <v/>
      </c>
      <c r="D31" s="16">
        <f>IF($A31="","",SUMIFS('Planification'!$K$2:$K$200,'Planification'!$A$2:$A$200,$B$2,'Planification'!$C$2:$C$200,$A31))</f>
        <v/>
      </c>
      <c r="E31" s="16">
        <f>IF($A31="","",$C31-$D31)</f>
        <v/>
      </c>
      <c r="F31" s="17">
        <f>IF($A31="","",IFERROR($D31/$C31,0))</f>
        <v/>
      </c>
      <c r="G31" s="19">
        <f>IF($A31="","",IF($D31&gt;$C31,"Dépassement",IF($D31=$C31,"Pleine capacité",IF($D31=0,"Sans affectation","Capacité disponible"))))</f>
        <v/>
      </c>
    </row>
    <row r="32">
      <c r="A32" s="22" t="inlineStr"/>
      <c r="B32" s="15">
        <f>IFERROR(INDEX('Paramètres'!$B$10:$B$18,MATCH($A32,'Paramètres'!$A$10:$A$18,0)),"")</f>
        <v/>
      </c>
      <c r="C32" s="16">
        <f>IF($A32="","",SUMIFS('Capacité_équipe'!$H$2:$H$200,'Capacité_équipe'!$A$2:$A$200,$B$2,'Capacité_équipe'!$B$2:$B$200,$A32))</f>
        <v/>
      </c>
      <c r="D32" s="16">
        <f>IF($A32="","",SUMIFS('Planification'!$K$2:$K$200,'Planification'!$A$2:$A$200,$B$2,'Planification'!$C$2:$C$200,$A32))</f>
        <v/>
      </c>
      <c r="E32" s="16">
        <f>IF($A32="","",$C32-$D32)</f>
        <v/>
      </c>
      <c r="F32" s="17">
        <f>IF($A32="","",IFERROR($D32/$C32,0))</f>
        <v/>
      </c>
      <c r="G32" s="19">
        <f>IF($A32="","",IF($D32&gt;$C32,"Dépassement",IF($D32=$C32,"Pleine capacité",IF($D32=0,"Sans affectation","Capacité disponible"))))</f>
        <v/>
      </c>
    </row>
    <row r="33">
      <c r="A33" s="21" t="inlineStr"/>
      <c r="B33" s="15">
        <f>IFERROR(INDEX('Paramètres'!$B$10:$B$18,MATCH($A33,'Paramètres'!$A$10:$A$18,0)),"")</f>
        <v/>
      </c>
      <c r="C33" s="16">
        <f>IF($A33="","",SUMIFS('Capacité_équipe'!$H$2:$H$200,'Capacité_équipe'!$A$2:$A$200,$B$2,'Capacité_équipe'!$B$2:$B$200,$A33))</f>
        <v/>
      </c>
      <c r="D33" s="16">
        <f>IF($A33="","",SUMIFS('Planification'!$K$2:$K$200,'Planification'!$A$2:$A$200,$B$2,'Planification'!$C$2:$C$200,$A33))</f>
        <v/>
      </c>
      <c r="E33" s="16">
        <f>IF($A33="","",$C33-$D33)</f>
        <v/>
      </c>
      <c r="F33" s="17">
        <f>IF($A33="","",IFERROR($D33/$C33,0))</f>
        <v/>
      </c>
      <c r="G33" s="19">
        <f>IF($A33="","",IF($D33&gt;$C33,"Dépassement",IF($D33=$C33,"Pleine capacité",IF($D33=0,"Sans affectation","Capacité disponible"))))</f>
        <v/>
      </c>
    </row>
    <row r="34">
      <c r="A34" s="22" t="inlineStr"/>
      <c r="B34" s="15">
        <f>IFERROR(INDEX('Paramètres'!$B$10:$B$18,MATCH($A34,'Paramètres'!$A$10:$A$18,0)),"")</f>
        <v/>
      </c>
      <c r="C34" s="16">
        <f>IF($A34="","",SUMIFS('Capacité_équipe'!$H$2:$H$200,'Capacité_équipe'!$A$2:$A$200,$B$2,'Capacité_équipe'!$B$2:$B$200,$A34))</f>
        <v/>
      </c>
      <c r="D34" s="16">
        <f>IF($A34="","",SUMIFS('Planification'!$K$2:$K$200,'Planification'!$A$2:$A$200,$B$2,'Planification'!$C$2:$C$200,$A34))</f>
        <v/>
      </c>
      <c r="E34" s="16">
        <f>IF($A34="","",$C34-$D34)</f>
        <v/>
      </c>
      <c r="F34" s="17">
        <f>IF($A34="","",IFERROR($D34/$C34,0))</f>
        <v/>
      </c>
      <c r="G34" s="19">
        <f>IF($A34="","",IF($D34&gt;$C34,"Dépassement",IF($D34=$C34,"Pleine capacité",IF($D34=0,"Sans affectation","Capacité disponible"))))</f>
        <v/>
      </c>
    </row>
    <row r="35">
      <c r="A35" s="21" t="inlineStr"/>
      <c r="B35" s="15">
        <f>IFERROR(INDEX('Paramètres'!$B$10:$B$18,MATCH($A35,'Paramètres'!$A$10:$A$18,0)),"")</f>
        <v/>
      </c>
      <c r="C35" s="16">
        <f>IF($A35="","",SUMIFS('Capacité_équipe'!$H$2:$H$200,'Capacité_équipe'!$A$2:$A$200,$B$2,'Capacité_équipe'!$B$2:$B$200,$A35))</f>
        <v/>
      </c>
      <c r="D35" s="16">
        <f>IF($A35="","",SUMIFS('Planification'!$K$2:$K$200,'Planification'!$A$2:$A$200,$B$2,'Planification'!$C$2:$C$200,$A35))</f>
        <v/>
      </c>
      <c r="E35" s="16">
        <f>IF($A35="","",$C35-$D35)</f>
        <v/>
      </c>
      <c r="F35" s="17">
        <f>IF($A35="","",IFERROR($D35/$C35,0))</f>
        <v/>
      </c>
      <c r="G35" s="19">
        <f>IF($A35="","",IF($D35&gt;$C35,"Dépassement",IF($D35=$C35,"Pleine capacité",IF($D35=0,"Sans affectation","Capacité disponible"))))</f>
        <v/>
      </c>
    </row>
    <row r="36">
      <c r="A36" s="22" t="inlineStr"/>
      <c r="B36" s="15">
        <f>IFERROR(INDEX('Paramètres'!$B$10:$B$18,MATCH($A36,'Paramètres'!$A$10:$A$18,0)),"")</f>
        <v/>
      </c>
      <c r="C36" s="16">
        <f>IF($A36="","",SUMIFS('Capacité_équipe'!$H$2:$H$200,'Capacité_équipe'!$A$2:$A$200,$B$2,'Capacité_équipe'!$B$2:$B$200,$A36))</f>
        <v/>
      </c>
      <c r="D36" s="16">
        <f>IF($A36="","",SUMIFS('Planification'!$K$2:$K$200,'Planification'!$A$2:$A$200,$B$2,'Planification'!$C$2:$C$200,$A36))</f>
        <v/>
      </c>
      <c r="E36" s="16">
        <f>IF($A36="","",$C36-$D36)</f>
        <v/>
      </c>
      <c r="F36" s="17">
        <f>IF($A36="","",IFERROR($D36/$C36,0))</f>
        <v/>
      </c>
      <c r="G36" s="19">
        <f>IF($A36="","",IF($D36&gt;$C36,"Dépassement",IF($D36=$C36,"Pleine capacité",IF($D36=0,"Sans affectation","Capacité disponible"))))</f>
        <v/>
      </c>
    </row>
    <row r="37">
      <c r="A37" s="21" t="inlineStr"/>
      <c r="B37" s="15">
        <f>IFERROR(INDEX('Paramètres'!$B$10:$B$18,MATCH($A37,'Paramètres'!$A$10:$A$18,0)),"")</f>
        <v/>
      </c>
      <c r="C37" s="16">
        <f>IF($A37="","",SUMIFS('Capacité_équipe'!$H$2:$H$200,'Capacité_équipe'!$A$2:$A$200,$B$2,'Capacité_équipe'!$B$2:$B$200,$A37))</f>
        <v/>
      </c>
      <c r="D37" s="16">
        <f>IF($A37="","",SUMIFS('Planification'!$K$2:$K$200,'Planification'!$A$2:$A$200,$B$2,'Planification'!$C$2:$C$200,$A37))</f>
        <v/>
      </c>
      <c r="E37" s="16">
        <f>IF($A37="","",$C37-$D37)</f>
        <v/>
      </c>
      <c r="F37" s="17">
        <f>IF($A37="","",IFERROR($D37/$C37,0))</f>
        <v/>
      </c>
      <c r="G37" s="19">
        <f>IF($A37="","",IF($D37&gt;$C37,"Dépassement",IF($D37=$C37,"Pleine capacité",IF($D37=0,"Sans affectation","Capacité disponible"))))</f>
        <v/>
      </c>
    </row>
    <row r="38">
      <c r="A38" s="22" t="inlineStr"/>
      <c r="B38" s="15">
        <f>IFERROR(INDEX('Paramètres'!$B$10:$B$18,MATCH($A38,'Paramètres'!$A$10:$A$18,0)),"")</f>
        <v/>
      </c>
      <c r="C38" s="16">
        <f>IF($A38="","",SUMIFS('Capacité_équipe'!$H$2:$H$200,'Capacité_équipe'!$A$2:$A$200,$B$2,'Capacité_équipe'!$B$2:$B$200,$A38))</f>
        <v/>
      </c>
      <c r="D38" s="16">
        <f>IF($A38="","",SUMIFS('Planification'!$K$2:$K$200,'Planification'!$A$2:$A$200,$B$2,'Planification'!$C$2:$C$200,$A38))</f>
        <v/>
      </c>
      <c r="E38" s="16">
        <f>IF($A38="","",$C38-$D38)</f>
        <v/>
      </c>
      <c r="F38" s="17">
        <f>IF($A38="","",IFERROR($D38/$C38,0))</f>
        <v/>
      </c>
      <c r="G38" s="19">
        <f>IF($A38="","",IF($D38&gt;$C38,"Dépassement",IF($D38=$C38,"Pleine capacité",IF($D38=0,"Sans affectation","Capacité disponible"))))</f>
        <v/>
      </c>
    </row>
    <row r="39">
      <c r="A39" s="21" t="inlineStr"/>
      <c r="B39" s="15">
        <f>IFERROR(INDEX('Paramètres'!$B$10:$B$18,MATCH($A39,'Paramètres'!$A$10:$A$18,0)),"")</f>
        <v/>
      </c>
      <c r="C39" s="16">
        <f>IF($A39="","",SUMIFS('Capacité_équipe'!$H$2:$H$200,'Capacité_équipe'!$A$2:$A$200,$B$2,'Capacité_équipe'!$B$2:$B$200,$A39))</f>
        <v/>
      </c>
      <c r="D39" s="16">
        <f>IF($A39="","",SUMIFS('Planification'!$K$2:$K$200,'Planification'!$A$2:$A$200,$B$2,'Planification'!$C$2:$C$200,$A39))</f>
        <v/>
      </c>
      <c r="E39" s="16">
        <f>IF($A39="","",$C39-$D39)</f>
        <v/>
      </c>
      <c r="F39" s="17">
        <f>IF($A39="","",IFERROR($D39/$C39,0))</f>
        <v/>
      </c>
      <c r="G39" s="19">
        <f>IF($A39="","",IF($D39&gt;$C39,"Dépassement",IF($D39=$C39,"Pleine capacité",IF($D39=0,"Sans affectation","Capacité disponible"))))</f>
        <v/>
      </c>
    </row>
    <row r="40">
      <c r="A40" s="22" t="inlineStr"/>
      <c r="B40" s="15">
        <f>IFERROR(INDEX('Paramètres'!$B$10:$B$18,MATCH($A40,'Paramètres'!$A$10:$A$18,0)),"")</f>
        <v/>
      </c>
      <c r="C40" s="16">
        <f>IF($A40="","",SUMIFS('Capacité_équipe'!$H$2:$H$200,'Capacité_équipe'!$A$2:$A$200,$B$2,'Capacité_équipe'!$B$2:$B$200,$A40))</f>
        <v/>
      </c>
      <c r="D40" s="16">
        <f>IF($A40="","",SUMIFS('Planification'!$K$2:$K$200,'Planification'!$A$2:$A$200,$B$2,'Planification'!$C$2:$C$200,$A40))</f>
        <v/>
      </c>
      <c r="E40" s="16">
        <f>IF($A40="","",$C40-$D40)</f>
        <v/>
      </c>
      <c r="F40" s="17">
        <f>IF($A40="","",IFERROR($D40/$C40,0))</f>
        <v/>
      </c>
      <c r="G40" s="19">
        <f>IF($A40="","",IF($D40&gt;$C40,"Dépassement",IF($D40=$C40,"Pleine capacité",IF($D40=0,"Sans affectation","Capacité disponible"))))</f>
        <v/>
      </c>
    </row>
    <row r="41">
      <c r="A41" s="21" t="inlineStr"/>
      <c r="B41" s="15">
        <f>IFERROR(INDEX('Paramètres'!$B$10:$B$18,MATCH($A41,'Paramètres'!$A$10:$A$18,0)),"")</f>
        <v/>
      </c>
      <c r="C41" s="16">
        <f>IF($A41="","",SUMIFS('Capacité_équipe'!$H$2:$H$200,'Capacité_équipe'!$A$2:$A$200,$B$2,'Capacité_équipe'!$B$2:$B$200,$A41))</f>
        <v/>
      </c>
      <c r="D41" s="16">
        <f>IF($A41="","",SUMIFS('Planification'!$K$2:$K$200,'Planification'!$A$2:$A$200,$B$2,'Planification'!$C$2:$C$200,$A41))</f>
        <v/>
      </c>
      <c r="E41" s="16">
        <f>IF($A41="","",$C41-$D41)</f>
        <v/>
      </c>
      <c r="F41" s="17">
        <f>IF($A41="","",IFERROR($D41/$C41,0))</f>
        <v/>
      </c>
      <c r="G41" s="19">
        <f>IF($A41="","",IF($D41&gt;$C41,"Dépassement",IF($D41=$C41,"Pleine capacité",IF($D41=0,"Sans affectation","Capacité disponible"))))</f>
        <v/>
      </c>
    </row>
    <row r="42">
      <c r="A42" s="22" t="inlineStr"/>
      <c r="B42" s="15">
        <f>IFERROR(INDEX('Paramètres'!$B$10:$B$18,MATCH($A42,'Paramètres'!$A$10:$A$18,0)),"")</f>
        <v/>
      </c>
      <c r="C42" s="16">
        <f>IF($A42="","",SUMIFS('Capacité_équipe'!$H$2:$H$200,'Capacité_équipe'!$A$2:$A$200,$B$2,'Capacité_équipe'!$B$2:$B$200,$A42))</f>
        <v/>
      </c>
      <c r="D42" s="16">
        <f>IF($A42="","",SUMIFS('Planification'!$K$2:$K$200,'Planification'!$A$2:$A$200,$B$2,'Planification'!$C$2:$C$200,$A42))</f>
        <v/>
      </c>
      <c r="E42" s="16">
        <f>IF($A42="","",$C42-$D42)</f>
        <v/>
      </c>
      <c r="F42" s="17">
        <f>IF($A42="","",IFERROR($D42/$C42,0))</f>
        <v/>
      </c>
      <c r="G42" s="19">
        <f>IF($A42="","",IF($D42&gt;$C42,"Dépassement",IF($D42=$C42,"Pleine capacité",IF($D42=0,"Sans affectation","Capacité disponible"))))</f>
        <v/>
      </c>
    </row>
    <row r="43">
      <c r="A43" s="21" t="inlineStr"/>
      <c r="B43" s="15">
        <f>IFERROR(INDEX('Paramètres'!$B$10:$B$18,MATCH($A43,'Paramètres'!$A$10:$A$18,0)),"")</f>
        <v/>
      </c>
      <c r="C43" s="16">
        <f>IF($A43="","",SUMIFS('Capacité_équipe'!$H$2:$H$200,'Capacité_équipe'!$A$2:$A$200,$B$2,'Capacité_équipe'!$B$2:$B$200,$A43))</f>
        <v/>
      </c>
      <c r="D43" s="16">
        <f>IF($A43="","",SUMIFS('Planification'!$K$2:$K$200,'Planification'!$A$2:$A$200,$B$2,'Planification'!$C$2:$C$200,$A43))</f>
        <v/>
      </c>
      <c r="E43" s="16">
        <f>IF($A43="","",$C43-$D43)</f>
        <v/>
      </c>
      <c r="F43" s="17">
        <f>IF($A43="","",IFERROR($D43/$C43,0))</f>
        <v/>
      </c>
      <c r="G43" s="19">
        <f>IF($A43="","",IF($D43&gt;$C43,"Dépassement",IF($D43=$C43,"Pleine capacité",IF($D43=0,"Sans affectation","Capacité disponible"))))</f>
        <v/>
      </c>
    </row>
    <row r="44">
      <c r="A44" s="22" t="inlineStr"/>
      <c r="B44" s="15">
        <f>IFERROR(INDEX('Paramètres'!$B$10:$B$18,MATCH($A44,'Paramètres'!$A$10:$A$18,0)),"")</f>
        <v/>
      </c>
      <c r="C44" s="16">
        <f>IF($A44="","",SUMIFS('Capacité_équipe'!$H$2:$H$200,'Capacité_équipe'!$A$2:$A$200,$B$2,'Capacité_équipe'!$B$2:$B$200,$A44))</f>
        <v/>
      </c>
      <c r="D44" s="16">
        <f>IF($A44="","",SUMIFS('Planification'!$K$2:$K$200,'Planification'!$A$2:$A$200,$B$2,'Planification'!$C$2:$C$200,$A44))</f>
        <v/>
      </c>
      <c r="E44" s="16">
        <f>IF($A44="","",$C44-$D44)</f>
        <v/>
      </c>
      <c r="F44" s="17">
        <f>IF($A44="","",IFERROR($D44/$C44,0))</f>
        <v/>
      </c>
      <c r="G44" s="19">
        <f>IF($A44="","",IF($D44&gt;$C44,"Dépassement",IF($D44=$C44,"Pleine capacité",IF($D44=0,"Sans affectation","Capacité disponible"))))</f>
        <v/>
      </c>
    </row>
    <row r="45">
      <c r="A45" s="21" t="inlineStr"/>
      <c r="B45" s="15">
        <f>IFERROR(INDEX('Paramètres'!$B$10:$B$18,MATCH($A45,'Paramètres'!$A$10:$A$18,0)),"")</f>
        <v/>
      </c>
      <c r="C45" s="16">
        <f>IF($A45="","",SUMIFS('Capacité_équipe'!$H$2:$H$200,'Capacité_équipe'!$A$2:$A$200,$B$2,'Capacité_équipe'!$B$2:$B$200,$A45))</f>
        <v/>
      </c>
      <c r="D45" s="16">
        <f>IF($A45="","",SUMIFS('Planification'!$K$2:$K$200,'Planification'!$A$2:$A$200,$B$2,'Planification'!$C$2:$C$200,$A45))</f>
        <v/>
      </c>
      <c r="E45" s="16">
        <f>IF($A45="","",$C45-$D45)</f>
        <v/>
      </c>
      <c r="F45" s="17">
        <f>IF($A45="","",IFERROR($D45/$C45,0))</f>
        <v/>
      </c>
      <c r="G45" s="19">
        <f>IF($A45="","",IF($D45&gt;$C45,"Dépassement",IF($D45=$C45,"Pleine capacité",IF($D45=0,"Sans affectation","Capacité disponible"))))</f>
        <v/>
      </c>
    </row>
    <row r="46">
      <c r="A46" s="22" t="inlineStr"/>
      <c r="B46" s="15">
        <f>IFERROR(INDEX('Paramètres'!$B$10:$B$18,MATCH($A46,'Paramètres'!$A$10:$A$18,0)),"")</f>
        <v/>
      </c>
      <c r="C46" s="16">
        <f>IF($A46="","",SUMIFS('Capacité_équipe'!$H$2:$H$200,'Capacité_équipe'!$A$2:$A$200,$B$2,'Capacité_équipe'!$B$2:$B$200,$A46))</f>
        <v/>
      </c>
      <c r="D46" s="16">
        <f>IF($A46="","",SUMIFS('Planification'!$K$2:$K$200,'Planification'!$A$2:$A$200,$B$2,'Planification'!$C$2:$C$200,$A46))</f>
        <v/>
      </c>
      <c r="E46" s="16">
        <f>IF($A46="","",$C46-$D46)</f>
        <v/>
      </c>
      <c r="F46" s="17">
        <f>IF($A46="","",IFERROR($D46/$C46,0))</f>
        <v/>
      </c>
      <c r="G46" s="19">
        <f>IF($A46="","",IF($D46&gt;$C46,"Dépassement",IF($D46=$C46,"Pleine capacité",IF($D46=0,"Sans affectation","Capacité disponible"))))</f>
        <v/>
      </c>
    </row>
    <row r="47">
      <c r="A47" s="21" t="inlineStr"/>
      <c r="B47" s="15">
        <f>IFERROR(INDEX('Paramètres'!$B$10:$B$18,MATCH($A47,'Paramètres'!$A$10:$A$18,0)),"")</f>
        <v/>
      </c>
      <c r="C47" s="16">
        <f>IF($A47="","",SUMIFS('Capacité_équipe'!$H$2:$H$200,'Capacité_équipe'!$A$2:$A$200,$B$2,'Capacité_équipe'!$B$2:$B$200,$A47))</f>
        <v/>
      </c>
      <c r="D47" s="16">
        <f>IF($A47="","",SUMIFS('Planification'!$K$2:$K$200,'Planification'!$A$2:$A$200,$B$2,'Planification'!$C$2:$C$200,$A47))</f>
        <v/>
      </c>
      <c r="E47" s="16">
        <f>IF($A47="","",$C47-$D47)</f>
        <v/>
      </c>
      <c r="F47" s="17">
        <f>IF($A47="","",IFERROR($D47/$C47,0))</f>
        <v/>
      </c>
      <c r="G47" s="19">
        <f>IF($A47="","",IF($D47&gt;$C47,"Dépassement",IF($D47=$C47,"Pleine capacité",IF($D47=0,"Sans affectation","Capacité disponible"))))</f>
        <v/>
      </c>
    </row>
    <row r="48">
      <c r="A48" s="22" t="inlineStr"/>
      <c r="B48" s="15">
        <f>IFERROR(INDEX('Paramètres'!$B$10:$B$18,MATCH($A48,'Paramètres'!$A$10:$A$18,0)),"")</f>
        <v/>
      </c>
      <c r="C48" s="16">
        <f>IF($A48="","",SUMIFS('Capacité_équipe'!$H$2:$H$200,'Capacité_équipe'!$A$2:$A$200,$B$2,'Capacité_équipe'!$B$2:$B$200,$A48))</f>
        <v/>
      </c>
      <c r="D48" s="16">
        <f>IF($A48="","",SUMIFS('Planification'!$K$2:$K$200,'Planification'!$A$2:$A$200,$B$2,'Planification'!$C$2:$C$200,$A48))</f>
        <v/>
      </c>
      <c r="E48" s="16">
        <f>IF($A48="","",$C48-$D48)</f>
        <v/>
      </c>
      <c r="F48" s="17">
        <f>IF($A48="","",IFERROR($D48/$C48,0))</f>
        <v/>
      </c>
      <c r="G48" s="19">
        <f>IF($A48="","",IF($D48&gt;$C48,"Dépassement",IF($D48=$C48,"Pleine capacité",IF($D48=0,"Sans affectation","Capacité disponible"))))</f>
        <v/>
      </c>
    </row>
    <row r="49">
      <c r="A49" s="21" t="inlineStr"/>
      <c r="B49" s="15">
        <f>IFERROR(INDEX('Paramètres'!$B$10:$B$18,MATCH($A49,'Paramètres'!$A$10:$A$18,0)),"")</f>
        <v/>
      </c>
      <c r="C49" s="16">
        <f>IF($A49="","",SUMIFS('Capacité_équipe'!$H$2:$H$200,'Capacité_équipe'!$A$2:$A$200,$B$2,'Capacité_équipe'!$B$2:$B$200,$A49))</f>
        <v/>
      </c>
      <c r="D49" s="16">
        <f>IF($A49="","",SUMIFS('Planification'!$K$2:$K$200,'Planification'!$A$2:$A$200,$B$2,'Planification'!$C$2:$C$200,$A49))</f>
        <v/>
      </c>
      <c r="E49" s="16">
        <f>IF($A49="","",$C49-$D49)</f>
        <v/>
      </c>
      <c r="F49" s="17">
        <f>IF($A49="","",IFERROR($D49/$C49,0))</f>
        <v/>
      </c>
      <c r="G49" s="19">
        <f>IF($A49="","",IF($D49&gt;$C49,"Dépassement",IF($D49=$C49,"Pleine capacité",IF($D49=0,"Sans affectation","Capacité disponible"))))</f>
        <v/>
      </c>
    </row>
    <row r="50">
      <c r="A50" s="22" t="inlineStr"/>
      <c r="B50" s="15">
        <f>IFERROR(INDEX('Paramètres'!$B$10:$B$18,MATCH($A50,'Paramètres'!$A$10:$A$18,0)),"")</f>
        <v/>
      </c>
      <c r="C50" s="16">
        <f>IF($A50="","",SUMIFS('Capacité_équipe'!$H$2:$H$200,'Capacité_équipe'!$A$2:$A$200,$B$2,'Capacité_équipe'!$B$2:$B$200,$A50))</f>
        <v/>
      </c>
      <c r="D50" s="16">
        <f>IF($A50="","",SUMIFS('Planification'!$K$2:$K$200,'Planification'!$A$2:$A$200,$B$2,'Planification'!$C$2:$C$200,$A50))</f>
        <v/>
      </c>
      <c r="E50" s="16">
        <f>IF($A50="","",$C50-$D50)</f>
        <v/>
      </c>
      <c r="F50" s="17">
        <f>IF($A50="","",IFERROR($D50/$C50,0))</f>
        <v/>
      </c>
      <c r="G50" s="19">
        <f>IF($A50="","",IF($D50&gt;$C50,"Dépassement",IF($D50=$C50,"Pleine capacité",IF($D50=0,"Sans affectation","Capacité disponible"))))</f>
        <v/>
      </c>
    </row>
    <row r="51">
      <c r="A51" s="21" t="inlineStr"/>
      <c r="B51" s="15">
        <f>IFERROR(INDEX('Paramètres'!$B$10:$B$18,MATCH($A51,'Paramètres'!$A$10:$A$18,0)),"")</f>
        <v/>
      </c>
      <c r="C51" s="16">
        <f>IF($A51="","",SUMIFS('Capacité_équipe'!$H$2:$H$200,'Capacité_équipe'!$A$2:$A$200,$B$2,'Capacité_équipe'!$B$2:$B$200,$A51))</f>
        <v/>
      </c>
      <c r="D51" s="16">
        <f>IF($A51="","",SUMIFS('Planification'!$K$2:$K$200,'Planification'!$A$2:$A$200,$B$2,'Planification'!$C$2:$C$200,$A51))</f>
        <v/>
      </c>
      <c r="E51" s="16">
        <f>IF($A51="","",$C51-$D51)</f>
        <v/>
      </c>
      <c r="F51" s="17">
        <f>IF($A51="","",IFERROR($D51/$C51,0))</f>
        <v/>
      </c>
      <c r="G51" s="19">
        <f>IF($A51="","",IF($D51&gt;$C51,"Dépassement",IF($D51=$C51,"Pleine capacité",IF($D51=0,"Sans affectation","Capacité disponible"))))</f>
        <v/>
      </c>
    </row>
    <row r="52">
      <c r="A52" s="22" t="inlineStr"/>
      <c r="B52" s="15">
        <f>IFERROR(INDEX('Paramètres'!$B$10:$B$18,MATCH($A52,'Paramètres'!$A$10:$A$18,0)),"")</f>
        <v/>
      </c>
      <c r="C52" s="16">
        <f>IF($A52="","",SUMIFS('Capacité_équipe'!$H$2:$H$200,'Capacité_équipe'!$A$2:$A$200,$B$2,'Capacité_équipe'!$B$2:$B$200,$A52))</f>
        <v/>
      </c>
      <c r="D52" s="16">
        <f>IF($A52="","",SUMIFS('Planification'!$K$2:$K$200,'Planification'!$A$2:$A$200,$B$2,'Planification'!$C$2:$C$200,$A52))</f>
        <v/>
      </c>
      <c r="E52" s="16">
        <f>IF($A52="","",$C52-$D52)</f>
        <v/>
      </c>
      <c r="F52" s="17">
        <f>IF($A52="","",IFERROR($D52/$C52,0))</f>
        <v/>
      </c>
      <c r="G52" s="19">
        <f>IF($A52="","",IF($D52&gt;$C52,"Dépassement",IF($D52=$C52,"Pleine capacité",IF($D52=0,"Sans affectation","Capacité disponible"))))</f>
        <v/>
      </c>
    </row>
    <row r="53">
      <c r="A53" s="21" t="inlineStr"/>
      <c r="B53" s="15">
        <f>IFERROR(INDEX('Paramètres'!$B$10:$B$18,MATCH($A53,'Paramètres'!$A$10:$A$18,0)),"")</f>
        <v/>
      </c>
      <c r="C53" s="16">
        <f>IF($A53="","",SUMIFS('Capacité_équipe'!$H$2:$H$200,'Capacité_équipe'!$A$2:$A$200,$B$2,'Capacité_équipe'!$B$2:$B$200,$A53))</f>
        <v/>
      </c>
      <c r="D53" s="16">
        <f>IF($A53="","",SUMIFS('Planification'!$K$2:$K$200,'Planification'!$A$2:$A$200,$B$2,'Planification'!$C$2:$C$200,$A53))</f>
        <v/>
      </c>
      <c r="E53" s="16">
        <f>IF($A53="","",$C53-$D53)</f>
        <v/>
      </c>
      <c r="F53" s="17">
        <f>IF($A53="","",IFERROR($D53/$C53,0))</f>
        <v/>
      </c>
      <c r="G53" s="19">
        <f>IF($A53="","",IF($D53&gt;$C53,"Dépassement",IF($D53=$C53,"Pleine capacité",IF($D53=0,"Sans affectation","Capacité disponible"))))</f>
        <v/>
      </c>
    </row>
    <row r="54">
      <c r="A54" s="22" t="inlineStr"/>
      <c r="B54" s="15">
        <f>IFERROR(INDEX('Paramètres'!$B$10:$B$18,MATCH($A54,'Paramètres'!$A$10:$A$18,0)),"")</f>
        <v/>
      </c>
      <c r="C54" s="16">
        <f>IF($A54="","",SUMIFS('Capacité_équipe'!$H$2:$H$200,'Capacité_équipe'!$A$2:$A$200,$B$2,'Capacité_équipe'!$B$2:$B$200,$A54))</f>
        <v/>
      </c>
      <c r="D54" s="16">
        <f>IF($A54="","",SUMIFS('Planification'!$K$2:$K$200,'Planification'!$A$2:$A$200,$B$2,'Planification'!$C$2:$C$200,$A54))</f>
        <v/>
      </c>
      <c r="E54" s="16">
        <f>IF($A54="","",$C54-$D54)</f>
        <v/>
      </c>
      <c r="F54" s="17">
        <f>IF($A54="","",IFERROR($D54/$C54,0))</f>
        <v/>
      </c>
      <c r="G54" s="19">
        <f>IF($A54="","",IF($D54&gt;$C54,"Dépassement",IF($D54=$C54,"Pleine capacité",IF($D54=0,"Sans affectation","Capacité disponible"))))</f>
        <v/>
      </c>
    </row>
    <row r="55">
      <c r="A55" s="21" t="inlineStr"/>
      <c r="B55" s="15">
        <f>IFERROR(INDEX('Paramètres'!$B$10:$B$18,MATCH($A55,'Paramètres'!$A$10:$A$18,0)),"")</f>
        <v/>
      </c>
      <c r="C55" s="16">
        <f>IF($A55="","",SUMIFS('Capacité_équipe'!$H$2:$H$200,'Capacité_équipe'!$A$2:$A$200,$B$2,'Capacité_équipe'!$B$2:$B$200,$A55))</f>
        <v/>
      </c>
      <c r="D55" s="16">
        <f>IF($A55="","",SUMIFS('Planification'!$K$2:$K$200,'Planification'!$A$2:$A$200,$B$2,'Planification'!$C$2:$C$200,$A55))</f>
        <v/>
      </c>
      <c r="E55" s="16">
        <f>IF($A55="","",$C55-$D55)</f>
        <v/>
      </c>
      <c r="F55" s="17">
        <f>IF($A55="","",IFERROR($D55/$C55,0))</f>
        <v/>
      </c>
      <c r="G55" s="19">
        <f>IF($A55="","",IF($D55&gt;$C55,"Dépassement",IF($D55=$C55,"Pleine capacité",IF($D55=0,"Sans affectation","Capacité disponible"))))</f>
        <v/>
      </c>
    </row>
    <row r="56">
      <c r="A56" s="22" t="inlineStr"/>
      <c r="B56" s="15">
        <f>IFERROR(INDEX('Paramètres'!$B$10:$B$18,MATCH($A56,'Paramètres'!$A$10:$A$18,0)),"")</f>
        <v/>
      </c>
      <c r="C56" s="16">
        <f>IF($A56="","",SUMIFS('Capacité_équipe'!$H$2:$H$200,'Capacité_équipe'!$A$2:$A$200,$B$2,'Capacité_équipe'!$B$2:$B$200,$A56))</f>
        <v/>
      </c>
      <c r="D56" s="16">
        <f>IF($A56="","",SUMIFS('Planification'!$K$2:$K$200,'Planification'!$A$2:$A$200,$B$2,'Planification'!$C$2:$C$200,$A56))</f>
        <v/>
      </c>
      <c r="E56" s="16">
        <f>IF($A56="","",$C56-$D56)</f>
        <v/>
      </c>
      <c r="F56" s="17">
        <f>IF($A56="","",IFERROR($D56/$C56,0))</f>
        <v/>
      </c>
      <c r="G56" s="19">
        <f>IF($A56="","",IF($D56&gt;$C56,"Dépassement",IF($D56=$C56,"Pleine capacité",IF($D56=0,"Sans affectation","Capacité disponible"))))</f>
        <v/>
      </c>
    </row>
    <row r="57">
      <c r="A57" s="21" t="inlineStr"/>
      <c r="B57" s="15">
        <f>IFERROR(INDEX('Paramètres'!$B$10:$B$18,MATCH($A57,'Paramètres'!$A$10:$A$18,0)),"")</f>
        <v/>
      </c>
      <c r="C57" s="16">
        <f>IF($A57="","",SUMIFS('Capacité_équipe'!$H$2:$H$200,'Capacité_équipe'!$A$2:$A$200,$B$2,'Capacité_équipe'!$B$2:$B$200,$A57))</f>
        <v/>
      </c>
      <c r="D57" s="16">
        <f>IF($A57="","",SUMIFS('Planification'!$K$2:$K$200,'Planification'!$A$2:$A$200,$B$2,'Planification'!$C$2:$C$200,$A57))</f>
        <v/>
      </c>
      <c r="E57" s="16">
        <f>IF($A57="","",$C57-$D57)</f>
        <v/>
      </c>
      <c r="F57" s="17">
        <f>IF($A57="","",IFERROR($D57/$C57,0))</f>
        <v/>
      </c>
      <c r="G57" s="19">
        <f>IF($A57="","",IF($D57&gt;$C57,"Dépassement",IF($D57=$C57,"Pleine capacité",IF($D57=0,"Sans affectation","Capacité disponible"))))</f>
        <v/>
      </c>
    </row>
    <row r="58">
      <c r="A58" s="22" t="inlineStr"/>
      <c r="B58" s="15">
        <f>IFERROR(INDEX('Paramètres'!$B$10:$B$18,MATCH($A58,'Paramètres'!$A$10:$A$18,0)),"")</f>
        <v/>
      </c>
      <c r="C58" s="16">
        <f>IF($A58="","",SUMIFS('Capacité_équipe'!$H$2:$H$200,'Capacité_équipe'!$A$2:$A$200,$B$2,'Capacité_équipe'!$B$2:$B$200,$A58))</f>
        <v/>
      </c>
      <c r="D58" s="16">
        <f>IF($A58="","",SUMIFS('Planification'!$K$2:$K$200,'Planification'!$A$2:$A$200,$B$2,'Planification'!$C$2:$C$200,$A58))</f>
        <v/>
      </c>
      <c r="E58" s="16">
        <f>IF($A58="","",$C58-$D58)</f>
        <v/>
      </c>
      <c r="F58" s="17">
        <f>IF($A58="","",IFERROR($D58/$C58,0))</f>
        <v/>
      </c>
      <c r="G58" s="19">
        <f>IF($A58="","",IF($D58&gt;$C58,"Dépassement",IF($D58=$C58,"Pleine capacité",IF($D58=0,"Sans affectation","Capacité disponible"))))</f>
        <v/>
      </c>
    </row>
    <row r="59">
      <c r="A59" s="21" t="inlineStr"/>
      <c r="B59" s="15">
        <f>IFERROR(INDEX('Paramètres'!$B$10:$B$18,MATCH($A59,'Paramètres'!$A$10:$A$18,0)),"")</f>
        <v/>
      </c>
      <c r="C59" s="16">
        <f>IF($A59="","",SUMIFS('Capacité_équipe'!$H$2:$H$200,'Capacité_équipe'!$A$2:$A$200,$B$2,'Capacité_équipe'!$B$2:$B$200,$A59))</f>
        <v/>
      </c>
      <c r="D59" s="16">
        <f>IF($A59="","",SUMIFS('Planification'!$K$2:$K$200,'Planification'!$A$2:$A$200,$B$2,'Planification'!$C$2:$C$200,$A59))</f>
        <v/>
      </c>
      <c r="E59" s="16">
        <f>IF($A59="","",$C59-$D59)</f>
        <v/>
      </c>
      <c r="F59" s="17">
        <f>IF($A59="","",IFERROR($D59/$C59,0))</f>
        <v/>
      </c>
      <c r="G59" s="19">
        <f>IF($A59="","",IF($D59&gt;$C59,"Dépassement",IF($D59=$C59,"Pleine capacité",IF($D59=0,"Sans affectation","Capacité disponible"))))</f>
        <v/>
      </c>
    </row>
    <row r="60">
      <c r="A60" s="22" t="inlineStr"/>
      <c r="B60" s="15">
        <f>IFERROR(INDEX('Paramètres'!$B$10:$B$18,MATCH($A60,'Paramètres'!$A$10:$A$18,0)),"")</f>
        <v/>
      </c>
      <c r="C60" s="16">
        <f>IF($A60="","",SUMIFS('Capacité_équipe'!$H$2:$H$200,'Capacité_équipe'!$A$2:$A$200,$B$2,'Capacité_équipe'!$B$2:$B$200,$A60))</f>
        <v/>
      </c>
      <c r="D60" s="16">
        <f>IF($A60="","",SUMIFS('Planification'!$K$2:$K$200,'Planification'!$A$2:$A$200,$B$2,'Planification'!$C$2:$C$200,$A60))</f>
        <v/>
      </c>
      <c r="E60" s="16">
        <f>IF($A60="","",$C60-$D60)</f>
        <v/>
      </c>
      <c r="F60" s="17">
        <f>IF($A60="","",IFERROR($D60/$C60,0))</f>
        <v/>
      </c>
      <c r="G60" s="19">
        <f>IF($A60="","",IF($D60&gt;$C60,"Dépassement",IF($D60=$C60,"Pleine capacité",IF($D60=0,"Sans affectation","Capacité disponible"))))</f>
        <v/>
      </c>
    </row>
    <row r="61">
      <c r="A61" s="21" t="inlineStr"/>
      <c r="B61" s="15">
        <f>IFERROR(INDEX('Paramètres'!$B$10:$B$18,MATCH($A61,'Paramètres'!$A$10:$A$18,0)),"")</f>
        <v/>
      </c>
      <c r="C61" s="16">
        <f>IF($A61="","",SUMIFS('Capacité_équipe'!$H$2:$H$200,'Capacité_équipe'!$A$2:$A$200,$B$2,'Capacité_équipe'!$B$2:$B$200,$A61))</f>
        <v/>
      </c>
      <c r="D61" s="16">
        <f>IF($A61="","",SUMIFS('Planification'!$K$2:$K$200,'Planification'!$A$2:$A$200,$B$2,'Planification'!$C$2:$C$200,$A61))</f>
        <v/>
      </c>
      <c r="E61" s="16">
        <f>IF($A61="","",$C61-$D61)</f>
        <v/>
      </c>
      <c r="F61" s="17">
        <f>IF($A61="","",IFERROR($D61/$C61,0))</f>
        <v/>
      </c>
      <c r="G61" s="19">
        <f>IF($A61="","",IF($D61&gt;$C61,"Dépassement",IF($D61=$C61,"Pleine capacité",IF($D61=0,"Sans affectation","Capacité disponible"))))</f>
        <v/>
      </c>
    </row>
    <row r="62">
      <c r="A62" s="22" t="inlineStr"/>
      <c r="B62" s="15">
        <f>IFERROR(INDEX('Paramètres'!$B$10:$B$18,MATCH($A62,'Paramètres'!$A$10:$A$18,0)),"")</f>
        <v/>
      </c>
      <c r="C62" s="16">
        <f>IF($A62="","",SUMIFS('Capacité_équipe'!$H$2:$H$200,'Capacité_équipe'!$A$2:$A$200,$B$2,'Capacité_équipe'!$B$2:$B$200,$A62))</f>
        <v/>
      </c>
      <c r="D62" s="16">
        <f>IF($A62="","",SUMIFS('Planification'!$K$2:$K$200,'Planification'!$A$2:$A$200,$B$2,'Planification'!$C$2:$C$200,$A62))</f>
        <v/>
      </c>
      <c r="E62" s="16">
        <f>IF($A62="","",$C62-$D62)</f>
        <v/>
      </c>
      <c r="F62" s="17">
        <f>IF($A62="","",IFERROR($D62/$C62,0))</f>
        <v/>
      </c>
      <c r="G62" s="19">
        <f>IF($A62="","",IF($D62&gt;$C62,"Dépassement",IF($D62=$C62,"Pleine capacité",IF($D62=0,"Sans affectation","Capacité disponible"))))</f>
        <v/>
      </c>
    </row>
    <row r="63">
      <c r="A63" s="21" t="inlineStr"/>
      <c r="B63" s="15">
        <f>IFERROR(INDEX('Paramètres'!$B$10:$B$18,MATCH($A63,'Paramètres'!$A$10:$A$18,0)),"")</f>
        <v/>
      </c>
      <c r="C63" s="16">
        <f>IF($A63="","",SUMIFS('Capacité_équipe'!$H$2:$H$200,'Capacité_équipe'!$A$2:$A$200,$B$2,'Capacité_équipe'!$B$2:$B$200,$A63))</f>
        <v/>
      </c>
      <c r="D63" s="16">
        <f>IF($A63="","",SUMIFS('Planification'!$K$2:$K$200,'Planification'!$A$2:$A$200,$B$2,'Planification'!$C$2:$C$200,$A63))</f>
        <v/>
      </c>
      <c r="E63" s="16">
        <f>IF($A63="","",$C63-$D63)</f>
        <v/>
      </c>
      <c r="F63" s="17">
        <f>IF($A63="","",IFERROR($D63/$C63,0))</f>
        <v/>
      </c>
      <c r="G63" s="19">
        <f>IF($A63="","",IF($D63&gt;$C63,"Dépassement",IF($D63=$C63,"Pleine capacité",IF($D63=0,"Sans affectation","Capacité disponible"))))</f>
        <v/>
      </c>
    </row>
    <row r="64">
      <c r="A64" s="22" t="inlineStr"/>
      <c r="B64" s="15">
        <f>IFERROR(INDEX('Paramètres'!$B$10:$B$18,MATCH($A64,'Paramètres'!$A$10:$A$18,0)),"")</f>
        <v/>
      </c>
      <c r="C64" s="16">
        <f>IF($A64="","",SUMIFS('Capacité_équipe'!$H$2:$H$200,'Capacité_équipe'!$A$2:$A$200,$B$2,'Capacité_équipe'!$B$2:$B$200,$A64))</f>
        <v/>
      </c>
      <c r="D64" s="16">
        <f>IF($A64="","",SUMIFS('Planification'!$K$2:$K$200,'Planification'!$A$2:$A$200,$B$2,'Planification'!$C$2:$C$200,$A64))</f>
        <v/>
      </c>
      <c r="E64" s="16">
        <f>IF($A64="","",$C64-$D64)</f>
        <v/>
      </c>
      <c r="F64" s="17">
        <f>IF($A64="","",IFERROR($D64/$C64,0))</f>
        <v/>
      </c>
      <c r="G64" s="19">
        <f>IF($A64="","",IF($D64&gt;$C64,"Dépassement",IF($D64=$C64,"Pleine capacité",IF($D64=0,"Sans affectation","Capacité disponible"))))</f>
        <v/>
      </c>
    </row>
    <row r="65">
      <c r="A65" s="21" t="inlineStr"/>
      <c r="B65" s="15">
        <f>IFERROR(INDEX('Paramètres'!$B$10:$B$18,MATCH($A65,'Paramètres'!$A$10:$A$18,0)),"")</f>
        <v/>
      </c>
      <c r="C65" s="16">
        <f>IF($A65="","",SUMIFS('Capacité_équipe'!$H$2:$H$200,'Capacité_équipe'!$A$2:$A$200,$B$2,'Capacité_équipe'!$B$2:$B$200,$A65))</f>
        <v/>
      </c>
      <c r="D65" s="16">
        <f>IF($A65="","",SUMIFS('Planification'!$K$2:$K$200,'Planification'!$A$2:$A$200,$B$2,'Planification'!$C$2:$C$200,$A65))</f>
        <v/>
      </c>
      <c r="E65" s="16">
        <f>IF($A65="","",$C65-$D65)</f>
        <v/>
      </c>
      <c r="F65" s="17">
        <f>IF($A65="","",IFERROR($D65/$C65,0))</f>
        <v/>
      </c>
      <c r="G65" s="19">
        <f>IF($A65="","",IF($D65&gt;$C65,"Dépassement",IF($D65=$C65,"Pleine capacité",IF($D65=0,"Sans affectation","Capacité disponible"))))</f>
        <v/>
      </c>
    </row>
    <row r="66">
      <c r="A66" s="22" t="inlineStr"/>
      <c r="B66" s="15">
        <f>IFERROR(INDEX('Paramètres'!$B$10:$B$18,MATCH($A66,'Paramètres'!$A$10:$A$18,0)),"")</f>
        <v/>
      </c>
      <c r="C66" s="16">
        <f>IF($A66="","",SUMIFS('Capacité_équipe'!$H$2:$H$200,'Capacité_équipe'!$A$2:$A$200,$B$2,'Capacité_équipe'!$B$2:$B$200,$A66))</f>
        <v/>
      </c>
      <c r="D66" s="16">
        <f>IF($A66="","",SUMIFS('Planification'!$K$2:$K$200,'Planification'!$A$2:$A$200,$B$2,'Planification'!$C$2:$C$200,$A66))</f>
        <v/>
      </c>
      <c r="E66" s="16">
        <f>IF($A66="","",$C66-$D66)</f>
        <v/>
      </c>
      <c r="F66" s="17">
        <f>IF($A66="","",IFERROR($D66/$C66,0))</f>
        <v/>
      </c>
      <c r="G66" s="19">
        <f>IF($A66="","",IF($D66&gt;$C66,"Dépassement",IF($D66=$C66,"Pleine capacité",IF($D66=0,"Sans affectation","Capacité disponible"))))</f>
        <v/>
      </c>
    </row>
    <row r="67">
      <c r="A67" s="21" t="inlineStr"/>
      <c r="B67" s="15">
        <f>IFERROR(INDEX('Paramètres'!$B$10:$B$18,MATCH($A67,'Paramètres'!$A$10:$A$18,0)),"")</f>
        <v/>
      </c>
      <c r="C67" s="16">
        <f>IF($A67="","",SUMIFS('Capacité_équipe'!$H$2:$H$200,'Capacité_équipe'!$A$2:$A$200,$B$2,'Capacité_équipe'!$B$2:$B$200,$A67))</f>
        <v/>
      </c>
      <c r="D67" s="16">
        <f>IF($A67="","",SUMIFS('Planification'!$K$2:$K$200,'Planification'!$A$2:$A$200,$B$2,'Planification'!$C$2:$C$200,$A67))</f>
        <v/>
      </c>
      <c r="E67" s="16">
        <f>IF($A67="","",$C67-$D67)</f>
        <v/>
      </c>
      <c r="F67" s="17">
        <f>IF($A67="","",IFERROR($D67/$C67,0))</f>
        <v/>
      </c>
      <c r="G67" s="19">
        <f>IF($A67="","",IF($D67&gt;$C67,"Dépassement",IF($D67=$C67,"Pleine capacité",IF($D67=0,"Sans affectation","Capacité disponible"))))</f>
        <v/>
      </c>
    </row>
    <row r="68">
      <c r="A68" s="22" t="inlineStr"/>
      <c r="B68" s="15">
        <f>IFERROR(INDEX('Paramètres'!$B$10:$B$18,MATCH($A68,'Paramètres'!$A$10:$A$18,0)),"")</f>
        <v/>
      </c>
      <c r="C68" s="16">
        <f>IF($A68="","",SUMIFS('Capacité_équipe'!$H$2:$H$200,'Capacité_équipe'!$A$2:$A$200,$B$2,'Capacité_équipe'!$B$2:$B$200,$A68))</f>
        <v/>
      </c>
      <c r="D68" s="16">
        <f>IF($A68="","",SUMIFS('Planification'!$K$2:$K$200,'Planification'!$A$2:$A$200,$B$2,'Planification'!$C$2:$C$200,$A68))</f>
        <v/>
      </c>
      <c r="E68" s="16">
        <f>IF($A68="","",$C68-$D68)</f>
        <v/>
      </c>
      <c r="F68" s="17">
        <f>IF($A68="","",IFERROR($D68/$C68,0))</f>
        <v/>
      </c>
      <c r="G68" s="19">
        <f>IF($A68="","",IF($D68&gt;$C68,"Dépassement",IF($D68=$C68,"Pleine capacité",IF($D68=0,"Sans affectation","Capacité disponible"))))</f>
        <v/>
      </c>
    </row>
    <row r="69">
      <c r="A69" s="21" t="inlineStr"/>
      <c r="B69" s="15">
        <f>IFERROR(INDEX('Paramètres'!$B$10:$B$18,MATCH($A69,'Paramètres'!$A$10:$A$18,0)),"")</f>
        <v/>
      </c>
      <c r="C69" s="16">
        <f>IF($A69="","",SUMIFS('Capacité_équipe'!$H$2:$H$200,'Capacité_équipe'!$A$2:$A$200,$B$2,'Capacité_équipe'!$B$2:$B$200,$A69))</f>
        <v/>
      </c>
      <c r="D69" s="16">
        <f>IF($A69="","",SUMIFS('Planification'!$K$2:$K$200,'Planification'!$A$2:$A$200,$B$2,'Planification'!$C$2:$C$200,$A69))</f>
        <v/>
      </c>
      <c r="E69" s="16">
        <f>IF($A69="","",$C69-$D69)</f>
        <v/>
      </c>
      <c r="F69" s="17">
        <f>IF($A69="","",IFERROR($D69/$C69,0))</f>
        <v/>
      </c>
      <c r="G69" s="19">
        <f>IF($A69="","",IF($D69&gt;$C69,"Dépassement",IF($D69=$C69,"Pleine capacité",IF($D69=0,"Sans affectation","Capacité disponible"))))</f>
        <v/>
      </c>
    </row>
    <row r="70">
      <c r="A70" s="22" t="inlineStr"/>
      <c r="B70" s="15">
        <f>IFERROR(INDEX('Paramètres'!$B$10:$B$18,MATCH($A70,'Paramètres'!$A$10:$A$18,0)),"")</f>
        <v/>
      </c>
      <c r="C70" s="16">
        <f>IF($A70="","",SUMIFS('Capacité_équipe'!$H$2:$H$200,'Capacité_équipe'!$A$2:$A$200,$B$2,'Capacité_équipe'!$B$2:$B$200,$A70))</f>
        <v/>
      </c>
      <c r="D70" s="16">
        <f>IF($A70="","",SUMIFS('Planification'!$K$2:$K$200,'Planification'!$A$2:$A$200,$B$2,'Planification'!$C$2:$C$200,$A70))</f>
        <v/>
      </c>
      <c r="E70" s="16">
        <f>IF($A70="","",$C70-$D70)</f>
        <v/>
      </c>
      <c r="F70" s="17">
        <f>IF($A70="","",IFERROR($D70/$C70,0))</f>
        <v/>
      </c>
      <c r="G70" s="19">
        <f>IF($A70="","",IF($D70&gt;$C70,"Dépassement",IF($D70=$C70,"Pleine capacité",IF($D70=0,"Sans affectation","Capacité disponible"))))</f>
        <v/>
      </c>
    </row>
    <row r="71">
      <c r="A71" s="21" t="inlineStr"/>
      <c r="B71" s="15">
        <f>IFERROR(INDEX('Paramètres'!$B$10:$B$18,MATCH($A71,'Paramètres'!$A$10:$A$18,0)),"")</f>
        <v/>
      </c>
      <c r="C71" s="16">
        <f>IF($A71="","",SUMIFS('Capacité_équipe'!$H$2:$H$200,'Capacité_équipe'!$A$2:$A$200,$B$2,'Capacité_équipe'!$B$2:$B$200,$A71))</f>
        <v/>
      </c>
      <c r="D71" s="16">
        <f>IF($A71="","",SUMIFS('Planification'!$K$2:$K$200,'Planification'!$A$2:$A$200,$B$2,'Planification'!$C$2:$C$200,$A71))</f>
        <v/>
      </c>
      <c r="E71" s="16">
        <f>IF($A71="","",$C71-$D71)</f>
        <v/>
      </c>
      <c r="F71" s="17">
        <f>IF($A71="","",IFERROR($D71/$C71,0))</f>
        <v/>
      </c>
      <c r="G71" s="19">
        <f>IF($A71="","",IF($D71&gt;$C71,"Dépassement",IF($D71=$C71,"Pleine capacité",IF($D71=0,"Sans affectation","Capacité disponible"))))</f>
        <v/>
      </c>
    </row>
    <row r="72">
      <c r="A72" s="22" t="inlineStr"/>
      <c r="B72" s="15">
        <f>IFERROR(INDEX('Paramètres'!$B$10:$B$18,MATCH($A72,'Paramètres'!$A$10:$A$18,0)),"")</f>
        <v/>
      </c>
      <c r="C72" s="16">
        <f>IF($A72="","",SUMIFS('Capacité_équipe'!$H$2:$H$200,'Capacité_équipe'!$A$2:$A$200,$B$2,'Capacité_équipe'!$B$2:$B$200,$A72))</f>
        <v/>
      </c>
      <c r="D72" s="16">
        <f>IF($A72="","",SUMIFS('Planification'!$K$2:$K$200,'Planification'!$A$2:$A$200,$B$2,'Planification'!$C$2:$C$200,$A72))</f>
        <v/>
      </c>
      <c r="E72" s="16">
        <f>IF($A72="","",$C72-$D72)</f>
        <v/>
      </c>
      <c r="F72" s="17">
        <f>IF($A72="","",IFERROR($D72/$C72,0))</f>
        <v/>
      </c>
      <c r="G72" s="19">
        <f>IF($A72="","",IF($D72&gt;$C72,"Dépassement",IF($D72=$C72,"Pleine capacité",IF($D72=0,"Sans affectation","Capacité disponible"))))</f>
        <v/>
      </c>
    </row>
    <row r="73">
      <c r="A73" s="21" t="inlineStr"/>
      <c r="B73" s="15">
        <f>IFERROR(INDEX('Paramètres'!$B$10:$B$18,MATCH($A73,'Paramètres'!$A$10:$A$18,0)),"")</f>
        <v/>
      </c>
      <c r="C73" s="16">
        <f>IF($A73="","",SUMIFS('Capacité_équipe'!$H$2:$H$200,'Capacité_équipe'!$A$2:$A$200,$B$2,'Capacité_équipe'!$B$2:$B$200,$A73))</f>
        <v/>
      </c>
      <c r="D73" s="16">
        <f>IF($A73="","",SUMIFS('Planification'!$K$2:$K$200,'Planification'!$A$2:$A$200,$B$2,'Planification'!$C$2:$C$200,$A73))</f>
        <v/>
      </c>
      <c r="E73" s="16">
        <f>IF($A73="","",$C73-$D73)</f>
        <v/>
      </c>
      <c r="F73" s="17">
        <f>IF($A73="","",IFERROR($D73/$C73,0))</f>
        <v/>
      </c>
      <c r="G73" s="19">
        <f>IF($A73="","",IF($D73&gt;$C73,"Dépassement",IF($D73=$C73,"Pleine capacité",IF($D73=0,"Sans affectation","Capacité disponible"))))</f>
        <v/>
      </c>
    </row>
    <row r="74">
      <c r="A74" s="22" t="inlineStr"/>
      <c r="B74" s="15">
        <f>IFERROR(INDEX('Paramètres'!$B$10:$B$18,MATCH($A74,'Paramètres'!$A$10:$A$18,0)),"")</f>
        <v/>
      </c>
      <c r="C74" s="16">
        <f>IF($A74="","",SUMIFS('Capacité_équipe'!$H$2:$H$200,'Capacité_équipe'!$A$2:$A$200,$B$2,'Capacité_équipe'!$B$2:$B$200,$A74))</f>
        <v/>
      </c>
      <c r="D74" s="16">
        <f>IF($A74="","",SUMIFS('Planification'!$K$2:$K$200,'Planification'!$A$2:$A$200,$B$2,'Planification'!$C$2:$C$200,$A74))</f>
        <v/>
      </c>
      <c r="E74" s="16">
        <f>IF($A74="","",$C74-$D74)</f>
        <v/>
      </c>
      <c r="F74" s="17">
        <f>IF($A74="","",IFERROR($D74/$C74,0))</f>
        <v/>
      </c>
      <c r="G74" s="19">
        <f>IF($A74="","",IF($D74&gt;$C74,"Dépassement",IF($D74=$C74,"Pleine capacité",IF($D74=0,"Sans affectation","Capacité disponible"))))</f>
        <v/>
      </c>
    </row>
    <row r="75">
      <c r="A75" s="21" t="inlineStr"/>
      <c r="B75" s="15">
        <f>IFERROR(INDEX('Paramètres'!$B$10:$B$18,MATCH($A75,'Paramètres'!$A$10:$A$18,0)),"")</f>
        <v/>
      </c>
      <c r="C75" s="16">
        <f>IF($A75="","",SUMIFS('Capacité_équipe'!$H$2:$H$200,'Capacité_équipe'!$A$2:$A$200,$B$2,'Capacité_équipe'!$B$2:$B$200,$A75))</f>
        <v/>
      </c>
      <c r="D75" s="16">
        <f>IF($A75="","",SUMIFS('Planification'!$K$2:$K$200,'Planification'!$A$2:$A$200,$B$2,'Planification'!$C$2:$C$200,$A75))</f>
        <v/>
      </c>
      <c r="E75" s="16">
        <f>IF($A75="","",$C75-$D75)</f>
        <v/>
      </c>
      <c r="F75" s="17">
        <f>IF($A75="","",IFERROR($D75/$C75,0))</f>
        <v/>
      </c>
      <c r="G75" s="19">
        <f>IF($A75="","",IF($D75&gt;$C75,"Dépassement",IF($D75=$C75,"Pleine capacité",IF($D75=0,"Sans affectation","Capacité disponible"))))</f>
        <v/>
      </c>
    </row>
    <row r="76">
      <c r="A76" s="22" t="inlineStr"/>
      <c r="B76" s="15">
        <f>IFERROR(INDEX('Paramètres'!$B$10:$B$18,MATCH($A76,'Paramètres'!$A$10:$A$18,0)),"")</f>
        <v/>
      </c>
      <c r="C76" s="16">
        <f>IF($A76="","",SUMIFS('Capacité_équipe'!$H$2:$H$200,'Capacité_équipe'!$A$2:$A$200,$B$2,'Capacité_équipe'!$B$2:$B$200,$A76))</f>
        <v/>
      </c>
      <c r="D76" s="16">
        <f>IF($A76="","",SUMIFS('Planification'!$K$2:$K$200,'Planification'!$A$2:$A$200,$B$2,'Planification'!$C$2:$C$200,$A76))</f>
        <v/>
      </c>
      <c r="E76" s="16">
        <f>IF($A76="","",$C76-$D76)</f>
        <v/>
      </c>
      <c r="F76" s="17">
        <f>IF($A76="","",IFERROR($D76/$C76,0))</f>
        <v/>
      </c>
      <c r="G76" s="19">
        <f>IF($A76="","",IF($D76&gt;$C76,"Dépassement",IF($D76=$C76,"Pleine capacité",IF($D76=0,"Sans affectation","Capacité disponible"))))</f>
        <v/>
      </c>
    </row>
    <row r="77">
      <c r="A77" s="21" t="inlineStr"/>
      <c r="B77" s="15">
        <f>IFERROR(INDEX('Paramètres'!$B$10:$B$18,MATCH($A77,'Paramètres'!$A$10:$A$18,0)),"")</f>
        <v/>
      </c>
      <c r="C77" s="16">
        <f>IF($A77="","",SUMIFS('Capacité_équipe'!$H$2:$H$200,'Capacité_équipe'!$A$2:$A$200,$B$2,'Capacité_équipe'!$B$2:$B$200,$A77))</f>
        <v/>
      </c>
      <c r="D77" s="16">
        <f>IF($A77="","",SUMIFS('Planification'!$K$2:$K$200,'Planification'!$A$2:$A$200,$B$2,'Planification'!$C$2:$C$200,$A77))</f>
        <v/>
      </c>
      <c r="E77" s="16">
        <f>IF($A77="","",$C77-$D77)</f>
        <v/>
      </c>
      <c r="F77" s="17">
        <f>IF($A77="","",IFERROR($D77/$C77,0))</f>
        <v/>
      </c>
      <c r="G77" s="19">
        <f>IF($A77="","",IF($D77&gt;$C77,"Dépassement",IF($D77=$C77,"Pleine capacité",IF($D77=0,"Sans affectation","Capacité disponible"))))</f>
        <v/>
      </c>
    </row>
    <row r="78">
      <c r="A78" s="22" t="inlineStr"/>
      <c r="B78" s="15">
        <f>IFERROR(INDEX('Paramètres'!$B$10:$B$18,MATCH($A78,'Paramètres'!$A$10:$A$18,0)),"")</f>
        <v/>
      </c>
      <c r="C78" s="16">
        <f>IF($A78="","",SUMIFS('Capacité_équipe'!$H$2:$H$200,'Capacité_équipe'!$A$2:$A$200,$B$2,'Capacité_équipe'!$B$2:$B$200,$A78))</f>
        <v/>
      </c>
      <c r="D78" s="16">
        <f>IF($A78="","",SUMIFS('Planification'!$K$2:$K$200,'Planification'!$A$2:$A$200,$B$2,'Planification'!$C$2:$C$200,$A78))</f>
        <v/>
      </c>
      <c r="E78" s="16">
        <f>IF($A78="","",$C78-$D78)</f>
        <v/>
      </c>
      <c r="F78" s="17">
        <f>IF($A78="","",IFERROR($D78/$C78,0))</f>
        <v/>
      </c>
      <c r="G78" s="19">
        <f>IF($A78="","",IF($D78&gt;$C78,"Dépassement",IF($D78=$C78,"Pleine capacité",IF($D78=0,"Sans affectation","Capacité disponible"))))</f>
        <v/>
      </c>
    </row>
    <row r="79">
      <c r="A79" s="21" t="inlineStr"/>
      <c r="B79" s="15">
        <f>IFERROR(INDEX('Paramètres'!$B$10:$B$18,MATCH($A79,'Paramètres'!$A$10:$A$18,0)),"")</f>
        <v/>
      </c>
      <c r="C79" s="16">
        <f>IF($A79="","",SUMIFS('Capacité_équipe'!$H$2:$H$200,'Capacité_équipe'!$A$2:$A$200,$B$2,'Capacité_équipe'!$B$2:$B$200,$A79))</f>
        <v/>
      </c>
      <c r="D79" s="16">
        <f>IF($A79="","",SUMIFS('Planification'!$K$2:$K$200,'Planification'!$A$2:$A$200,$B$2,'Planification'!$C$2:$C$200,$A79))</f>
        <v/>
      </c>
      <c r="E79" s="16">
        <f>IF($A79="","",$C79-$D79)</f>
        <v/>
      </c>
      <c r="F79" s="17">
        <f>IF($A79="","",IFERROR($D79/$C79,0))</f>
        <v/>
      </c>
      <c r="G79" s="19">
        <f>IF($A79="","",IF($D79&gt;$C79,"Dépassement",IF($D79=$C79,"Pleine capacité",IF($D79=0,"Sans affectation","Capacité disponible"))))</f>
        <v/>
      </c>
    </row>
    <row r="80">
      <c r="A80" s="22" t="inlineStr"/>
      <c r="B80" s="15">
        <f>IFERROR(INDEX('Paramètres'!$B$10:$B$18,MATCH($A80,'Paramètres'!$A$10:$A$18,0)),"")</f>
        <v/>
      </c>
      <c r="C80" s="16">
        <f>IF($A80="","",SUMIFS('Capacité_équipe'!$H$2:$H$200,'Capacité_équipe'!$A$2:$A$200,$B$2,'Capacité_équipe'!$B$2:$B$200,$A80))</f>
        <v/>
      </c>
      <c r="D80" s="16">
        <f>IF($A80="","",SUMIFS('Planification'!$K$2:$K$200,'Planification'!$A$2:$A$200,$B$2,'Planification'!$C$2:$C$200,$A80))</f>
        <v/>
      </c>
      <c r="E80" s="16">
        <f>IF($A80="","",$C80-$D80)</f>
        <v/>
      </c>
      <c r="F80" s="17">
        <f>IF($A80="","",IFERROR($D80/$C80,0))</f>
        <v/>
      </c>
      <c r="G80" s="19">
        <f>IF($A80="","",IF($D80&gt;$C80,"Dépassement",IF($D80=$C80,"Pleine capacité",IF($D80=0,"Sans affectation","Capacité disponible"))))</f>
        <v/>
      </c>
    </row>
    <row r="81">
      <c r="A81" s="21" t="inlineStr"/>
      <c r="B81" s="15">
        <f>IFERROR(INDEX('Paramètres'!$B$10:$B$18,MATCH($A81,'Paramètres'!$A$10:$A$18,0)),"")</f>
        <v/>
      </c>
      <c r="C81" s="16">
        <f>IF($A81="","",SUMIFS('Capacité_équipe'!$H$2:$H$200,'Capacité_équipe'!$A$2:$A$200,$B$2,'Capacité_équipe'!$B$2:$B$200,$A81))</f>
        <v/>
      </c>
      <c r="D81" s="16">
        <f>IF($A81="","",SUMIFS('Planification'!$K$2:$K$200,'Planification'!$A$2:$A$200,$B$2,'Planification'!$C$2:$C$200,$A81))</f>
        <v/>
      </c>
      <c r="E81" s="16">
        <f>IF($A81="","",$C81-$D81)</f>
        <v/>
      </c>
      <c r="F81" s="17">
        <f>IF($A81="","",IFERROR($D81/$C81,0))</f>
        <v/>
      </c>
      <c r="G81" s="19">
        <f>IF($A81="","",IF($D81&gt;$C81,"Dépassement",IF($D81=$C81,"Pleine capacité",IF($D81=0,"Sans affectation","Capacité disponible"))))</f>
        <v/>
      </c>
    </row>
    <row r="82">
      <c r="A82" s="22" t="inlineStr"/>
      <c r="B82" s="15">
        <f>IFERROR(INDEX('Paramètres'!$B$10:$B$18,MATCH($A82,'Paramètres'!$A$10:$A$18,0)),"")</f>
        <v/>
      </c>
      <c r="C82" s="16">
        <f>IF($A82="","",SUMIFS('Capacité_équipe'!$H$2:$H$200,'Capacité_équipe'!$A$2:$A$200,$B$2,'Capacité_équipe'!$B$2:$B$200,$A82))</f>
        <v/>
      </c>
      <c r="D82" s="16">
        <f>IF($A82="","",SUMIFS('Planification'!$K$2:$K$200,'Planification'!$A$2:$A$200,$B$2,'Planification'!$C$2:$C$200,$A82))</f>
        <v/>
      </c>
      <c r="E82" s="16">
        <f>IF($A82="","",$C82-$D82)</f>
        <v/>
      </c>
      <c r="F82" s="17">
        <f>IF($A82="","",IFERROR($D82/$C82,0))</f>
        <v/>
      </c>
      <c r="G82" s="19">
        <f>IF($A82="","",IF($D82&gt;$C82,"Dépassement",IF($D82=$C82,"Pleine capacité",IF($D82=0,"Sans affectation","Capacité disponible"))))</f>
        <v/>
      </c>
    </row>
    <row r="83">
      <c r="A83" s="21" t="inlineStr"/>
      <c r="B83" s="15">
        <f>IFERROR(INDEX('Paramètres'!$B$10:$B$18,MATCH($A83,'Paramètres'!$A$10:$A$18,0)),"")</f>
        <v/>
      </c>
      <c r="C83" s="16">
        <f>IF($A83="","",SUMIFS('Capacité_équipe'!$H$2:$H$200,'Capacité_équipe'!$A$2:$A$200,$B$2,'Capacité_équipe'!$B$2:$B$200,$A83))</f>
        <v/>
      </c>
      <c r="D83" s="16">
        <f>IF($A83="","",SUMIFS('Planification'!$K$2:$K$200,'Planification'!$A$2:$A$200,$B$2,'Planification'!$C$2:$C$200,$A83))</f>
        <v/>
      </c>
      <c r="E83" s="16">
        <f>IF($A83="","",$C83-$D83)</f>
        <v/>
      </c>
      <c r="F83" s="17">
        <f>IF($A83="","",IFERROR($D83/$C83,0))</f>
        <v/>
      </c>
      <c r="G83" s="19">
        <f>IF($A83="","",IF($D83&gt;$C83,"Dépassement",IF($D83=$C83,"Pleine capacité",IF($D83=0,"Sans affectation","Capacité disponible"))))</f>
        <v/>
      </c>
    </row>
    <row r="84">
      <c r="A84" s="22" t="inlineStr"/>
      <c r="B84" s="15">
        <f>IFERROR(INDEX('Paramètres'!$B$10:$B$18,MATCH($A84,'Paramètres'!$A$10:$A$18,0)),"")</f>
        <v/>
      </c>
      <c r="C84" s="16">
        <f>IF($A84="","",SUMIFS('Capacité_équipe'!$H$2:$H$200,'Capacité_équipe'!$A$2:$A$200,$B$2,'Capacité_équipe'!$B$2:$B$200,$A84))</f>
        <v/>
      </c>
      <c r="D84" s="16">
        <f>IF($A84="","",SUMIFS('Planification'!$K$2:$K$200,'Planification'!$A$2:$A$200,$B$2,'Planification'!$C$2:$C$200,$A84))</f>
        <v/>
      </c>
      <c r="E84" s="16">
        <f>IF($A84="","",$C84-$D84)</f>
        <v/>
      </c>
      <c r="F84" s="17">
        <f>IF($A84="","",IFERROR($D84/$C84,0))</f>
        <v/>
      </c>
      <c r="G84" s="19">
        <f>IF($A84="","",IF($D84&gt;$C84,"Dépassement",IF($D84=$C84,"Pleine capacité",IF($D84=0,"Sans affectation","Capacité disponible"))))</f>
        <v/>
      </c>
    </row>
    <row r="85">
      <c r="A85" s="21" t="inlineStr"/>
      <c r="B85" s="15">
        <f>IFERROR(INDEX('Paramètres'!$B$10:$B$18,MATCH($A85,'Paramètres'!$A$10:$A$18,0)),"")</f>
        <v/>
      </c>
      <c r="C85" s="16">
        <f>IF($A85="","",SUMIFS('Capacité_équipe'!$H$2:$H$200,'Capacité_équipe'!$A$2:$A$200,$B$2,'Capacité_équipe'!$B$2:$B$200,$A85))</f>
        <v/>
      </c>
      <c r="D85" s="16">
        <f>IF($A85="","",SUMIFS('Planification'!$K$2:$K$200,'Planification'!$A$2:$A$200,$B$2,'Planification'!$C$2:$C$200,$A85))</f>
        <v/>
      </c>
      <c r="E85" s="16">
        <f>IF($A85="","",$C85-$D85)</f>
        <v/>
      </c>
      <c r="F85" s="17">
        <f>IF($A85="","",IFERROR($D85/$C85,0))</f>
        <v/>
      </c>
      <c r="G85" s="19">
        <f>IF($A85="","",IF($D85&gt;$C85,"Dépassement",IF($D85=$C85,"Pleine capacité",IF($D85=0,"Sans affectation","Capacité disponible"))))</f>
        <v/>
      </c>
    </row>
    <row r="86">
      <c r="A86" s="22" t="inlineStr"/>
      <c r="B86" s="15">
        <f>IFERROR(INDEX('Paramètres'!$B$10:$B$18,MATCH($A86,'Paramètres'!$A$10:$A$18,0)),"")</f>
        <v/>
      </c>
      <c r="C86" s="16">
        <f>IF($A86="","",SUMIFS('Capacité_équipe'!$H$2:$H$200,'Capacité_équipe'!$A$2:$A$200,$B$2,'Capacité_équipe'!$B$2:$B$200,$A86))</f>
        <v/>
      </c>
      <c r="D86" s="16">
        <f>IF($A86="","",SUMIFS('Planification'!$K$2:$K$200,'Planification'!$A$2:$A$200,$B$2,'Planification'!$C$2:$C$200,$A86))</f>
        <v/>
      </c>
      <c r="E86" s="16">
        <f>IF($A86="","",$C86-$D86)</f>
        <v/>
      </c>
      <c r="F86" s="17">
        <f>IF($A86="","",IFERROR($D86/$C86,0))</f>
        <v/>
      </c>
      <c r="G86" s="19">
        <f>IF($A86="","",IF($D86&gt;$C86,"Dépassement",IF($D86=$C86,"Pleine capacité",IF($D86=0,"Sans affectation","Capacité disponible"))))</f>
        <v/>
      </c>
    </row>
    <row r="87">
      <c r="A87" s="21" t="inlineStr"/>
      <c r="B87" s="15">
        <f>IFERROR(INDEX('Paramètres'!$B$10:$B$18,MATCH($A87,'Paramètres'!$A$10:$A$18,0)),"")</f>
        <v/>
      </c>
      <c r="C87" s="16">
        <f>IF($A87="","",SUMIFS('Capacité_équipe'!$H$2:$H$200,'Capacité_équipe'!$A$2:$A$200,$B$2,'Capacité_équipe'!$B$2:$B$200,$A87))</f>
        <v/>
      </c>
      <c r="D87" s="16">
        <f>IF($A87="","",SUMIFS('Planification'!$K$2:$K$200,'Planification'!$A$2:$A$200,$B$2,'Planification'!$C$2:$C$200,$A87))</f>
        <v/>
      </c>
      <c r="E87" s="16">
        <f>IF($A87="","",$C87-$D87)</f>
        <v/>
      </c>
      <c r="F87" s="17">
        <f>IF($A87="","",IFERROR($D87/$C87,0))</f>
        <v/>
      </c>
      <c r="G87" s="19">
        <f>IF($A87="","",IF($D87&gt;$C87,"Dépassement",IF($D87=$C87,"Pleine capacité",IF($D87=0,"Sans affectation","Capacité disponible"))))</f>
        <v/>
      </c>
    </row>
    <row r="88">
      <c r="A88" s="22" t="inlineStr"/>
      <c r="B88" s="15">
        <f>IFERROR(INDEX('Paramètres'!$B$10:$B$18,MATCH($A88,'Paramètres'!$A$10:$A$18,0)),"")</f>
        <v/>
      </c>
      <c r="C88" s="16">
        <f>IF($A88="","",SUMIFS('Capacité_équipe'!$H$2:$H$200,'Capacité_équipe'!$A$2:$A$200,$B$2,'Capacité_équipe'!$B$2:$B$200,$A88))</f>
        <v/>
      </c>
      <c r="D88" s="16">
        <f>IF($A88="","",SUMIFS('Planification'!$K$2:$K$200,'Planification'!$A$2:$A$200,$B$2,'Planification'!$C$2:$C$200,$A88))</f>
        <v/>
      </c>
      <c r="E88" s="16">
        <f>IF($A88="","",$C88-$D88)</f>
        <v/>
      </c>
      <c r="F88" s="17">
        <f>IF($A88="","",IFERROR($D88/$C88,0))</f>
        <v/>
      </c>
      <c r="G88" s="19">
        <f>IF($A88="","",IF($D88&gt;$C88,"Dépassement",IF($D88=$C88,"Pleine capacité",IF($D88=0,"Sans affectation","Capacité disponible"))))</f>
        <v/>
      </c>
    </row>
    <row r="89">
      <c r="A89" s="21" t="inlineStr"/>
      <c r="B89" s="15">
        <f>IFERROR(INDEX('Paramètres'!$B$10:$B$18,MATCH($A89,'Paramètres'!$A$10:$A$18,0)),"")</f>
        <v/>
      </c>
      <c r="C89" s="16">
        <f>IF($A89="","",SUMIFS('Capacité_équipe'!$H$2:$H$200,'Capacité_équipe'!$A$2:$A$200,$B$2,'Capacité_équipe'!$B$2:$B$200,$A89))</f>
        <v/>
      </c>
      <c r="D89" s="16">
        <f>IF($A89="","",SUMIFS('Planification'!$K$2:$K$200,'Planification'!$A$2:$A$200,$B$2,'Planification'!$C$2:$C$200,$A89))</f>
        <v/>
      </c>
      <c r="E89" s="16">
        <f>IF($A89="","",$C89-$D89)</f>
        <v/>
      </c>
      <c r="F89" s="17">
        <f>IF($A89="","",IFERROR($D89/$C89,0))</f>
        <v/>
      </c>
      <c r="G89" s="19">
        <f>IF($A89="","",IF($D89&gt;$C89,"Dépassement",IF($D89=$C89,"Pleine capacité",IF($D89=0,"Sans affectation","Capacité disponible"))))</f>
        <v/>
      </c>
    </row>
    <row r="90">
      <c r="A90" s="22" t="inlineStr"/>
      <c r="B90" s="15">
        <f>IFERROR(INDEX('Paramètres'!$B$10:$B$18,MATCH($A90,'Paramètres'!$A$10:$A$18,0)),"")</f>
        <v/>
      </c>
      <c r="C90" s="16">
        <f>IF($A90="","",SUMIFS('Capacité_équipe'!$H$2:$H$200,'Capacité_équipe'!$A$2:$A$200,$B$2,'Capacité_équipe'!$B$2:$B$200,$A90))</f>
        <v/>
      </c>
      <c r="D90" s="16">
        <f>IF($A90="","",SUMIFS('Planification'!$K$2:$K$200,'Planification'!$A$2:$A$200,$B$2,'Planification'!$C$2:$C$200,$A90))</f>
        <v/>
      </c>
      <c r="E90" s="16">
        <f>IF($A90="","",$C90-$D90)</f>
        <v/>
      </c>
      <c r="F90" s="17">
        <f>IF($A90="","",IFERROR($D90/$C90,0))</f>
        <v/>
      </c>
      <c r="G90" s="19">
        <f>IF($A90="","",IF($D90&gt;$C90,"Dépassement",IF($D90=$C90,"Pleine capacité",IF($D90=0,"Sans affectation","Capacité disponible"))))</f>
        <v/>
      </c>
    </row>
    <row r="91">
      <c r="A91" s="21" t="inlineStr"/>
      <c r="B91" s="15">
        <f>IFERROR(INDEX('Paramètres'!$B$10:$B$18,MATCH($A91,'Paramètres'!$A$10:$A$18,0)),"")</f>
        <v/>
      </c>
      <c r="C91" s="16">
        <f>IF($A91="","",SUMIFS('Capacité_équipe'!$H$2:$H$200,'Capacité_équipe'!$A$2:$A$200,$B$2,'Capacité_équipe'!$B$2:$B$200,$A91))</f>
        <v/>
      </c>
      <c r="D91" s="16">
        <f>IF($A91="","",SUMIFS('Planification'!$K$2:$K$200,'Planification'!$A$2:$A$200,$B$2,'Planification'!$C$2:$C$200,$A91))</f>
        <v/>
      </c>
      <c r="E91" s="16">
        <f>IF($A91="","",$C91-$D91)</f>
        <v/>
      </c>
      <c r="F91" s="17">
        <f>IF($A91="","",IFERROR($D91/$C91,0))</f>
        <v/>
      </c>
      <c r="G91" s="19">
        <f>IF($A91="","",IF($D91&gt;$C91,"Dépassement",IF($D91=$C91,"Pleine capacité",IF($D91=0,"Sans affectation","Capacité disponible"))))</f>
        <v/>
      </c>
    </row>
    <row r="92">
      <c r="A92" s="22" t="inlineStr"/>
      <c r="B92" s="15">
        <f>IFERROR(INDEX('Paramètres'!$B$10:$B$18,MATCH($A92,'Paramètres'!$A$10:$A$18,0)),"")</f>
        <v/>
      </c>
      <c r="C92" s="16">
        <f>IF($A92="","",SUMIFS('Capacité_équipe'!$H$2:$H$200,'Capacité_équipe'!$A$2:$A$200,$B$2,'Capacité_équipe'!$B$2:$B$200,$A92))</f>
        <v/>
      </c>
      <c r="D92" s="16">
        <f>IF($A92="","",SUMIFS('Planification'!$K$2:$K$200,'Planification'!$A$2:$A$200,$B$2,'Planification'!$C$2:$C$200,$A92))</f>
        <v/>
      </c>
      <c r="E92" s="16">
        <f>IF($A92="","",$C92-$D92)</f>
        <v/>
      </c>
      <c r="F92" s="17">
        <f>IF($A92="","",IFERROR($D92/$C92,0))</f>
        <v/>
      </c>
      <c r="G92" s="19">
        <f>IF($A92="","",IF($D92&gt;$C92,"Dépassement",IF($D92=$C92,"Pleine capacité",IF($D92=0,"Sans affectation","Capacité disponible"))))</f>
        <v/>
      </c>
    </row>
    <row r="93">
      <c r="A93" s="21" t="inlineStr"/>
      <c r="B93" s="15">
        <f>IFERROR(INDEX('Paramètres'!$B$10:$B$18,MATCH($A93,'Paramètres'!$A$10:$A$18,0)),"")</f>
        <v/>
      </c>
      <c r="C93" s="16">
        <f>IF($A93="","",SUMIFS('Capacité_équipe'!$H$2:$H$200,'Capacité_équipe'!$A$2:$A$200,$B$2,'Capacité_équipe'!$B$2:$B$200,$A93))</f>
        <v/>
      </c>
      <c r="D93" s="16">
        <f>IF($A93="","",SUMIFS('Planification'!$K$2:$K$200,'Planification'!$A$2:$A$200,$B$2,'Planification'!$C$2:$C$200,$A93))</f>
        <v/>
      </c>
      <c r="E93" s="16">
        <f>IF($A93="","",$C93-$D93)</f>
        <v/>
      </c>
      <c r="F93" s="17">
        <f>IF($A93="","",IFERROR($D93/$C93,0))</f>
        <v/>
      </c>
      <c r="G93" s="19">
        <f>IF($A93="","",IF($D93&gt;$C93,"Dépassement",IF($D93=$C93,"Pleine capacité",IF($D93=0,"Sans affectation","Capacité disponible"))))</f>
        <v/>
      </c>
    </row>
    <row r="94">
      <c r="A94" s="22" t="inlineStr"/>
      <c r="B94" s="15">
        <f>IFERROR(INDEX('Paramètres'!$B$10:$B$18,MATCH($A94,'Paramètres'!$A$10:$A$18,0)),"")</f>
        <v/>
      </c>
      <c r="C94" s="16">
        <f>IF($A94="","",SUMIFS('Capacité_équipe'!$H$2:$H$200,'Capacité_équipe'!$A$2:$A$200,$B$2,'Capacité_équipe'!$B$2:$B$200,$A94))</f>
        <v/>
      </c>
      <c r="D94" s="16">
        <f>IF($A94="","",SUMIFS('Planification'!$K$2:$K$200,'Planification'!$A$2:$A$200,$B$2,'Planification'!$C$2:$C$200,$A94))</f>
        <v/>
      </c>
      <c r="E94" s="16">
        <f>IF($A94="","",$C94-$D94)</f>
        <v/>
      </c>
      <c r="F94" s="17">
        <f>IF($A94="","",IFERROR($D94/$C94,0))</f>
        <v/>
      </c>
      <c r="G94" s="19">
        <f>IF($A94="","",IF($D94&gt;$C94,"Dépassement",IF($D94=$C94,"Pleine capacité",IF($D94=0,"Sans affectation","Capacité disponible"))))</f>
        <v/>
      </c>
    </row>
    <row r="95">
      <c r="A95" s="21" t="inlineStr"/>
      <c r="B95" s="15">
        <f>IFERROR(INDEX('Paramètres'!$B$10:$B$18,MATCH($A95,'Paramètres'!$A$10:$A$18,0)),"")</f>
        <v/>
      </c>
      <c r="C95" s="16">
        <f>IF($A95="","",SUMIFS('Capacité_équipe'!$H$2:$H$200,'Capacité_équipe'!$A$2:$A$200,$B$2,'Capacité_équipe'!$B$2:$B$200,$A95))</f>
        <v/>
      </c>
      <c r="D95" s="16">
        <f>IF($A95="","",SUMIFS('Planification'!$K$2:$K$200,'Planification'!$A$2:$A$200,$B$2,'Planification'!$C$2:$C$200,$A95))</f>
        <v/>
      </c>
      <c r="E95" s="16">
        <f>IF($A95="","",$C95-$D95)</f>
        <v/>
      </c>
      <c r="F95" s="17">
        <f>IF($A95="","",IFERROR($D95/$C95,0))</f>
        <v/>
      </c>
      <c r="G95" s="19">
        <f>IF($A95="","",IF($D95&gt;$C95,"Dépassement",IF($D95=$C95,"Pleine capacité",IF($D95=0,"Sans affectation","Capacité disponible"))))</f>
        <v/>
      </c>
    </row>
    <row r="96">
      <c r="A96" s="22" t="inlineStr"/>
      <c r="B96" s="15">
        <f>IFERROR(INDEX('Paramètres'!$B$10:$B$18,MATCH($A96,'Paramètres'!$A$10:$A$18,0)),"")</f>
        <v/>
      </c>
      <c r="C96" s="16">
        <f>IF($A96="","",SUMIFS('Capacité_équipe'!$H$2:$H$200,'Capacité_équipe'!$A$2:$A$200,$B$2,'Capacité_équipe'!$B$2:$B$200,$A96))</f>
        <v/>
      </c>
      <c r="D96" s="16">
        <f>IF($A96="","",SUMIFS('Planification'!$K$2:$K$200,'Planification'!$A$2:$A$200,$B$2,'Planification'!$C$2:$C$200,$A96))</f>
        <v/>
      </c>
      <c r="E96" s="16">
        <f>IF($A96="","",$C96-$D96)</f>
        <v/>
      </c>
      <c r="F96" s="17">
        <f>IF($A96="","",IFERROR($D96/$C96,0))</f>
        <v/>
      </c>
      <c r="G96" s="19">
        <f>IF($A96="","",IF($D96&gt;$C96,"Dépassement",IF($D96=$C96,"Pleine capacité",IF($D96=0,"Sans affectation","Capacité disponible"))))</f>
        <v/>
      </c>
    </row>
    <row r="97">
      <c r="A97" s="21" t="inlineStr"/>
      <c r="B97" s="15">
        <f>IFERROR(INDEX('Paramètres'!$B$10:$B$18,MATCH($A97,'Paramètres'!$A$10:$A$18,0)),"")</f>
        <v/>
      </c>
      <c r="C97" s="16">
        <f>IF($A97="","",SUMIFS('Capacité_équipe'!$H$2:$H$200,'Capacité_équipe'!$A$2:$A$200,$B$2,'Capacité_équipe'!$B$2:$B$200,$A97))</f>
        <v/>
      </c>
      <c r="D97" s="16">
        <f>IF($A97="","",SUMIFS('Planification'!$K$2:$K$200,'Planification'!$A$2:$A$200,$B$2,'Planification'!$C$2:$C$200,$A97))</f>
        <v/>
      </c>
      <c r="E97" s="16">
        <f>IF($A97="","",$C97-$D97)</f>
        <v/>
      </c>
      <c r="F97" s="17">
        <f>IF($A97="","",IFERROR($D97/$C97,0))</f>
        <v/>
      </c>
      <c r="G97" s="19">
        <f>IF($A97="","",IF($D97&gt;$C97,"Dépassement",IF($D97=$C97,"Pleine capacité",IF($D97=0,"Sans affectation","Capacité disponible"))))</f>
        <v/>
      </c>
    </row>
    <row r="98">
      <c r="A98" s="22" t="inlineStr"/>
      <c r="B98" s="15">
        <f>IFERROR(INDEX('Paramètres'!$B$10:$B$18,MATCH($A98,'Paramètres'!$A$10:$A$18,0)),"")</f>
        <v/>
      </c>
      <c r="C98" s="16">
        <f>IF($A98="","",SUMIFS('Capacité_équipe'!$H$2:$H$200,'Capacité_équipe'!$A$2:$A$200,$B$2,'Capacité_équipe'!$B$2:$B$200,$A98))</f>
        <v/>
      </c>
      <c r="D98" s="16">
        <f>IF($A98="","",SUMIFS('Planification'!$K$2:$K$200,'Planification'!$A$2:$A$200,$B$2,'Planification'!$C$2:$C$200,$A98))</f>
        <v/>
      </c>
      <c r="E98" s="16">
        <f>IF($A98="","",$C98-$D98)</f>
        <v/>
      </c>
      <c r="F98" s="17">
        <f>IF($A98="","",IFERROR($D98/$C98,0))</f>
        <v/>
      </c>
      <c r="G98" s="19">
        <f>IF($A98="","",IF($D98&gt;$C98,"Dépassement",IF($D98=$C98,"Pleine capacité",IF($D98=0,"Sans affectation","Capacité disponible"))))</f>
        <v/>
      </c>
    </row>
    <row r="99">
      <c r="A99" s="21" t="inlineStr"/>
      <c r="B99" s="15">
        <f>IFERROR(INDEX('Paramètres'!$B$10:$B$18,MATCH($A99,'Paramètres'!$A$10:$A$18,0)),"")</f>
        <v/>
      </c>
      <c r="C99" s="16">
        <f>IF($A99="","",SUMIFS('Capacité_équipe'!$H$2:$H$200,'Capacité_équipe'!$A$2:$A$200,$B$2,'Capacité_équipe'!$B$2:$B$200,$A99))</f>
        <v/>
      </c>
      <c r="D99" s="16">
        <f>IF($A99="","",SUMIFS('Planification'!$K$2:$K$200,'Planification'!$A$2:$A$200,$B$2,'Planification'!$C$2:$C$200,$A99))</f>
        <v/>
      </c>
      <c r="E99" s="16">
        <f>IF($A99="","",$C99-$D99)</f>
        <v/>
      </c>
      <c r="F99" s="17">
        <f>IF($A99="","",IFERROR($D99/$C99,0))</f>
        <v/>
      </c>
      <c r="G99" s="19">
        <f>IF($A99="","",IF($D99&gt;$C99,"Dépassement",IF($D99=$C99,"Pleine capacité",IF($D99=0,"Sans affectation","Capacité disponible"))))</f>
        <v/>
      </c>
    </row>
    <row r="100">
      <c r="A100" s="22" t="inlineStr"/>
      <c r="B100" s="15">
        <f>IFERROR(INDEX('Paramètres'!$B$10:$B$18,MATCH($A100,'Paramètres'!$A$10:$A$18,0)),"")</f>
        <v/>
      </c>
      <c r="C100" s="16">
        <f>IF($A100="","",SUMIFS('Capacité_équipe'!$H$2:$H$200,'Capacité_équipe'!$A$2:$A$200,$B$2,'Capacité_équipe'!$B$2:$B$200,$A100))</f>
        <v/>
      </c>
      <c r="D100" s="16">
        <f>IF($A100="","",SUMIFS('Planification'!$K$2:$K$200,'Planification'!$A$2:$A$200,$B$2,'Planification'!$C$2:$C$200,$A100))</f>
        <v/>
      </c>
      <c r="E100" s="16">
        <f>IF($A100="","",$C100-$D100)</f>
        <v/>
      </c>
      <c r="F100" s="17">
        <f>IF($A100="","",IFERROR($D100/$C100,0))</f>
        <v/>
      </c>
      <c r="G100" s="19">
        <f>IF($A100="","",IF($D100&gt;$C100,"Dépassement",IF($D100=$C100,"Pleine capacité",IF($D100=0,"Sans affectation","Capacité disponible"))))</f>
        <v/>
      </c>
    </row>
    <row r="101">
      <c r="A101" s="21" t="inlineStr"/>
      <c r="B101" s="15">
        <f>IFERROR(INDEX('Paramètres'!$B$10:$B$18,MATCH($A101,'Paramètres'!$A$10:$A$18,0)),"")</f>
        <v/>
      </c>
      <c r="C101" s="16">
        <f>IF($A101="","",SUMIFS('Capacité_équipe'!$H$2:$H$200,'Capacité_équipe'!$A$2:$A$200,$B$2,'Capacité_équipe'!$B$2:$B$200,$A101))</f>
        <v/>
      </c>
      <c r="D101" s="16">
        <f>IF($A101="","",SUMIFS('Planification'!$K$2:$K$200,'Planification'!$A$2:$A$200,$B$2,'Planification'!$C$2:$C$200,$A101))</f>
        <v/>
      </c>
      <c r="E101" s="16">
        <f>IF($A101="","",$C101-$D101)</f>
        <v/>
      </c>
      <c r="F101" s="17">
        <f>IF($A101="","",IFERROR($D101/$C101,0))</f>
        <v/>
      </c>
      <c r="G101" s="19">
        <f>IF($A101="","",IF($D101&gt;$C101,"Dépassement",IF($D101=$C101,"Pleine capacité",IF($D101=0,"Sans affectation","Capacité disponible"))))</f>
        <v/>
      </c>
    </row>
  </sheetData>
  <autoFilter ref="A10:G101"/>
  <mergeCells count="1">
    <mergeCell ref="A1:H1"/>
  </mergeCells>
  <conditionalFormatting sqref="B6">
    <cfRule type="expression" priority="1" dxfId="0">
      <formula>$B$6&gt;0</formula>
    </cfRule>
  </conditionalFormatting>
  <conditionalFormatting sqref="D6">
    <cfRule type="expression" priority="2" dxfId="0">
      <formula>$D$6&gt;0</formula>
    </cfRule>
  </conditionalFormatting>
  <conditionalFormatting sqref="F6">
    <cfRule type="expression" priority="3" dxfId="0">
      <formula>$F$6&lt;&gt;0</formula>
    </cfRule>
  </conditionalFormatting>
  <conditionalFormatting sqref="H6">
    <cfRule type="expression" priority="4" dxfId="2">
      <formula>$H$6="Contrôle réussi"</formula>
    </cfRule>
    <cfRule type="expression" priority="5" dxfId="0">
      <formula>$H$6="Vérifier les données"</formula>
    </cfRule>
  </conditionalFormatting>
  <conditionalFormatting sqref="E11:E101">
    <cfRule type="expression" priority="6" dxfId="0">
      <formula>$E11&lt;0</formula>
    </cfRule>
    <cfRule type="expression" priority="7" dxfId="1">
      <formula>$E11=0</formula>
    </cfRule>
    <cfRule type="expression" priority="8" dxfId="2">
      <formula>$E11&gt;0</formula>
    </cfRule>
  </conditionalFormatting>
  <conditionalFormatting sqref="F11:F101">
    <cfRule type="expression" priority="9" dxfId="0" stopIfTrue="1">
      <formula>$F11&gt;1</formula>
    </cfRule>
    <cfRule type="expression" priority="10" dxfId="1">
      <formula>AND($F11&gt;'Paramètres'!$B$6,$F11&lt;=1)</formula>
    </cfRule>
  </conditionalFormatting>
  <conditionalFormatting sqref="G11:G101">
    <cfRule type="expression" priority="11" dxfId="0">
      <formula>$G11="Dépassement"</formula>
    </cfRule>
    <cfRule type="expression" priority="12" dxfId="1">
      <formula>$G11="Pleine capacité"</formula>
    </cfRule>
    <cfRule type="expression" priority="13" dxfId="2">
      <formula>$G11="Capacité disponible"</formula>
    </cfRule>
    <cfRule type="expression" priority="14" dxfId="3">
      <formula>$G11="Sans affectation"</formula>
    </cfRule>
  </conditionalFormatting>
  <dataValidations count="1">
    <dataValidation sqref="B2" showErrorMessage="1" showInputMessage="1" allowBlank="0" errorTitle="Semaine invalide" error="Choisir une semaine dans la liste disponible." type="list">
      <formula1>='Paramètres'!$F$9:$F$16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2026-08-27T00:18:36Z</dcterms:created>
  <dcterms:modified xmlns:dcterms="http://purl.org/dc/terms/" xmlns:xsi="http://www.w3.org/2001/XMLSchema-instance" xsi:type="dcterms:W3CDTF">2026-08-27T00:18:36Z</dcterms:modified>
</cp:coreProperties>
</file>