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au de bord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Prévisions de trésorerie" sheetId="3" state="visible" r:id="rId3"/>
  </sheets>
  <definedNames>
    <definedName name="_xlnm._FilterDatabase" localSheetId="2" hidden="1">'Prévisions de trésorerie'!$A$6:$N$506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 [$CAD-100C]"/>
    <numFmt numFmtId="166" formatCode="0.000%"/>
  </numFmts>
  <fonts count="7">
    <font>
      <name val="Calibri"/>
      <family val="2"/>
      <color theme="1"/>
      <sz val="11"/>
      <scheme val="minor"/>
    </font>
    <font>
      <b val="1"/>
      <color rgb="00004B87"/>
      <sz val="16"/>
    </font>
    <font>
      <i val="1"/>
      <color rgb="002D6A9F"/>
      <sz val="10"/>
    </font>
    <font>
      <b val="1"/>
      <color rgb="00FFFFFF"/>
      <sz val="11"/>
    </font>
    <font>
      <b val="1"/>
    </font>
    <font/>
    <font>
      <i val="1"/>
      <color rgb="005B6B7A"/>
      <sz val="10"/>
    </font>
  </fonts>
  <fills count="7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F2F7FB"/>
      </patternFill>
    </fill>
    <fill>
      <patternFill patternType="solid">
        <fgColor rgb="00FFF4D6"/>
      </patternFill>
    </fill>
    <fill>
      <patternFill patternType="solid">
        <fgColor rgb="00E8EEF3"/>
      </patternFill>
    </fill>
    <fill>
      <patternFill patternType="solid">
        <fgColor rgb="002D6A9F"/>
      </patternFill>
    </fill>
  </fills>
  <borders count="3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 style="thin">
        <color rgb="00C7D5E0"/>
      </left>
      <right style="thin">
        <color rgb="00C7D5E0"/>
      </right>
      <top style="medium">
        <color rgb="00004B87"/>
      </top>
      <bottom style="thin">
        <color rgb="00C7D5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0" fillId="2" borderId="1" pivotButton="0" quotePrefix="0" xfId="0"/>
    <xf numFmtId="164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165" fontId="0" fillId="0" borderId="1" applyAlignment="1" pivotButton="0" quotePrefix="0" xfId="0">
      <alignment horizontal="center" vertical="center"/>
    </xf>
    <xf numFmtId="165" fontId="4" fillId="0" borderId="2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1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0" fontId="1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4" fontId="0" fillId="4" borderId="1" applyAlignment="1" applyProtection="1" pivotButton="0" quotePrefix="0" xfId="0">
      <alignment horizontal="center" vertical="center"/>
      <protection locked="0" hidden="0"/>
    </xf>
    <xf numFmtId="0" fontId="0" fillId="3" borderId="1" applyAlignment="1" pivotButton="0" quotePrefix="0" xfId="0">
      <alignment horizontal="left" vertical="center" wrapText="1"/>
    </xf>
    <xf numFmtId="1" fontId="0" fillId="4" borderId="1" applyAlignment="1" applyProtection="1" pivotButton="0" quotePrefix="0" xfId="0">
      <alignment horizontal="center" vertical="center"/>
      <protection locked="0" hidden="0"/>
    </xf>
    <xf numFmtId="165" fontId="0" fillId="4" borderId="1" applyAlignment="1" applyProtection="1" pivotButton="0" quotePrefix="0" xfId="0">
      <alignment horizontal="center" vertical="center"/>
      <protection locked="0" hidden="0"/>
    </xf>
    <xf numFmtId="166" fontId="0" fillId="4" borderId="1" applyAlignment="1" applyProtection="1" pivotButton="0" quotePrefix="0" xfId="0">
      <alignment horizontal="center" vertical="center"/>
      <protection locked="0" hidden="0"/>
    </xf>
    <xf numFmtId="0" fontId="0" fillId="5" borderId="1" applyAlignment="1" pivotButton="0" quotePrefix="0" xfId="0">
      <alignment horizontal="center" vertical="center"/>
    </xf>
    <xf numFmtId="0" fontId="6" fillId="0" borderId="0" pivotButton="0" quotePrefix="0" xfId="0"/>
    <xf numFmtId="0" fontId="0" fillId="4" borderId="1" applyAlignment="1" applyProtection="1" pivotButton="0" quotePrefix="0" xfId="0">
      <alignment horizontal="center" vertical="center"/>
      <protection locked="0" hidden="0"/>
    </xf>
    <xf numFmtId="164" fontId="0" fillId="5" borderId="1" applyAlignment="1" pivotButton="0" quotePrefix="0" xfId="0">
      <alignment horizontal="center" vertical="center"/>
    </xf>
    <xf numFmtId="0" fontId="0" fillId="4" borderId="1" applyAlignment="1" applyProtection="1" pivotButton="0" quotePrefix="0" xfId="0">
      <alignment horizontal="left" vertical="center" wrapText="1"/>
      <protection locked="0" hidden="0"/>
    </xf>
    <xf numFmtId="165" fontId="0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8">
    <dxf>
      <fill>
        <patternFill patternType="solid">
          <fgColor rgb="00D9EAD3"/>
        </patternFill>
      </fill>
    </dxf>
    <dxf>
      <fill>
        <patternFill patternType="solid">
          <fgColor rgb="00F4CCCC"/>
        </patternFill>
      </fill>
    </dxf>
    <dxf>
      <fill>
        <patternFill patternType="solid">
          <fgColor rgb="00FFF2CC"/>
        </patternFill>
      </fill>
    </dxf>
    <dxf>
      <font>
        <b val="1"/>
        <color rgb="00C73939"/>
      </font>
      <fill>
        <patternFill patternType="solid">
          <fgColor rgb="00F4CCCC"/>
        </patternFill>
      </fill>
    </dxf>
    <dxf>
      <font>
        <b val="1"/>
        <color rgb="00147D64"/>
      </font>
      <fill>
        <patternFill patternType="solid">
          <fgColor rgb="00D9EAD3"/>
        </patternFill>
      </fill>
    </dxf>
    <dxf>
      <font>
        <b val="1"/>
        <color rgb="00147D64"/>
      </font>
    </dxf>
    <dxf>
      <font>
        <b val="1"/>
        <color rgb="00C73939"/>
      </font>
    </dxf>
    <dxf>
      <font>
        <i val="1"/>
        <color rgb="007F7F7F"/>
      </font>
      <fill>
        <patternFill patternType="solid">
          <f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Évolution du solde de trésorerie prévu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bord'!$C$6:$O$6</f>
            </numRef>
          </cat>
          <val>
            <numRef>
              <f>'Tableau de bord'!$C$11</f>
            </numRef>
          </val>
        </ser>
        <ser>
          <idx val="1"/>
          <order val="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bord'!$C$6:$O$6</f>
            </numRef>
          </cat>
          <val>
            <numRef>
              <f>'Tableau de bord'!$D$11</f>
            </numRef>
          </val>
        </ser>
        <ser>
          <idx val="2"/>
          <order val="2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bord'!$C$6:$O$6</f>
            </numRef>
          </cat>
          <val>
            <numRef>
              <f>'Tableau de bord'!$E$11</f>
            </numRef>
          </val>
        </ser>
        <ser>
          <idx val="3"/>
          <order val="3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bord'!$C$6:$O$6</f>
            </numRef>
          </cat>
          <val>
            <numRef>
              <f>'Tableau de bord'!$F$11</f>
            </numRef>
          </val>
        </ser>
        <ser>
          <idx val="4"/>
          <order val="4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bord'!$C$6:$O$6</f>
            </numRef>
          </cat>
          <val>
            <numRef>
              <f>'Tableau de bord'!$G$11</f>
            </numRef>
          </val>
        </ser>
        <ser>
          <idx val="5"/>
          <order val="5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bord'!$C$6:$O$6</f>
            </numRef>
          </cat>
          <val>
            <numRef>
              <f>'Tableau de bord'!$H$11</f>
            </numRef>
          </val>
        </ser>
        <ser>
          <idx val="6"/>
          <order val="6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bord'!$C$6:$O$6</f>
            </numRef>
          </cat>
          <val>
            <numRef>
              <f>'Tableau de bord'!$I$11</f>
            </numRef>
          </val>
        </ser>
        <ser>
          <idx val="7"/>
          <order val="7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bord'!$C$6:$O$6</f>
            </numRef>
          </cat>
          <val>
            <numRef>
              <f>'Tableau de bord'!$J$11</f>
            </numRef>
          </val>
        </ser>
        <ser>
          <idx val="8"/>
          <order val="8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bord'!$C$6:$O$6</f>
            </numRef>
          </cat>
          <val>
            <numRef>
              <f>'Tableau de bord'!$K$11</f>
            </numRef>
          </val>
        </ser>
        <ser>
          <idx val="9"/>
          <order val="9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bord'!$C$6:$O$6</f>
            </numRef>
          </cat>
          <val>
            <numRef>
              <f>'Tableau de bord'!$L$11</f>
            </numRef>
          </val>
        </ser>
        <ser>
          <idx val="10"/>
          <order val="1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bord'!$C$6:$O$6</f>
            </numRef>
          </cat>
          <val>
            <numRef>
              <f>'Tableau de bord'!$M$11</f>
            </numRef>
          </val>
        </ser>
        <ser>
          <idx val="11"/>
          <order val="1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bord'!$C$6:$O$6</f>
            </numRef>
          </cat>
          <val>
            <numRef>
              <f>'Tableau de bord'!$N$11</f>
            </numRef>
          </val>
        </ser>
        <ser>
          <idx val="12"/>
          <order val="12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'Tableau de bord'!$C$6:$O$6</f>
            </numRef>
          </cat>
          <val>
            <numRef>
              <f>'Tableau de bord'!$O$11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Semaines débutant le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Solde en dollars canadiens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13</row>
      <rowOff>0</rowOff>
    </from>
    <ext cx="900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_Previsions" displayName="tbl_Previsions" ref="A6:N506" headerRowCount="1">
  <autoFilter ref="A6:N506"/>
  <tableColumns count="14">
    <tableColumn id="1" name="No de prévision"/>
    <tableColumn id="2" name="Date prévue"/>
    <tableColumn id="3" name="Semaine début"/>
    <tableColumn id="4" name="Description"/>
    <tableColumn id="5" name="Catégorie"/>
    <tableColumn id="6" name="Sens"/>
    <tableColumn id="7" name="TPS applicable"/>
    <tableColumn id="8" name="TVQ applicable"/>
    <tableColumn id="9" name="Montant avant taxes"/>
    <tableColumn id="10" name="TPS"/>
    <tableColumn id="11" name="TVQ"/>
    <tableColumn id="12" name="Montant trésorerie"/>
    <tableColumn id="13" name="Statut"/>
    <tableColumn id="14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1"/>
  <sheetViews>
    <sheetView workbookViewId="0">
      <pane xSplit="2" ySplit="6" topLeftCell="C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4" customWidth="1" min="1" max="1"/>
    <col width="20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</cols>
  <sheetData>
    <row r="1">
      <c r="A1" s="1" t="inlineStr">
        <is>
          <t>Tableau de bord — Prévision de trésorerie sur 13 semaines</t>
        </is>
      </c>
    </row>
    <row r="2">
      <c r="A2" s="2" t="inlineStr">
        <is>
          <t>Les transactions annulées sont exclues des calculs. Les montants sont présentés en dollars canadiens.</t>
        </is>
      </c>
    </row>
    <row r="3"/>
    <row r="4"/>
    <row r="5"/>
    <row r="6">
      <c r="A6" s="3" t="inlineStr">
        <is>
          <t>Sommaire hebdomadaire</t>
        </is>
      </c>
      <c r="B6" s="4" t="n"/>
      <c r="C6" s="5">
        <f>'Paramètres'!$B$5</f>
        <v/>
      </c>
      <c r="D6" s="5">
        <f>C6+7</f>
        <v/>
      </c>
      <c r="E6" s="5">
        <f>D6+7</f>
        <v/>
      </c>
      <c r="F6" s="5">
        <f>E6+7</f>
        <v/>
      </c>
      <c r="G6" s="5">
        <f>F6+7</f>
        <v/>
      </c>
      <c r="H6" s="5">
        <f>G6+7</f>
        <v/>
      </c>
      <c r="I6" s="5">
        <f>H6+7</f>
        <v/>
      </c>
      <c r="J6" s="5">
        <f>I6+7</f>
        <v/>
      </c>
      <c r="K6" s="5">
        <f>J6+7</f>
        <v/>
      </c>
      <c r="L6" s="5">
        <f>K6+7</f>
        <v/>
      </c>
      <c r="M6" s="5">
        <f>L6+7</f>
        <v/>
      </c>
      <c r="N6" s="5">
        <f>M6+7</f>
        <v/>
      </c>
      <c r="O6" s="5">
        <f>N6+7</f>
        <v/>
      </c>
    </row>
    <row r="7">
      <c r="A7" s="6" t="inlineStr">
        <is>
          <t>Solde d’ouverture</t>
        </is>
      </c>
      <c r="B7" s="7" t="n"/>
      <c r="C7" s="8">
        <f>IFERROR('Paramètres'!$B$7,0)</f>
        <v/>
      </c>
      <c r="D7" s="8">
        <f>IFERROR(C11,0)</f>
        <v/>
      </c>
      <c r="E7" s="8">
        <f>IFERROR(D11,0)</f>
        <v/>
      </c>
      <c r="F7" s="8">
        <f>IFERROR(E11,0)</f>
        <v/>
      </c>
      <c r="G7" s="8">
        <f>IFERROR(F11,0)</f>
        <v/>
      </c>
      <c r="H7" s="8">
        <f>IFERROR(G11,0)</f>
        <v/>
      </c>
      <c r="I7" s="8">
        <f>IFERROR(H11,0)</f>
        <v/>
      </c>
      <c r="J7" s="8">
        <f>IFERROR(I11,0)</f>
        <v/>
      </c>
      <c r="K7" s="8">
        <f>IFERROR(J11,0)</f>
        <v/>
      </c>
      <c r="L7" s="8">
        <f>IFERROR(K11,0)</f>
        <v/>
      </c>
      <c r="M7" s="8">
        <f>IFERROR(L11,0)</f>
        <v/>
      </c>
      <c r="N7" s="8">
        <f>IFERROR(M11,0)</f>
        <v/>
      </c>
      <c r="O7" s="8">
        <f>IFERROR(N11,0)</f>
        <v/>
      </c>
    </row>
    <row r="8">
      <c r="A8" s="6" t="inlineStr">
        <is>
          <t>Encaissements prévus</t>
        </is>
      </c>
      <c r="B8" s="7" t="n"/>
      <c r="C8" s="8">
        <f>IFERROR(SUMIFS('Prévisions de trésorerie'!$L$7:$L$506,'Prévisions de trésorerie'!$C$7:$C$506,C$6,'Prévisions de trésorerie'!$F$7:$F$506,"Encaissement",'Prévisions de trésorerie'!$M$7:$M$506,"&lt;&gt;Annulé"),0)</f>
        <v/>
      </c>
      <c r="D8" s="8">
        <f>IFERROR(SUMIFS('Prévisions de trésorerie'!$L$7:$L$506,'Prévisions de trésorerie'!$C$7:$C$506,D$6,'Prévisions de trésorerie'!$F$7:$F$506,"Encaissement",'Prévisions de trésorerie'!$M$7:$M$506,"&lt;&gt;Annulé"),0)</f>
        <v/>
      </c>
      <c r="E8" s="8">
        <f>IFERROR(SUMIFS('Prévisions de trésorerie'!$L$7:$L$506,'Prévisions de trésorerie'!$C$7:$C$506,E$6,'Prévisions de trésorerie'!$F$7:$F$506,"Encaissement",'Prévisions de trésorerie'!$M$7:$M$506,"&lt;&gt;Annulé"),0)</f>
        <v/>
      </c>
      <c r="F8" s="8">
        <f>IFERROR(SUMIFS('Prévisions de trésorerie'!$L$7:$L$506,'Prévisions de trésorerie'!$C$7:$C$506,F$6,'Prévisions de trésorerie'!$F$7:$F$506,"Encaissement",'Prévisions de trésorerie'!$M$7:$M$506,"&lt;&gt;Annulé"),0)</f>
        <v/>
      </c>
      <c r="G8" s="8">
        <f>IFERROR(SUMIFS('Prévisions de trésorerie'!$L$7:$L$506,'Prévisions de trésorerie'!$C$7:$C$506,G$6,'Prévisions de trésorerie'!$F$7:$F$506,"Encaissement",'Prévisions de trésorerie'!$M$7:$M$506,"&lt;&gt;Annulé"),0)</f>
        <v/>
      </c>
      <c r="H8" s="8">
        <f>IFERROR(SUMIFS('Prévisions de trésorerie'!$L$7:$L$506,'Prévisions de trésorerie'!$C$7:$C$506,H$6,'Prévisions de trésorerie'!$F$7:$F$506,"Encaissement",'Prévisions de trésorerie'!$M$7:$M$506,"&lt;&gt;Annulé"),0)</f>
        <v/>
      </c>
      <c r="I8" s="8">
        <f>IFERROR(SUMIFS('Prévisions de trésorerie'!$L$7:$L$506,'Prévisions de trésorerie'!$C$7:$C$506,I$6,'Prévisions de trésorerie'!$F$7:$F$506,"Encaissement",'Prévisions de trésorerie'!$M$7:$M$506,"&lt;&gt;Annulé"),0)</f>
        <v/>
      </c>
      <c r="J8" s="8">
        <f>IFERROR(SUMIFS('Prévisions de trésorerie'!$L$7:$L$506,'Prévisions de trésorerie'!$C$7:$C$506,J$6,'Prévisions de trésorerie'!$F$7:$F$506,"Encaissement",'Prévisions de trésorerie'!$M$7:$M$506,"&lt;&gt;Annulé"),0)</f>
        <v/>
      </c>
      <c r="K8" s="8">
        <f>IFERROR(SUMIFS('Prévisions de trésorerie'!$L$7:$L$506,'Prévisions de trésorerie'!$C$7:$C$506,K$6,'Prévisions de trésorerie'!$F$7:$F$506,"Encaissement",'Prévisions de trésorerie'!$M$7:$M$506,"&lt;&gt;Annulé"),0)</f>
        <v/>
      </c>
      <c r="L8" s="8">
        <f>IFERROR(SUMIFS('Prévisions de trésorerie'!$L$7:$L$506,'Prévisions de trésorerie'!$C$7:$C$506,L$6,'Prévisions de trésorerie'!$F$7:$F$506,"Encaissement",'Prévisions de trésorerie'!$M$7:$M$506,"&lt;&gt;Annulé"),0)</f>
        <v/>
      </c>
      <c r="M8" s="8">
        <f>IFERROR(SUMIFS('Prévisions de trésorerie'!$L$7:$L$506,'Prévisions de trésorerie'!$C$7:$C$506,M$6,'Prévisions de trésorerie'!$F$7:$F$506,"Encaissement",'Prévisions de trésorerie'!$M$7:$M$506,"&lt;&gt;Annulé"),0)</f>
        <v/>
      </c>
      <c r="N8" s="8">
        <f>IFERROR(SUMIFS('Prévisions de trésorerie'!$L$7:$L$506,'Prévisions de trésorerie'!$C$7:$C$506,N$6,'Prévisions de trésorerie'!$F$7:$F$506,"Encaissement",'Prévisions de trésorerie'!$M$7:$M$506,"&lt;&gt;Annulé"),0)</f>
        <v/>
      </c>
      <c r="O8" s="8">
        <f>IFERROR(SUMIFS('Prévisions de trésorerie'!$L$7:$L$506,'Prévisions de trésorerie'!$C$7:$C$506,O$6,'Prévisions de trésorerie'!$F$7:$F$506,"Encaissement",'Prévisions de trésorerie'!$M$7:$M$506,"&lt;&gt;Annulé"),0)</f>
        <v/>
      </c>
    </row>
    <row r="9">
      <c r="A9" s="6" t="inlineStr">
        <is>
          <t>Décaissements prévus</t>
        </is>
      </c>
      <c r="B9" s="7" t="n"/>
      <c r="C9" s="8">
        <f>IFERROR(-SUMIFS('Prévisions de trésorerie'!$L$7:$L$506,'Prévisions de trésorerie'!$C$7:$C$506,C$6,'Prévisions de trésorerie'!$F$7:$F$506,"Décaissement",'Prévisions de trésorerie'!$M$7:$M$506,"&lt;&gt;Annulé"),0)</f>
        <v/>
      </c>
      <c r="D9" s="8">
        <f>IFERROR(-SUMIFS('Prévisions de trésorerie'!$L$7:$L$506,'Prévisions de trésorerie'!$C$7:$C$506,D$6,'Prévisions de trésorerie'!$F$7:$F$506,"Décaissement",'Prévisions de trésorerie'!$M$7:$M$506,"&lt;&gt;Annulé"),0)</f>
        <v/>
      </c>
      <c r="E9" s="8">
        <f>IFERROR(-SUMIFS('Prévisions de trésorerie'!$L$7:$L$506,'Prévisions de trésorerie'!$C$7:$C$506,E$6,'Prévisions de trésorerie'!$F$7:$F$506,"Décaissement",'Prévisions de trésorerie'!$M$7:$M$506,"&lt;&gt;Annulé"),0)</f>
        <v/>
      </c>
      <c r="F9" s="8">
        <f>IFERROR(-SUMIFS('Prévisions de trésorerie'!$L$7:$L$506,'Prévisions de trésorerie'!$C$7:$C$506,F$6,'Prévisions de trésorerie'!$F$7:$F$506,"Décaissement",'Prévisions de trésorerie'!$M$7:$M$506,"&lt;&gt;Annulé"),0)</f>
        <v/>
      </c>
      <c r="G9" s="8">
        <f>IFERROR(-SUMIFS('Prévisions de trésorerie'!$L$7:$L$506,'Prévisions de trésorerie'!$C$7:$C$506,G$6,'Prévisions de trésorerie'!$F$7:$F$506,"Décaissement",'Prévisions de trésorerie'!$M$7:$M$506,"&lt;&gt;Annulé"),0)</f>
        <v/>
      </c>
      <c r="H9" s="8">
        <f>IFERROR(-SUMIFS('Prévisions de trésorerie'!$L$7:$L$506,'Prévisions de trésorerie'!$C$7:$C$506,H$6,'Prévisions de trésorerie'!$F$7:$F$506,"Décaissement",'Prévisions de trésorerie'!$M$7:$M$506,"&lt;&gt;Annulé"),0)</f>
        <v/>
      </c>
      <c r="I9" s="8">
        <f>IFERROR(-SUMIFS('Prévisions de trésorerie'!$L$7:$L$506,'Prévisions de trésorerie'!$C$7:$C$506,I$6,'Prévisions de trésorerie'!$F$7:$F$506,"Décaissement",'Prévisions de trésorerie'!$M$7:$M$506,"&lt;&gt;Annulé"),0)</f>
        <v/>
      </c>
      <c r="J9" s="8">
        <f>IFERROR(-SUMIFS('Prévisions de trésorerie'!$L$7:$L$506,'Prévisions de trésorerie'!$C$7:$C$506,J$6,'Prévisions de trésorerie'!$F$7:$F$506,"Décaissement",'Prévisions de trésorerie'!$M$7:$M$506,"&lt;&gt;Annulé"),0)</f>
        <v/>
      </c>
      <c r="K9" s="8">
        <f>IFERROR(-SUMIFS('Prévisions de trésorerie'!$L$7:$L$506,'Prévisions de trésorerie'!$C$7:$C$506,K$6,'Prévisions de trésorerie'!$F$7:$F$506,"Décaissement",'Prévisions de trésorerie'!$M$7:$M$506,"&lt;&gt;Annulé"),0)</f>
        <v/>
      </c>
      <c r="L9" s="8">
        <f>IFERROR(-SUMIFS('Prévisions de trésorerie'!$L$7:$L$506,'Prévisions de trésorerie'!$C$7:$C$506,L$6,'Prévisions de trésorerie'!$F$7:$F$506,"Décaissement",'Prévisions de trésorerie'!$M$7:$M$506,"&lt;&gt;Annulé"),0)</f>
        <v/>
      </c>
      <c r="M9" s="8">
        <f>IFERROR(-SUMIFS('Prévisions de trésorerie'!$L$7:$L$506,'Prévisions de trésorerie'!$C$7:$C$506,M$6,'Prévisions de trésorerie'!$F$7:$F$506,"Décaissement",'Prévisions de trésorerie'!$M$7:$M$506,"&lt;&gt;Annulé"),0)</f>
        <v/>
      </c>
      <c r="N9" s="8">
        <f>IFERROR(-SUMIFS('Prévisions de trésorerie'!$L$7:$L$506,'Prévisions de trésorerie'!$C$7:$C$506,N$6,'Prévisions de trésorerie'!$F$7:$F$506,"Décaissement",'Prévisions de trésorerie'!$M$7:$M$506,"&lt;&gt;Annulé"),0)</f>
        <v/>
      </c>
      <c r="O9" s="8">
        <f>IFERROR(-SUMIFS('Prévisions de trésorerie'!$L$7:$L$506,'Prévisions de trésorerie'!$C$7:$C$506,O$6,'Prévisions de trésorerie'!$F$7:$F$506,"Décaissement",'Prévisions de trésorerie'!$M$7:$M$506,"&lt;&gt;Annulé"),0)</f>
        <v/>
      </c>
    </row>
    <row r="10">
      <c r="A10" s="6" t="inlineStr">
        <is>
          <t>Flux net prévu</t>
        </is>
      </c>
      <c r="B10" s="7" t="n"/>
      <c r="C10" s="8">
        <f>IFERROR(C8-C9,0)</f>
        <v/>
      </c>
      <c r="D10" s="8">
        <f>IFERROR(D8-D9,0)</f>
        <v/>
      </c>
      <c r="E10" s="8">
        <f>IFERROR(E8-E9,0)</f>
        <v/>
      </c>
      <c r="F10" s="8">
        <f>IFERROR(F8-F9,0)</f>
        <v/>
      </c>
      <c r="G10" s="8">
        <f>IFERROR(G8-G9,0)</f>
        <v/>
      </c>
      <c r="H10" s="8">
        <f>IFERROR(H8-H9,0)</f>
        <v/>
      </c>
      <c r="I10" s="8">
        <f>IFERROR(I8-I9,0)</f>
        <v/>
      </c>
      <c r="J10" s="8">
        <f>IFERROR(J8-J9,0)</f>
        <v/>
      </c>
      <c r="K10" s="8">
        <f>IFERROR(K8-K9,0)</f>
        <v/>
      </c>
      <c r="L10" s="8">
        <f>IFERROR(L8-L9,0)</f>
        <v/>
      </c>
      <c r="M10" s="8">
        <f>IFERROR(M8-M9,0)</f>
        <v/>
      </c>
      <c r="N10" s="8">
        <f>IFERROR(N8-N9,0)</f>
        <v/>
      </c>
      <c r="O10" s="8">
        <f>IFERROR(O8-O9,0)</f>
        <v/>
      </c>
    </row>
    <row r="11">
      <c r="A11" s="6" t="inlineStr">
        <is>
          <t>Solde de fermeture prévu</t>
        </is>
      </c>
      <c r="B11" s="7" t="n"/>
      <c r="C11" s="9">
        <f>IFERROR(C7+C10,0)</f>
        <v/>
      </c>
      <c r="D11" s="9">
        <f>IFERROR(D7+D10,0)</f>
        <v/>
      </c>
      <c r="E11" s="9">
        <f>IFERROR(E7+E10,0)</f>
        <v/>
      </c>
      <c r="F11" s="9">
        <f>IFERROR(F7+F10,0)</f>
        <v/>
      </c>
      <c r="G11" s="9">
        <f>IFERROR(G7+G10,0)</f>
        <v/>
      </c>
      <c r="H11" s="9">
        <f>IFERROR(H7+H10,0)</f>
        <v/>
      </c>
      <c r="I11" s="9">
        <f>IFERROR(I7+I10,0)</f>
        <v/>
      </c>
      <c r="J11" s="9">
        <f>IFERROR(J7+J10,0)</f>
        <v/>
      </c>
      <c r="K11" s="9">
        <f>IFERROR(K7+K10,0)</f>
        <v/>
      </c>
      <c r="L11" s="9">
        <f>IFERROR(L7+L10,0)</f>
        <v/>
      </c>
      <c r="M11" s="9">
        <f>IFERROR(M7+M10,0)</f>
        <v/>
      </c>
      <c r="N11" s="9">
        <f>IFERROR(N7+N10,0)</f>
        <v/>
      </c>
      <c r="O11" s="9">
        <f>IFERROR(O7+O10,0)</f>
        <v/>
      </c>
    </row>
    <row r="12">
      <c r="C12">
        <f>""</f>
        <v/>
      </c>
      <c r="D12">
        <f>""</f>
        <v/>
      </c>
      <c r="E12">
        <f>""</f>
        <v/>
      </c>
      <c r="F12">
        <f>""</f>
        <v/>
      </c>
      <c r="G12">
        <f>""</f>
        <v/>
      </c>
      <c r="H12">
        <f>""</f>
        <v/>
      </c>
      <c r="I12">
        <f>""</f>
        <v/>
      </c>
      <c r="J12">
        <f>""</f>
        <v/>
      </c>
      <c r="K12">
        <f>""</f>
        <v/>
      </c>
      <c r="L12">
        <f>""</f>
        <v/>
      </c>
      <c r="M12">
        <f>""</f>
        <v/>
      </c>
      <c r="N12">
        <f>""</f>
        <v/>
      </c>
      <c r="O12">
        <f>""</f>
        <v/>
      </c>
    </row>
    <row r="13">
      <c r="C13">
        <f>""</f>
        <v/>
      </c>
      <c r="D13">
        <f>""</f>
        <v/>
      </c>
      <c r="E13">
        <f>""</f>
        <v/>
      </c>
      <c r="F13">
        <f>""</f>
        <v/>
      </c>
      <c r="G13">
        <f>""</f>
        <v/>
      </c>
      <c r="H13">
        <f>""</f>
        <v/>
      </c>
      <c r="I13">
        <f>""</f>
        <v/>
      </c>
      <c r="J13">
        <f>""</f>
        <v/>
      </c>
      <c r="K13">
        <f>""</f>
        <v/>
      </c>
      <c r="L13">
        <f>""</f>
        <v/>
      </c>
      <c r="M13">
        <f>""</f>
        <v/>
      </c>
      <c r="N13">
        <f>""</f>
        <v/>
      </c>
      <c r="O13">
        <f>""</f>
        <v/>
      </c>
    </row>
    <row r="14">
      <c r="A14" s="10" t="inlineStr">
        <is>
          <t>Contrôles de la prévision</t>
        </is>
      </c>
      <c r="B14" s="4" t="n"/>
      <c r="C14">
        <f>""</f>
        <v/>
      </c>
      <c r="D14">
        <f>""</f>
        <v/>
      </c>
      <c r="E14">
        <f>""</f>
        <v/>
      </c>
      <c r="F14">
        <f>""</f>
        <v/>
      </c>
      <c r="G14">
        <f>""</f>
        <v/>
      </c>
      <c r="H14">
        <f>""</f>
        <v/>
      </c>
      <c r="I14">
        <f>""</f>
        <v/>
      </c>
      <c r="J14">
        <f>""</f>
        <v/>
      </c>
      <c r="K14">
        <f>""</f>
        <v/>
      </c>
      <c r="L14">
        <f>""</f>
        <v/>
      </c>
      <c r="M14">
        <f>""</f>
        <v/>
      </c>
      <c r="N14">
        <f>""</f>
        <v/>
      </c>
      <c r="O14">
        <f>""</f>
        <v/>
      </c>
    </row>
    <row r="15">
      <c r="A15" s="11" t="inlineStr">
        <is>
          <t>Transactions hors de la période de 13 semaines</t>
        </is>
      </c>
      <c r="B15" s="12">
        <f>IFERROR(COUNTIFS('Prévisions de trésorerie'!$B$7:$B$506,"&lt;"&amp;'Paramètres'!$B$5,'Prévisions de trésorerie'!$M$7:$M$506,"&lt;&gt;Annulé")+COUNTIFS('Prévisions de trésorerie'!$B$7:$B$506,"&gt;"&amp;'Paramètres'!$B$5+('Paramètres'!$B$6*7)-1,'Prévisions de trésorerie'!$M$7:$M$506,"&lt;&gt;Annulé"),0)</f>
        <v/>
      </c>
      <c r="C15">
        <f>""</f>
        <v/>
      </c>
      <c r="D15">
        <f>""</f>
        <v/>
      </c>
      <c r="E15">
        <f>""</f>
        <v/>
      </c>
      <c r="F15">
        <f>""</f>
        <v/>
      </c>
      <c r="G15">
        <f>""</f>
        <v/>
      </c>
      <c r="H15">
        <f>""</f>
        <v/>
      </c>
      <c r="I15">
        <f>""</f>
        <v/>
      </c>
      <c r="J15">
        <f>""</f>
        <v/>
      </c>
      <c r="K15">
        <f>""</f>
        <v/>
      </c>
      <c r="L15">
        <f>""</f>
        <v/>
      </c>
      <c r="M15">
        <f>""</f>
        <v/>
      </c>
      <c r="N15">
        <f>""</f>
        <v/>
      </c>
      <c r="O15">
        <f>""</f>
        <v/>
      </c>
    </row>
    <row r="16">
      <c r="A16" s="11" t="inlineStr">
        <is>
          <t>Transactions sans date prévue</t>
        </is>
      </c>
      <c r="B16" s="12">
        <f>IFERROR(COUNTIFS('Prévisions de trésorerie'!$B$7:$B$506,"",'Prévisions de trésorerie'!$A$7:$A$506,"&lt;&gt;"),0)</f>
        <v/>
      </c>
      <c r="C16">
        <f>""</f>
        <v/>
      </c>
      <c r="D16">
        <f>""</f>
        <v/>
      </c>
      <c r="E16">
        <f>""</f>
        <v/>
      </c>
      <c r="F16">
        <f>""</f>
        <v/>
      </c>
      <c r="G16">
        <f>""</f>
        <v/>
      </c>
      <c r="H16">
        <f>""</f>
        <v/>
      </c>
      <c r="I16">
        <f>""</f>
        <v/>
      </c>
      <c r="J16">
        <f>""</f>
        <v/>
      </c>
      <c r="K16">
        <f>""</f>
        <v/>
      </c>
      <c r="L16">
        <f>""</f>
        <v/>
      </c>
      <c r="M16">
        <f>""</f>
        <v/>
      </c>
      <c r="N16">
        <f>""</f>
        <v/>
      </c>
      <c r="O16">
        <f>""</f>
        <v/>
      </c>
    </row>
    <row r="17">
      <c r="A17" s="11" t="inlineStr">
        <is>
          <t>Transactions sans montant avant taxes</t>
        </is>
      </c>
      <c r="B17" s="12">
        <f>IFERROR(COUNTIFS('Prévisions de trésorerie'!$I$7:$I$506,"",'Prévisions de trésorerie'!$A$7:$A$506,"&lt;&gt;"),0)</f>
        <v/>
      </c>
      <c r="C17">
        <f>""</f>
        <v/>
      </c>
      <c r="D17">
        <f>""</f>
        <v/>
      </c>
      <c r="E17">
        <f>""</f>
        <v/>
      </c>
      <c r="F17">
        <f>""</f>
        <v/>
      </c>
      <c r="G17">
        <f>""</f>
        <v/>
      </c>
      <c r="H17">
        <f>""</f>
        <v/>
      </c>
      <c r="I17">
        <f>""</f>
        <v/>
      </c>
      <c r="J17">
        <f>""</f>
        <v/>
      </c>
      <c r="K17">
        <f>""</f>
        <v/>
      </c>
      <c r="L17">
        <f>""</f>
        <v/>
      </c>
      <c r="M17">
        <f>""</f>
        <v/>
      </c>
      <c r="N17">
        <f>""</f>
        <v/>
      </c>
      <c r="O17">
        <f>""</f>
        <v/>
      </c>
    </row>
    <row r="18">
      <c r="A18" s="6" t="inlineStr">
        <is>
          <t>Solde minimal prévu</t>
        </is>
      </c>
      <c r="B18" s="8">
        <f>IFERROR(MIN(C11:O11),0)</f>
        <v/>
      </c>
      <c r="C18">
        <f>""</f>
        <v/>
      </c>
      <c r="D18">
        <f>""</f>
        <v/>
      </c>
      <c r="E18">
        <f>""</f>
        <v/>
      </c>
      <c r="F18">
        <f>""</f>
        <v/>
      </c>
      <c r="G18">
        <f>""</f>
        <v/>
      </c>
      <c r="H18">
        <f>""</f>
        <v/>
      </c>
      <c r="I18">
        <f>""</f>
        <v/>
      </c>
      <c r="J18">
        <f>""</f>
        <v/>
      </c>
      <c r="K18">
        <f>""</f>
        <v/>
      </c>
      <c r="L18">
        <f>""</f>
        <v/>
      </c>
      <c r="M18">
        <f>""</f>
        <v/>
      </c>
      <c r="N18">
        <f>""</f>
        <v/>
      </c>
      <c r="O18">
        <f>""</f>
        <v/>
      </c>
    </row>
    <row r="19">
      <c r="A19" s="11" t="inlineStr">
        <is>
          <t>Nombre de semaines sous le seuil d’alerte</t>
        </is>
      </c>
      <c r="B19" s="12">
        <f>IFERROR(COUNTIF(C11:O11,"&lt;"&amp;'Paramètres'!$B$10),0)</f>
        <v/>
      </c>
      <c r="C19">
        <f>""</f>
        <v/>
      </c>
      <c r="D19">
        <f>""</f>
        <v/>
      </c>
      <c r="E19">
        <f>""</f>
        <v/>
      </c>
      <c r="F19">
        <f>""</f>
        <v/>
      </c>
      <c r="G19">
        <f>""</f>
        <v/>
      </c>
      <c r="H19">
        <f>""</f>
        <v/>
      </c>
      <c r="I19">
        <f>""</f>
        <v/>
      </c>
      <c r="J19">
        <f>""</f>
        <v/>
      </c>
      <c r="K19">
        <f>""</f>
        <v/>
      </c>
      <c r="L19">
        <f>""</f>
        <v/>
      </c>
      <c r="M19">
        <f>""</f>
        <v/>
      </c>
      <c r="N19">
        <f>""</f>
        <v/>
      </c>
      <c r="O19">
        <f>""</f>
        <v/>
      </c>
    </row>
    <row r="20">
      <c r="A20" s="6" t="inlineStr">
        <is>
          <t>État général de la prévision</t>
        </is>
      </c>
      <c r="B20" s="13">
        <f>IFERROR(IF(OR(B15&gt;0,B16&gt;0,B17&gt;0),"À vérifier — données incomplètes ou hors période",IF(B19&gt;0,"Attention — seuil d’alerte atteint","Prévision conforme")),"À vérifier")</f>
        <v/>
      </c>
      <c r="C20">
        <f>""</f>
        <v/>
      </c>
      <c r="D20">
        <f>""</f>
        <v/>
      </c>
      <c r="E20">
        <f>""</f>
        <v/>
      </c>
      <c r="F20">
        <f>""</f>
        <v/>
      </c>
      <c r="G20">
        <f>""</f>
        <v/>
      </c>
      <c r="H20">
        <f>""</f>
        <v/>
      </c>
      <c r="I20">
        <f>""</f>
        <v/>
      </c>
      <c r="J20">
        <f>""</f>
        <v/>
      </c>
      <c r="K20">
        <f>""</f>
        <v/>
      </c>
      <c r="L20">
        <f>""</f>
        <v/>
      </c>
      <c r="M20">
        <f>""</f>
        <v/>
      </c>
      <c r="N20">
        <f>""</f>
        <v/>
      </c>
      <c r="O20">
        <f>""</f>
        <v/>
      </c>
    </row>
    <row r="21">
      <c r="B21">
        <f>""</f>
        <v/>
      </c>
      <c r="C21">
        <f>""</f>
        <v/>
      </c>
      <c r="D21">
        <f>""</f>
        <v/>
      </c>
      <c r="E21">
        <f>""</f>
        <v/>
      </c>
      <c r="F21">
        <f>""</f>
        <v/>
      </c>
      <c r="G21">
        <f>""</f>
        <v/>
      </c>
      <c r="H21">
        <f>""</f>
        <v/>
      </c>
      <c r="I21">
        <f>""</f>
        <v/>
      </c>
      <c r="J21">
        <f>""</f>
        <v/>
      </c>
      <c r="K21">
        <f>""</f>
        <v/>
      </c>
      <c r="L21">
        <f>""</f>
        <v/>
      </c>
      <c r="M21">
        <f>""</f>
        <v/>
      </c>
      <c r="N21">
        <f>""</f>
        <v/>
      </c>
      <c r="O21">
        <f>""</f>
        <v/>
      </c>
    </row>
    <row r="22">
      <c r="B22">
        <f>""</f>
        <v/>
      </c>
      <c r="C22">
        <f>""</f>
        <v/>
      </c>
      <c r="D22">
        <f>""</f>
        <v/>
      </c>
      <c r="E22">
        <f>""</f>
        <v/>
      </c>
      <c r="F22">
        <f>""</f>
        <v/>
      </c>
      <c r="G22">
        <f>""</f>
        <v/>
      </c>
      <c r="H22">
        <f>""</f>
        <v/>
      </c>
      <c r="I22">
        <f>""</f>
        <v/>
      </c>
      <c r="J22">
        <f>""</f>
        <v/>
      </c>
      <c r="K22">
        <f>""</f>
        <v/>
      </c>
      <c r="L22">
        <f>""</f>
        <v/>
      </c>
      <c r="M22">
        <f>""</f>
        <v/>
      </c>
      <c r="N22">
        <f>""</f>
        <v/>
      </c>
      <c r="O22">
        <f>""</f>
        <v/>
      </c>
    </row>
    <row r="23">
      <c r="B23">
        <f>""</f>
        <v/>
      </c>
      <c r="C23">
        <f>""</f>
        <v/>
      </c>
      <c r="D23">
        <f>""</f>
        <v/>
      </c>
      <c r="E23">
        <f>""</f>
        <v/>
      </c>
      <c r="F23">
        <f>""</f>
        <v/>
      </c>
      <c r="G23">
        <f>""</f>
        <v/>
      </c>
      <c r="H23">
        <f>""</f>
        <v/>
      </c>
      <c r="I23">
        <f>""</f>
        <v/>
      </c>
      <c r="J23">
        <f>""</f>
        <v/>
      </c>
      <c r="K23">
        <f>""</f>
        <v/>
      </c>
      <c r="L23">
        <f>""</f>
        <v/>
      </c>
      <c r="M23">
        <f>""</f>
        <v/>
      </c>
      <c r="N23">
        <f>""</f>
        <v/>
      </c>
      <c r="O23">
        <f>""</f>
        <v/>
      </c>
    </row>
    <row r="24">
      <c r="B24">
        <f>""</f>
        <v/>
      </c>
      <c r="C24">
        <f>""</f>
        <v/>
      </c>
      <c r="D24">
        <f>""</f>
        <v/>
      </c>
      <c r="E24">
        <f>""</f>
        <v/>
      </c>
      <c r="F24">
        <f>""</f>
        <v/>
      </c>
      <c r="G24">
        <f>""</f>
        <v/>
      </c>
      <c r="H24">
        <f>""</f>
        <v/>
      </c>
      <c r="I24">
        <f>""</f>
        <v/>
      </c>
      <c r="J24">
        <f>""</f>
        <v/>
      </c>
      <c r="K24">
        <f>""</f>
        <v/>
      </c>
      <c r="L24">
        <f>""</f>
        <v/>
      </c>
      <c r="M24">
        <f>""</f>
        <v/>
      </c>
      <c r="N24">
        <f>""</f>
        <v/>
      </c>
      <c r="O24">
        <f>""</f>
        <v/>
      </c>
    </row>
    <row r="25">
      <c r="B25">
        <f>""</f>
        <v/>
      </c>
      <c r="C25">
        <f>""</f>
        <v/>
      </c>
      <c r="D25">
        <f>""</f>
        <v/>
      </c>
      <c r="E25">
        <f>""</f>
        <v/>
      </c>
      <c r="F25">
        <f>""</f>
        <v/>
      </c>
      <c r="G25">
        <f>""</f>
        <v/>
      </c>
      <c r="H25">
        <f>""</f>
        <v/>
      </c>
      <c r="I25">
        <f>""</f>
        <v/>
      </c>
      <c r="J25">
        <f>""</f>
        <v/>
      </c>
      <c r="K25">
        <f>""</f>
        <v/>
      </c>
      <c r="L25">
        <f>""</f>
        <v/>
      </c>
      <c r="M25">
        <f>""</f>
        <v/>
      </c>
      <c r="N25">
        <f>""</f>
        <v/>
      </c>
      <c r="O25">
        <f>""</f>
        <v/>
      </c>
    </row>
    <row r="26">
      <c r="B26">
        <f>""</f>
        <v/>
      </c>
      <c r="C26">
        <f>""</f>
        <v/>
      </c>
      <c r="D26">
        <f>""</f>
        <v/>
      </c>
      <c r="E26">
        <f>""</f>
        <v/>
      </c>
      <c r="F26">
        <f>""</f>
        <v/>
      </c>
      <c r="G26">
        <f>""</f>
        <v/>
      </c>
      <c r="H26">
        <f>""</f>
        <v/>
      </c>
      <c r="I26">
        <f>""</f>
        <v/>
      </c>
      <c r="J26">
        <f>""</f>
        <v/>
      </c>
      <c r="K26">
        <f>""</f>
        <v/>
      </c>
      <c r="L26">
        <f>""</f>
        <v/>
      </c>
      <c r="M26">
        <f>""</f>
        <v/>
      </c>
      <c r="N26">
        <f>""</f>
        <v/>
      </c>
      <c r="O26">
        <f>""</f>
        <v/>
      </c>
    </row>
    <row r="27">
      <c r="B27">
        <f>""</f>
        <v/>
      </c>
      <c r="C27">
        <f>""</f>
        <v/>
      </c>
      <c r="D27">
        <f>""</f>
        <v/>
      </c>
      <c r="E27">
        <f>""</f>
        <v/>
      </c>
      <c r="F27">
        <f>""</f>
        <v/>
      </c>
      <c r="G27">
        <f>""</f>
        <v/>
      </c>
      <c r="H27">
        <f>""</f>
        <v/>
      </c>
      <c r="I27">
        <f>""</f>
        <v/>
      </c>
      <c r="J27">
        <f>""</f>
        <v/>
      </c>
      <c r="K27">
        <f>""</f>
        <v/>
      </c>
      <c r="L27">
        <f>""</f>
        <v/>
      </c>
      <c r="M27">
        <f>""</f>
        <v/>
      </c>
      <c r="N27">
        <f>""</f>
        <v/>
      </c>
      <c r="O27">
        <f>""</f>
        <v/>
      </c>
    </row>
    <row r="28">
      <c r="B28">
        <f>""</f>
        <v/>
      </c>
      <c r="C28">
        <f>""</f>
        <v/>
      </c>
      <c r="D28">
        <f>""</f>
        <v/>
      </c>
      <c r="E28">
        <f>""</f>
        <v/>
      </c>
      <c r="F28">
        <f>""</f>
        <v/>
      </c>
      <c r="G28">
        <f>""</f>
        <v/>
      </c>
      <c r="H28">
        <f>""</f>
        <v/>
      </c>
      <c r="I28">
        <f>""</f>
        <v/>
      </c>
      <c r="J28">
        <f>""</f>
        <v/>
      </c>
      <c r="K28">
        <f>""</f>
        <v/>
      </c>
      <c r="L28">
        <f>""</f>
        <v/>
      </c>
      <c r="M28">
        <f>""</f>
        <v/>
      </c>
      <c r="N28">
        <f>""</f>
        <v/>
      </c>
      <c r="O28">
        <f>""</f>
        <v/>
      </c>
    </row>
    <row r="29">
      <c r="B29">
        <f>""</f>
        <v/>
      </c>
      <c r="C29">
        <f>""</f>
        <v/>
      </c>
      <c r="D29">
        <f>""</f>
        <v/>
      </c>
      <c r="E29">
        <f>""</f>
        <v/>
      </c>
      <c r="F29">
        <f>""</f>
        <v/>
      </c>
      <c r="G29">
        <f>""</f>
        <v/>
      </c>
      <c r="H29">
        <f>""</f>
        <v/>
      </c>
      <c r="I29">
        <f>""</f>
        <v/>
      </c>
      <c r="J29">
        <f>""</f>
        <v/>
      </c>
      <c r="K29">
        <f>""</f>
        <v/>
      </c>
      <c r="L29">
        <f>""</f>
        <v/>
      </c>
      <c r="M29">
        <f>""</f>
        <v/>
      </c>
      <c r="N29">
        <f>""</f>
        <v/>
      </c>
      <c r="O29">
        <f>""</f>
        <v/>
      </c>
    </row>
    <row r="30"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G30">
        <f>""</f>
        <v/>
      </c>
      <c r="H30">
        <f>""</f>
        <v/>
      </c>
      <c r="I30">
        <f>""</f>
        <v/>
      </c>
      <c r="J30">
        <f>""</f>
        <v/>
      </c>
      <c r="K30">
        <f>""</f>
        <v/>
      </c>
      <c r="L30">
        <f>""</f>
        <v/>
      </c>
      <c r="M30">
        <f>""</f>
        <v/>
      </c>
      <c r="N30">
        <f>""</f>
        <v/>
      </c>
      <c r="O30">
        <f>""</f>
        <v/>
      </c>
    </row>
    <row r="31"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G31">
        <f>""</f>
        <v/>
      </c>
      <c r="H31">
        <f>""</f>
        <v/>
      </c>
      <c r="I31">
        <f>""</f>
        <v/>
      </c>
      <c r="J31">
        <f>""</f>
        <v/>
      </c>
      <c r="K31">
        <f>""</f>
        <v/>
      </c>
      <c r="L31">
        <f>""</f>
        <v/>
      </c>
      <c r="M31">
        <f>""</f>
        <v/>
      </c>
      <c r="N31">
        <f>""</f>
        <v/>
      </c>
      <c r="O31">
        <f>""</f>
        <v/>
      </c>
    </row>
    <row r="32"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  <c r="H32">
        <f>""</f>
        <v/>
      </c>
      <c r="I32">
        <f>""</f>
        <v/>
      </c>
      <c r="J32">
        <f>""</f>
        <v/>
      </c>
      <c r="K32">
        <f>""</f>
        <v/>
      </c>
      <c r="L32">
        <f>""</f>
        <v/>
      </c>
      <c r="M32">
        <f>""</f>
        <v/>
      </c>
      <c r="N32">
        <f>""</f>
        <v/>
      </c>
      <c r="O32">
        <f>""</f>
        <v/>
      </c>
    </row>
    <row r="33"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  <c r="H33">
        <f>""</f>
        <v/>
      </c>
      <c r="I33">
        <f>""</f>
        <v/>
      </c>
      <c r="J33">
        <f>""</f>
        <v/>
      </c>
      <c r="K33">
        <f>""</f>
        <v/>
      </c>
      <c r="L33">
        <f>""</f>
        <v/>
      </c>
      <c r="M33">
        <f>""</f>
        <v/>
      </c>
      <c r="N33">
        <f>""</f>
        <v/>
      </c>
      <c r="O33">
        <f>""</f>
        <v/>
      </c>
    </row>
    <row r="34"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  <c r="I34">
        <f>""</f>
        <v/>
      </c>
      <c r="J34">
        <f>""</f>
        <v/>
      </c>
      <c r="K34">
        <f>""</f>
        <v/>
      </c>
      <c r="L34">
        <f>""</f>
        <v/>
      </c>
      <c r="M34">
        <f>""</f>
        <v/>
      </c>
      <c r="N34">
        <f>""</f>
        <v/>
      </c>
      <c r="O34">
        <f>""</f>
        <v/>
      </c>
    </row>
    <row r="35"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  <c r="I35">
        <f>""</f>
        <v/>
      </c>
      <c r="J35">
        <f>""</f>
        <v/>
      </c>
      <c r="K35">
        <f>""</f>
        <v/>
      </c>
      <c r="L35">
        <f>""</f>
        <v/>
      </c>
      <c r="M35">
        <f>""</f>
        <v/>
      </c>
      <c r="N35">
        <f>""</f>
        <v/>
      </c>
      <c r="O35">
        <f>""</f>
        <v/>
      </c>
    </row>
    <row r="36"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  <c r="I36">
        <f>""</f>
        <v/>
      </c>
      <c r="J36">
        <f>""</f>
        <v/>
      </c>
      <c r="K36">
        <f>""</f>
        <v/>
      </c>
      <c r="L36">
        <f>""</f>
        <v/>
      </c>
      <c r="M36">
        <f>""</f>
        <v/>
      </c>
      <c r="N36">
        <f>""</f>
        <v/>
      </c>
      <c r="O36">
        <f>""</f>
        <v/>
      </c>
    </row>
    <row r="37"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  <c r="I37">
        <f>""</f>
        <v/>
      </c>
      <c r="J37">
        <f>""</f>
        <v/>
      </c>
      <c r="K37">
        <f>""</f>
        <v/>
      </c>
      <c r="L37">
        <f>""</f>
        <v/>
      </c>
      <c r="M37">
        <f>""</f>
        <v/>
      </c>
      <c r="N37">
        <f>""</f>
        <v/>
      </c>
      <c r="O37">
        <f>""</f>
        <v/>
      </c>
    </row>
    <row r="38"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  <c r="I38">
        <f>""</f>
        <v/>
      </c>
      <c r="J38">
        <f>""</f>
        <v/>
      </c>
      <c r="K38">
        <f>""</f>
        <v/>
      </c>
      <c r="L38">
        <f>""</f>
        <v/>
      </c>
      <c r="M38">
        <f>""</f>
        <v/>
      </c>
      <c r="N38">
        <f>""</f>
        <v/>
      </c>
      <c r="O38">
        <f>""</f>
        <v/>
      </c>
    </row>
    <row r="39"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  <c r="I39">
        <f>""</f>
        <v/>
      </c>
      <c r="J39">
        <f>""</f>
        <v/>
      </c>
      <c r="K39">
        <f>""</f>
        <v/>
      </c>
      <c r="L39">
        <f>""</f>
        <v/>
      </c>
      <c r="M39">
        <f>""</f>
        <v/>
      </c>
      <c r="N39">
        <f>""</f>
        <v/>
      </c>
      <c r="O39">
        <f>""</f>
        <v/>
      </c>
    </row>
    <row r="40"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  <c r="I40">
        <f>""</f>
        <v/>
      </c>
      <c r="J40">
        <f>""</f>
        <v/>
      </c>
      <c r="K40">
        <f>""</f>
        <v/>
      </c>
      <c r="L40">
        <f>""</f>
        <v/>
      </c>
      <c r="M40">
        <f>""</f>
        <v/>
      </c>
      <c r="N40">
        <f>""</f>
        <v/>
      </c>
      <c r="O40">
        <f>""</f>
        <v/>
      </c>
    </row>
    <row r="41"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  <c r="I41">
        <f>""</f>
        <v/>
      </c>
      <c r="J41">
        <f>""</f>
        <v/>
      </c>
      <c r="K41">
        <f>""</f>
        <v/>
      </c>
      <c r="L41">
        <f>""</f>
        <v/>
      </c>
      <c r="M41">
        <f>""</f>
        <v/>
      </c>
      <c r="N41">
        <f>""</f>
        <v/>
      </c>
      <c r="O41">
        <f>""</f>
        <v/>
      </c>
    </row>
    <row r="42"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  <c r="I42">
        <f>""</f>
        <v/>
      </c>
      <c r="J42">
        <f>""</f>
        <v/>
      </c>
      <c r="K42">
        <f>""</f>
        <v/>
      </c>
      <c r="L42">
        <f>""</f>
        <v/>
      </c>
      <c r="M42">
        <f>""</f>
        <v/>
      </c>
      <c r="N42">
        <f>""</f>
        <v/>
      </c>
      <c r="O42">
        <f>""</f>
        <v/>
      </c>
    </row>
    <row r="43"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  <c r="I43">
        <f>""</f>
        <v/>
      </c>
      <c r="J43">
        <f>""</f>
        <v/>
      </c>
      <c r="K43">
        <f>""</f>
        <v/>
      </c>
      <c r="L43">
        <f>""</f>
        <v/>
      </c>
      <c r="M43">
        <f>""</f>
        <v/>
      </c>
      <c r="N43">
        <f>""</f>
        <v/>
      </c>
      <c r="O43">
        <f>""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  <c r="I44">
        <f>""</f>
        <v/>
      </c>
      <c r="J44">
        <f>""</f>
        <v/>
      </c>
      <c r="K44">
        <f>""</f>
        <v/>
      </c>
      <c r="L44">
        <f>""</f>
        <v/>
      </c>
      <c r="M44">
        <f>""</f>
        <v/>
      </c>
      <c r="N44">
        <f>""</f>
        <v/>
      </c>
      <c r="O44">
        <f>""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  <c r="I45">
        <f>""</f>
        <v/>
      </c>
      <c r="J45">
        <f>""</f>
        <v/>
      </c>
      <c r="K45">
        <f>""</f>
        <v/>
      </c>
      <c r="L45">
        <f>""</f>
        <v/>
      </c>
      <c r="M45">
        <f>""</f>
        <v/>
      </c>
      <c r="N45">
        <f>""</f>
        <v/>
      </c>
      <c r="O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  <c r="I46">
        <f>""</f>
        <v/>
      </c>
      <c r="J46">
        <f>""</f>
        <v/>
      </c>
      <c r="K46">
        <f>""</f>
        <v/>
      </c>
      <c r="L46">
        <f>""</f>
        <v/>
      </c>
      <c r="M46">
        <f>""</f>
        <v/>
      </c>
      <c r="N46">
        <f>""</f>
        <v/>
      </c>
      <c r="O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  <c r="I47">
        <f>""</f>
        <v/>
      </c>
      <c r="J47">
        <f>""</f>
        <v/>
      </c>
      <c r="K47">
        <f>""</f>
        <v/>
      </c>
      <c r="L47">
        <f>""</f>
        <v/>
      </c>
      <c r="M47">
        <f>""</f>
        <v/>
      </c>
      <c r="N47">
        <f>""</f>
        <v/>
      </c>
      <c r="O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  <c r="I48">
        <f>""</f>
        <v/>
      </c>
      <c r="J48">
        <f>""</f>
        <v/>
      </c>
      <c r="K48">
        <f>""</f>
        <v/>
      </c>
      <c r="L48">
        <f>""</f>
        <v/>
      </c>
      <c r="M48">
        <f>""</f>
        <v/>
      </c>
      <c r="N48">
        <f>""</f>
        <v/>
      </c>
      <c r="O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  <c r="I49">
        <f>""</f>
        <v/>
      </c>
      <c r="J49">
        <f>""</f>
        <v/>
      </c>
      <c r="K49">
        <f>""</f>
        <v/>
      </c>
      <c r="L49">
        <f>""</f>
        <v/>
      </c>
      <c r="M49">
        <f>""</f>
        <v/>
      </c>
      <c r="N49">
        <f>""</f>
        <v/>
      </c>
      <c r="O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  <c r="I50">
        <f>""</f>
        <v/>
      </c>
      <c r="J50">
        <f>""</f>
        <v/>
      </c>
      <c r="K50">
        <f>""</f>
        <v/>
      </c>
      <c r="L50">
        <f>""</f>
        <v/>
      </c>
      <c r="M50">
        <f>""</f>
        <v/>
      </c>
      <c r="N50">
        <f>""</f>
        <v/>
      </c>
      <c r="O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  <c r="I51">
        <f>""</f>
        <v/>
      </c>
      <c r="J51">
        <f>""</f>
        <v/>
      </c>
      <c r="K51">
        <f>""</f>
        <v/>
      </c>
      <c r="L51">
        <f>""</f>
        <v/>
      </c>
      <c r="M51">
        <f>""</f>
        <v/>
      </c>
      <c r="N51">
        <f>""</f>
        <v/>
      </c>
      <c r="O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  <c r="I52">
        <f>""</f>
        <v/>
      </c>
      <c r="J52">
        <f>""</f>
        <v/>
      </c>
      <c r="K52">
        <f>""</f>
        <v/>
      </c>
      <c r="L52">
        <f>""</f>
        <v/>
      </c>
      <c r="M52">
        <f>""</f>
        <v/>
      </c>
      <c r="N52">
        <f>""</f>
        <v/>
      </c>
      <c r="O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  <c r="I53">
        <f>""</f>
        <v/>
      </c>
      <c r="J53">
        <f>""</f>
        <v/>
      </c>
      <c r="K53">
        <f>""</f>
        <v/>
      </c>
      <c r="L53">
        <f>""</f>
        <v/>
      </c>
      <c r="M53">
        <f>""</f>
        <v/>
      </c>
      <c r="N53">
        <f>""</f>
        <v/>
      </c>
      <c r="O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  <c r="I54">
        <f>""</f>
        <v/>
      </c>
      <c r="J54">
        <f>""</f>
        <v/>
      </c>
      <c r="K54">
        <f>""</f>
        <v/>
      </c>
      <c r="L54">
        <f>""</f>
        <v/>
      </c>
      <c r="M54">
        <f>""</f>
        <v/>
      </c>
      <c r="N54">
        <f>""</f>
        <v/>
      </c>
      <c r="O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  <c r="I55">
        <f>""</f>
        <v/>
      </c>
      <c r="J55">
        <f>""</f>
        <v/>
      </c>
      <c r="K55">
        <f>""</f>
        <v/>
      </c>
      <c r="L55">
        <f>""</f>
        <v/>
      </c>
      <c r="M55">
        <f>""</f>
        <v/>
      </c>
      <c r="N55">
        <f>""</f>
        <v/>
      </c>
      <c r="O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  <c r="I56">
        <f>""</f>
        <v/>
      </c>
      <c r="J56">
        <f>""</f>
        <v/>
      </c>
      <c r="K56">
        <f>""</f>
        <v/>
      </c>
      <c r="L56">
        <f>""</f>
        <v/>
      </c>
      <c r="M56">
        <f>""</f>
        <v/>
      </c>
      <c r="N56">
        <f>""</f>
        <v/>
      </c>
      <c r="O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  <c r="I57">
        <f>""</f>
        <v/>
      </c>
      <c r="J57">
        <f>""</f>
        <v/>
      </c>
      <c r="K57">
        <f>""</f>
        <v/>
      </c>
      <c r="L57">
        <f>""</f>
        <v/>
      </c>
      <c r="M57">
        <f>""</f>
        <v/>
      </c>
      <c r="N57">
        <f>""</f>
        <v/>
      </c>
      <c r="O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  <c r="I58">
        <f>""</f>
        <v/>
      </c>
      <c r="J58">
        <f>""</f>
        <v/>
      </c>
      <c r="K58">
        <f>""</f>
        <v/>
      </c>
      <c r="L58">
        <f>""</f>
        <v/>
      </c>
      <c r="M58">
        <f>""</f>
        <v/>
      </c>
      <c r="N58">
        <f>""</f>
        <v/>
      </c>
      <c r="O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  <c r="J59">
        <f>""</f>
        <v/>
      </c>
      <c r="K59">
        <f>""</f>
        <v/>
      </c>
      <c r="L59">
        <f>""</f>
        <v/>
      </c>
      <c r="M59">
        <f>""</f>
        <v/>
      </c>
      <c r="N59">
        <f>""</f>
        <v/>
      </c>
      <c r="O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  <c r="J60">
        <f>""</f>
        <v/>
      </c>
      <c r="K60">
        <f>""</f>
        <v/>
      </c>
      <c r="L60">
        <f>""</f>
        <v/>
      </c>
      <c r="M60">
        <f>""</f>
        <v/>
      </c>
      <c r="N60">
        <f>""</f>
        <v/>
      </c>
      <c r="O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  <c r="J61">
        <f>""</f>
        <v/>
      </c>
      <c r="K61">
        <f>""</f>
        <v/>
      </c>
      <c r="L61">
        <f>""</f>
        <v/>
      </c>
      <c r="M61">
        <f>""</f>
        <v/>
      </c>
      <c r="N61">
        <f>""</f>
        <v/>
      </c>
      <c r="O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  <c r="J62">
        <f>""</f>
        <v/>
      </c>
      <c r="K62">
        <f>""</f>
        <v/>
      </c>
      <c r="L62">
        <f>""</f>
        <v/>
      </c>
      <c r="M62">
        <f>""</f>
        <v/>
      </c>
      <c r="N62">
        <f>""</f>
        <v/>
      </c>
      <c r="O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  <c r="J63">
        <f>""</f>
        <v/>
      </c>
      <c r="K63">
        <f>""</f>
        <v/>
      </c>
      <c r="L63">
        <f>""</f>
        <v/>
      </c>
      <c r="M63">
        <f>""</f>
        <v/>
      </c>
      <c r="N63">
        <f>""</f>
        <v/>
      </c>
      <c r="O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  <c r="J64">
        <f>""</f>
        <v/>
      </c>
      <c r="K64">
        <f>""</f>
        <v/>
      </c>
      <c r="L64">
        <f>""</f>
        <v/>
      </c>
      <c r="M64">
        <f>""</f>
        <v/>
      </c>
      <c r="N64">
        <f>""</f>
        <v/>
      </c>
      <c r="O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  <c r="J65">
        <f>""</f>
        <v/>
      </c>
      <c r="K65">
        <f>""</f>
        <v/>
      </c>
      <c r="L65">
        <f>""</f>
        <v/>
      </c>
      <c r="M65">
        <f>""</f>
        <v/>
      </c>
      <c r="N65">
        <f>""</f>
        <v/>
      </c>
      <c r="O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  <c r="J66">
        <f>""</f>
        <v/>
      </c>
      <c r="K66">
        <f>""</f>
        <v/>
      </c>
      <c r="L66">
        <f>""</f>
        <v/>
      </c>
      <c r="M66">
        <f>""</f>
        <v/>
      </c>
      <c r="N66">
        <f>""</f>
        <v/>
      </c>
      <c r="O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  <c r="J67">
        <f>""</f>
        <v/>
      </c>
      <c r="K67">
        <f>""</f>
        <v/>
      </c>
      <c r="L67">
        <f>""</f>
        <v/>
      </c>
      <c r="M67">
        <f>""</f>
        <v/>
      </c>
      <c r="N67">
        <f>""</f>
        <v/>
      </c>
      <c r="O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  <c r="J68">
        <f>""</f>
        <v/>
      </c>
      <c r="K68">
        <f>""</f>
        <v/>
      </c>
      <c r="L68">
        <f>""</f>
        <v/>
      </c>
      <c r="M68">
        <f>""</f>
        <v/>
      </c>
      <c r="N68">
        <f>""</f>
        <v/>
      </c>
      <c r="O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  <c r="J69">
        <f>""</f>
        <v/>
      </c>
      <c r="K69">
        <f>""</f>
        <v/>
      </c>
      <c r="L69">
        <f>""</f>
        <v/>
      </c>
      <c r="M69">
        <f>""</f>
        <v/>
      </c>
      <c r="N69">
        <f>""</f>
        <v/>
      </c>
      <c r="O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  <c r="J70">
        <f>""</f>
        <v/>
      </c>
      <c r="K70">
        <f>""</f>
        <v/>
      </c>
      <c r="L70">
        <f>""</f>
        <v/>
      </c>
      <c r="M70">
        <f>""</f>
        <v/>
      </c>
      <c r="N70">
        <f>""</f>
        <v/>
      </c>
      <c r="O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  <c r="J71">
        <f>""</f>
        <v/>
      </c>
      <c r="K71">
        <f>""</f>
        <v/>
      </c>
      <c r="L71">
        <f>""</f>
        <v/>
      </c>
      <c r="M71">
        <f>""</f>
        <v/>
      </c>
      <c r="N71">
        <f>""</f>
        <v/>
      </c>
      <c r="O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  <c r="J72">
        <f>""</f>
        <v/>
      </c>
      <c r="K72">
        <f>""</f>
        <v/>
      </c>
      <c r="L72">
        <f>""</f>
        <v/>
      </c>
      <c r="M72">
        <f>""</f>
        <v/>
      </c>
      <c r="N72">
        <f>""</f>
        <v/>
      </c>
      <c r="O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  <c r="J73">
        <f>""</f>
        <v/>
      </c>
      <c r="K73">
        <f>""</f>
        <v/>
      </c>
      <c r="L73">
        <f>""</f>
        <v/>
      </c>
      <c r="M73">
        <f>""</f>
        <v/>
      </c>
      <c r="N73">
        <f>""</f>
        <v/>
      </c>
      <c r="O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  <c r="J74">
        <f>""</f>
        <v/>
      </c>
      <c r="K74">
        <f>""</f>
        <v/>
      </c>
      <c r="L74">
        <f>""</f>
        <v/>
      </c>
      <c r="M74">
        <f>""</f>
        <v/>
      </c>
      <c r="N74">
        <f>""</f>
        <v/>
      </c>
      <c r="O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  <c r="J75">
        <f>""</f>
        <v/>
      </c>
      <c r="K75">
        <f>""</f>
        <v/>
      </c>
      <c r="L75">
        <f>""</f>
        <v/>
      </c>
      <c r="M75">
        <f>""</f>
        <v/>
      </c>
      <c r="N75">
        <f>""</f>
        <v/>
      </c>
      <c r="O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  <c r="J76">
        <f>""</f>
        <v/>
      </c>
      <c r="K76">
        <f>""</f>
        <v/>
      </c>
      <c r="L76">
        <f>""</f>
        <v/>
      </c>
      <c r="M76">
        <f>""</f>
        <v/>
      </c>
      <c r="N76">
        <f>""</f>
        <v/>
      </c>
      <c r="O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  <c r="J77">
        <f>""</f>
        <v/>
      </c>
      <c r="K77">
        <f>""</f>
        <v/>
      </c>
      <c r="L77">
        <f>""</f>
        <v/>
      </c>
      <c r="M77">
        <f>""</f>
        <v/>
      </c>
      <c r="N77">
        <f>""</f>
        <v/>
      </c>
      <c r="O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  <c r="J78">
        <f>""</f>
        <v/>
      </c>
      <c r="K78">
        <f>""</f>
        <v/>
      </c>
      <c r="L78">
        <f>""</f>
        <v/>
      </c>
      <c r="M78">
        <f>""</f>
        <v/>
      </c>
      <c r="N78">
        <f>""</f>
        <v/>
      </c>
      <c r="O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  <c r="J79">
        <f>""</f>
        <v/>
      </c>
      <c r="K79">
        <f>""</f>
        <v/>
      </c>
      <c r="L79">
        <f>""</f>
        <v/>
      </c>
      <c r="M79">
        <f>""</f>
        <v/>
      </c>
      <c r="N79">
        <f>""</f>
        <v/>
      </c>
      <c r="O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  <c r="J80">
        <f>""</f>
        <v/>
      </c>
      <c r="K80">
        <f>""</f>
        <v/>
      </c>
      <c r="L80">
        <f>""</f>
        <v/>
      </c>
      <c r="M80">
        <f>""</f>
        <v/>
      </c>
      <c r="N80">
        <f>""</f>
        <v/>
      </c>
      <c r="O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  <c r="J81">
        <f>""</f>
        <v/>
      </c>
      <c r="K81">
        <f>""</f>
        <v/>
      </c>
      <c r="L81">
        <f>""</f>
        <v/>
      </c>
      <c r="M81">
        <f>""</f>
        <v/>
      </c>
      <c r="N81">
        <f>""</f>
        <v/>
      </c>
      <c r="O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  <c r="J82">
        <f>""</f>
        <v/>
      </c>
      <c r="K82">
        <f>""</f>
        <v/>
      </c>
      <c r="L82">
        <f>""</f>
        <v/>
      </c>
      <c r="M82">
        <f>""</f>
        <v/>
      </c>
      <c r="N82">
        <f>""</f>
        <v/>
      </c>
      <c r="O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  <c r="J83">
        <f>""</f>
        <v/>
      </c>
      <c r="K83">
        <f>""</f>
        <v/>
      </c>
      <c r="L83">
        <f>""</f>
        <v/>
      </c>
      <c r="M83">
        <f>""</f>
        <v/>
      </c>
      <c r="N83">
        <f>""</f>
        <v/>
      </c>
      <c r="O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  <c r="J84">
        <f>""</f>
        <v/>
      </c>
      <c r="K84">
        <f>""</f>
        <v/>
      </c>
      <c r="L84">
        <f>""</f>
        <v/>
      </c>
      <c r="M84">
        <f>""</f>
        <v/>
      </c>
      <c r="N84">
        <f>""</f>
        <v/>
      </c>
      <c r="O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  <c r="J85">
        <f>""</f>
        <v/>
      </c>
      <c r="K85">
        <f>""</f>
        <v/>
      </c>
      <c r="L85">
        <f>""</f>
        <v/>
      </c>
      <c r="M85">
        <f>""</f>
        <v/>
      </c>
      <c r="N85">
        <f>""</f>
        <v/>
      </c>
      <c r="O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  <c r="J86">
        <f>""</f>
        <v/>
      </c>
      <c r="K86">
        <f>""</f>
        <v/>
      </c>
      <c r="L86">
        <f>""</f>
        <v/>
      </c>
      <c r="M86">
        <f>""</f>
        <v/>
      </c>
      <c r="N86">
        <f>""</f>
        <v/>
      </c>
      <c r="O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  <c r="J87">
        <f>""</f>
        <v/>
      </c>
      <c r="K87">
        <f>""</f>
        <v/>
      </c>
      <c r="L87">
        <f>""</f>
        <v/>
      </c>
      <c r="M87">
        <f>""</f>
        <v/>
      </c>
      <c r="N87">
        <f>""</f>
        <v/>
      </c>
      <c r="O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  <c r="J88">
        <f>""</f>
        <v/>
      </c>
      <c r="K88">
        <f>""</f>
        <v/>
      </c>
      <c r="L88">
        <f>""</f>
        <v/>
      </c>
      <c r="M88">
        <f>""</f>
        <v/>
      </c>
      <c r="N88">
        <f>""</f>
        <v/>
      </c>
      <c r="O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  <c r="J89">
        <f>""</f>
        <v/>
      </c>
      <c r="K89">
        <f>""</f>
        <v/>
      </c>
      <c r="L89">
        <f>""</f>
        <v/>
      </c>
      <c r="M89">
        <f>""</f>
        <v/>
      </c>
      <c r="N89">
        <f>""</f>
        <v/>
      </c>
      <c r="O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  <c r="J90">
        <f>""</f>
        <v/>
      </c>
      <c r="K90">
        <f>""</f>
        <v/>
      </c>
      <c r="L90">
        <f>""</f>
        <v/>
      </c>
      <c r="M90">
        <f>""</f>
        <v/>
      </c>
      <c r="N90">
        <f>""</f>
        <v/>
      </c>
      <c r="O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  <c r="J91">
        <f>""</f>
        <v/>
      </c>
      <c r="K91">
        <f>""</f>
        <v/>
      </c>
      <c r="L91">
        <f>""</f>
        <v/>
      </c>
      <c r="M91">
        <f>""</f>
        <v/>
      </c>
      <c r="N91">
        <f>""</f>
        <v/>
      </c>
      <c r="O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  <c r="J92">
        <f>""</f>
        <v/>
      </c>
      <c r="K92">
        <f>""</f>
        <v/>
      </c>
      <c r="L92">
        <f>""</f>
        <v/>
      </c>
      <c r="M92">
        <f>""</f>
        <v/>
      </c>
      <c r="N92">
        <f>""</f>
        <v/>
      </c>
      <c r="O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  <c r="J93">
        <f>""</f>
        <v/>
      </c>
      <c r="K93">
        <f>""</f>
        <v/>
      </c>
      <c r="L93">
        <f>""</f>
        <v/>
      </c>
      <c r="M93">
        <f>""</f>
        <v/>
      </c>
      <c r="N93">
        <f>""</f>
        <v/>
      </c>
      <c r="O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  <c r="J94">
        <f>""</f>
        <v/>
      </c>
      <c r="K94">
        <f>""</f>
        <v/>
      </c>
      <c r="L94">
        <f>""</f>
        <v/>
      </c>
      <c r="M94">
        <f>""</f>
        <v/>
      </c>
      <c r="N94">
        <f>""</f>
        <v/>
      </c>
      <c r="O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  <c r="J95">
        <f>""</f>
        <v/>
      </c>
      <c r="K95">
        <f>""</f>
        <v/>
      </c>
      <c r="L95">
        <f>""</f>
        <v/>
      </c>
      <c r="M95">
        <f>""</f>
        <v/>
      </c>
      <c r="N95">
        <f>""</f>
        <v/>
      </c>
      <c r="O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  <c r="J96">
        <f>""</f>
        <v/>
      </c>
      <c r="K96">
        <f>""</f>
        <v/>
      </c>
      <c r="L96">
        <f>""</f>
        <v/>
      </c>
      <c r="M96">
        <f>""</f>
        <v/>
      </c>
      <c r="N96">
        <f>""</f>
        <v/>
      </c>
      <c r="O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  <c r="J97">
        <f>""</f>
        <v/>
      </c>
      <c r="K97">
        <f>""</f>
        <v/>
      </c>
      <c r="L97">
        <f>""</f>
        <v/>
      </c>
      <c r="M97">
        <f>""</f>
        <v/>
      </c>
      <c r="N97">
        <f>""</f>
        <v/>
      </c>
      <c r="O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  <c r="J98">
        <f>""</f>
        <v/>
      </c>
      <c r="K98">
        <f>""</f>
        <v/>
      </c>
      <c r="L98">
        <f>""</f>
        <v/>
      </c>
      <c r="M98">
        <f>""</f>
        <v/>
      </c>
      <c r="N98">
        <f>""</f>
        <v/>
      </c>
      <c r="O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  <c r="J99">
        <f>""</f>
        <v/>
      </c>
      <c r="K99">
        <f>""</f>
        <v/>
      </c>
      <c r="L99">
        <f>""</f>
        <v/>
      </c>
      <c r="M99">
        <f>""</f>
        <v/>
      </c>
      <c r="N99">
        <f>""</f>
        <v/>
      </c>
      <c r="O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  <c r="J100">
        <f>""</f>
        <v/>
      </c>
      <c r="K100">
        <f>""</f>
        <v/>
      </c>
      <c r="L100">
        <f>""</f>
        <v/>
      </c>
      <c r="M100">
        <f>""</f>
        <v/>
      </c>
      <c r="N100">
        <f>""</f>
        <v/>
      </c>
      <c r="O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  <c r="J101">
        <f>""</f>
        <v/>
      </c>
      <c r="K101">
        <f>""</f>
        <v/>
      </c>
      <c r="L101">
        <f>""</f>
        <v/>
      </c>
      <c r="M101">
        <f>""</f>
        <v/>
      </c>
      <c r="N101">
        <f>""</f>
        <v/>
      </c>
      <c r="O101">
        <f>""</f>
        <v/>
      </c>
    </row>
  </sheetData>
  <mergeCells count="2">
    <mergeCell ref="A1:O1"/>
    <mergeCell ref="A2:O2"/>
  </mergeCells>
  <conditionalFormatting sqref="B15:B17">
    <cfRule type="cellIs" priority="1" operator="equal" dxfId="0">
      <formula>0</formula>
    </cfRule>
    <cfRule type="cellIs" priority="2" operator="greaterThan" dxfId="1">
      <formula>0</formula>
    </cfRule>
  </conditionalFormatting>
  <conditionalFormatting sqref="B19">
    <cfRule type="cellIs" priority="3" operator="equal" dxfId="0">
      <formula>0</formula>
    </cfRule>
    <cfRule type="cellIs" priority="4" operator="greaterThan" dxfId="1">
      <formula>0</formula>
    </cfRule>
  </conditionalFormatting>
  <conditionalFormatting sqref="B18">
    <cfRule type="expression" priority="5" dxfId="2">
      <formula>B18&lt;'Paramètres'!$B$10</formula>
    </cfRule>
    <cfRule type="expression" priority="6" dxfId="0">
      <formula>B18&gt;='Paramètres'!$B$10</formula>
    </cfRule>
  </conditionalFormatting>
  <conditionalFormatting sqref="B20">
    <cfRule type="expression" priority="7" dxfId="0">
      <formula>ISNUMBER(SEARCH("Prévision conforme",B20))</formula>
    </cfRule>
    <cfRule type="expression" priority="8" dxfId="2">
      <formula>ISNUMBER(SEARCH("Attention",B20))</formula>
    </cfRule>
    <cfRule type="expression" priority="9" dxfId="1">
      <formula>ISNUMBER(SEARCH("À vérifier",B20))</formula>
    </cfRule>
  </conditionalFormatting>
  <conditionalFormatting sqref="C11:O11">
    <cfRule type="cellIs" priority="10" operator="lessThan" dxfId="3">
      <formula>0</formula>
    </cfRule>
    <cfRule type="expression" priority="11" dxfId="2">
      <formula>C11&lt;'Paramètres'!$B$10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26" customWidth="1" min="4" max="4"/>
    <col width="26" customWidth="1" min="5" max="5"/>
    <col width="26" customWidth="1" min="6" max="6"/>
    <col width="26" customWidth="1" min="7" max="7"/>
  </cols>
  <sheetData>
    <row r="1">
      <c r="A1" s="14" t="inlineStr">
        <is>
          <t>Paramètres de la prévision de trésorerie</t>
        </is>
      </c>
    </row>
    <row r="2">
      <c r="A2" s="2" t="inlineStr">
        <is>
          <t>Modifier uniquement les cellules jaunes. Les taux doivent être validés selon votre situation fiscale.</t>
        </is>
      </c>
    </row>
    <row r="4">
      <c r="A4" s="15" t="inlineStr">
        <is>
          <t>Paramètre</t>
        </is>
      </c>
      <c r="B4" s="15" t="inlineStr">
        <is>
          <t>Valeur</t>
        </is>
      </c>
      <c r="D4" s="16" t="inlineStr">
        <is>
          <t>Catégories</t>
        </is>
      </c>
      <c r="E4" s="16" t="inlineStr">
        <is>
          <t>Sens</t>
        </is>
      </c>
      <c r="F4" s="16" t="inlineStr">
        <is>
          <t>Réponse</t>
        </is>
      </c>
      <c r="G4" s="16" t="inlineStr">
        <is>
          <t>Statut</t>
        </is>
      </c>
    </row>
    <row r="5">
      <c r="A5" s="13" t="inlineStr">
        <is>
          <t>Date de début de la semaine 1</t>
        </is>
      </c>
      <c r="B5" s="17" t="n">
        <v>46265</v>
      </c>
      <c r="D5" s="18" t="inlineStr">
        <is>
          <t>Ventes et services</t>
        </is>
      </c>
      <c r="E5" s="18" t="inlineStr">
        <is>
          <t>Encaissement</t>
        </is>
      </c>
      <c r="F5" s="18" t="inlineStr">
        <is>
          <t>Oui</t>
        </is>
      </c>
      <c r="G5" s="18" t="inlineStr">
        <is>
          <t>Confirmé</t>
        </is>
      </c>
    </row>
    <row r="6">
      <c r="A6" s="13" t="inlineStr">
        <is>
          <t>Horizon de prévision (semaines)</t>
        </is>
      </c>
      <c r="B6" s="19" t="n">
        <v>13</v>
      </c>
      <c r="D6" s="18" t="inlineStr">
        <is>
          <t>Paie et charges</t>
        </is>
      </c>
      <c r="E6" s="18" t="inlineStr">
        <is>
          <t>Décaissement</t>
        </is>
      </c>
      <c r="F6" s="18" t="inlineStr">
        <is>
          <t>Non</t>
        </is>
      </c>
      <c r="G6" s="18" t="inlineStr">
        <is>
          <t>À confirmer</t>
        </is>
      </c>
    </row>
    <row r="7">
      <c r="A7" s="13" t="inlineStr">
        <is>
          <t>Solde bancaire initial</t>
        </is>
      </c>
      <c r="B7" s="20" t="n">
        <v>12500</v>
      </c>
      <c r="D7" s="18" t="inlineStr">
        <is>
          <t>Loyer et occupation</t>
        </is>
      </c>
      <c r="G7" s="18" t="inlineStr">
        <is>
          <t>Annulé</t>
        </is>
      </c>
    </row>
    <row r="8">
      <c r="A8" s="13" t="inlineStr">
        <is>
          <t>Taux de TPS</t>
        </is>
      </c>
      <c r="B8" s="21" t="n">
        <v>0.05</v>
      </c>
      <c r="D8" s="18" t="inlineStr">
        <is>
          <t>Fournisseurs</t>
        </is>
      </c>
    </row>
    <row r="9">
      <c r="A9" s="13" t="inlineStr">
        <is>
          <t>Taux de TVQ</t>
        </is>
      </c>
      <c r="B9" s="21" t="n">
        <v>0.09975000000000001</v>
      </c>
      <c r="D9" s="18" t="inlineStr">
        <is>
          <t>Logiciels et abonnements</t>
        </is>
      </c>
    </row>
    <row r="10">
      <c r="A10" s="13" t="inlineStr">
        <is>
          <t>Seuil d’alerte de trésorerie</t>
        </is>
      </c>
      <c r="B10" s="20" t="n">
        <v>3000</v>
      </c>
      <c r="D10" s="18" t="inlineStr">
        <is>
          <t>Taxes à remettre</t>
        </is>
      </c>
    </row>
    <row r="11">
      <c r="A11" s="13" t="inlineStr">
        <is>
          <t>Validation de la date de départ</t>
        </is>
      </c>
      <c r="B11" s="22">
        <f>IFERROR(IF(MOD(B5-1,7)=0,"OK — la prévision débute un lundi","À corriger — choisir un lundi"),"À corriger")</f>
        <v/>
      </c>
      <c r="D11" s="18" t="inlineStr">
        <is>
          <t>Assurances</t>
        </is>
      </c>
    </row>
    <row r="12">
      <c r="D12" s="18" t="inlineStr">
        <is>
          <t>Financement</t>
        </is>
      </c>
    </row>
    <row r="13">
      <c r="D13" s="18" t="inlineStr">
        <is>
          <t>Autres dépenses</t>
        </is>
      </c>
    </row>
    <row r="14">
      <c r="D14" s="18" t="inlineStr">
        <is>
          <t>Autres encaissements</t>
        </is>
      </c>
    </row>
  </sheetData>
  <mergeCells count="2">
    <mergeCell ref="A1:G1"/>
    <mergeCell ref="A2:G2"/>
  </mergeCells>
  <conditionalFormatting sqref="B11">
    <cfRule type="expression" priority="1" dxfId="4">
      <formula>ISNUMBER(SEARCH("OK",B11))</formula>
    </cfRule>
    <cfRule type="expression" priority="2" dxfId="3">
      <formula>ISNUMBER(SEARCH("À corriger",B11))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0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43" customWidth="1" min="4" max="4"/>
    <col width="27" customWidth="1" min="5" max="5"/>
    <col width="16" customWidth="1" min="6" max="6"/>
    <col width="16" customWidth="1" min="7" max="7"/>
    <col width="16" customWidth="1" min="8" max="8"/>
    <col width="19" customWidth="1" min="9" max="9"/>
    <col width="14" customWidth="1" min="10" max="10"/>
    <col width="14" customWidth="1" min="11" max="11"/>
    <col width="20" customWidth="1" min="12" max="12"/>
    <col width="16" customWidth="1" min="13" max="13"/>
    <col width="34" customWidth="1" min="14" max="14"/>
  </cols>
  <sheetData>
    <row r="1">
      <c r="A1" s="14" t="inlineStr">
        <is>
          <t>Prévisions de trésorerie — Saisie des mouvements prévus</t>
        </is>
      </c>
    </row>
    <row r="2">
      <c r="A2" s="2" t="inlineStr">
        <is>
          <t>Saisir les montants avant taxes. Les montants de trésorerie sont calculés taxes incluses selon les paramètres applicables.</t>
        </is>
      </c>
    </row>
    <row r="3">
      <c r="A3" s="23" t="inlineStr">
        <is>
          <t>Utiliser la date prévue d’encaissement ou de décaissement, et non nécessairement la date de facture.</t>
        </is>
      </c>
    </row>
    <row r="6">
      <c r="A6" s="15" t="inlineStr">
        <is>
          <t>No de prévision</t>
        </is>
      </c>
      <c r="B6" s="15" t="inlineStr">
        <is>
          <t>Date prévue</t>
        </is>
      </c>
      <c r="C6" s="15" t="inlineStr">
        <is>
          <t>Semaine début</t>
        </is>
      </c>
      <c r="D6" s="15" t="inlineStr">
        <is>
          <t>Description</t>
        </is>
      </c>
      <c r="E6" s="15" t="inlineStr">
        <is>
          <t>Catégorie</t>
        </is>
      </c>
      <c r="F6" s="15" t="inlineStr">
        <is>
          <t>Sens</t>
        </is>
      </c>
      <c r="G6" s="15" t="inlineStr">
        <is>
          <t>TPS applicable</t>
        </is>
      </c>
      <c r="H6" s="15" t="inlineStr">
        <is>
          <t>TVQ applicable</t>
        </is>
      </c>
      <c r="I6" s="15" t="inlineStr">
        <is>
          <t>Montant avant taxes</t>
        </is>
      </c>
      <c r="J6" s="15" t="inlineStr">
        <is>
          <t>TPS</t>
        </is>
      </c>
      <c r="K6" s="15" t="inlineStr">
        <is>
          <t>TVQ</t>
        </is>
      </c>
      <c r="L6" s="15" t="inlineStr">
        <is>
          <t>Montant trésorerie</t>
        </is>
      </c>
      <c r="M6" s="15" t="inlineStr">
        <is>
          <t>Statut</t>
        </is>
      </c>
      <c r="N6" s="15" t="inlineStr">
        <is>
          <t>Notes</t>
        </is>
      </c>
    </row>
    <row r="7">
      <c r="A7" s="24" t="inlineStr">
        <is>
          <t>PT-001</t>
        </is>
      </c>
      <c r="B7" s="17" t="n">
        <v>46267</v>
      </c>
      <c r="C7" s="25">
        <f>IFERROR(IF(B7="","",B7-MOD(B7-1,7)),"")</f>
        <v/>
      </c>
      <c r="D7" s="26" t="inlineStr">
        <is>
          <t>Encaissement prévu — services-conseils de la semaine 1</t>
        </is>
      </c>
      <c r="E7" s="24" t="inlineStr">
        <is>
          <t>Ventes et services</t>
        </is>
      </c>
      <c r="F7" s="24" t="inlineStr">
        <is>
          <t>Encaissement</t>
        </is>
      </c>
      <c r="G7" s="24" t="inlineStr">
        <is>
          <t>Oui</t>
        </is>
      </c>
      <c r="H7" s="24" t="inlineStr">
        <is>
          <t>Oui</t>
        </is>
      </c>
      <c r="I7" s="20" t="n">
        <v>3500</v>
      </c>
      <c r="J7" s="27">
        <f>IFERROR(IF(I7="","",IF(G7="Oui",I7*'Paramètres'!$B$8,0)),"")</f>
        <v/>
      </c>
      <c r="K7" s="27">
        <f>IFERROR(IF(I7="","",IF(H7="Oui",I7*'Paramètres'!$B$9,0)),"")</f>
        <v/>
      </c>
      <c r="L7" s="27">
        <f>IFERROR(IF(OR(I7="",F7=""),"",IF(F7="Encaissement",I7+J7+K7,-(I7+J7+K7))),"")</f>
        <v/>
      </c>
      <c r="M7" s="24" t="inlineStr">
        <is>
          <t>Confirmé</t>
        </is>
      </c>
      <c r="N7" s="26" t="inlineStr">
        <is>
          <t>Paiement client attendu par virement</t>
        </is>
      </c>
    </row>
    <row r="8">
      <c r="A8" s="24" t="inlineStr">
        <is>
          <t>PT-002</t>
        </is>
      </c>
      <c r="B8" s="17" t="n">
        <v>46269</v>
      </c>
      <c r="C8" s="25">
        <f>IFERROR(IF(B8="","",B8-MOD(B8-1,7)),"")</f>
        <v/>
      </c>
      <c r="D8" s="26" t="inlineStr">
        <is>
          <t>Loyer du bureau</t>
        </is>
      </c>
      <c r="E8" s="24" t="inlineStr">
        <is>
          <t>Loyer et occupation</t>
        </is>
      </c>
      <c r="F8" s="24" t="inlineStr">
        <is>
          <t>Décaissement</t>
        </is>
      </c>
      <c r="G8" s="24" t="inlineStr">
        <is>
          <t>Non</t>
        </is>
      </c>
      <c r="H8" s="24" t="inlineStr">
        <is>
          <t>Non</t>
        </is>
      </c>
      <c r="I8" s="20" t="n">
        <v>1850</v>
      </c>
      <c r="J8" s="27">
        <f>IFERROR(IF(I8="","",IF(G8="Oui",I8*'Paramètres'!$B$8,0)),"")</f>
        <v/>
      </c>
      <c r="K8" s="27">
        <f>IFERROR(IF(I8="","",IF(H8="Oui",I8*'Paramètres'!$B$9,0)),"")</f>
        <v/>
      </c>
      <c r="L8" s="27">
        <f>IFERROR(IF(OR(I8="",F8=""),"",IF(F8="Encaissement",I8+J8+K8,-(I8+J8+K8))),"")</f>
        <v/>
      </c>
      <c r="M8" s="24" t="inlineStr">
        <is>
          <t>Confirmé</t>
        </is>
      </c>
      <c r="N8" s="26" t="inlineStr">
        <is>
          <t>Paiement préautorisé</t>
        </is>
      </c>
    </row>
    <row r="9">
      <c r="A9" s="24" t="inlineStr">
        <is>
          <t>PT-003</t>
        </is>
      </c>
      <c r="B9" s="17" t="n">
        <v>46274</v>
      </c>
      <c r="C9" s="25">
        <f>IFERROR(IF(B9="","",B9-MOD(B9-1,7)),"")</f>
        <v/>
      </c>
      <c r="D9" s="26" t="inlineStr">
        <is>
          <t>Abonnement logiciel de comptabilité</t>
        </is>
      </c>
      <c r="E9" s="24" t="inlineStr">
        <is>
          <t>Logiciels et abonnements</t>
        </is>
      </c>
      <c r="F9" s="24" t="inlineStr">
        <is>
          <t>Décaissement</t>
        </is>
      </c>
      <c r="G9" s="24" t="inlineStr">
        <is>
          <t>Oui</t>
        </is>
      </c>
      <c r="H9" s="24" t="inlineStr">
        <is>
          <t>Oui</t>
        </is>
      </c>
      <c r="I9" s="20" t="n">
        <v>129</v>
      </c>
      <c r="J9" s="27">
        <f>IFERROR(IF(I9="","",IF(G9="Oui",I9*'Paramètres'!$B$8,0)),"")</f>
        <v/>
      </c>
      <c r="K9" s="27">
        <f>IFERROR(IF(I9="","",IF(H9="Oui",I9*'Paramètres'!$B$9,0)),"")</f>
        <v/>
      </c>
      <c r="L9" s="27">
        <f>IFERROR(IF(OR(I9="",F9=""),"",IF(F9="Encaissement",I9+J9+K9,-(I9+J9+K9))),"")</f>
        <v/>
      </c>
      <c r="M9" s="24" t="inlineStr">
        <is>
          <t>Confirmé</t>
        </is>
      </c>
      <c r="N9" s="26" t="inlineStr">
        <is>
          <t>Facturation mensuelle</t>
        </is>
      </c>
    </row>
    <row r="10">
      <c r="A10" s="24" t="inlineStr">
        <is>
          <t>PT-004</t>
        </is>
      </c>
      <c r="B10" s="17" t="n">
        <v>46283</v>
      </c>
      <c r="C10" s="25">
        <f>IFERROR(IF(B10="","",B10-MOD(B10-1,7)),"")</f>
        <v/>
      </c>
      <c r="D10" s="26" t="inlineStr">
        <is>
          <t>Encaissement prévu — facture client no 2026-014</t>
        </is>
      </c>
      <c r="E10" s="24" t="inlineStr">
        <is>
          <t>Ventes et services</t>
        </is>
      </c>
      <c r="F10" s="24" t="inlineStr">
        <is>
          <t>Encaissement</t>
        </is>
      </c>
      <c r="G10" s="24" t="inlineStr">
        <is>
          <t>Oui</t>
        </is>
      </c>
      <c r="H10" s="24" t="inlineStr">
        <is>
          <t>Oui</t>
        </is>
      </c>
      <c r="I10" s="20" t="n">
        <v>2200</v>
      </c>
      <c r="J10" s="27">
        <f>IFERROR(IF(I10="","",IF(G10="Oui",I10*'Paramètres'!$B$8,0)),"")</f>
        <v/>
      </c>
      <c r="K10" s="27">
        <f>IFERROR(IF(I10="","",IF(H10="Oui",I10*'Paramètres'!$B$9,0)),"")</f>
        <v/>
      </c>
      <c r="L10" s="27">
        <f>IFERROR(IF(OR(I10="",F10=""),"",IF(F10="Encaissement",I10+J10+K10,-(I10+J10+K10))),"")</f>
        <v/>
      </c>
      <c r="M10" s="24" t="inlineStr">
        <is>
          <t>À confirmer</t>
        </is>
      </c>
      <c r="N10" s="26" t="inlineStr">
        <is>
          <t>Suivi requis auprès du client</t>
        </is>
      </c>
    </row>
    <row r="11">
      <c r="A11" s="24" t="inlineStr">
        <is>
          <t>PT-005</t>
        </is>
      </c>
      <c r="B11" s="17" t="n">
        <v>46290</v>
      </c>
      <c r="C11" s="25">
        <f>IFERROR(IF(B11="","",B11-MOD(B11-1,7)),"")</f>
        <v/>
      </c>
      <c r="D11" s="26" t="inlineStr">
        <is>
          <t>Paie nette et charges prévues</t>
        </is>
      </c>
      <c r="E11" s="24" t="inlineStr">
        <is>
          <t>Paie et charges</t>
        </is>
      </c>
      <c r="F11" s="24" t="inlineStr">
        <is>
          <t>Décaissement</t>
        </is>
      </c>
      <c r="G11" s="24" t="inlineStr">
        <is>
          <t>Non</t>
        </is>
      </c>
      <c r="H11" s="24" t="inlineStr">
        <is>
          <t>Non</t>
        </is>
      </c>
      <c r="I11" s="20" t="n">
        <v>3650</v>
      </c>
      <c r="J11" s="27">
        <f>IFERROR(IF(I11="","",IF(G11="Oui",I11*'Paramètres'!$B$8,0)),"")</f>
        <v/>
      </c>
      <c r="K11" s="27">
        <f>IFERROR(IF(I11="","",IF(H11="Oui",I11*'Paramètres'!$B$9,0)),"")</f>
        <v/>
      </c>
      <c r="L11" s="27">
        <f>IFERROR(IF(OR(I11="",F11=""),"",IF(F11="Encaissement",I11+J11+K11,-(I11+J11+K11))),"")</f>
        <v/>
      </c>
      <c r="M11" s="24" t="inlineStr">
        <is>
          <t>Confirmé</t>
        </is>
      </c>
      <c r="N11" s="26" t="inlineStr">
        <is>
          <t>Inclure selon l’échéancier de paie</t>
        </is>
      </c>
    </row>
    <row r="12">
      <c r="A12" s="24" t="inlineStr">
        <is>
          <t>PT-006</t>
        </is>
      </c>
      <c r="B12" s="17" t="n">
        <v>46297</v>
      </c>
      <c r="C12" s="25">
        <f>IFERROR(IF(B12="","",B12-MOD(B12-1,7)),"")</f>
        <v/>
      </c>
      <c r="D12" s="26" t="inlineStr">
        <is>
          <t>Paiement fournisseur — matériel de bureau</t>
        </is>
      </c>
      <c r="E12" s="24" t="inlineStr">
        <is>
          <t>Fournisseurs</t>
        </is>
      </c>
      <c r="F12" s="24" t="inlineStr">
        <is>
          <t>Décaissement</t>
        </is>
      </c>
      <c r="G12" s="24" t="inlineStr">
        <is>
          <t>Oui</t>
        </is>
      </c>
      <c r="H12" s="24" t="inlineStr">
        <is>
          <t>Oui</t>
        </is>
      </c>
      <c r="I12" s="20" t="n">
        <v>1450</v>
      </c>
      <c r="J12" s="27">
        <f>IFERROR(IF(I12="","",IF(G12="Oui",I12*'Paramètres'!$B$8,0)),"")</f>
        <v/>
      </c>
      <c r="K12" s="27">
        <f>IFERROR(IF(I12="","",IF(H12="Oui",I12*'Paramètres'!$B$9,0)),"")</f>
        <v/>
      </c>
      <c r="L12" s="27">
        <f>IFERROR(IF(OR(I12="",F12=""),"",IF(F12="Encaissement",I12+J12+K12,-(I12+J12+K12))),"")</f>
        <v/>
      </c>
      <c r="M12" s="24" t="inlineStr">
        <is>
          <t>Confirmé</t>
        </is>
      </c>
      <c r="N12" s="26" t="inlineStr">
        <is>
          <t>Conditions net 30 jours</t>
        </is>
      </c>
    </row>
    <row r="13">
      <c r="A13" s="24" t="inlineStr">
        <is>
          <t>PT-007</t>
        </is>
      </c>
      <c r="B13" s="17" t="n">
        <v>46311</v>
      </c>
      <c r="C13" s="25">
        <f>IFERROR(IF(B13="","",B13-MOD(B13-1,7)),"")</f>
        <v/>
      </c>
      <c r="D13" s="26" t="inlineStr">
        <is>
          <t>Remise prévue de TPS et TVQ</t>
        </is>
      </c>
      <c r="E13" s="24" t="inlineStr">
        <is>
          <t>Taxes à remettre</t>
        </is>
      </c>
      <c r="F13" s="24" t="inlineStr">
        <is>
          <t>Décaissement</t>
        </is>
      </c>
      <c r="G13" s="24" t="inlineStr">
        <is>
          <t>Non</t>
        </is>
      </c>
      <c r="H13" s="24" t="inlineStr">
        <is>
          <t>Non</t>
        </is>
      </c>
      <c r="I13" s="20" t="n">
        <v>2100</v>
      </c>
      <c r="J13" s="27">
        <f>IFERROR(IF(I13="","",IF(G13="Oui",I13*'Paramètres'!$B$8,0)),"")</f>
        <v/>
      </c>
      <c r="K13" s="27">
        <f>IFERROR(IF(I13="","",IF(H13="Oui",I13*'Paramètres'!$B$9,0)),"")</f>
        <v/>
      </c>
      <c r="L13" s="27">
        <f>IFERROR(IF(OR(I13="",F13=""),"",IF(F13="Encaissement",I13+J13+K13,-(I13+J13+K13))),"")</f>
        <v/>
      </c>
      <c r="M13" s="24" t="inlineStr">
        <is>
          <t>À confirmer</t>
        </is>
      </c>
      <c r="N13" s="26" t="inlineStr">
        <is>
          <t>Valider le montant selon les déclarations</t>
        </is>
      </c>
    </row>
    <row r="14">
      <c r="A14" s="24" t="inlineStr">
        <is>
          <t>PT-008</t>
        </is>
      </c>
      <c r="B14" s="17" t="n">
        <v>46325</v>
      </c>
      <c r="C14" s="25">
        <f>IFERROR(IF(B14="","",B14-MOD(B14-1,7)),"")</f>
        <v/>
      </c>
      <c r="D14" s="26" t="inlineStr">
        <is>
          <t>Prime d’assurance commerciale</t>
        </is>
      </c>
      <c r="E14" s="24" t="inlineStr">
        <is>
          <t>Assurances</t>
        </is>
      </c>
      <c r="F14" s="24" t="inlineStr">
        <is>
          <t>Décaissement</t>
        </is>
      </c>
      <c r="G14" s="24" t="inlineStr">
        <is>
          <t>Non</t>
        </is>
      </c>
      <c r="H14" s="24" t="inlineStr">
        <is>
          <t>Non</t>
        </is>
      </c>
      <c r="I14" s="20" t="n">
        <v>780</v>
      </c>
      <c r="J14" s="27">
        <f>IFERROR(IF(I14="","",IF(G14="Oui",I14*'Paramètres'!$B$8,0)),"")</f>
        <v/>
      </c>
      <c r="K14" s="27">
        <f>IFERROR(IF(I14="","",IF(H14="Oui",I14*'Paramètres'!$B$9,0)),"")</f>
        <v/>
      </c>
      <c r="L14" s="27">
        <f>IFERROR(IF(OR(I14="",F14=""),"",IF(F14="Encaissement",I14+J14+K14,-(I14+J14+K14))),"")</f>
        <v/>
      </c>
      <c r="M14" s="24" t="inlineStr">
        <is>
          <t>Confirmé</t>
        </is>
      </c>
      <c r="N14" s="26" t="inlineStr">
        <is>
          <t>Paiement trimestriel</t>
        </is>
      </c>
    </row>
    <row r="15">
      <c r="A15" s="24" t="inlineStr">
        <is>
          <t>PT-009</t>
        </is>
      </c>
      <c r="B15" s="17" t="n">
        <v>46339</v>
      </c>
      <c r="C15" s="25">
        <f>IFERROR(IF(B15="","",B15-MOD(B15-1,7)),"")</f>
        <v/>
      </c>
      <c r="D15" s="26" t="inlineStr">
        <is>
          <t>Encaissement prévu — mandat de formation</t>
        </is>
      </c>
      <c r="E15" s="24" t="inlineStr">
        <is>
          <t>Ventes et services</t>
        </is>
      </c>
      <c r="F15" s="24" t="inlineStr">
        <is>
          <t>Encaissement</t>
        </is>
      </c>
      <c r="G15" s="24" t="inlineStr">
        <is>
          <t>Oui</t>
        </is>
      </c>
      <c r="H15" s="24" t="inlineStr">
        <is>
          <t>Oui</t>
        </is>
      </c>
      <c r="I15" s="20" t="n">
        <v>4800</v>
      </c>
      <c r="J15" s="27">
        <f>IFERROR(IF(I15="","",IF(G15="Oui",I15*'Paramètres'!$B$8,0)),"")</f>
        <v/>
      </c>
      <c r="K15" s="27">
        <f>IFERROR(IF(I15="","",IF(H15="Oui",I15*'Paramètres'!$B$9,0)),"")</f>
        <v/>
      </c>
      <c r="L15" s="27">
        <f>IFERROR(IF(OR(I15="",F15=""),"",IF(F15="Encaissement",I15+J15+K15,-(I15+J15+K15))),"")</f>
        <v/>
      </c>
      <c r="M15" s="24" t="inlineStr">
        <is>
          <t>À confirmer</t>
        </is>
      </c>
      <c r="N15" s="26" t="inlineStr">
        <is>
          <t>Paiement attendu à la fin du mandat</t>
        </is>
      </c>
    </row>
    <row r="16">
      <c r="A16" s="24" t="n"/>
      <c r="B16" s="17" t="n"/>
      <c r="C16" s="25">
        <f>IFERROR(IF(B16="","",B16-MOD(B16-1,7)),"")</f>
        <v/>
      </c>
      <c r="D16" s="26" t="n"/>
      <c r="E16" s="24" t="n"/>
      <c r="F16" s="24" t="n"/>
      <c r="G16" s="24" t="n"/>
      <c r="H16" s="24" t="n"/>
      <c r="I16" s="20" t="n"/>
      <c r="J16" s="27">
        <f>IFERROR(IF(I16="","",IF(G16="Oui",I16*'Paramètres'!$B$8,0)),"")</f>
        <v/>
      </c>
      <c r="K16" s="27">
        <f>IFERROR(IF(I16="","",IF(H16="Oui",I16*'Paramètres'!$B$9,0)),"")</f>
        <v/>
      </c>
      <c r="L16" s="27">
        <f>IFERROR(IF(OR(I16="",F16=""),"",IF(F16="Encaissement",I16+J16+K16,-(I16+J16+K16))),"")</f>
        <v/>
      </c>
      <c r="M16" s="24" t="n"/>
      <c r="N16" s="26" t="n"/>
    </row>
    <row r="17">
      <c r="A17" s="24" t="n"/>
      <c r="B17" s="17" t="n"/>
      <c r="C17" s="25">
        <f>IFERROR(IF(B17="","",B17-MOD(B17-1,7)),"")</f>
        <v/>
      </c>
      <c r="D17" s="26" t="n"/>
      <c r="E17" s="24" t="n"/>
      <c r="F17" s="24" t="n"/>
      <c r="G17" s="24" t="n"/>
      <c r="H17" s="24" t="n"/>
      <c r="I17" s="20" t="n"/>
      <c r="J17" s="27">
        <f>IFERROR(IF(I17="","",IF(G17="Oui",I17*'Paramètres'!$B$8,0)),"")</f>
        <v/>
      </c>
      <c r="K17" s="27">
        <f>IFERROR(IF(I17="","",IF(H17="Oui",I17*'Paramètres'!$B$9,0)),"")</f>
        <v/>
      </c>
      <c r="L17" s="27">
        <f>IFERROR(IF(OR(I17="",F17=""),"",IF(F17="Encaissement",I17+J17+K17,-(I17+J17+K17))),"")</f>
        <v/>
      </c>
      <c r="M17" s="24" t="n"/>
      <c r="N17" s="26" t="n"/>
    </row>
    <row r="18">
      <c r="A18" s="24" t="n"/>
      <c r="B18" s="17" t="n"/>
      <c r="C18" s="25">
        <f>IFERROR(IF(B18="","",B18-MOD(B18-1,7)),"")</f>
        <v/>
      </c>
      <c r="D18" s="26" t="n"/>
      <c r="E18" s="24" t="n"/>
      <c r="F18" s="24" t="n"/>
      <c r="G18" s="24" t="n"/>
      <c r="H18" s="24" t="n"/>
      <c r="I18" s="20" t="n"/>
      <c r="J18" s="27">
        <f>IFERROR(IF(I18="","",IF(G18="Oui",I18*'Paramètres'!$B$8,0)),"")</f>
        <v/>
      </c>
      <c r="K18" s="27">
        <f>IFERROR(IF(I18="","",IF(H18="Oui",I18*'Paramètres'!$B$9,0)),"")</f>
        <v/>
      </c>
      <c r="L18" s="27">
        <f>IFERROR(IF(OR(I18="",F18=""),"",IF(F18="Encaissement",I18+J18+K18,-(I18+J18+K18))),"")</f>
        <v/>
      </c>
      <c r="M18" s="24" t="n"/>
      <c r="N18" s="26" t="n"/>
    </row>
    <row r="19">
      <c r="A19" s="24" t="n"/>
      <c r="B19" s="17" t="n"/>
      <c r="C19" s="25">
        <f>IFERROR(IF(B19="","",B19-MOD(B19-1,7)),"")</f>
        <v/>
      </c>
      <c r="D19" s="26" t="n"/>
      <c r="E19" s="24" t="n"/>
      <c r="F19" s="24" t="n"/>
      <c r="G19" s="24" t="n"/>
      <c r="H19" s="24" t="n"/>
      <c r="I19" s="20" t="n"/>
      <c r="J19" s="27">
        <f>IFERROR(IF(I19="","",IF(G19="Oui",I19*'Paramètres'!$B$8,0)),"")</f>
        <v/>
      </c>
      <c r="K19" s="27">
        <f>IFERROR(IF(I19="","",IF(H19="Oui",I19*'Paramètres'!$B$9,0)),"")</f>
        <v/>
      </c>
      <c r="L19" s="27">
        <f>IFERROR(IF(OR(I19="",F19=""),"",IF(F19="Encaissement",I19+J19+K19,-(I19+J19+K19))),"")</f>
        <v/>
      </c>
      <c r="M19" s="24" t="n"/>
      <c r="N19" s="26" t="n"/>
    </row>
    <row r="20">
      <c r="A20" s="24" t="n"/>
      <c r="B20" s="17" t="n"/>
      <c r="C20" s="25">
        <f>IFERROR(IF(B20="","",B20-MOD(B20-1,7)),"")</f>
        <v/>
      </c>
      <c r="D20" s="26" t="n"/>
      <c r="E20" s="24" t="n"/>
      <c r="F20" s="24" t="n"/>
      <c r="G20" s="24" t="n"/>
      <c r="H20" s="24" t="n"/>
      <c r="I20" s="20" t="n"/>
      <c r="J20" s="27">
        <f>IFERROR(IF(I20="","",IF(G20="Oui",I20*'Paramètres'!$B$8,0)),"")</f>
        <v/>
      </c>
      <c r="K20" s="27">
        <f>IFERROR(IF(I20="","",IF(H20="Oui",I20*'Paramètres'!$B$9,0)),"")</f>
        <v/>
      </c>
      <c r="L20" s="27">
        <f>IFERROR(IF(OR(I20="",F20=""),"",IF(F20="Encaissement",I20+J20+K20,-(I20+J20+K20))),"")</f>
        <v/>
      </c>
      <c r="M20" s="24" t="n"/>
      <c r="N20" s="26" t="n"/>
    </row>
    <row r="21">
      <c r="A21" s="24" t="n"/>
      <c r="B21" s="17" t="n"/>
      <c r="C21" s="25">
        <f>IFERROR(IF(B21="","",B21-MOD(B21-1,7)),"")</f>
        <v/>
      </c>
      <c r="D21" s="26" t="n"/>
      <c r="E21" s="24" t="n"/>
      <c r="F21" s="24" t="n"/>
      <c r="G21" s="24" t="n"/>
      <c r="H21" s="24" t="n"/>
      <c r="I21" s="20" t="n"/>
      <c r="J21" s="27">
        <f>IFERROR(IF(I21="","",IF(G21="Oui",I21*'Paramètres'!$B$8,0)),"")</f>
        <v/>
      </c>
      <c r="K21" s="27">
        <f>IFERROR(IF(I21="","",IF(H21="Oui",I21*'Paramètres'!$B$9,0)),"")</f>
        <v/>
      </c>
      <c r="L21" s="27">
        <f>IFERROR(IF(OR(I21="",F21=""),"",IF(F21="Encaissement",I21+J21+K21,-(I21+J21+K21))),"")</f>
        <v/>
      </c>
      <c r="M21" s="24" t="n"/>
      <c r="N21" s="26" t="n"/>
    </row>
    <row r="22">
      <c r="A22" s="24" t="n"/>
      <c r="B22" s="17" t="n"/>
      <c r="C22" s="25">
        <f>IFERROR(IF(B22="","",B22-MOD(B22-1,7)),"")</f>
        <v/>
      </c>
      <c r="D22" s="26" t="n"/>
      <c r="E22" s="24" t="n"/>
      <c r="F22" s="24" t="n"/>
      <c r="G22" s="24" t="n"/>
      <c r="H22" s="24" t="n"/>
      <c r="I22" s="20" t="n"/>
      <c r="J22" s="27">
        <f>IFERROR(IF(I22="","",IF(G22="Oui",I22*'Paramètres'!$B$8,0)),"")</f>
        <v/>
      </c>
      <c r="K22" s="27">
        <f>IFERROR(IF(I22="","",IF(H22="Oui",I22*'Paramètres'!$B$9,0)),"")</f>
        <v/>
      </c>
      <c r="L22" s="27">
        <f>IFERROR(IF(OR(I22="",F22=""),"",IF(F22="Encaissement",I22+J22+K22,-(I22+J22+K22))),"")</f>
        <v/>
      </c>
      <c r="M22" s="24" t="n"/>
      <c r="N22" s="26" t="n"/>
    </row>
    <row r="23">
      <c r="A23" s="24" t="n"/>
      <c r="B23" s="17" t="n"/>
      <c r="C23" s="25">
        <f>IFERROR(IF(B23="","",B23-MOD(B23-1,7)),"")</f>
        <v/>
      </c>
      <c r="D23" s="26" t="n"/>
      <c r="E23" s="24" t="n"/>
      <c r="F23" s="24" t="n"/>
      <c r="G23" s="24" t="n"/>
      <c r="H23" s="24" t="n"/>
      <c r="I23" s="20" t="n"/>
      <c r="J23" s="27">
        <f>IFERROR(IF(I23="","",IF(G23="Oui",I23*'Paramètres'!$B$8,0)),"")</f>
        <v/>
      </c>
      <c r="K23" s="27">
        <f>IFERROR(IF(I23="","",IF(H23="Oui",I23*'Paramètres'!$B$9,0)),"")</f>
        <v/>
      </c>
      <c r="L23" s="27">
        <f>IFERROR(IF(OR(I23="",F23=""),"",IF(F23="Encaissement",I23+J23+K23,-(I23+J23+K23))),"")</f>
        <v/>
      </c>
      <c r="M23" s="24" t="n"/>
      <c r="N23" s="26" t="n"/>
    </row>
    <row r="24">
      <c r="A24" s="24" t="n"/>
      <c r="B24" s="17" t="n"/>
      <c r="C24" s="25">
        <f>IFERROR(IF(B24="","",B24-MOD(B24-1,7)),"")</f>
        <v/>
      </c>
      <c r="D24" s="26" t="n"/>
      <c r="E24" s="24" t="n"/>
      <c r="F24" s="24" t="n"/>
      <c r="G24" s="24" t="n"/>
      <c r="H24" s="24" t="n"/>
      <c r="I24" s="20" t="n"/>
      <c r="J24" s="27">
        <f>IFERROR(IF(I24="","",IF(G24="Oui",I24*'Paramètres'!$B$8,0)),"")</f>
        <v/>
      </c>
      <c r="K24" s="27">
        <f>IFERROR(IF(I24="","",IF(H24="Oui",I24*'Paramètres'!$B$9,0)),"")</f>
        <v/>
      </c>
      <c r="L24" s="27">
        <f>IFERROR(IF(OR(I24="",F24=""),"",IF(F24="Encaissement",I24+J24+K24,-(I24+J24+K24))),"")</f>
        <v/>
      </c>
      <c r="M24" s="24" t="n"/>
      <c r="N24" s="26" t="n"/>
    </row>
    <row r="25">
      <c r="A25" s="24" t="n"/>
      <c r="B25" s="17" t="n"/>
      <c r="C25" s="25">
        <f>IFERROR(IF(B25="","",B25-MOD(B25-1,7)),"")</f>
        <v/>
      </c>
      <c r="D25" s="26" t="n"/>
      <c r="E25" s="24" t="n"/>
      <c r="F25" s="24" t="n"/>
      <c r="G25" s="24" t="n"/>
      <c r="H25" s="24" t="n"/>
      <c r="I25" s="20" t="n"/>
      <c r="J25" s="27">
        <f>IFERROR(IF(I25="","",IF(G25="Oui",I25*'Paramètres'!$B$8,0)),"")</f>
        <v/>
      </c>
      <c r="K25" s="27">
        <f>IFERROR(IF(I25="","",IF(H25="Oui",I25*'Paramètres'!$B$9,0)),"")</f>
        <v/>
      </c>
      <c r="L25" s="27">
        <f>IFERROR(IF(OR(I25="",F25=""),"",IF(F25="Encaissement",I25+J25+K25,-(I25+J25+K25))),"")</f>
        <v/>
      </c>
      <c r="M25" s="24" t="n"/>
      <c r="N25" s="26" t="n"/>
    </row>
    <row r="26">
      <c r="A26" s="24" t="n"/>
      <c r="B26" s="17" t="n"/>
      <c r="C26" s="25">
        <f>IFERROR(IF(B26="","",B26-MOD(B26-1,7)),"")</f>
        <v/>
      </c>
      <c r="D26" s="26" t="n"/>
      <c r="E26" s="24" t="n"/>
      <c r="F26" s="24" t="n"/>
      <c r="G26" s="24" t="n"/>
      <c r="H26" s="24" t="n"/>
      <c r="I26" s="20" t="n"/>
      <c r="J26" s="27">
        <f>IFERROR(IF(I26="","",IF(G26="Oui",I26*'Paramètres'!$B$8,0)),"")</f>
        <v/>
      </c>
      <c r="K26" s="27">
        <f>IFERROR(IF(I26="","",IF(H26="Oui",I26*'Paramètres'!$B$9,0)),"")</f>
        <v/>
      </c>
      <c r="L26" s="27">
        <f>IFERROR(IF(OR(I26="",F26=""),"",IF(F26="Encaissement",I26+J26+K26,-(I26+J26+K26))),"")</f>
        <v/>
      </c>
      <c r="M26" s="24" t="n"/>
      <c r="N26" s="26" t="n"/>
    </row>
    <row r="27">
      <c r="A27" s="24" t="n"/>
      <c r="B27" s="17" t="n"/>
      <c r="C27" s="25">
        <f>IFERROR(IF(B27="","",B27-MOD(B27-1,7)),"")</f>
        <v/>
      </c>
      <c r="D27" s="26" t="n"/>
      <c r="E27" s="24" t="n"/>
      <c r="F27" s="24" t="n"/>
      <c r="G27" s="24" t="n"/>
      <c r="H27" s="24" t="n"/>
      <c r="I27" s="20" t="n"/>
      <c r="J27" s="27">
        <f>IFERROR(IF(I27="","",IF(G27="Oui",I27*'Paramètres'!$B$8,0)),"")</f>
        <v/>
      </c>
      <c r="K27" s="27">
        <f>IFERROR(IF(I27="","",IF(H27="Oui",I27*'Paramètres'!$B$9,0)),"")</f>
        <v/>
      </c>
      <c r="L27" s="27">
        <f>IFERROR(IF(OR(I27="",F27=""),"",IF(F27="Encaissement",I27+J27+K27,-(I27+J27+K27))),"")</f>
        <v/>
      </c>
      <c r="M27" s="24" t="n"/>
      <c r="N27" s="26" t="n"/>
    </row>
    <row r="28">
      <c r="A28" s="24" t="n"/>
      <c r="B28" s="17" t="n"/>
      <c r="C28" s="25">
        <f>IFERROR(IF(B28="","",B28-MOD(B28-1,7)),"")</f>
        <v/>
      </c>
      <c r="D28" s="26" t="n"/>
      <c r="E28" s="24" t="n"/>
      <c r="F28" s="24" t="n"/>
      <c r="G28" s="24" t="n"/>
      <c r="H28" s="24" t="n"/>
      <c r="I28" s="20" t="n"/>
      <c r="J28" s="27">
        <f>IFERROR(IF(I28="","",IF(G28="Oui",I28*'Paramètres'!$B$8,0)),"")</f>
        <v/>
      </c>
      <c r="K28" s="27">
        <f>IFERROR(IF(I28="","",IF(H28="Oui",I28*'Paramètres'!$B$9,0)),"")</f>
        <v/>
      </c>
      <c r="L28" s="27">
        <f>IFERROR(IF(OR(I28="",F28=""),"",IF(F28="Encaissement",I28+J28+K28,-(I28+J28+K28))),"")</f>
        <v/>
      </c>
      <c r="M28" s="24" t="n"/>
      <c r="N28" s="26" t="n"/>
    </row>
    <row r="29">
      <c r="A29" s="24" t="n"/>
      <c r="B29" s="17" t="n"/>
      <c r="C29" s="25">
        <f>IFERROR(IF(B29="","",B29-MOD(B29-1,7)),"")</f>
        <v/>
      </c>
      <c r="D29" s="26" t="n"/>
      <c r="E29" s="24" t="n"/>
      <c r="F29" s="24" t="n"/>
      <c r="G29" s="24" t="n"/>
      <c r="H29" s="24" t="n"/>
      <c r="I29" s="20" t="n"/>
      <c r="J29" s="27">
        <f>IFERROR(IF(I29="","",IF(G29="Oui",I29*'Paramètres'!$B$8,0)),"")</f>
        <v/>
      </c>
      <c r="K29" s="27">
        <f>IFERROR(IF(I29="","",IF(H29="Oui",I29*'Paramètres'!$B$9,0)),"")</f>
        <v/>
      </c>
      <c r="L29" s="27">
        <f>IFERROR(IF(OR(I29="",F29=""),"",IF(F29="Encaissement",I29+J29+K29,-(I29+J29+K29))),"")</f>
        <v/>
      </c>
      <c r="M29" s="24" t="n"/>
      <c r="N29" s="26" t="n"/>
    </row>
    <row r="30">
      <c r="A30" s="24" t="n"/>
      <c r="B30" s="17" t="n"/>
      <c r="C30" s="25">
        <f>IFERROR(IF(B30="","",B30-MOD(B30-1,7)),"")</f>
        <v/>
      </c>
      <c r="D30" s="26" t="n"/>
      <c r="E30" s="24" t="n"/>
      <c r="F30" s="24" t="n"/>
      <c r="G30" s="24" t="n"/>
      <c r="H30" s="24" t="n"/>
      <c r="I30" s="20" t="n"/>
      <c r="J30" s="27">
        <f>IFERROR(IF(I30="","",IF(G30="Oui",I30*'Paramètres'!$B$8,0)),"")</f>
        <v/>
      </c>
      <c r="K30" s="27">
        <f>IFERROR(IF(I30="","",IF(H30="Oui",I30*'Paramètres'!$B$9,0)),"")</f>
        <v/>
      </c>
      <c r="L30" s="27">
        <f>IFERROR(IF(OR(I30="",F30=""),"",IF(F30="Encaissement",I30+J30+K30,-(I30+J30+K30))),"")</f>
        <v/>
      </c>
      <c r="M30" s="24" t="n"/>
      <c r="N30" s="26" t="n"/>
    </row>
    <row r="31">
      <c r="A31" s="24" t="n"/>
      <c r="B31" s="17" t="n"/>
      <c r="C31" s="25">
        <f>IFERROR(IF(B31="","",B31-MOD(B31-1,7)),"")</f>
        <v/>
      </c>
      <c r="D31" s="26" t="n"/>
      <c r="E31" s="24" t="n"/>
      <c r="F31" s="24" t="n"/>
      <c r="G31" s="24" t="n"/>
      <c r="H31" s="24" t="n"/>
      <c r="I31" s="20" t="n"/>
      <c r="J31" s="27">
        <f>IFERROR(IF(I31="","",IF(G31="Oui",I31*'Paramètres'!$B$8,0)),"")</f>
        <v/>
      </c>
      <c r="K31" s="27">
        <f>IFERROR(IF(I31="","",IF(H31="Oui",I31*'Paramètres'!$B$9,0)),"")</f>
        <v/>
      </c>
      <c r="L31" s="27">
        <f>IFERROR(IF(OR(I31="",F31=""),"",IF(F31="Encaissement",I31+J31+K31,-(I31+J31+K31))),"")</f>
        <v/>
      </c>
      <c r="M31" s="24" t="n"/>
      <c r="N31" s="26" t="n"/>
    </row>
    <row r="32">
      <c r="A32" s="24" t="n"/>
      <c r="B32" s="17" t="n"/>
      <c r="C32" s="25">
        <f>IFERROR(IF(B32="","",B32-MOD(B32-1,7)),"")</f>
        <v/>
      </c>
      <c r="D32" s="26" t="n"/>
      <c r="E32" s="24" t="n"/>
      <c r="F32" s="24" t="n"/>
      <c r="G32" s="24" t="n"/>
      <c r="H32" s="24" t="n"/>
      <c r="I32" s="20" t="n"/>
      <c r="J32" s="27">
        <f>IFERROR(IF(I32="","",IF(G32="Oui",I32*'Paramètres'!$B$8,0)),"")</f>
        <v/>
      </c>
      <c r="K32" s="27">
        <f>IFERROR(IF(I32="","",IF(H32="Oui",I32*'Paramètres'!$B$9,0)),"")</f>
        <v/>
      </c>
      <c r="L32" s="27">
        <f>IFERROR(IF(OR(I32="",F32=""),"",IF(F32="Encaissement",I32+J32+K32,-(I32+J32+K32))),"")</f>
        <v/>
      </c>
      <c r="M32" s="24" t="n"/>
      <c r="N32" s="26" t="n"/>
    </row>
    <row r="33">
      <c r="A33" s="24" t="n"/>
      <c r="B33" s="17" t="n"/>
      <c r="C33" s="25">
        <f>IFERROR(IF(B33="","",B33-MOD(B33-1,7)),"")</f>
        <v/>
      </c>
      <c r="D33" s="26" t="n"/>
      <c r="E33" s="24" t="n"/>
      <c r="F33" s="24" t="n"/>
      <c r="G33" s="24" t="n"/>
      <c r="H33" s="24" t="n"/>
      <c r="I33" s="20" t="n"/>
      <c r="J33" s="27">
        <f>IFERROR(IF(I33="","",IF(G33="Oui",I33*'Paramètres'!$B$8,0)),"")</f>
        <v/>
      </c>
      <c r="K33" s="27">
        <f>IFERROR(IF(I33="","",IF(H33="Oui",I33*'Paramètres'!$B$9,0)),"")</f>
        <v/>
      </c>
      <c r="L33" s="27">
        <f>IFERROR(IF(OR(I33="",F33=""),"",IF(F33="Encaissement",I33+J33+K33,-(I33+J33+K33))),"")</f>
        <v/>
      </c>
      <c r="M33" s="24" t="n"/>
      <c r="N33" s="26" t="n"/>
    </row>
    <row r="34">
      <c r="A34" s="24" t="n"/>
      <c r="B34" s="17" t="n"/>
      <c r="C34" s="25">
        <f>IFERROR(IF(B34="","",B34-MOD(B34-1,7)),"")</f>
        <v/>
      </c>
      <c r="D34" s="26" t="n"/>
      <c r="E34" s="24" t="n"/>
      <c r="F34" s="24" t="n"/>
      <c r="G34" s="24" t="n"/>
      <c r="H34" s="24" t="n"/>
      <c r="I34" s="20" t="n"/>
      <c r="J34" s="27">
        <f>IFERROR(IF(I34="","",IF(G34="Oui",I34*'Paramètres'!$B$8,0)),"")</f>
        <v/>
      </c>
      <c r="K34" s="27">
        <f>IFERROR(IF(I34="","",IF(H34="Oui",I34*'Paramètres'!$B$9,0)),"")</f>
        <v/>
      </c>
      <c r="L34" s="27">
        <f>IFERROR(IF(OR(I34="",F34=""),"",IF(F34="Encaissement",I34+J34+K34,-(I34+J34+K34))),"")</f>
        <v/>
      </c>
      <c r="M34" s="24" t="n"/>
      <c r="N34" s="26" t="n"/>
    </row>
    <row r="35">
      <c r="A35" s="24" t="n"/>
      <c r="B35" s="17" t="n"/>
      <c r="C35" s="25">
        <f>IFERROR(IF(B35="","",B35-MOD(B35-1,7)),"")</f>
        <v/>
      </c>
      <c r="D35" s="26" t="n"/>
      <c r="E35" s="24" t="n"/>
      <c r="F35" s="24" t="n"/>
      <c r="G35" s="24" t="n"/>
      <c r="H35" s="24" t="n"/>
      <c r="I35" s="20" t="n"/>
      <c r="J35" s="27">
        <f>IFERROR(IF(I35="","",IF(G35="Oui",I35*'Paramètres'!$B$8,0)),"")</f>
        <v/>
      </c>
      <c r="K35" s="27">
        <f>IFERROR(IF(I35="","",IF(H35="Oui",I35*'Paramètres'!$B$9,0)),"")</f>
        <v/>
      </c>
      <c r="L35" s="27">
        <f>IFERROR(IF(OR(I35="",F35=""),"",IF(F35="Encaissement",I35+J35+K35,-(I35+J35+K35))),"")</f>
        <v/>
      </c>
      <c r="M35" s="24" t="n"/>
      <c r="N35" s="26" t="n"/>
    </row>
    <row r="36">
      <c r="A36" s="24" t="n"/>
      <c r="B36" s="17" t="n"/>
      <c r="C36" s="25">
        <f>IFERROR(IF(B36="","",B36-MOD(B36-1,7)),"")</f>
        <v/>
      </c>
      <c r="D36" s="26" t="n"/>
      <c r="E36" s="24" t="n"/>
      <c r="F36" s="24" t="n"/>
      <c r="G36" s="24" t="n"/>
      <c r="H36" s="24" t="n"/>
      <c r="I36" s="20" t="n"/>
      <c r="J36" s="27">
        <f>IFERROR(IF(I36="","",IF(G36="Oui",I36*'Paramètres'!$B$8,0)),"")</f>
        <v/>
      </c>
      <c r="K36" s="27">
        <f>IFERROR(IF(I36="","",IF(H36="Oui",I36*'Paramètres'!$B$9,0)),"")</f>
        <v/>
      </c>
      <c r="L36" s="27">
        <f>IFERROR(IF(OR(I36="",F36=""),"",IF(F36="Encaissement",I36+J36+K36,-(I36+J36+K36))),"")</f>
        <v/>
      </c>
      <c r="M36" s="24" t="n"/>
      <c r="N36" s="26" t="n"/>
    </row>
    <row r="37">
      <c r="A37" s="24" t="n"/>
      <c r="B37" s="17" t="n"/>
      <c r="C37" s="25">
        <f>IFERROR(IF(B37="","",B37-MOD(B37-1,7)),"")</f>
        <v/>
      </c>
      <c r="D37" s="26" t="n"/>
      <c r="E37" s="24" t="n"/>
      <c r="F37" s="24" t="n"/>
      <c r="G37" s="24" t="n"/>
      <c r="H37" s="24" t="n"/>
      <c r="I37" s="20" t="n"/>
      <c r="J37" s="27">
        <f>IFERROR(IF(I37="","",IF(G37="Oui",I37*'Paramètres'!$B$8,0)),"")</f>
        <v/>
      </c>
      <c r="K37" s="27">
        <f>IFERROR(IF(I37="","",IF(H37="Oui",I37*'Paramètres'!$B$9,0)),"")</f>
        <v/>
      </c>
      <c r="L37" s="27">
        <f>IFERROR(IF(OR(I37="",F37=""),"",IF(F37="Encaissement",I37+J37+K37,-(I37+J37+K37))),"")</f>
        <v/>
      </c>
      <c r="M37" s="24" t="n"/>
      <c r="N37" s="26" t="n"/>
    </row>
    <row r="38">
      <c r="A38" s="24" t="n"/>
      <c r="B38" s="17" t="n"/>
      <c r="C38" s="25">
        <f>IFERROR(IF(B38="","",B38-MOD(B38-1,7)),"")</f>
        <v/>
      </c>
      <c r="D38" s="26" t="n"/>
      <c r="E38" s="24" t="n"/>
      <c r="F38" s="24" t="n"/>
      <c r="G38" s="24" t="n"/>
      <c r="H38" s="24" t="n"/>
      <c r="I38" s="20" t="n"/>
      <c r="J38" s="27">
        <f>IFERROR(IF(I38="","",IF(G38="Oui",I38*'Paramètres'!$B$8,0)),"")</f>
        <v/>
      </c>
      <c r="K38" s="27">
        <f>IFERROR(IF(I38="","",IF(H38="Oui",I38*'Paramètres'!$B$9,0)),"")</f>
        <v/>
      </c>
      <c r="L38" s="27">
        <f>IFERROR(IF(OR(I38="",F38=""),"",IF(F38="Encaissement",I38+J38+K38,-(I38+J38+K38))),"")</f>
        <v/>
      </c>
      <c r="M38" s="24" t="n"/>
      <c r="N38" s="26" t="n"/>
    </row>
    <row r="39">
      <c r="A39" s="24" t="n"/>
      <c r="B39" s="17" t="n"/>
      <c r="C39" s="25">
        <f>IFERROR(IF(B39="","",B39-MOD(B39-1,7)),"")</f>
        <v/>
      </c>
      <c r="D39" s="26" t="n"/>
      <c r="E39" s="24" t="n"/>
      <c r="F39" s="24" t="n"/>
      <c r="G39" s="24" t="n"/>
      <c r="H39" s="24" t="n"/>
      <c r="I39" s="20" t="n"/>
      <c r="J39" s="27">
        <f>IFERROR(IF(I39="","",IF(G39="Oui",I39*'Paramètres'!$B$8,0)),"")</f>
        <v/>
      </c>
      <c r="K39" s="27">
        <f>IFERROR(IF(I39="","",IF(H39="Oui",I39*'Paramètres'!$B$9,0)),"")</f>
        <v/>
      </c>
      <c r="L39" s="27">
        <f>IFERROR(IF(OR(I39="",F39=""),"",IF(F39="Encaissement",I39+J39+K39,-(I39+J39+K39))),"")</f>
        <v/>
      </c>
      <c r="M39" s="24" t="n"/>
      <c r="N39" s="26" t="n"/>
    </row>
    <row r="40">
      <c r="A40" s="24" t="n"/>
      <c r="B40" s="17" t="n"/>
      <c r="C40" s="25">
        <f>IFERROR(IF(B40="","",B40-MOD(B40-1,7)),"")</f>
        <v/>
      </c>
      <c r="D40" s="26" t="n"/>
      <c r="E40" s="24" t="n"/>
      <c r="F40" s="24" t="n"/>
      <c r="G40" s="24" t="n"/>
      <c r="H40" s="24" t="n"/>
      <c r="I40" s="20" t="n"/>
      <c r="J40" s="27">
        <f>IFERROR(IF(I40="","",IF(G40="Oui",I40*'Paramètres'!$B$8,0)),"")</f>
        <v/>
      </c>
      <c r="K40" s="27">
        <f>IFERROR(IF(I40="","",IF(H40="Oui",I40*'Paramètres'!$B$9,0)),"")</f>
        <v/>
      </c>
      <c r="L40" s="27">
        <f>IFERROR(IF(OR(I40="",F40=""),"",IF(F40="Encaissement",I40+J40+K40,-(I40+J40+K40))),"")</f>
        <v/>
      </c>
      <c r="M40" s="24" t="n"/>
      <c r="N40" s="26" t="n"/>
    </row>
    <row r="41">
      <c r="A41" s="24" t="n"/>
      <c r="B41" s="17" t="n"/>
      <c r="C41" s="25">
        <f>IFERROR(IF(B41="","",B41-MOD(B41-1,7)),"")</f>
        <v/>
      </c>
      <c r="D41" s="26" t="n"/>
      <c r="E41" s="24" t="n"/>
      <c r="F41" s="24" t="n"/>
      <c r="G41" s="24" t="n"/>
      <c r="H41" s="24" t="n"/>
      <c r="I41" s="20" t="n"/>
      <c r="J41" s="27">
        <f>IFERROR(IF(I41="","",IF(G41="Oui",I41*'Paramètres'!$B$8,0)),"")</f>
        <v/>
      </c>
      <c r="K41" s="27">
        <f>IFERROR(IF(I41="","",IF(H41="Oui",I41*'Paramètres'!$B$9,0)),"")</f>
        <v/>
      </c>
      <c r="L41" s="27">
        <f>IFERROR(IF(OR(I41="",F41=""),"",IF(F41="Encaissement",I41+J41+K41,-(I41+J41+K41))),"")</f>
        <v/>
      </c>
      <c r="M41" s="24" t="n"/>
      <c r="N41" s="26" t="n"/>
    </row>
    <row r="42">
      <c r="A42" s="24" t="n"/>
      <c r="B42" s="17" t="n"/>
      <c r="C42" s="25">
        <f>IFERROR(IF(B42="","",B42-MOD(B42-1,7)),"")</f>
        <v/>
      </c>
      <c r="D42" s="26" t="n"/>
      <c r="E42" s="24" t="n"/>
      <c r="F42" s="24" t="n"/>
      <c r="G42" s="24" t="n"/>
      <c r="H42" s="24" t="n"/>
      <c r="I42" s="20" t="n"/>
      <c r="J42" s="27">
        <f>IFERROR(IF(I42="","",IF(G42="Oui",I42*'Paramètres'!$B$8,0)),"")</f>
        <v/>
      </c>
      <c r="K42" s="27">
        <f>IFERROR(IF(I42="","",IF(H42="Oui",I42*'Paramètres'!$B$9,0)),"")</f>
        <v/>
      </c>
      <c r="L42" s="27">
        <f>IFERROR(IF(OR(I42="",F42=""),"",IF(F42="Encaissement",I42+J42+K42,-(I42+J42+K42))),"")</f>
        <v/>
      </c>
      <c r="M42" s="24" t="n"/>
      <c r="N42" s="26" t="n"/>
    </row>
    <row r="43">
      <c r="A43" s="24" t="n"/>
      <c r="B43" s="17" t="n"/>
      <c r="C43" s="25">
        <f>IFERROR(IF(B43="","",B43-MOD(B43-1,7)),"")</f>
        <v/>
      </c>
      <c r="D43" s="26" t="n"/>
      <c r="E43" s="24" t="n"/>
      <c r="F43" s="24" t="n"/>
      <c r="G43" s="24" t="n"/>
      <c r="H43" s="24" t="n"/>
      <c r="I43" s="20" t="n"/>
      <c r="J43" s="27">
        <f>IFERROR(IF(I43="","",IF(G43="Oui",I43*'Paramètres'!$B$8,0)),"")</f>
        <v/>
      </c>
      <c r="K43" s="27">
        <f>IFERROR(IF(I43="","",IF(H43="Oui",I43*'Paramètres'!$B$9,0)),"")</f>
        <v/>
      </c>
      <c r="L43" s="27">
        <f>IFERROR(IF(OR(I43="",F43=""),"",IF(F43="Encaissement",I43+J43+K43,-(I43+J43+K43))),"")</f>
        <v/>
      </c>
      <c r="M43" s="24" t="n"/>
      <c r="N43" s="26" t="n"/>
    </row>
    <row r="44">
      <c r="A44" s="24" t="n"/>
      <c r="B44" s="17" t="n"/>
      <c r="C44" s="25">
        <f>IFERROR(IF(B44="","",B44-MOD(B44-1,7)),"")</f>
        <v/>
      </c>
      <c r="D44" s="26" t="n"/>
      <c r="E44" s="24" t="n"/>
      <c r="F44" s="24" t="n"/>
      <c r="G44" s="24" t="n"/>
      <c r="H44" s="24" t="n"/>
      <c r="I44" s="20" t="n"/>
      <c r="J44" s="27">
        <f>IFERROR(IF(I44="","",IF(G44="Oui",I44*'Paramètres'!$B$8,0)),"")</f>
        <v/>
      </c>
      <c r="K44" s="27">
        <f>IFERROR(IF(I44="","",IF(H44="Oui",I44*'Paramètres'!$B$9,0)),"")</f>
        <v/>
      </c>
      <c r="L44" s="27">
        <f>IFERROR(IF(OR(I44="",F44=""),"",IF(F44="Encaissement",I44+J44+K44,-(I44+J44+K44))),"")</f>
        <v/>
      </c>
      <c r="M44" s="24" t="n"/>
      <c r="N44" s="26" t="n"/>
    </row>
    <row r="45">
      <c r="A45" s="24" t="n"/>
      <c r="B45" s="17" t="n"/>
      <c r="C45" s="25">
        <f>IFERROR(IF(B45="","",B45-MOD(B45-1,7)),"")</f>
        <v/>
      </c>
      <c r="D45" s="26" t="n"/>
      <c r="E45" s="24" t="n"/>
      <c r="F45" s="24" t="n"/>
      <c r="G45" s="24" t="n"/>
      <c r="H45" s="24" t="n"/>
      <c r="I45" s="20" t="n"/>
      <c r="J45" s="27">
        <f>IFERROR(IF(I45="","",IF(G45="Oui",I45*'Paramètres'!$B$8,0)),"")</f>
        <v/>
      </c>
      <c r="K45" s="27">
        <f>IFERROR(IF(I45="","",IF(H45="Oui",I45*'Paramètres'!$B$9,0)),"")</f>
        <v/>
      </c>
      <c r="L45" s="27">
        <f>IFERROR(IF(OR(I45="",F45=""),"",IF(F45="Encaissement",I45+J45+K45,-(I45+J45+K45))),"")</f>
        <v/>
      </c>
      <c r="M45" s="24" t="n"/>
      <c r="N45" s="26" t="n"/>
    </row>
    <row r="46">
      <c r="A46" s="24" t="n"/>
      <c r="B46" s="17" t="n"/>
      <c r="C46" s="25">
        <f>IFERROR(IF(B46="","",B46-MOD(B46-1,7)),"")</f>
        <v/>
      </c>
      <c r="D46" s="26" t="n"/>
      <c r="E46" s="24" t="n"/>
      <c r="F46" s="24" t="n"/>
      <c r="G46" s="24" t="n"/>
      <c r="H46" s="24" t="n"/>
      <c r="I46" s="20" t="n"/>
      <c r="J46" s="27">
        <f>IFERROR(IF(I46="","",IF(G46="Oui",I46*'Paramètres'!$B$8,0)),"")</f>
        <v/>
      </c>
      <c r="K46" s="27">
        <f>IFERROR(IF(I46="","",IF(H46="Oui",I46*'Paramètres'!$B$9,0)),"")</f>
        <v/>
      </c>
      <c r="L46" s="27">
        <f>IFERROR(IF(OR(I46="",F46=""),"",IF(F46="Encaissement",I46+J46+K46,-(I46+J46+K46))),"")</f>
        <v/>
      </c>
      <c r="M46" s="24" t="n"/>
      <c r="N46" s="26" t="n"/>
    </row>
    <row r="47">
      <c r="A47" s="24" t="n"/>
      <c r="B47" s="17" t="n"/>
      <c r="C47" s="25">
        <f>IFERROR(IF(B47="","",B47-MOD(B47-1,7)),"")</f>
        <v/>
      </c>
      <c r="D47" s="26" t="n"/>
      <c r="E47" s="24" t="n"/>
      <c r="F47" s="24" t="n"/>
      <c r="G47" s="24" t="n"/>
      <c r="H47" s="24" t="n"/>
      <c r="I47" s="20" t="n"/>
      <c r="J47" s="27">
        <f>IFERROR(IF(I47="","",IF(G47="Oui",I47*'Paramètres'!$B$8,0)),"")</f>
        <v/>
      </c>
      <c r="K47" s="27">
        <f>IFERROR(IF(I47="","",IF(H47="Oui",I47*'Paramètres'!$B$9,0)),"")</f>
        <v/>
      </c>
      <c r="L47" s="27">
        <f>IFERROR(IF(OR(I47="",F47=""),"",IF(F47="Encaissement",I47+J47+K47,-(I47+J47+K47))),"")</f>
        <v/>
      </c>
      <c r="M47" s="24" t="n"/>
      <c r="N47" s="26" t="n"/>
    </row>
    <row r="48">
      <c r="A48" s="24" t="n"/>
      <c r="B48" s="17" t="n"/>
      <c r="C48" s="25">
        <f>IFERROR(IF(B48="","",B48-MOD(B48-1,7)),"")</f>
        <v/>
      </c>
      <c r="D48" s="26" t="n"/>
      <c r="E48" s="24" t="n"/>
      <c r="F48" s="24" t="n"/>
      <c r="G48" s="24" t="n"/>
      <c r="H48" s="24" t="n"/>
      <c r="I48" s="20" t="n"/>
      <c r="J48" s="27">
        <f>IFERROR(IF(I48="","",IF(G48="Oui",I48*'Paramètres'!$B$8,0)),"")</f>
        <v/>
      </c>
      <c r="K48" s="27">
        <f>IFERROR(IF(I48="","",IF(H48="Oui",I48*'Paramètres'!$B$9,0)),"")</f>
        <v/>
      </c>
      <c r="L48" s="27">
        <f>IFERROR(IF(OR(I48="",F48=""),"",IF(F48="Encaissement",I48+J48+K48,-(I48+J48+K48))),"")</f>
        <v/>
      </c>
      <c r="M48" s="24" t="n"/>
      <c r="N48" s="26" t="n"/>
    </row>
    <row r="49">
      <c r="A49" s="24" t="n"/>
      <c r="B49" s="17" t="n"/>
      <c r="C49" s="25">
        <f>IFERROR(IF(B49="","",B49-MOD(B49-1,7)),"")</f>
        <v/>
      </c>
      <c r="D49" s="26" t="n"/>
      <c r="E49" s="24" t="n"/>
      <c r="F49" s="24" t="n"/>
      <c r="G49" s="24" t="n"/>
      <c r="H49" s="24" t="n"/>
      <c r="I49" s="20" t="n"/>
      <c r="J49" s="27">
        <f>IFERROR(IF(I49="","",IF(G49="Oui",I49*'Paramètres'!$B$8,0)),"")</f>
        <v/>
      </c>
      <c r="K49" s="27">
        <f>IFERROR(IF(I49="","",IF(H49="Oui",I49*'Paramètres'!$B$9,0)),"")</f>
        <v/>
      </c>
      <c r="L49" s="27">
        <f>IFERROR(IF(OR(I49="",F49=""),"",IF(F49="Encaissement",I49+J49+K49,-(I49+J49+K49))),"")</f>
        <v/>
      </c>
      <c r="M49" s="24" t="n"/>
      <c r="N49" s="26" t="n"/>
    </row>
    <row r="50">
      <c r="A50" s="24" t="n"/>
      <c r="B50" s="17" t="n"/>
      <c r="C50" s="25">
        <f>IFERROR(IF(B50="","",B50-MOD(B50-1,7)),"")</f>
        <v/>
      </c>
      <c r="D50" s="26" t="n"/>
      <c r="E50" s="24" t="n"/>
      <c r="F50" s="24" t="n"/>
      <c r="G50" s="24" t="n"/>
      <c r="H50" s="24" t="n"/>
      <c r="I50" s="20" t="n"/>
      <c r="J50" s="27">
        <f>IFERROR(IF(I50="","",IF(G50="Oui",I50*'Paramètres'!$B$8,0)),"")</f>
        <v/>
      </c>
      <c r="K50" s="27">
        <f>IFERROR(IF(I50="","",IF(H50="Oui",I50*'Paramètres'!$B$9,0)),"")</f>
        <v/>
      </c>
      <c r="L50" s="27">
        <f>IFERROR(IF(OR(I50="",F50=""),"",IF(F50="Encaissement",I50+J50+K50,-(I50+J50+K50))),"")</f>
        <v/>
      </c>
      <c r="M50" s="24" t="n"/>
      <c r="N50" s="26" t="n"/>
    </row>
    <row r="51">
      <c r="A51" s="24" t="n"/>
      <c r="B51" s="17" t="n"/>
      <c r="C51" s="25">
        <f>IFERROR(IF(B51="","",B51-MOD(B51-1,7)),"")</f>
        <v/>
      </c>
      <c r="D51" s="26" t="n"/>
      <c r="E51" s="24" t="n"/>
      <c r="F51" s="24" t="n"/>
      <c r="G51" s="24" t="n"/>
      <c r="H51" s="24" t="n"/>
      <c r="I51" s="20" t="n"/>
      <c r="J51" s="27">
        <f>IFERROR(IF(I51="","",IF(G51="Oui",I51*'Paramètres'!$B$8,0)),"")</f>
        <v/>
      </c>
      <c r="K51" s="27">
        <f>IFERROR(IF(I51="","",IF(H51="Oui",I51*'Paramètres'!$B$9,0)),"")</f>
        <v/>
      </c>
      <c r="L51" s="27">
        <f>IFERROR(IF(OR(I51="",F51=""),"",IF(F51="Encaissement",I51+J51+K51,-(I51+J51+K51))),"")</f>
        <v/>
      </c>
      <c r="M51" s="24" t="n"/>
      <c r="N51" s="26" t="n"/>
    </row>
    <row r="52">
      <c r="A52" s="24" t="n"/>
      <c r="B52" s="17" t="n"/>
      <c r="C52" s="25">
        <f>IFERROR(IF(B52="","",B52-MOD(B52-1,7)),"")</f>
        <v/>
      </c>
      <c r="D52" s="26" t="n"/>
      <c r="E52" s="24" t="n"/>
      <c r="F52" s="24" t="n"/>
      <c r="G52" s="24" t="n"/>
      <c r="H52" s="24" t="n"/>
      <c r="I52" s="20" t="n"/>
      <c r="J52" s="27">
        <f>IFERROR(IF(I52="","",IF(G52="Oui",I52*'Paramètres'!$B$8,0)),"")</f>
        <v/>
      </c>
      <c r="K52" s="27">
        <f>IFERROR(IF(I52="","",IF(H52="Oui",I52*'Paramètres'!$B$9,0)),"")</f>
        <v/>
      </c>
      <c r="L52" s="27">
        <f>IFERROR(IF(OR(I52="",F52=""),"",IF(F52="Encaissement",I52+J52+K52,-(I52+J52+K52))),"")</f>
        <v/>
      </c>
      <c r="M52" s="24" t="n"/>
      <c r="N52" s="26" t="n"/>
    </row>
    <row r="53">
      <c r="A53" s="24" t="n"/>
      <c r="B53" s="17" t="n"/>
      <c r="C53" s="25">
        <f>IFERROR(IF(B53="","",B53-MOD(B53-1,7)),"")</f>
        <v/>
      </c>
      <c r="D53" s="26" t="n"/>
      <c r="E53" s="24" t="n"/>
      <c r="F53" s="24" t="n"/>
      <c r="G53" s="24" t="n"/>
      <c r="H53" s="24" t="n"/>
      <c r="I53" s="20" t="n"/>
      <c r="J53" s="27">
        <f>IFERROR(IF(I53="","",IF(G53="Oui",I53*'Paramètres'!$B$8,0)),"")</f>
        <v/>
      </c>
      <c r="K53" s="27">
        <f>IFERROR(IF(I53="","",IF(H53="Oui",I53*'Paramètres'!$B$9,0)),"")</f>
        <v/>
      </c>
      <c r="L53" s="27">
        <f>IFERROR(IF(OR(I53="",F53=""),"",IF(F53="Encaissement",I53+J53+K53,-(I53+J53+K53))),"")</f>
        <v/>
      </c>
      <c r="M53" s="24" t="n"/>
      <c r="N53" s="26" t="n"/>
    </row>
    <row r="54">
      <c r="A54" s="24" t="n"/>
      <c r="B54" s="17" t="n"/>
      <c r="C54" s="25">
        <f>IFERROR(IF(B54="","",B54-MOD(B54-1,7)),"")</f>
        <v/>
      </c>
      <c r="D54" s="26" t="n"/>
      <c r="E54" s="24" t="n"/>
      <c r="F54" s="24" t="n"/>
      <c r="G54" s="24" t="n"/>
      <c r="H54" s="24" t="n"/>
      <c r="I54" s="20" t="n"/>
      <c r="J54" s="27">
        <f>IFERROR(IF(I54="","",IF(G54="Oui",I54*'Paramètres'!$B$8,0)),"")</f>
        <v/>
      </c>
      <c r="K54" s="27">
        <f>IFERROR(IF(I54="","",IF(H54="Oui",I54*'Paramètres'!$B$9,0)),"")</f>
        <v/>
      </c>
      <c r="L54" s="27">
        <f>IFERROR(IF(OR(I54="",F54=""),"",IF(F54="Encaissement",I54+J54+K54,-(I54+J54+K54))),"")</f>
        <v/>
      </c>
      <c r="M54" s="24" t="n"/>
      <c r="N54" s="26" t="n"/>
    </row>
    <row r="55">
      <c r="A55" s="24" t="n"/>
      <c r="B55" s="17" t="n"/>
      <c r="C55" s="25">
        <f>IFERROR(IF(B55="","",B55-MOD(B55-1,7)),"")</f>
        <v/>
      </c>
      <c r="D55" s="26" t="n"/>
      <c r="E55" s="24" t="n"/>
      <c r="F55" s="24" t="n"/>
      <c r="G55" s="24" t="n"/>
      <c r="H55" s="24" t="n"/>
      <c r="I55" s="20" t="n"/>
      <c r="J55" s="27">
        <f>IFERROR(IF(I55="","",IF(G55="Oui",I55*'Paramètres'!$B$8,0)),"")</f>
        <v/>
      </c>
      <c r="K55" s="27">
        <f>IFERROR(IF(I55="","",IF(H55="Oui",I55*'Paramètres'!$B$9,0)),"")</f>
        <v/>
      </c>
      <c r="L55" s="27">
        <f>IFERROR(IF(OR(I55="",F55=""),"",IF(F55="Encaissement",I55+J55+K55,-(I55+J55+K55))),"")</f>
        <v/>
      </c>
      <c r="M55" s="24" t="n"/>
      <c r="N55" s="26" t="n"/>
    </row>
    <row r="56">
      <c r="A56" s="24" t="n"/>
      <c r="B56" s="17" t="n"/>
      <c r="C56" s="25">
        <f>IFERROR(IF(B56="","",B56-MOD(B56-1,7)),"")</f>
        <v/>
      </c>
      <c r="D56" s="26" t="n"/>
      <c r="E56" s="24" t="n"/>
      <c r="F56" s="24" t="n"/>
      <c r="G56" s="24" t="n"/>
      <c r="H56" s="24" t="n"/>
      <c r="I56" s="20" t="n"/>
      <c r="J56" s="27">
        <f>IFERROR(IF(I56="","",IF(G56="Oui",I56*'Paramètres'!$B$8,0)),"")</f>
        <v/>
      </c>
      <c r="K56" s="27">
        <f>IFERROR(IF(I56="","",IF(H56="Oui",I56*'Paramètres'!$B$9,0)),"")</f>
        <v/>
      </c>
      <c r="L56" s="27">
        <f>IFERROR(IF(OR(I56="",F56=""),"",IF(F56="Encaissement",I56+J56+K56,-(I56+J56+K56))),"")</f>
        <v/>
      </c>
      <c r="M56" s="24" t="n"/>
      <c r="N56" s="26" t="n"/>
    </row>
    <row r="57">
      <c r="A57" s="24" t="n"/>
      <c r="B57" s="17" t="n"/>
      <c r="C57" s="25">
        <f>IFERROR(IF(B57="","",B57-MOD(B57-1,7)),"")</f>
        <v/>
      </c>
      <c r="D57" s="26" t="n"/>
      <c r="E57" s="24" t="n"/>
      <c r="F57" s="24" t="n"/>
      <c r="G57" s="24" t="n"/>
      <c r="H57" s="24" t="n"/>
      <c r="I57" s="20" t="n"/>
      <c r="J57" s="27">
        <f>IFERROR(IF(I57="","",IF(G57="Oui",I57*'Paramètres'!$B$8,0)),"")</f>
        <v/>
      </c>
      <c r="K57" s="27">
        <f>IFERROR(IF(I57="","",IF(H57="Oui",I57*'Paramètres'!$B$9,0)),"")</f>
        <v/>
      </c>
      <c r="L57" s="27">
        <f>IFERROR(IF(OR(I57="",F57=""),"",IF(F57="Encaissement",I57+J57+K57,-(I57+J57+K57))),"")</f>
        <v/>
      </c>
      <c r="M57" s="24" t="n"/>
      <c r="N57" s="26" t="n"/>
    </row>
    <row r="58">
      <c r="A58" s="24" t="n"/>
      <c r="B58" s="17" t="n"/>
      <c r="C58" s="25">
        <f>IFERROR(IF(B58="","",B58-MOD(B58-1,7)),"")</f>
        <v/>
      </c>
      <c r="D58" s="26" t="n"/>
      <c r="E58" s="24" t="n"/>
      <c r="F58" s="24" t="n"/>
      <c r="G58" s="24" t="n"/>
      <c r="H58" s="24" t="n"/>
      <c r="I58" s="20" t="n"/>
      <c r="J58" s="27">
        <f>IFERROR(IF(I58="","",IF(G58="Oui",I58*'Paramètres'!$B$8,0)),"")</f>
        <v/>
      </c>
      <c r="K58" s="27">
        <f>IFERROR(IF(I58="","",IF(H58="Oui",I58*'Paramètres'!$B$9,0)),"")</f>
        <v/>
      </c>
      <c r="L58" s="27">
        <f>IFERROR(IF(OR(I58="",F58=""),"",IF(F58="Encaissement",I58+J58+K58,-(I58+J58+K58))),"")</f>
        <v/>
      </c>
      <c r="M58" s="24" t="n"/>
      <c r="N58" s="26" t="n"/>
    </row>
    <row r="59">
      <c r="A59" s="24" t="n"/>
      <c r="B59" s="17" t="n"/>
      <c r="C59" s="25">
        <f>IFERROR(IF(B59="","",B59-MOD(B59-1,7)),"")</f>
        <v/>
      </c>
      <c r="D59" s="26" t="n"/>
      <c r="E59" s="24" t="n"/>
      <c r="F59" s="24" t="n"/>
      <c r="G59" s="24" t="n"/>
      <c r="H59" s="24" t="n"/>
      <c r="I59" s="20" t="n"/>
      <c r="J59" s="27">
        <f>IFERROR(IF(I59="","",IF(G59="Oui",I59*'Paramètres'!$B$8,0)),"")</f>
        <v/>
      </c>
      <c r="K59" s="27">
        <f>IFERROR(IF(I59="","",IF(H59="Oui",I59*'Paramètres'!$B$9,0)),"")</f>
        <v/>
      </c>
      <c r="L59" s="27">
        <f>IFERROR(IF(OR(I59="",F59=""),"",IF(F59="Encaissement",I59+J59+K59,-(I59+J59+K59))),"")</f>
        <v/>
      </c>
      <c r="M59" s="24" t="n"/>
      <c r="N59" s="26" t="n"/>
    </row>
    <row r="60">
      <c r="A60" s="24" t="n"/>
      <c r="B60" s="17" t="n"/>
      <c r="C60" s="25">
        <f>IFERROR(IF(B60="","",B60-MOD(B60-1,7)),"")</f>
        <v/>
      </c>
      <c r="D60" s="26" t="n"/>
      <c r="E60" s="24" t="n"/>
      <c r="F60" s="24" t="n"/>
      <c r="G60" s="24" t="n"/>
      <c r="H60" s="24" t="n"/>
      <c r="I60" s="20" t="n"/>
      <c r="J60" s="27">
        <f>IFERROR(IF(I60="","",IF(G60="Oui",I60*'Paramètres'!$B$8,0)),"")</f>
        <v/>
      </c>
      <c r="K60" s="27">
        <f>IFERROR(IF(I60="","",IF(H60="Oui",I60*'Paramètres'!$B$9,0)),"")</f>
        <v/>
      </c>
      <c r="L60" s="27">
        <f>IFERROR(IF(OR(I60="",F60=""),"",IF(F60="Encaissement",I60+J60+K60,-(I60+J60+K60))),"")</f>
        <v/>
      </c>
      <c r="M60" s="24" t="n"/>
      <c r="N60" s="26" t="n"/>
    </row>
    <row r="61">
      <c r="A61" s="24" t="n"/>
      <c r="B61" s="17" t="n"/>
      <c r="C61" s="25">
        <f>IFERROR(IF(B61="","",B61-MOD(B61-1,7)),"")</f>
        <v/>
      </c>
      <c r="D61" s="26" t="n"/>
      <c r="E61" s="24" t="n"/>
      <c r="F61" s="24" t="n"/>
      <c r="G61" s="24" t="n"/>
      <c r="H61" s="24" t="n"/>
      <c r="I61" s="20" t="n"/>
      <c r="J61" s="27">
        <f>IFERROR(IF(I61="","",IF(G61="Oui",I61*'Paramètres'!$B$8,0)),"")</f>
        <v/>
      </c>
      <c r="K61" s="27">
        <f>IFERROR(IF(I61="","",IF(H61="Oui",I61*'Paramètres'!$B$9,0)),"")</f>
        <v/>
      </c>
      <c r="L61" s="27">
        <f>IFERROR(IF(OR(I61="",F61=""),"",IF(F61="Encaissement",I61+J61+K61,-(I61+J61+K61))),"")</f>
        <v/>
      </c>
      <c r="M61" s="24" t="n"/>
      <c r="N61" s="26" t="n"/>
    </row>
    <row r="62">
      <c r="A62" s="24" t="n"/>
      <c r="B62" s="17" t="n"/>
      <c r="C62" s="25">
        <f>IFERROR(IF(B62="","",B62-MOD(B62-1,7)),"")</f>
        <v/>
      </c>
      <c r="D62" s="26" t="n"/>
      <c r="E62" s="24" t="n"/>
      <c r="F62" s="24" t="n"/>
      <c r="G62" s="24" t="n"/>
      <c r="H62" s="24" t="n"/>
      <c r="I62" s="20" t="n"/>
      <c r="J62" s="27">
        <f>IFERROR(IF(I62="","",IF(G62="Oui",I62*'Paramètres'!$B$8,0)),"")</f>
        <v/>
      </c>
      <c r="K62" s="27">
        <f>IFERROR(IF(I62="","",IF(H62="Oui",I62*'Paramètres'!$B$9,0)),"")</f>
        <v/>
      </c>
      <c r="L62" s="27">
        <f>IFERROR(IF(OR(I62="",F62=""),"",IF(F62="Encaissement",I62+J62+K62,-(I62+J62+K62))),"")</f>
        <v/>
      </c>
      <c r="M62" s="24" t="n"/>
      <c r="N62" s="26" t="n"/>
    </row>
    <row r="63">
      <c r="A63" s="24" t="n"/>
      <c r="B63" s="17" t="n"/>
      <c r="C63" s="25">
        <f>IFERROR(IF(B63="","",B63-MOD(B63-1,7)),"")</f>
        <v/>
      </c>
      <c r="D63" s="26" t="n"/>
      <c r="E63" s="24" t="n"/>
      <c r="F63" s="24" t="n"/>
      <c r="G63" s="24" t="n"/>
      <c r="H63" s="24" t="n"/>
      <c r="I63" s="20" t="n"/>
      <c r="J63" s="27">
        <f>IFERROR(IF(I63="","",IF(G63="Oui",I63*'Paramètres'!$B$8,0)),"")</f>
        <v/>
      </c>
      <c r="K63" s="27">
        <f>IFERROR(IF(I63="","",IF(H63="Oui",I63*'Paramètres'!$B$9,0)),"")</f>
        <v/>
      </c>
      <c r="L63" s="27">
        <f>IFERROR(IF(OR(I63="",F63=""),"",IF(F63="Encaissement",I63+J63+K63,-(I63+J63+K63))),"")</f>
        <v/>
      </c>
      <c r="M63" s="24" t="n"/>
      <c r="N63" s="26" t="n"/>
    </row>
    <row r="64">
      <c r="A64" s="24" t="n"/>
      <c r="B64" s="17" t="n"/>
      <c r="C64" s="25">
        <f>IFERROR(IF(B64="","",B64-MOD(B64-1,7)),"")</f>
        <v/>
      </c>
      <c r="D64" s="26" t="n"/>
      <c r="E64" s="24" t="n"/>
      <c r="F64" s="24" t="n"/>
      <c r="G64" s="24" t="n"/>
      <c r="H64" s="24" t="n"/>
      <c r="I64" s="20" t="n"/>
      <c r="J64" s="27">
        <f>IFERROR(IF(I64="","",IF(G64="Oui",I64*'Paramètres'!$B$8,0)),"")</f>
        <v/>
      </c>
      <c r="K64" s="27">
        <f>IFERROR(IF(I64="","",IF(H64="Oui",I64*'Paramètres'!$B$9,0)),"")</f>
        <v/>
      </c>
      <c r="L64" s="27">
        <f>IFERROR(IF(OR(I64="",F64=""),"",IF(F64="Encaissement",I64+J64+K64,-(I64+J64+K64))),"")</f>
        <v/>
      </c>
      <c r="M64" s="24" t="n"/>
      <c r="N64" s="26" t="n"/>
    </row>
    <row r="65">
      <c r="A65" s="24" t="n"/>
      <c r="B65" s="17" t="n"/>
      <c r="C65" s="25">
        <f>IFERROR(IF(B65="","",B65-MOD(B65-1,7)),"")</f>
        <v/>
      </c>
      <c r="D65" s="26" t="n"/>
      <c r="E65" s="24" t="n"/>
      <c r="F65" s="24" t="n"/>
      <c r="G65" s="24" t="n"/>
      <c r="H65" s="24" t="n"/>
      <c r="I65" s="20" t="n"/>
      <c r="J65" s="27">
        <f>IFERROR(IF(I65="","",IF(G65="Oui",I65*'Paramètres'!$B$8,0)),"")</f>
        <v/>
      </c>
      <c r="K65" s="27">
        <f>IFERROR(IF(I65="","",IF(H65="Oui",I65*'Paramètres'!$B$9,0)),"")</f>
        <v/>
      </c>
      <c r="L65" s="27">
        <f>IFERROR(IF(OR(I65="",F65=""),"",IF(F65="Encaissement",I65+J65+K65,-(I65+J65+K65))),"")</f>
        <v/>
      </c>
      <c r="M65" s="24" t="n"/>
      <c r="N65" s="26" t="n"/>
    </row>
    <row r="66">
      <c r="A66" s="24" t="n"/>
      <c r="B66" s="17" t="n"/>
      <c r="C66" s="25">
        <f>IFERROR(IF(B66="","",B66-MOD(B66-1,7)),"")</f>
        <v/>
      </c>
      <c r="D66" s="26" t="n"/>
      <c r="E66" s="24" t="n"/>
      <c r="F66" s="24" t="n"/>
      <c r="G66" s="24" t="n"/>
      <c r="H66" s="24" t="n"/>
      <c r="I66" s="20" t="n"/>
      <c r="J66" s="27">
        <f>IFERROR(IF(I66="","",IF(G66="Oui",I66*'Paramètres'!$B$8,0)),"")</f>
        <v/>
      </c>
      <c r="K66" s="27">
        <f>IFERROR(IF(I66="","",IF(H66="Oui",I66*'Paramètres'!$B$9,0)),"")</f>
        <v/>
      </c>
      <c r="L66" s="27">
        <f>IFERROR(IF(OR(I66="",F66=""),"",IF(F66="Encaissement",I66+J66+K66,-(I66+J66+K66))),"")</f>
        <v/>
      </c>
      <c r="M66" s="24" t="n"/>
      <c r="N66" s="26" t="n"/>
    </row>
    <row r="67">
      <c r="A67" s="24" t="n"/>
      <c r="B67" s="17" t="n"/>
      <c r="C67" s="25">
        <f>IFERROR(IF(B67="","",B67-MOD(B67-1,7)),"")</f>
        <v/>
      </c>
      <c r="D67" s="26" t="n"/>
      <c r="E67" s="24" t="n"/>
      <c r="F67" s="24" t="n"/>
      <c r="G67" s="24" t="n"/>
      <c r="H67" s="24" t="n"/>
      <c r="I67" s="20" t="n"/>
      <c r="J67" s="27">
        <f>IFERROR(IF(I67="","",IF(G67="Oui",I67*'Paramètres'!$B$8,0)),"")</f>
        <v/>
      </c>
      <c r="K67" s="27">
        <f>IFERROR(IF(I67="","",IF(H67="Oui",I67*'Paramètres'!$B$9,0)),"")</f>
        <v/>
      </c>
      <c r="L67" s="27">
        <f>IFERROR(IF(OR(I67="",F67=""),"",IF(F67="Encaissement",I67+J67+K67,-(I67+J67+K67))),"")</f>
        <v/>
      </c>
      <c r="M67" s="24" t="n"/>
      <c r="N67" s="26" t="n"/>
    </row>
    <row r="68">
      <c r="A68" s="24" t="n"/>
      <c r="B68" s="17" t="n"/>
      <c r="C68" s="25">
        <f>IFERROR(IF(B68="","",B68-MOD(B68-1,7)),"")</f>
        <v/>
      </c>
      <c r="D68" s="26" t="n"/>
      <c r="E68" s="24" t="n"/>
      <c r="F68" s="24" t="n"/>
      <c r="G68" s="24" t="n"/>
      <c r="H68" s="24" t="n"/>
      <c r="I68" s="20" t="n"/>
      <c r="J68" s="27">
        <f>IFERROR(IF(I68="","",IF(G68="Oui",I68*'Paramètres'!$B$8,0)),"")</f>
        <v/>
      </c>
      <c r="K68" s="27">
        <f>IFERROR(IF(I68="","",IF(H68="Oui",I68*'Paramètres'!$B$9,0)),"")</f>
        <v/>
      </c>
      <c r="L68" s="27">
        <f>IFERROR(IF(OR(I68="",F68=""),"",IF(F68="Encaissement",I68+J68+K68,-(I68+J68+K68))),"")</f>
        <v/>
      </c>
      <c r="M68" s="24" t="n"/>
      <c r="N68" s="26" t="n"/>
    </row>
    <row r="69">
      <c r="A69" s="24" t="n"/>
      <c r="B69" s="17" t="n"/>
      <c r="C69" s="25">
        <f>IFERROR(IF(B69="","",B69-MOD(B69-1,7)),"")</f>
        <v/>
      </c>
      <c r="D69" s="26" t="n"/>
      <c r="E69" s="24" t="n"/>
      <c r="F69" s="24" t="n"/>
      <c r="G69" s="24" t="n"/>
      <c r="H69" s="24" t="n"/>
      <c r="I69" s="20" t="n"/>
      <c r="J69" s="27">
        <f>IFERROR(IF(I69="","",IF(G69="Oui",I69*'Paramètres'!$B$8,0)),"")</f>
        <v/>
      </c>
      <c r="K69" s="27">
        <f>IFERROR(IF(I69="","",IF(H69="Oui",I69*'Paramètres'!$B$9,0)),"")</f>
        <v/>
      </c>
      <c r="L69" s="27">
        <f>IFERROR(IF(OR(I69="",F69=""),"",IF(F69="Encaissement",I69+J69+K69,-(I69+J69+K69))),"")</f>
        <v/>
      </c>
      <c r="M69" s="24" t="n"/>
      <c r="N69" s="26" t="n"/>
    </row>
    <row r="70">
      <c r="A70" s="24" t="n"/>
      <c r="B70" s="17" t="n"/>
      <c r="C70" s="25">
        <f>IFERROR(IF(B70="","",B70-MOD(B70-1,7)),"")</f>
        <v/>
      </c>
      <c r="D70" s="26" t="n"/>
      <c r="E70" s="24" t="n"/>
      <c r="F70" s="24" t="n"/>
      <c r="G70" s="24" t="n"/>
      <c r="H70" s="24" t="n"/>
      <c r="I70" s="20" t="n"/>
      <c r="J70" s="27">
        <f>IFERROR(IF(I70="","",IF(G70="Oui",I70*'Paramètres'!$B$8,0)),"")</f>
        <v/>
      </c>
      <c r="K70" s="27">
        <f>IFERROR(IF(I70="","",IF(H70="Oui",I70*'Paramètres'!$B$9,0)),"")</f>
        <v/>
      </c>
      <c r="L70" s="27">
        <f>IFERROR(IF(OR(I70="",F70=""),"",IF(F70="Encaissement",I70+J70+K70,-(I70+J70+K70))),"")</f>
        <v/>
      </c>
      <c r="M70" s="24" t="n"/>
      <c r="N70" s="26" t="n"/>
    </row>
    <row r="71">
      <c r="A71" s="24" t="n"/>
      <c r="B71" s="17" t="n"/>
      <c r="C71" s="25">
        <f>IFERROR(IF(B71="","",B71-MOD(B71-1,7)),"")</f>
        <v/>
      </c>
      <c r="D71" s="26" t="n"/>
      <c r="E71" s="24" t="n"/>
      <c r="F71" s="24" t="n"/>
      <c r="G71" s="24" t="n"/>
      <c r="H71" s="24" t="n"/>
      <c r="I71" s="20" t="n"/>
      <c r="J71" s="27">
        <f>IFERROR(IF(I71="","",IF(G71="Oui",I71*'Paramètres'!$B$8,0)),"")</f>
        <v/>
      </c>
      <c r="K71" s="27">
        <f>IFERROR(IF(I71="","",IF(H71="Oui",I71*'Paramètres'!$B$9,0)),"")</f>
        <v/>
      </c>
      <c r="L71" s="27">
        <f>IFERROR(IF(OR(I71="",F71=""),"",IF(F71="Encaissement",I71+J71+K71,-(I71+J71+K71))),"")</f>
        <v/>
      </c>
      <c r="M71" s="24" t="n"/>
      <c r="N71" s="26" t="n"/>
    </row>
    <row r="72">
      <c r="A72" s="24" t="n"/>
      <c r="B72" s="17" t="n"/>
      <c r="C72" s="25">
        <f>IFERROR(IF(B72="","",B72-MOD(B72-1,7)),"")</f>
        <v/>
      </c>
      <c r="D72" s="26" t="n"/>
      <c r="E72" s="24" t="n"/>
      <c r="F72" s="24" t="n"/>
      <c r="G72" s="24" t="n"/>
      <c r="H72" s="24" t="n"/>
      <c r="I72" s="20" t="n"/>
      <c r="J72" s="27">
        <f>IFERROR(IF(I72="","",IF(G72="Oui",I72*'Paramètres'!$B$8,0)),"")</f>
        <v/>
      </c>
      <c r="K72" s="27">
        <f>IFERROR(IF(I72="","",IF(H72="Oui",I72*'Paramètres'!$B$9,0)),"")</f>
        <v/>
      </c>
      <c r="L72" s="27">
        <f>IFERROR(IF(OR(I72="",F72=""),"",IF(F72="Encaissement",I72+J72+K72,-(I72+J72+K72))),"")</f>
        <v/>
      </c>
      <c r="M72" s="24" t="n"/>
      <c r="N72" s="26" t="n"/>
    </row>
    <row r="73">
      <c r="A73" s="24" t="n"/>
      <c r="B73" s="17" t="n"/>
      <c r="C73" s="25">
        <f>IFERROR(IF(B73="","",B73-MOD(B73-1,7)),"")</f>
        <v/>
      </c>
      <c r="D73" s="26" t="n"/>
      <c r="E73" s="24" t="n"/>
      <c r="F73" s="24" t="n"/>
      <c r="G73" s="24" t="n"/>
      <c r="H73" s="24" t="n"/>
      <c r="I73" s="20" t="n"/>
      <c r="J73" s="27">
        <f>IFERROR(IF(I73="","",IF(G73="Oui",I73*'Paramètres'!$B$8,0)),"")</f>
        <v/>
      </c>
      <c r="K73" s="27">
        <f>IFERROR(IF(I73="","",IF(H73="Oui",I73*'Paramètres'!$B$9,0)),"")</f>
        <v/>
      </c>
      <c r="L73" s="27">
        <f>IFERROR(IF(OR(I73="",F73=""),"",IF(F73="Encaissement",I73+J73+K73,-(I73+J73+K73))),"")</f>
        <v/>
      </c>
      <c r="M73" s="24" t="n"/>
      <c r="N73" s="26" t="n"/>
    </row>
    <row r="74">
      <c r="A74" s="24" t="n"/>
      <c r="B74" s="17" t="n"/>
      <c r="C74" s="25">
        <f>IFERROR(IF(B74="","",B74-MOD(B74-1,7)),"")</f>
        <v/>
      </c>
      <c r="D74" s="26" t="n"/>
      <c r="E74" s="24" t="n"/>
      <c r="F74" s="24" t="n"/>
      <c r="G74" s="24" t="n"/>
      <c r="H74" s="24" t="n"/>
      <c r="I74" s="20" t="n"/>
      <c r="J74" s="27">
        <f>IFERROR(IF(I74="","",IF(G74="Oui",I74*'Paramètres'!$B$8,0)),"")</f>
        <v/>
      </c>
      <c r="K74" s="27">
        <f>IFERROR(IF(I74="","",IF(H74="Oui",I74*'Paramètres'!$B$9,0)),"")</f>
        <v/>
      </c>
      <c r="L74" s="27">
        <f>IFERROR(IF(OR(I74="",F74=""),"",IF(F74="Encaissement",I74+J74+K74,-(I74+J74+K74))),"")</f>
        <v/>
      </c>
      <c r="M74" s="24" t="n"/>
      <c r="N74" s="26" t="n"/>
    </row>
    <row r="75">
      <c r="A75" s="24" t="n"/>
      <c r="B75" s="17" t="n"/>
      <c r="C75" s="25">
        <f>IFERROR(IF(B75="","",B75-MOD(B75-1,7)),"")</f>
        <v/>
      </c>
      <c r="D75" s="26" t="n"/>
      <c r="E75" s="24" t="n"/>
      <c r="F75" s="24" t="n"/>
      <c r="G75" s="24" t="n"/>
      <c r="H75" s="24" t="n"/>
      <c r="I75" s="20" t="n"/>
      <c r="J75" s="27">
        <f>IFERROR(IF(I75="","",IF(G75="Oui",I75*'Paramètres'!$B$8,0)),"")</f>
        <v/>
      </c>
      <c r="K75" s="27">
        <f>IFERROR(IF(I75="","",IF(H75="Oui",I75*'Paramètres'!$B$9,0)),"")</f>
        <v/>
      </c>
      <c r="L75" s="27">
        <f>IFERROR(IF(OR(I75="",F75=""),"",IF(F75="Encaissement",I75+J75+K75,-(I75+J75+K75))),"")</f>
        <v/>
      </c>
      <c r="M75" s="24" t="n"/>
      <c r="N75" s="26" t="n"/>
    </row>
    <row r="76">
      <c r="A76" s="24" t="n"/>
      <c r="B76" s="17" t="n"/>
      <c r="C76" s="25">
        <f>IFERROR(IF(B76="","",B76-MOD(B76-1,7)),"")</f>
        <v/>
      </c>
      <c r="D76" s="26" t="n"/>
      <c r="E76" s="24" t="n"/>
      <c r="F76" s="24" t="n"/>
      <c r="G76" s="24" t="n"/>
      <c r="H76" s="24" t="n"/>
      <c r="I76" s="20" t="n"/>
      <c r="J76" s="27">
        <f>IFERROR(IF(I76="","",IF(G76="Oui",I76*'Paramètres'!$B$8,0)),"")</f>
        <v/>
      </c>
      <c r="K76" s="27">
        <f>IFERROR(IF(I76="","",IF(H76="Oui",I76*'Paramètres'!$B$9,0)),"")</f>
        <v/>
      </c>
      <c r="L76" s="27">
        <f>IFERROR(IF(OR(I76="",F76=""),"",IF(F76="Encaissement",I76+J76+K76,-(I76+J76+K76))),"")</f>
        <v/>
      </c>
      <c r="M76" s="24" t="n"/>
      <c r="N76" s="26" t="n"/>
    </row>
    <row r="77">
      <c r="A77" s="24" t="n"/>
      <c r="B77" s="17" t="n"/>
      <c r="C77" s="25">
        <f>IFERROR(IF(B77="","",B77-MOD(B77-1,7)),"")</f>
        <v/>
      </c>
      <c r="D77" s="26" t="n"/>
      <c r="E77" s="24" t="n"/>
      <c r="F77" s="24" t="n"/>
      <c r="G77" s="24" t="n"/>
      <c r="H77" s="24" t="n"/>
      <c r="I77" s="20" t="n"/>
      <c r="J77" s="27">
        <f>IFERROR(IF(I77="","",IF(G77="Oui",I77*'Paramètres'!$B$8,0)),"")</f>
        <v/>
      </c>
      <c r="K77" s="27">
        <f>IFERROR(IF(I77="","",IF(H77="Oui",I77*'Paramètres'!$B$9,0)),"")</f>
        <v/>
      </c>
      <c r="L77" s="27">
        <f>IFERROR(IF(OR(I77="",F77=""),"",IF(F77="Encaissement",I77+J77+K77,-(I77+J77+K77))),"")</f>
        <v/>
      </c>
      <c r="M77" s="24" t="n"/>
      <c r="N77" s="26" t="n"/>
    </row>
    <row r="78">
      <c r="A78" s="24" t="n"/>
      <c r="B78" s="17" t="n"/>
      <c r="C78" s="25">
        <f>IFERROR(IF(B78="","",B78-MOD(B78-1,7)),"")</f>
        <v/>
      </c>
      <c r="D78" s="26" t="n"/>
      <c r="E78" s="24" t="n"/>
      <c r="F78" s="24" t="n"/>
      <c r="G78" s="24" t="n"/>
      <c r="H78" s="24" t="n"/>
      <c r="I78" s="20" t="n"/>
      <c r="J78" s="27">
        <f>IFERROR(IF(I78="","",IF(G78="Oui",I78*'Paramètres'!$B$8,0)),"")</f>
        <v/>
      </c>
      <c r="K78" s="27">
        <f>IFERROR(IF(I78="","",IF(H78="Oui",I78*'Paramètres'!$B$9,0)),"")</f>
        <v/>
      </c>
      <c r="L78" s="27">
        <f>IFERROR(IF(OR(I78="",F78=""),"",IF(F78="Encaissement",I78+J78+K78,-(I78+J78+K78))),"")</f>
        <v/>
      </c>
      <c r="M78" s="24" t="n"/>
      <c r="N78" s="26" t="n"/>
    </row>
    <row r="79">
      <c r="A79" s="24" t="n"/>
      <c r="B79" s="17" t="n"/>
      <c r="C79" s="25">
        <f>IFERROR(IF(B79="","",B79-MOD(B79-1,7)),"")</f>
        <v/>
      </c>
      <c r="D79" s="26" t="n"/>
      <c r="E79" s="24" t="n"/>
      <c r="F79" s="24" t="n"/>
      <c r="G79" s="24" t="n"/>
      <c r="H79" s="24" t="n"/>
      <c r="I79" s="20" t="n"/>
      <c r="J79" s="27">
        <f>IFERROR(IF(I79="","",IF(G79="Oui",I79*'Paramètres'!$B$8,0)),"")</f>
        <v/>
      </c>
      <c r="K79" s="27">
        <f>IFERROR(IF(I79="","",IF(H79="Oui",I79*'Paramètres'!$B$9,0)),"")</f>
        <v/>
      </c>
      <c r="L79" s="27">
        <f>IFERROR(IF(OR(I79="",F79=""),"",IF(F79="Encaissement",I79+J79+K79,-(I79+J79+K79))),"")</f>
        <v/>
      </c>
      <c r="M79" s="24" t="n"/>
      <c r="N79" s="26" t="n"/>
    </row>
    <row r="80">
      <c r="A80" s="24" t="n"/>
      <c r="B80" s="17" t="n"/>
      <c r="C80" s="25">
        <f>IFERROR(IF(B80="","",B80-MOD(B80-1,7)),"")</f>
        <v/>
      </c>
      <c r="D80" s="26" t="n"/>
      <c r="E80" s="24" t="n"/>
      <c r="F80" s="24" t="n"/>
      <c r="G80" s="24" t="n"/>
      <c r="H80" s="24" t="n"/>
      <c r="I80" s="20" t="n"/>
      <c r="J80" s="27">
        <f>IFERROR(IF(I80="","",IF(G80="Oui",I80*'Paramètres'!$B$8,0)),"")</f>
        <v/>
      </c>
      <c r="K80" s="27">
        <f>IFERROR(IF(I80="","",IF(H80="Oui",I80*'Paramètres'!$B$9,0)),"")</f>
        <v/>
      </c>
      <c r="L80" s="27">
        <f>IFERROR(IF(OR(I80="",F80=""),"",IF(F80="Encaissement",I80+J80+K80,-(I80+J80+K80))),"")</f>
        <v/>
      </c>
      <c r="M80" s="24" t="n"/>
      <c r="N80" s="26" t="n"/>
    </row>
    <row r="81">
      <c r="A81" s="24" t="n"/>
      <c r="B81" s="17" t="n"/>
      <c r="C81" s="25">
        <f>IFERROR(IF(B81="","",B81-MOD(B81-1,7)),"")</f>
        <v/>
      </c>
      <c r="D81" s="26" t="n"/>
      <c r="E81" s="24" t="n"/>
      <c r="F81" s="24" t="n"/>
      <c r="G81" s="24" t="n"/>
      <c r="H81" s="24" t="n"/>
      <c r="I81" s="20" t="n"/>
      <c r="J81" s="27">
        <f>IFERROR(IF(I81="","",IF(G81="Oui",I81*'Paramètres'!$B$8,0)),"")</f>
        <v/>
      </c>
      <c r="K81" s="27">
        <f>IFERROR(IF(I81="","",IF(H81="Oui",I81*'Paramètres'!$B$9,0)),"")</f>
        <v/>
      </c>
      <c r="L81" s="27">
        <f>IFERROR(IF(OR(I81="",F81=""),"",IF(F81="Encaissement",I81+J81+K81,-(I81+J81+K81))),"")</f>
        <v/>
      </c>
      <c r="M81" s="24" t="n"/>
      <c r="N81" s="26" t="n"/>
    </row>
    <row r="82">
      <c r="A82" s="24" t="n"/>
      <c r="B82" s="17" t="n"/>
      <c r="C82" s="25">
        <f>IFERROR(IF(B82="","",B82-MOD(B82-1,7)),"")</f>
        <v/>
      </c>
      <c r="D82" s="26" t="n"/>
      <c r="E82" s="24" t="n"/>
      <c r="F82" s="24" t="n"/>
      <c r="G82" s="24" t="n"/>
      <c r="H82" s="24" t="n"/>
      <c r="I82" s="20" t="n"/>
      <c r="J82" s="27">
        <f>IFERROR(IF(I82="","",IF(G82="Oui",I82*'Paramètres'!$B$8,0)),"")</f>
        <v/>
      </c>
      <c r="K82" s="27">
        <f>IFERROR(IF(I82="","",IF(H82="Oui",I82*'Paramètres'!$B$9,0)),"")</f>
        <v/>
      </c>
      <c r="L82" s="27">
        <f>IFERROR(IF(OR(I82="",F82=""),"",IF(F82="Encaissement",I82+J82+K82,-(I82+J82+K82))),"")</f>
        <v/>
      </c>
      <c r="M82" s="24" t="n"/>
      <c r="N82" s="26" t="n"/>
    </row>
    <row r="83">
      <c r="A83" s="24" t="n"/>
      <c r="B83" s="17" t="n"/>
      <c r="C83" s="25">
        <f>IFERROR(IF(B83="","",B83-MOD(B83-1,7)),"")</f>
        <v/>
      </c>
      <c r="D83" s="26" t="n"/>
      <c r="E83" s="24" t="n"/>
      <c r="F83" s="24" t="n"/>
      <c r="G83" s="24" t="n"/>
      <c r="H83" s="24" t="n"/>
      <c r="I83" s="20" t="n"/>
      <c r="J83" s="27">
        <f>IFERROR(IF(I83="","",IF(G83="Oui",I83*'Paramètres'!$B$8,0)),"")</f>
        <v/>
      </c>
      <c r="K83" s="27">
        <f>IFERROR(IF(I83="","",IF(H83="Oui",I83*'Paramètres'!$B$9,0)),"")</f>
        <v/>
      </c>
      <c r="L83" s="27">
        <f>IFERROR(IF(OR(I83="",F83=""),"",IF(F83="Encaissement",I83+J83+K83,-(I83+J83+K83))),"")</f>
        <v/>
      </c>
      <c r="M83" s="24" t="n"/>
      <c r="N83" s="26" t="n"/>
    </row>
    <row r="84">
      <c r="A84" s="24" t="n"/>
      <c r="B84" s="17" t="n"/>
      <c r="C84" s="25">
        <f>IFERROR(IF(B84="","",B84-MOD(B84-1,7)),"")</f>
        <v/>
      </c>
      <c r="D84" s="26" t="n"/>
      <c r="E84" s="24" t="n"/>
      <c r="F84" s="24" t="n"/>
      <c r="G84" s="24" t="n"/>
      <c r="H84" s="24" t="n"/>
      <c r="I84" s="20" t="n"/>
      <c r="J84" s="27">
        <f>IFERROR(IF(I84="","",IF(G84="Oui",I84*'Paramètres'!$B$8,0)),"")</f>
        <v/>
      </c>
      <c r="K84" s="27">
        <f>IFERROR(IF(I84="","",IF(H84="Oui",I84*'Paramètres'!$B$9,0)),"")</f>
        <v/>
      </c>
      <c r="L84" s="27">
        <f>IFERROR(IF(OR(I84="",F84=""),"",IF(F84="Encaissement",I84+J84+K84,-(I84+J84+K84))),"")</f>
        <v/>
      </c>
      <c r="M84" s="24" t="n"/>
      <c r="N84" s="26" t="n"/>
    </row>
    <row r="85">
      <c r="A85" s="24" t="n"/>
      <c r="B85" s="17" t="n"/>
      <c r="C85" s="25">
        <f>IFERROR(IF(B85="","",B85-MOD(B85-1,7)),"")</f>
        <v/>
      </c>
      <c r="D85" s="26" t="n"/>
      <c r="E85" s="24" t="n"/>
      <c r="F85" s="24" t="n"/>
      <c r="G85" s="24" t="n"/>
      <c r="H85" s="24" t="n"/>
      <c r="I85" s="20" t="n"/>
      <c r="J85" s="27">
        <f>IFERROR(IF(I85="","",IF(G85="Oui",I85*'Paramètres'!$B$8,0)),"")</f>
        <v/>
      </c>
      <c r="K85" s="27">
        <f>IFERROR(IF(I85="","",IF(H85="Oui",I85*'Paramètres'!$B$9,0)),"")</f>
        <v/>
      </c>
      <c r="L85" s="27">
        <f>IFERROR(IF(OR(I85="",F85=""),"",IF(F85="Encaissement",I85+J85+K85,-(I85+J85+K85))),"")</f>
        <v/>
      </c>
      <c r="M85" s="24" t="n"/>
      <c r="N85" s="26" t="n"/>
    </row>
    <row r="86">
      <c r="A86" s="24" t="n"/>
      <c r="B86" s="17" t="n"/>
      <c r="C86" s="25">
        <f>IFERROR(IF(B86="","",B86-MOD(B86-1,7)),"")</f>
        <v/>
      </c>
      <c r="D86" s="26" t="n"/>
      <c r="E86" s="24" t="n"/>
      <c r="F86" s="24" t="n"/>
      <c r="G86" s="24" t="n"/>
      <c r="H86" s="24" t="n"/>
      <c r="I86" s="20" t="n"/>
      <c r="J86" s="27">
        <f>IFERROR(IF(I86="","",IF(G86="Oui",I86*'Paramètres'!$B$8,0)),"")</f>
        <v/>
      </c>
      <c r="K86" s="27">
        <f>IFERROR(IF(I86="","",IF(H86="Oui",I86*'Paramètres'!$B$9,0)),"")</f>
        <v/>
      </c>
      <c r="L86" s="27">
        <f>IFERROR(IF(OR(I86="",F86=""),"",IF(F86="Encaissement",I86+J86+K86,-(I86+J86+K86))),"")</f>
        <v/>
      </c>
      <c r="M86" s="24" t="n"/>
      <c r="N86" s="26" t="n"/>
    </row>
    <row r="87">
      <c r="A87" s="24" t="n"/>
      <c r="B87" s="17" t="n"/>
      <c r="C87" s="25">
        <f>IFERROR(IF(B87="","",B87-MOD(B87-1,7)),"")</f>
        <v/>
      </c>
      <c r="D87" s="26" t="n"/>
      <c r="E87" s="24" t="n"/>
      <c r="F87" s="24" t="n"/>
      <c r="G87" s="24" t="n"/>
      <c r="H87" s="24" t="n"/>
      <c r="I87" s="20" t="n"/>
      <c r="J87" s="27">
        <f>IFERROR(IF(I87="","",IF(G87="Oui",I87*'Paramètres'!$B$8,0)),"")</f>
        <v/>
      </c>
      <c r="K87" s="27">
        <f>IFERROR(IF(I87="","",IF(H87="Oui",I87*'Paramètres'!$B$9,0)),"")</f>
        <v/>
      </c>
      <c r="L87" s="27">
        <f>IFERROR(IF(OR(I87="",F87=""),"",IF(F87="Encaissement",I87+J87+K87,-(I87+J87+K87))),"")</f>
        <v/>
      </c>
      <c r="M87" s="24" t="n"/>
      <c r="N87" s="26" t="n"/>
    </row>
    <row r="88">
      <c r="A88" s="24" t="n"/>
      <c r="B88" s="17" t="n"/>
      <c r="C88" s="25">
        <f>IFERROR(IF(B88="","",B88-MOD(B88-1,7)),"")</f>
        <v/>
      </c>
      <c r="D88" s="26" t="n"/>
      <c r="E88" s="24" t="n"/>
      <c r="F88" s="24" t="n"/>
      <c r="G88" s="24" t="n"/>
      <c r="H88" s="24" t="n"/>
      <c r="I88" s="20" t="n"/>
      <c r="J88" s="27">
        <f>IFERROR(IF(I88="","",IF(G88="Oui",I88*'Paramètres'!$B$8,0)),"")</f>
        <v/>
      </c>
      <c r="K88" s="27">
        <f>IFERROR(IF(I88="","",IF(H88="Oui",I88*'Paramètres'!$B$9,0)),"")</f>
        <v/>
      </c>
      <c r="L88" s="27">
        <f>IFERROR(IF(OR(I88="",F88=""),"",IF(F88="Encaissement",I88+J88+K88,-(I88+J88+K88))),"")</f>
        <v/>
      </c>
      <c r="M88" s="24" t="n"/>
      <c r="N88" s="26" t="n"/>
    </row>
    <row r="89">
      <c r="A89" s="24" t="n"/>
      <c r="B89" s="17" t="n"/>
      <c r="C89" s="25">
        <f>IFERROR(IF(B89="","",B89-MOD(B89-1,7)),"")</f>
        <v/>
      </c>
      <c r="D89" s="26" t="n"/>
      <c r="E89" s="24" t="n"/>
      <c r="F89" s="24" t="n"/>
      <c r="G89" s="24" t="n"/>
      <c r="H89" s="24" t="n"/>
      <c r="I89" s="20" t="n"/>
      <c r="J89" s="27">
        <f>IFERROR(IF(I89="","",IF(G89="Oui",I89*'Paramètres'!$B$8,0)),"")</f>
        <v/>
      </c>
      <c r="K89" s="27">
        <f>IFERROR(IF(I89="","",IF(H89="Oui",I89*'Paramètres'!$B$9,0)),"")</f>
        <v/>
      </c>
      <c r="L89" s="27">
        <f>IFERROR(IF(OR(I89="",F89=""),"",IF(F89="Encaissement",I89+J89+K89,-(I89+J89+K89))),"")</f>
        <v/>
      </c>
      <c r="M89" s="24" t="n"/>
      <c r="N89" s="26" t="n"/>
    </row>
    <row r="90">
      <c r="A90" s="24" t="n"/>
      <c r="B90" s="17" t="n"/>
      <c r="C90" s="25">
        <f>IFERROR(IF(B90="","",B90-MOD(B90-1,7)),"")</f>
        <v/>
      </c>
      <c r="D90" s="26" t="n"/>
      <c r="E90" s="24" t="n"/>
      <c r="F90" s="24" t="n"/>
      <c r="G90" s="24" t="n"/>
      <c r="H90" s="24" t="n"/>
      <c r="I90" s="20" t="n"/>
      <c r="J90" s="27">
        <f>IFERROR(IF(I90="","",IF(G90="Oui",I90*'Paramètres'!$B$8,0)),"")</f>
        <v/>
      </c>
      <c r="K90" s="27">
        <f>IFERROR(IF(I90="","",IF(H90="Oui",I90*'Paramètres'!$B$9,0)),"")</f>
        <v/>
      </c>
      <c r="L90" s="27">
        <f>IFERROR(IF(OR(I90="",F90=""),"",IF(F90="Encaissement",I90+J90+K90,-(I90+J90+K90))),"")</f>
        <v/>
      </c>
      <c r="M90" s="24" t="n"/>
      <c r="N90" s="26" t="n"/>
    </row>
    <row r="91">
      <c r="A91" s="24" t="n"/>
      <c r="B91" s="17" t="n"/>
      <c r="C91" s="25">
        <f>IFERROR(IF(B91="","",B91-MOD(B91-1,7)),"")</f>
        <v/>
      </c>
      <c r="D91" s="26" t="n"/>
      <c r="E91" s="24" t="n"/>
      <c r="F91" s="24" t="n"/>
      <c r="G91" s="24" t="n"/>
      <c r="H91" s="24" t="n"/>
      <c r="I91" s="20" t="n"/>
      <c r="J91" s="27">
        <f>IFERROR(IF(I91="","",IF(G91="Oui",I91*'Paramètres'!$B$8,0)),"")</f>
        <v/>
      </c>
      <c r="K91" s="27">
        <f>IFERROR(IF(I91="","",IF(H91="Oui",I91*'Paramètres'!$B$9,0)),"")</f>
        <v/>
      </c>
      <c r="L91" s="27">
        <f>IFERROR(IF(OR(I91="",F91=""),"",IF(F91="Encaissement",I91+J91+K91,-(I91+J91+K91))),"")</f>
        <v/>
      </c>
      <c r="M91" s="24" t="n"/>
      <c r="N91" s="26" t="n"/>
    </row>
    <row r="92">
      <c r="A92" s="24" t="n"/>
      <c r="B92" s="17" t="n"/>
      <c r="C92" s="25">
        <f>IFERROR(IF(B92="","",B92-MOD(B92-1,7)),"")</f>
        <v/>
      </c>
      <c r="D92" s="26" t="n"/>
      <c r="E92" s="24" t="n"/>
      <c r="F92" s="24" t="n"/>
      <c r="G92" s="24" t="n"/>
      <c r="H92" s="24" t="n"/>
      <c r="I92" s="20" t="n"/>
      <c r="J92" s="27">
        <f>IFERROR(IF(I92="","",IF(G92="Oui",I92*'Paramètres'!$B$8,0)),"")</f>
        <v/>
      </c>
      <c r="K92" s="27">
        <f>IFERROR(IF(I92="","",IF(H92="Oui",I92*'Paramètres'!$B$9,0)),"")</f>
        <v/>
      </c>
      <c r="L92" s="27">
        <f>IFERROR(IF(OR(I92="",F92=""),"",IF(F92="Encaissement",I92+J92+K92,-(I92+J92+K92))),"")</f>
        <v/>
      </c>
      <c r="M92" s="24" t="n"/>
      <c r="N92" s="26" t="n"/>
    </row>
    <row r="93">
      <c r="A93" s="24" t="n"/>
      <c r="B93" s="17" t="n"/>
      <c r="C93" s="25">
        <f>IFERROR(IF(B93="","",B93-MOD(B93-1,7)),"")</f>
        <v/>
      </c>
      <c r="D93" s="26" t="n"/>
      <c r="E93" s="24" t="n"/>
      <c r="F93" s="24" t="n"/>
      <c r="G93" s="24" t="n"/>
      <c r="H93" s="24" t="n"/>
      <c r="I93" s="20" t="n"/>
      <c r="J93" s="27">
        <f>IFERROR(IF(I93="","",IF(G93="Oui",I93*'Paramètres'!$B$8,0)),"")</f>
        <v/>
      </c>
      <c r="K93" s="27">
        <f>IFERROR(IF(I93="","",IF(H93="Oui",I93*'Paramètres'!$B$9,0)),"")</f>
        <v/>
      </c>
      <c r="L93" s="27">
        <f>IFERROR(IF(OR(I93="",F93=""),"",IF(F93="Encaissement",I93+J93+K93,-(I93+J93+K93))),"")</f>
        <v/>
      </c>
      <c r="M93" s="24" t="n"/>
      <c r="N93" s="26" t="n"/>
    </row>
    <row r="94">
      <c r="A94" s="24" t="n"/>
      <c r="B94" s="17" t="n"/>
      <c r="C94" s="25">
        <f>IFERROR(IF(B94="","",B94-MOD(B94-1,7)),"")</f>
        <v/>
      </c>
      <c r="D94" s="26" t="n"/>
      <c r="E94" s="24" t="n"/>
      <c r="F94" s="24" t="n"/>
      <c r="G94" s="24" t="n"/>
      <c r="H94" s="24" t="n"/>
      <c r="I94" s="20" t="n"/>
      <c r="J94" s="27">
        <f>IFERROR(IF(I94="","",IF(G94="Oui",I94*'Paramètres'!$B$8,0)),"")</f>
        <v/>
      </c>
      <c r="K94" s="27">
        <f>IFERROR(IF(I94="","",IF(H94="Oui",I94*'Paramètres'!$B$9,0)),"")</f>
        <v/>
      </c>
      <c r="L94" s="27">
        <f>IFERROR(IF(OR(I94="",F94=""),"",IF(F94="Encaissement",I94+J94+K94,-(I94+J94+K94))),"")</f>
        <v/>
      </c>
      <c r="M94" s="24" t="n"/>
      <c r="N94" s="26" t="n"/>
    </row>
    <row r="95">
      <c r="A95" s="24" t="n"/>
      <c r="B95" s="17" t="n"/>
      <c r="C95" s="25">
        <f>IFERROR(IF(B95="","",B95-MOD(B95-1,7)),"")</f>
        <v/>
      </c>
      <c r="D95" s="26" t="n"/>
      <c r="E95" s="24" t="n"/>
      <c r="F95" s="24" t="n"/>
      <c r="G95" s="24" t="n"/>
      <c r="H95" s="24" t="n"/>
      <c r="I95" s="20" t="n"/>
      <c r="J95" s="27">
        <f>IFERROR(IF(I95="","",IF(G95="Oui",I95*'Paramètres'!$B$8,0)),"")</f>
        <v/>
      </c>
      <c r="K95" s="27">
        <f>IFERROR(IF(I95="","",IF(H95="Oui",I95*'Paramètres'!$B$9,0)),"")</f>
        <v/>
      </c>
      <c r="L95" s="27">
        <f>IFERROR(IF(OR(I95="",F95=""),"",IF(F95="Encaissement",I95+J95+K95,-(I95+J95+K95))),"")</f>
        <v/>
      </c>
      <c r="M95" s="24" t="n"/>
      <c r="N95" s="26" t="n"/>
    </row>
    <row r="96">
      <c r="A96" s="24" t="n"/>
      <c r="B96" s="17" t="n"/>
      <c r="C96" s="25">
        <f>IFERROR(IF(B96="","",B96-MOD(B96-1,7)),"")</f>
        <v/>
      </c>
      <c r="D96" s="26" t="n"/>
      <c r="E96" s="24" t="n"/>
      <c r="F96" s="24" t="n"/>
      <c r="G96" s="24" t="n"/>
      <c r="H96" s="24" t="n"/>
      <c r="I96" s="20" t="n"/>
      <c r="J96" s="27">
        <f>IFERROR(IF(I96="","",IF(G96="Oui",I96*'Paramètres'!$B$8,0)),"")</f>
        <v/>
      </c>
      <c r="K96" s="27">
        <f>IFERROR(IF(I96="","",IF(H96="Oui",I96*'Paramètres'!$B$9,0)),"")</f>
        <v/>
      </c>
      <c r="L96" s="27">
        <f>IFERROR(IF(OR(I96="",F96=""),"",IF(F96="Encaissement",I96+J96+K96,-(I96+J96+K96))),"")</f>
        <v/>
      </c>
      <c r="M96" s="24" t="n"/>
      <c r="N96" s="26" t="n"/>
    </row>
    <row r="97">
      <c r="A97" s="24" t="n"/>
      <c r="B97" s="17" t="n"/>
      <c r="C97" s="25">
        <f>IFERROR(IF(B97="","",B97-MOD(B97-1,7)),"")</f>
        <v/>
      </c>
      <c r="D97" s="26" t="n"/>
      <c r="E97" s="24" t="n"/>
      <c r="F97" s="24" t="n"/>
      <c r="G97" s="24" t="n"/>
      <c r="H97" s="24" t="n"/>
      <c r="I97" s="20" t="n"/>
      <c r="J97" s="27">
        <f>IFERROR(IF(I97="","",IF(G97="Oui",I97*'Paramètres'!$B$8,0)),"")</f>
        <v/>
      </c>
      <c r="K97" s="27">
        <f>IFERROR(IF(I97="","",IF(H97="Oui",I97*'Paramètres'!$B$9,0)),"")</f>
        <v/>
      </c>
      <c r="L97" s="27">
        <f>IFERROR(IF(OR(I97="",F97=""),"",IF(F97="Encaissement",I97+J97+K97,-(I97+J97+K97))),"")</f>
        <v/>
      </c>
      <c r="M97" s="24" t="n"/>
      <c r="N97" s="26" t="n"/>
    </row>
    <row r="98">
      <c r="A98" s="24" t="n"/>
      <c r="B98" s="17" t="n"/>
      <c r="C98" s="25">
        <f>IFERROR(IF(B98="","",B98-MOD(B98-1,7)),"")</f>
        <v/>
      </c>
      <c r="D98" s="26" t="n"/>
      <c r="E98" s="24" t="n"/>
      <c r="F98" s="24" t="n"/>
      <c r="G98" s="24" t="n"/>
      <c r="H98" s="24" t="n"/>
      <c r="I98" s="20" t="n"/>
      <c r="J98" s="27">
        <f>IFERROR(IF(I98="","",IF(G98="Oui",I98*'Paramètres'!$B$8,0)),"")</f>
        <v/>
      </c>
      <c r="K98" s="27">
        <f>IFERROR(IF(I98="","",IF(H98="Oui",I98*'Paramètres'!$B$9,0)),"")</f>
        <v/>
      </c>
      <c r="L98" s="27">
        <f>IFERROR(IF(OR(I98="",F98=""),"",IF(F98="Encaissement",I98+J98+K98,-(I98+J98+K98))),"")</f>
        <v/>
      </c>
      <c r="M98" s="24" t="n"/>
      <c r="N98" s="26" t="n"/>
    </row>
    <row r="99">
      <c r="A99" s="24" t="n"/>
      <c r="B99" s="17" t="n"/>
      <c r="C99" s="25">
        <f>IFERROR(IF(B99="","",B99-MOD(B99-1,7)),"")</f>
        <v/>
      </c>
      <c r="D99" s="26" t="n"/>
      <c r="E99" s="24" t="n"/>
      <c r="F99" s="24" t="n"/>
      <c r="G99" s="24" t="n"/>
      <c r="H99" s="24" t="n"/>
      <c r="I99" s="20" t="n"/>
      <c r="J99" s="27">
        <f>IFERROR(IF(I99="","",IF(G99="Oui",I99*'Paramètres'!$B$8,0)),"")</f>
        <v/>
      </c>
      <c r="K99" s="27">
        <f>IFERROR(IF(I99="","",IF(H99="Oui",I99*'Paramètres'!$B$9,0)),"")</f>
        <v/>
      </c>
      <c r="L99" s="27">
        <f>IFERROR(IF(OR(I99="",F99=""),"",IF(F99="Encaissement",I99+J99+K99,-(I99+J99+K99))),"")</f>
        <v/>
      </c>
      <c r="M99" s="24" t="n"/>
      <c r="N99" s="26" t="n"/>
    </row>
    <row r="100">
      <c r="A100" s="24" t="n"/>
      <c r="B100" s="17" t="n"/>
      <c r="C100" s="25">
        <f>IFERROR(IF(B100="","",B100-MOD(B100-1,7)),"")</f>
        <v/>
      </c>
      <c r="D100" s="26" t="n"/>
      <c r="E100" s="24" t="n"/>
      <c r="F100" s="24" t="n"/>
      <c r="G100" s="24" t="n"/>
      <c r="H100" s="24" t="n"/>
      <c r="I100" s="20" t="n"/>
      <c r="J100" s="27">
        <f>IFERROR(IF(I100="","",IF(G100="Oui",I100*'Paramètres'!$B$8,0)),"")</f>
        <v/>
      </c>
      <c r="K100" s="27">
        <f>IFERROR(IF(I100="","",IF(H100="Oui",I100*'Paramètres'!$B$9,0)),"")</f>
        <v/>
      </c>
      <c r="L100" s="27">
        <f>IFERROR(IF(OR(I100="",F100=""),"",IF(F100="Encaissement",I100+J100+K100,-(I100+J100+K100))),"")</f>
        <v/>
      </c>
      <c r="M100" s="24" t="n"/>
      <c r="N100" s="26" t="n"/>
    </row>
    <row r="101">
      <c r="A101" s="24" t="n"/>
      <c r="B101" s="17" t="n"/>
      <c r="C101" s="25">
        <f>IFERROR(IF(B101="","",B101-MOD(B101-1,7)),"")</f>
        <v/>
      </c>
      <c r="D101" s="26" t="n"/>
      <c r="E101" s="24" t="n"/>
      <c r="F101" s="24" t="n"/>
      <c r="G101" s="24" t="n"/>
      <c r="H101" s="24" t="n"/>
      <c r="I101" s="20" t="n"/>
      <c r="J101" s="27">
        <f>IFERROR(IF(I101="","",IF(G101="Oui",I101*'Paramètres'!$B$8,0)),"")</f>
        <v/>
      </c>
      <c r="K101" s="27">
        <f>IFERROR(IF(I101="","",IF(H101="Oui",I101*'Paramètres'!$B$9,0)),"")</f>
        <v/>
      </c>
      <c r="L101" s="27">
        <f>IFERROR(IF(OR(I101="",F101=""),"",IF(F101="Encaissement",I101+J101+K101,-(I101+J101+K101))),"")</f>
        <v/>
      </c>
      <c r="M101" s="24" t="n"/>
      <c r="N101" s="26" t="n"/>
    </row>
    <row r="102">
      <c r="A102" s="24" t="n"/>
      <c r="B102" s="17" t="n"/>
      <c r="C102" s="25">
        <f>IFERROR(IF(B102="","",B102-MOD(B102-1,7)),"")</f>
        <v/>
      </c>
      <c r="D102" s="26" t="n"/>
      <c r="E102" s="24" t="n"/>
      <c r="F102" s="24" t="n"/>
      <c r="G102" s="24" t="n"/>
      <c r="H102" s="24" t="n"/>
      <c r="I102" s="20" t="n"/>
      <c r="J102" s="27">
        <f>IFERROR(IF(I102="","",IF(G102="Oui",I102*'Paramètres'!$B$8,0)),"")</f>
        <v/>
      </c>
      <c r="K102" s="27">
        <f>IFERROR(IF(I102="","",IF(H102="Oui",I102*'Paramètres'!$B$9,0)),"")</f>
        <v/>
      </c>
      <c r="L102" s="27">
        <f>IFERROR(IF(OR(I102="",F102=""),"",IF(F102="Encaissement",I102+J102+K102,-(I102+J102+K102))),"")</f>
        <v/>
      </c>
      <c r="M102" s="24" t="n"/>
      <c r="N102" s="26" t="n"/>
    </row>
    <row r="103">
      <c r="A103" s="24" t="n"/>
      <c r="B103" s="17" t="n"/>
      <c r="C103" s="25">
        <f>IFERROR(IF(B103="","",B103-MOD(B103-1,7)),"")</f>
        <v/>
      </c>
      <c r="D103" s="26" t="n"/>
      <c r="E103" s="24" t="n"/>
      <c r="F103" s="24" t="n"/>
      <c r="G103" s="24" t="n"/>
      <c r="H103" s="24" t="n"/>
      <c r="I103" s="20" t="n"/>
      <c r="J103" s="27">
        <f>IFERROR(IF(I103="","",IF(G103="Oui",I103*'Paramètres'!$B$8,0)),"")</f>
        <v/>
      </c>
      <c r="K103" s="27">
        <f>IFERROR(IF(I103="","",IF(H103="Oui",I103*'Paramètres'!$B$9,0)),"")</f>
        <v/>
      </c>
      <c r="L103" s="27">
        <f>IFERROR(IF(OR(I103="",F103=""),"",IF(F103="Encaissement",I103+J103+K103,-(I103+J103+K103))),"")</f>
        <v/>
      </c>
      <c r="M103" s="24" t="n"/>
      <c r="N103" s="26" t="n"/>
    </row>
    <row r="104">
      <c r="A104" s="24" t="n"/>
      <c r="B104" s="17" t="n"/>
      <c r="C104" s="25">
        <f>IFERROR(IF(B104="","",B104-MOD(B104-1,7)),"")</f>
        <v/>
      </c>
      <c r="D104" s="26" t="n"/>
      <c r="E104" s="24" t="n"/>
      <c r="F104" s="24" t="n"/>
      <c r="G104" s="24" t="n"/>
      <c r="H104" s="24" t="n"/>
      <c r="I104" s="20" t="n"/>
      <c r="J104" s="27">
        <f>IFERROR(IF(I104="","",IF(G104="Oui",I104*'Paramètres'!$B$8,0)),"")</f>
        <v/>
      </c>
      <c r="K104" s="27">
        <f>IFERROR(IF(I104="","",IF(H104="Oui",I104*'Paramètres'!$B$9,0)),"")</f>
        <v/>
      </c>
      <c r="L104" s="27">
        <f>IFERROR(IF(OR(I104="",F104=""),"",IF(F104="Encaissement",I104+J104+K104,-(I104+J104+K104))),"")</f>
        <v/>
      </c>
      <c r="M104" s="24" t="n"/>
      <c r="N104" s="26" t="n"/>
    </row>
    <row r="105">
      <c r="A105" s="24" t="n"/>
      <c r="B105" s="17" t="n"/>
      <c r="C105" s="25">
        <f>IFERROR(IF(B105="","",B105-MOD(B105-1,7)),"")</f>
        <v/>
      </c>
      <c r="D105" s="26" t="n"/>
      <c r="E105" s="24" t="n"/>
      <c r="F105" s="24" t="n"/>
      <c r="G105" s="24" t="n"/>
      <c r="H105" s="24" t="n"/>
      <c r="I105" s="20" t="n"/>
      <c r="J105" s="27">
        <f>IFERROR(IF(I105="","",IF(G105="Oui",I105*'Paramètres'!$B$8,0)),"")</f>
        <v/>
      </c>
      <c r="K105" s="27">
        <f>IFERROR(IF(I105="","",IF(H105="Oui",I105*'Paramètres'!$B$9,0)),"")</f>
        <v/>
      </c>
      <c r="L105" s="27">
        <f>IFERROR(IF(OR(I105="",F105=""),"",IF(F105="Encaissement",I105+J105+K105,-(I105+J105+K105))),"")</f>
        <v/>
      </c>
      <c r="M105" s="24" t="n"/>
      <c r="N105" s="26" t="n"/>
    </row>
    <row r="106">
      <c r="A106" s="24" t="n"/>
      <c r="B106" s="17" t="n"/>
      <c r="C106" s="25">
        <f>IFERROR(IF(B106="","",B106-MOD(B106-1,7)),"")</f>
        <v/>
      </c>
      <c r="D106" s="26" t="n"/>
      <c r="E106" s="24" t="n"/>
      <c r="F106" s="24" t="n"/>
      <c r="G106" s="24" t="n"/>
      <c r="H106" s="24" t="n"/>
      <c r="I106" s="20" t="n"/>
      <c r="J106" s="27">
        <f>IFERROR(IF(I106="","",IF(G106="Oui",I106*'Paramètres'!$B$8,0)),"")</f>
        <v/>
      </c>
      <c r="K106" s="27">
        <f>IFERROR(IF(I106="","",IF(H106="Oui",I106*'Paramètres'!$B$9,0)),"")</f>
        <v/>
      </c>
      <c r="L106" s="27">
        <f>IFERROR(IF(OR(I106="",F106=""),"",IF(F106="Encaissement",I106+J106+K106,-(I106+J106+K106))),"")</f>
        <v/>
      </c>
      <c r="M106" s="24" t="n"/>
      <c r="N106" s="26" t="n"/>
    </row>
    <row r="107">
      <c r="A107" s="24" t="n"/>
      <c r="B107" s="17" t="n"/>
      <c r="C107" s="25">
        <f>IFERROR(IF(B107="","",B107-MOD(B107-1,7)),"")</f>
        <v/>
      </c>
      <c r="D107" s="26" t="n"/>
      <c r="E107" s="24" t="n"/>
      <c r="F107" s="24" t="n"/>
      <c r="G107" s="24" t="n"/>
      <c r="H107" s="24" t="n"/>
      <c r="I107" s="20" t="n"/>
      <c r="J107" s="27">
        <f>IFERROR(IF(I107="","",IF(G107="Oui",I107*'Paramètres'!$B$8,0)),"")</f>
        <v/>
      </c>
      <c r="K107" s="27">
        <f>IFERROR(IF(I107="","",IF(H107="Oui",I107*'Paramètres'!$B$9,0)),"")</f>
        <v/>
      </c>
      <c r="L107" s="27">
        <f>IFERROR(IF(OR(I107="",F107=""),"",IF(F107="Encaissement",I107+J107+K107,-(I107+J107+K107))),"")</f>
        <v/>
      </c>
      <c r="M107" s="24" t="n"/>
      <c r="N107" s="26" t="n"/>
    </row>
    <row r="108">
      <c r="A108" s="24" t="n"/>
      <c r="B108" s="17" t="n"/>
      <c r="C108" s="25">
        <f>IFERROR(IF(B108="","",B108-MOD(B108-1,7)),"")</f>
        <v/>
      </c>
      <c r="D108" s="26" t="n"/>
      <c r="E108" s="24" t="n"/>
      <c r="F108" s="24" t="n"/>
      <c r="G108" s="24" t="n"/>
      <c r="H108" s="24" t="n"/>
      <c r="I108" s="20" t="n"/>
      <c r="J108" s="27">
        <f>IFERROR(IF(I108="","",IF(G108="Oui",I108*'Paramètres'!$B$8,0)),"")</f>
        <v/>
      </c>
      <c r="K108" s="27">
        <f>IFERROR(IF(I108="","",IF(H108="Oui",I108*'Paramètres'!$B$9,0)),"")</f>
        <v/>
      </c>
      <c r="L108" s="27">
        <f>IFERROR(IF(OR(I108="",F108=""),"",IF(F108="Encaissement",I108+J108+K108,-(I108+J108+K108))),"")</f>
        <v/>
      </c>
      <c r="M108" s="24" t="n"/>
      <c r="N108" s="26" t="n"/>
    </row>
    <row r="109">
      <c r="A109" s="24" t="n"/>
      <c r="B109" s="17" t="n"/>
      <c r="C109" s="25">
        <f>IFERROR(IF(B109="","",B109-MOD(B109-1,7)),"")</f>
        <v/>
      </c>
      <c r="D109" s="26" t="n"/>
      <c r="E109" s="24" t="n"/>
      <c r="F109" s="24" t="n"/>
      <c r="G109" s="24" t="n"/>
      <c r="H109" s="24" t="n"/>
      <c r="I109" s="20" t="n"/>
      <c r="J109" s="27">
        <f>IFERROR(IF(I109="","",IF(G109="Oui",I109*'Paramètres'!$B$8,0)),"")</f>
        <v/>
      </c>
      <c r="K109" s="27">
        <f>IFERROR(IF(I109="","",IF(H109="Oui",I109*'Paramètres'!$B$9,0)),"")</f>
        <v/>
      </c>
      <c r="L109" s="27">
        <f>IFERROR(IF(OR(I109="",F109=""),"",IF(F109="Encaissement",I109+J109+K109,-(I109+J109+K109))),"")</f>
        <v/>
      </c>
      <c r="M109" s="24" t="n"/>
      <c r="N109" s="26" t="n"/>
    </row>
    <row r="110">
      <c r="A110" s="24" t="n"/>
      <c r="B110" s="17" t="n"/>
      <c r="C110" s="25">
        <f>IFERROR(IF(B110="","",B110-MOD(B110-1,7)),"")</f>
        <v/>
      </c>
      <c r="D110" s="26" t="n"/>
      <c r="E110" s="24" t="n"/>
      <c r="F110" s="24" t="n"/>
      <c r="G110" s="24" t="n"/>
      <c r="H110" s="24" t="n"/>
      <c r="I110" s="20" t="n"/>
      <c r="J110" s="27">
        <f>IFERROR(IF(I110="","",IF(G110="Oui",I110*'Paramètres'!$B$8,0)),"")</f>
        <v/>
      </c>
      <c r="K110" s="27">
        <f>IFERROR(IF(I110="","",IF(H110="Oui",I110*'Paramètres'!$B$9,0)),"")</f>
        <v/>
      </c>
      <c r="L110" s="27">
        <f>IFERROR(IF(OR(I110="",F110=""),"",IF(F110="Encaissement",I110+J110+K110,-(I110+J110+K110))),"")</f>
        <v/>
      </c>
      <c r="M110" s="24" t="n"/>
      <c r="N110" s="26" t="n"/>
    </row>
    <row r="111">
      <c r="A111" s="24" t="n"/>
      <c r="B111" s="17" t="n"/>
      <c r="C111" s="25">
        <f>IFERROR(IF(B111="","",B111-MOD(B111-1,7)),"")</f>
        <v/>
      </c>
      <c r="D111" s="26" t="n"/>
      <c r="E111" s="24" t="n"/>
      <c r="F111" s="24" t="n"/>
      <c r="G111" s="24" t="n"/>
      <c r="H111" s="24" t="n"/>
      <c r="I111" s="20" t="n"/>
      <c r="J111" s="27">
        <f>IFERROR(IF(I111="","",IF(G111="Oui",I111*'Paramètres'!$B$8,0)),"")</f>
        <v/>
      </c>
      <c r="K111" s="27">
        <f>IFERROR(IF(I111="","",IF(H111="Oui",I111*'Paramètres'!$B$9,0)),"")</f>
        <v/>
      </c>
      <c r="L111" s="27">
        <f>IFERROR(IF(OR(I111="",F111=""),"",IF(F111="Encaissement",I111+J111+K111,-(I111+J111+K111))),"")</f>
        <v/>
      </c>
      <c r="M111" s="24" t="n"/>
      <c r="N111" s="26" t="n"/>
    </row>
    <row r="112">
      <c r="A112" s="24" t="n"/>
      <c r="B112" s="17" t="n"/>
      <c r="C112" s="25">
        <f>IFERROR(IF(B112="","",B112-MOD(B112-1,7)),"")</f>
        <v/>
      </c>
      <c r="D112" s="26" t="n"/>
      <c r="E112" s="24" t="n"/>
      <c r="F112" s="24" t="n"/>
      <c r="G112" s="24" t="n"/>
      <c r="H112" s="24" t="n"/>
      <c r="I112" s="20" t="n"/>
      <c r="J112" s="27">
        <f>IFERROR(IF(I112="","",IF(G112="Oui",I112*'Paramètres'!$B$8,0)),"")</f>
        <v/>
      </c>
      <c r="K112" s="27">
        <f>IFERROR(IF(I112="","",IF(H112="Oui",I112*'Paramètres'!$B$9,0)),"")</f>
        <v/>
      </c>
      <c r="L112" s="27">
        <f>IFERROR(IF(OR(I112="",F112=""),"",IF(F112="Encaissement",I112+J112+K112,-(I112+J112+K112))),"")</f>
        <v/>
      </c>
      <c r="M112" s="24" t="n"/>
      <c r="N112" s="26" t="n"/>
    </row>
    <row r="113">
      <c r="A113" s="24" t="n"/>
      <c r="B113" s="17" t="n"/>
      <c r="C113" s="25">
        <f>IFERROR(IF(B113="","",B113-MOD(B113-1,7)),"")</f>
        <v/>
      </c>
      <c r="D113" s="26" t="n"/>
      <c r="E113" s="24" t="n"/>
      <c r="F113" s="24" t="n"/>
      <c r="G113" s="24" t="n"/>
      <c r="H113" s="24" t="n"/>
      <c r="I113" s="20" t="n"/>
      <c r="J113" s="27">
        <f>IFERROR(IF(I113="","",IF(G113="Oui",I113*'Paramètres'!$B$8,0)),"")</f>
        <v/>
      </c>
      <c r="K113" s="27">
        <f>IFERROR(IF(I113="","",IF(H113="Oui",I113*'Paramètres'!$B$9,0)),"")</f>
        <v/>
      </c>
      <c r="L113" s="27">
        <f>IFERROR(IF(OR(I113="",F113=""),"",IF(F113="Encaissement",I113+J113+K113,-(I113+J113+K113))),"")</f>
        <v/>
      </c>
      <c r="M113" s="24" t="n"/>
      <c r="N113" s="26" t="n"/>
    </row>
    <row r="114">
      <c r="A114" s="24" t="n"/>
      <c r="B114" s="17" t="n"/>
      <c r="C114" s="25">
        <f>IFERROR(IF(B114="","",B114-MOD(B114-1,7)),"")</f>
        <v/>
      </c>
      <c r="D114" s="26" t="n"/>
      <c r="E114" s="24" t="n"/>
      <c r="F114" s="24" t="n"/>
      <c r="G114" s="24" t="n"/>
      <c r="H114" s="24" t="n"/>
      <c r="I114" s="20" t="n"/>
      <c r="J114" s="27">
        <f>IFERROR(IF(I114="","",IF(G114="Oui",I114*'Paramètres'!$B$8,0)),"")</f>
        <v/>
      </c>
      <c r="K114" s="27">
        <f>IFERROR(IF(I114="","",IF(H114="Oui",I114*'Paramètres'!$B$9,0)),"")</f>
        <v/>
      </c>
      <c r="L114" s="27">
        <f>IFERROR(IF(OR(I114="",F114=""),"",IF(F114="Encaissement",I114+J114+K114,-(I114+J114+K114))),"")</f>
        <v/>
      </c>
      <c r="M114" s="24" t="n"/>
      <c r="N114" s="26" t="n"/>
    </row>
    <row r="115">
      <c r="A115" s="24" t="n"/>
      <c r="B115" s="17" t="n"/>
      <c r="C115" s="25">
        <f>IFERROR(IF(B115="","",B115-MOD(B115-1,7)),"")</f>
        <v/>
      </c>
      <c r="D115" s="26" t="n"/>
      <c r="E115" s="24" t="n"/>
      <c r="F115" s="24" t="n"/>
      <c r="G115" s="24" t="n"/>
      <c r="H115" s="24" t="n"/>
      <c r="I115" s="20" t="n"/>
      <c r="J115" s="27">
        <f>IFERROR(IF(I115="","",IF(G115="Oui",I115*'Paramètres'!$B$8,0)),"")</f>
        <v/>
      </c>
      <c r="K115" s="27">
        <f>IFERROR(IF(I115="","",IF(H115="Oui",I115*'Paramètres'!$B$9,0)),"")</f>
        <v/>
      </c>
      <c r="L115" s="27">
        <f>IFERROR(IF(OR(I115="",F115=""),"",IF(F115="Encaissement",I115+J115+K115,-(I115+J115+K115))),"")</f>
        <v/>
      </c>
      <c r="M115" s="24" t="n"/>
      <c r="N115" s="26" t="n"/>
    </row>
    <row r="116">
      <c r="A116" s="24" t="n"/>
      <c r="B116" s="17" t="n"/>
      <c r="C116" s="25">
        <f>IFERROR(IF(B116="","",B116-MOD(B116-1,7)),"")</f>
        <v/>
      </c>
      <c r="D116" s="26" t="n"/>
      <c r="E116" s="24" t="n"/>
      <c r="F116" s="24" t="n"/>
      <c r="G116" s="24" t="n"/>
      <c r="H116" s="24" t="n"/>
      <c r="I116" s="20" t="n"/>
      <c r="J116" s="27">
        <f>IFERROR(IF(I116="","",IF(G116="Oui",I116*'Paramètres'!$B$8,0)),"")</f>
        <v/>
      </c>
      <c r="K116" s="27">
        <f>IFERROR(IF(I116="","",IF(H116="Oui",I116*'Paramètres'!$B$9,0)),"")</f>
        <v/>
      </c>
      <c r="L116" s="27">
        <f>IFERROR(IF(OR(I116="",F116=""),"",IF(F116="Encaissement",I116+J116+K116,-(I116+J116+K116))),"")</f>
        <v/>
      </c>
      <c r="M116" s="24" t="n"/>
      <c r="N116" s="26" t="n"/>
    </row>
    <row r="117">
      <c r="A117" s="24" t="n"/>
      <c r="B117" s="17" t="n"/>
      <c r="C117" s="25">
        <f>IFERROR(IF(B117="","",B117-MOD(B117-1,7)),"")</f>
        <v/>
      </c>
      <c r="D117" s="26" t="n"/>
      <c r="E117" s="24" t="n"/>
      <c r="F117" s="24" t="n"/>
      <c r="G117" s="24" t="n"/>
      <c r="H117" s="24" t="n"/>
      <c r="I117" s="20" t="n"/>
      <c r="J117" s="27">
        <f>IFERROR(IF(I117="","",IF(G117="Oui",I117*'Paramètres'!$B$8,0)),"")</f>
        <v/>
      </c>
      <c r="K117" s="27">
        <f>IFERROR(IF(I117="","",IF(H117="Oui",I117*'Paramètres'!$B$9,0)),"")</f>
        <v/>
      </c>
      <c r="L117" s="27">
        <f>IFERROR(IF(OR(I117="",F117=""),"",IF(F117="Encaissement",I117+J117+K117,-(I117+J117+K117))),"")</f>
        <v/>
      </c>
      <c r="M117" s="24" t="n"/>
      <c r="N117" s="26" t="n"/>
    </row>
    <row r="118">
      <c r="A118" s="24" t="n"/>
      <c r="B118" s="17" t="n"/>
      <c r="C118" s="25">
        <f>IFERROR(IF(B118="","",B118-MOD(B118-1,7)),"")</f>
        <v/>
      </c>
      <c r="D118" s="26" t="n"/>
      <c r="E118" s="24" t="n"/>
      <c r="F118" s="24" t="n"/>
      <c r="G118" s="24" t="n"/>
      <c r="H118" s="24" t="n"/>
      <c r="I118" s="20" t="n"/>
      <c r="J118" s="27">
        <f>IFERROR(IF(I118="","",IF(G118="Oui",I118*'Paramètres'!$B$8,0)),"")</f>
        <v/>
      </c>
      <c r="K118" s="27">
        <f>IFERROR(IF(I118="","",IF(H118="Oui",I118*'Paramètres'!$B$9,0)),"")</f>
        <v/>
      </c>
      <c r="L118" s="27">
        <f>IFERROR(IF(OR(I118="",F118=""),"",IF(F118="Encaissement",I118+J118+K118,-(I118+J118+K118))),"")</f>
        <v/>
      </c>
      <c r="M118" s="24" t="n"/>
      <c r="N118" s="26" t="n"/>
    </row>
    <row r="119">
      <c r="A119" s="24" t="n"/>
      <c r="B119" s="17" t="n"/>
      <c r="C119" s="25">
        <f>IFERROR(IF(B119="","",B119-MOD(B119-1,7)),"")</f>
        <v/>
      </c>
      <c r="D119" s="26" t="n"/>
      <c r="E119" s="24" t="n"/>
      <c r="F119" s="24" t="n"/>
      <c r="G119" s="24" t="n"/>
      <c r="H119" s="24" t="n"/>
      <c r="I119" s="20" t="n"/>
      <c r="J119" s="27">
        <f>IFERROR(IF(I119="","",IF(G119="Oui",I119*'Paramètres'!$B$8,0)),"")</f>
        <v/>
      </c>
      <c r="K119" s="27">
        <f>IFERROR(IF(I119="","",IF(H119="Oui",I119*'Paramètres'!$B$9,0)),"")</f>
        <v/>
      </c>
      <c r="L119" s="27">
        <f>IFERROR(IF(OR(I119="",F119=""),"",IF(F119="Encaissement",I119+J119+K119,-(I119+J119+K119))),"")</f>
        <v/>
      </c>
      <c r="M119" s="24" t="n"/>
      <c r="N119" s="26" t="n"/>
    </row>
    <row r="120">
      <c r="A120" s="24" t="n"/>
      <c r="B120" s="17" t="n"/>
      <c r="C120" s="25">
        <f>IFERROR(IF(B120="","",B120-MOD(B120-1,7)),"")</f>
        <v/>
      </c>
      <c r="D120" s="26" t="n"/>
      <c r="E120" s="24" t="n"/>
      <c r="F120" s="24" t="n"/>
      <c r="G120" s="24" t="n"/>
      <c r="H120" s="24" t="n"/>
      <c r="I120" s="20" t="n"/>
      <c r="J120" s="27">
        <f>IFERROR(IF(I120="","",IF(G120="Oui",I120*'Paramètres'!$B$8,0)),"")</f>
        <v/>
      </c>
      <c r="K120" s="27">
        <f>IFERROR(IF(I120="","",IF(H120="Oui",I120*'Paramètres'!$B$9,0)),"")</f>
        <v/>
      </c>
      <c r="L120" s="27">
        <f>IFERROR(IF(OR(I120="",F120=""),"",IF(F120="Encaissement",I120+J120+K120,-(I120+J120+K120))),"")</f>
        <v/>
      </c>
      <c r="M120" s="24" t="n"/>
      <c r="N120" s="26" t="n"/>
    </row>
    <row r="121">
      <c r="A121" s="24" t="n"/>
      <c r="B121" s="17" t="n"/>
      <c r="C121" s="25">
        <f>IFERROR(IF(B121="","",B121-MOD(B121-1,7)),"")</f>
        <v/>
      </c>
      <c r="D121" s="26" t="n"/>
      <c r="E121" s="24" t="n"/>
      <c r="F121" s="24" t="n"/>
      <c r="G121" s="24" t="n"/>
      <c r="H121" s="24" t="n"/>
      <c r="I121" s="20" t="n"/>
      <c r="J121" s="27">
        <f>IFERROR(IF(I121="","",IF(G121="Oui",I121*'Paramètres'!$B$8,0)),"")</f>
        <v/>
      </c>
      <c r="K121" s="27">
        <f>IFERROR(IF(I121="","",IF(H121="Oui",I121*'Paramètres'!$B$9,0)),"")</f>
        <v/>
      </c>
      <c r="L121" s="27">
        <f>IFERROR(IF(OR(I121="",F121=""),"",IF(F121="Encaissement",I121+J121+K121,-(I121+J121+K121))),"")</f>
        <v/>
      </c>
      <c r="M121" s="24" t="n"/>
      <c r="N121" s="26" t="n"/>
    </row>
    <row r="122">
      <c r="A122" s="24" t="n"/>
      <c r="B122" s="17" t="n"/>
      <c r="C122" s="25">
        <f>IFERROR(IF(B122="","",B122-MOD(B122-1,7)),"")</f>
        <v/>
      </c>
      <c r="D122" s="26" t="n"/>
      <c r="E122" s="24" t="n"/>
      <c r="F122" s="24" t="n"/>
      <c r="G122" s="24" t="n"/>
      <c r="H122" s="24" t="n"/>
      <c r="I122" s="20" t="n"/>
      <c r="J122" s="27">
        <f>IFERROR(IF(I122="","",IF(G122="Oui",I122*'Paramètres'!$B$8,0)),"")</f>
        <v/>
      </c>
      <c r="K122" s="27">
        <f>IFERROR(IF(I122="","",IF(H122="Oui",I122*'Paramètres'!$B$9,0)),"")</f>
        <v/>
      </c>
      <c r="L122" s="27">
        <f>IFERROR(IF(OR(I122="",F122=""),"",IF(F122="Encaissement",I122+J122+K122,-(I122+J122+K122))),"")</f>
        <v/>
      </c>
      <c r="M122" s="24" t="n"/>
      <c r="N122" s="26" t="n"/>
    </row>
    <row r="123">
      <c r="A123" s="24" t="n"/>
      <c r="B123" s="17" t="n"/>
      <c r="C123" s="25">
        <f>IFERROR(IF(B123="","",B123-MOD(B123-1,7)),"")</f>
        <v/>
      </c>
      <c r="D123" s="26" t="n"/>
      <c r="E123" s="24" t="n"/>
      <c r="F123" s="24" t="n"/>
      <c r="G123" s="24" t="n"/>
      <c r="H123" s="24" t="n"/>
      <c r="I123" s="20" t="n"/>
      <c r="J123" s="27">
        <f>IFERROR(IF(I123="","",IF(G123="Oui",I123*'Paramètres'!$B$8,0)),"")</f>
        <v/>
      </c>
      <c r="K123" s="27">
        <f>IFERROR(IF(I123="","",IF(H123="Oui",I123*'Paramètres'!$B$9,0)),"")</f>
        <v/>
      </c>
      <c r="L123" s="27">
        <f>IFERROR(IF(OR(I123="",F123=""),"",IF(F123="Encaissement",I123+J123+K123,-(I123+J123+K123))),"")</f>
        <v/>
      </c>
      <c r="M123" s="24" t="n"/>
      <c r="N123" s="26" t="n"/>
    </row>
    <row r="124">
      <c r="A124" s="24" t="n"/>
      <c r="B124" s="17" t="n"/>
      <c r="C124" s="25">
        <f>IFERROR(IF(B124="","",B124-MOD(B124-1,7)),"")</f>
        <v/>
      </c>
      <c r="D124" s="26" t="n"/>
      <c r="E124" s="24" t="n"/>
      <c r="F124" s="24" t="n"/>
      <c r="G124" s="24" t="n"/>
      <c r="H124" s="24" t="n"/>
      <c r="I124" s="20" t="n"/>
      <c r="J124" s="27">
        <f>IFERROR(IF(I124="","",IF(G124="Oui",I124*'Paramètres'!$B$8,0)),"")</f>
        <v/>
      </c>
      <c r="K124" s="27">
        <f>IFERROR(IF(I124="","",IF(H124="Oui",I124*'Paramètres'!$B$9,0)),"")</f>
        <v/>
      </c>
      <c r="L124" s="27">
        <f>IFERROR(IF(OR(I124="",F124=""),"",IF(F124="Encaissement",I124+J124+K124,-(I124+J124+K124))),"")</f>
        <v/>
      </c>
      <c r="M124" s="24" t="n"/>
      <c r="N124" s="26" t="n"/>
    </row>
    <row r="125">
      <c r="A125" s="24" t="n"/>
      <c r="B125" s="17" t="n"/>
      <c r="C125" s="25">
        <f>IFERROR(IF(B125="","",B125-MOD(B125-1,7)),"")</f>
        <v/>
      </c>
      <c r="D125" s="26" t="n"/>
      <c r="E125" s="24" t="n"/>
      <c r="F125" s="24" t="n"/>
      <c r="G125" s="24" t="n"/>
      <c r="H125" s="24" t="n"/>
      <c r="I125" s="20" t="n"/>
      <c r="J125" s="27">
        <f>IFERROR(IF(I125="","",IF(G125="Oui",I125*'Paramètres'!$B$8,0)),"")</f>
        <v/>
      </c>
      <c r="K125" s="27">
        <f>IFERROR(IF(I125="","",IF(H125="Oui",I125*'Paramètres'!$B$9,0)),"")</f>
        <v/>
      </c>
      <c r="L125" s="27">
        <f>IFERROR(IF(OR(I125="",F125=""),"",IF(F125="Encaissement",I125+J125+K125,-(I125+J125+K125))),"")</f>
        <v/>
      </c>
      <c r="M125" s="24" t="n"/>
      <c r="N125" s="26" t="n"/>
    </row>
    <row r="126">
      <c r="A126" s="24" t="n"/>
      <c r="B126" s="17" t="n"/>
      <c r="C126" s="25">
        <f>IFERROR(IF(B126="","",B126-MOD(B126-1,7)),"")</f>
        <v/>
      </c>
      <c r="D126" s="26" t="n"/>
      <c r="E126" s="24" t="n"/>
      <c r="F126" s="24" t="n"/>
      <c r="G126" s="24" t="n"/>
      <c r="H126" s="24" t="n"/>
      <c r="I126" s="20" t="n"/>
      <c r="J126" s="27">
        <f>IFERROR(IF(I126="","",IF(G126="Oui",I126*'Paramètres'!$B$8,0)),"")</f>
        <v/>
      </c>
      <c r="K126" s="27">
        <f>IFERROR(IF(I126="","",IF(H126="Oui",I126*'Paramètres'!$B$9,0)),"")</f>
        <v/>
      </c>
      <c r="L126" s="27">
        <f>IFERROR(IF(OR(I126="",F126=""),"",IF(F126="Encaissement",I126+J126+K126,-(I126+J126+K126))),"")</f>
        <v/>
      </c>
      <c r="M126" s="24" t="n"/>
      <c r="N126" s="26" t="n"/>
    </row>
    <row r="127">
      <c r="A127" s="24" t="n"/>
      <c r="B127" s="17" t="n"/>
      <c r="C127" s="25">
        <f>IFERROR(IF(B127="","",B127-MOD(B127-1,7)),"")</f>
        <v/>
      </c>
      <c r="D127" s="26" t="n"/>
      <c r="E127" s="24" t="n"/>
      <c r="F127" s="24" t="n"/>
      <c r="G127" s="24" t="n"/>
      <c r="H127" s="24" t="n"/>
      <c r="I127" s="20" t="n"/>
      <c r="J127" s="27">
        <f>IFERROR(IF(I127="","",IF(G127="Oui",I127*'Paramètres'!$B$8,0)),"")</f>
        <v/>
      </c>
      <c r="K127" s="27">
        <f>IFERROR(IF(I127="","",IF(H127="Oui",I127*'Paramètres'!$B$9,0)),"")</f>
        <v/>
      </c>
      <c r="L127" s="27">
        <f>IFERROR(IF(OR(I127="",F127=""),"",IF(F127="Encaissement",I127+J127+K127,-(I127+J127+K127))),"")</f>
        <v/>
      </c>
      <c r="M127" s="24" t="n"/>
      <c r="N127" s="26" t="n"/>
    </row>
    <row r="128">
      <c r="A128" s="24" t="n"/>
      <c r="B128" s="17" t="n"/>
      <c r="C128" s="25">
        <f>IFERROR(IF(B128="","",B128-MOD(B128-1,7)),"")</f>
        <v/>
      </c>
      <c r="D128" s="26" t="n"/>
      <c r="E128" s="24" t="n"/>
      <c r="F128" s="24" t="n"/>
      <c r="G128" s="24" t="n"/>
      <c r="H128" s="24" t="n"/>
      <c r="I128" s="20" t="n"/>
      <c r="J128" s="27">
        <f>IFERROR(IF(I128="","",IF(G128="Oui",I128*'Paramètres'!$B$8,0)),"")</f>
        <v/>
      </c>
      <c r="K128" s="27">
        <f>IFERROR(IF(I128="","",IF(H128="Oui",I128*'Paramètres'!$B$9,0)),"")</f>
        <v/>
      </c>
      <c r="L128" s="27">
        <f>IFERROR(IF(OR(I128="",F128=""),"",IF(F128="Encaissement",I128+J128+K128,-(I128+J128+K128))),"")</f>
        <v/>
      </c>
      <c r="M128" s="24" t="n"/>
      <c r="N128" s="26" t="n"/>
    </row>
    <row r="129">
      <c r="A129" s="24" t="n"/>
      <c r="B129" s="17" t="n"/>
      <c r="C129" s="25">
        <f>IFERROR(IF(B129="","",B129-MOD(B129-1,7)),"")</f>
        <v/>
      </c>
      <c r="D129" s="26" t="n"/>
      <c r="E129" s="24" t="n"/>
      <c r="F129" s="24" t="n"/>
      <c r="G129" s="24" t="n"/>
      <c r="H129" s="24" t="n"/>
      <c r="I129" s="20" t="n"/>
      <c r="J129" s="27">
        <f>IFERROR(IF(I129="","",IF(G129="Oui",I129*'Paramètres'!$B$8,0)),"")</f>
        <v/>
      </c>
      <c r="K129" s="27">
        <f>IFERROR(IF(I129="","",IF(H129="Oui",I129*'Paramètres'!$B$9,0)),"")</f>
        <v/>
      </c>
      <c r="L129" s="27">
        <f>IFERROR(IF(OR(I129="",F129=""),"",IF(F129="Encaissement",I129+J129+K129,-(I129+J129+K129))),"")</f>
        <v/>
      </c>
      <c r="M129" s="24" t="n"/>
      <c r="N129" s="26" t="n"/>
    </row>
    <row r="130">
      <c r="A130" s="24" t="n"/>
      <c r="B130" s="17" t="n"/>
      <c r="C130" s="25">
        <f>IFERROR(IF(B130="","",B130-MOD(B130-1,7)),"")</f>
        <v/>
      </c>
      <c r="D130" s="26" t="n"/>
      <c r="E130" s="24" t="n"/>
      <c r="F130" s="24" t="n"/>
      <c r="G130" s="24" t="n"/>
      <c r="H130" s="24" t="n"/>
      <c r="I130" s="20" t="n"/>
      <c r="J130" s="27">
        <f>IFERROR(IF(I130="","",IF(G130="Oui",I130*'Paramètres'!$B$8,0)),"")</f>
        <v/>
      </c>
      <c r="K130" s="27">
        <f>IFERROR(IF(I130="","",IF(H130="Oui",I130*'Paramètres'!$B$9,0)),"")</f>
        <v/>
      </c>
      <c r="L130" s="27">
        <f>IFERROR(IF(OR(I130="",F130=""),"",IF(F130="Encaissement",I130+J130+K130,-(I130+J130+K130))),"")</f>
        <v/>
      </c>
      <c r="M130" s="24" t="n"/>
      <c r="N130" s="26" t="n"/>
    </row>
    <row r="131">
      <c r="A131" s="24" t="n"/>
      <c r="B131" s="17" t="n"/>
      <c r="C131" s="25">
        <f>IFERROR(IF(B131="","",B131-MOD(B131-1,7)),"")</f>
        <v/>
      </c>
      <c r="D131" s="26" t="n"/>
      <c r="E131" s="24" t="n"/>
      <c r="F131" s="24" t="n"/>
      <c r="G131" s="24" t="n"/>
      <c r="H131" s="24" t="n"/>
      <c r="I131" s="20" t="n"/>
      <c r="J131" s="27">
        <f>IFERROR(IF(I131="","",IF(G131="Oui",I131*'Paramètres'!$B$8,0)),"")</f>
        <v/>
      </c>
      <c r="K131" s="27">
        <f>IFERROR(IF(I131="","",IF(H131="Oui",I131*'Paramètres'!$B$9,0)),"")</f>
        <v/>
      </c>
      <c r="L131" s="27">
        <f>IFERROR(IF(OR(I131="",F131=""),"",IF(F131="Encaissement",I131+J131+K131,-(I131+J131+K131))),"")</f>
        <v/>
      </c>
      <c r="M131" s="24" t="n"/>
      <c r="N131" s="26" t="n"/>
    </row>
    <row r="132">
      <c r="A132" s="24" t="n"/>
      <c r="B132" s="17" t="n"/>
      <c r="C132" s="25">
        <f>IFERROR(IF(B132="","",B132-MOD(B132-1,7)),"")</f>
        <v/>
      </c>
      <c r="D132" s="26" t="n"/>
      <c r="E132" s="24" t="n"/>
      <c r="F132" s="24" t="n"/>
      <c r="G132" s="24" t="n"/>
      <c r="H132" s="24" t="n"/>
      <c r="I132" s="20" t="n"/>
      <c r="J132" s="27">
        <f>IFERROR(IF(I132="","",IF(G132="Oui",I132*'Paramètres'!$B$8,0)),"")</f>
        <v/>
      </c>
      <c r="K132" s="27">
        <f>IFERROR(IF(I132="","",IF(H132="Oui",I132*'Paramètres'!$B$9,0)),"")</f>
        <v/>
      </c>
      <c r="L132" s="27">
        <f>IFERROR(IF(OR(I132="",F132=""),"",IF(F132="Encaissement",I132+J132+K132,-(I132+J132+K132))),"")</f>
        <v/>
      </c>
      <c r="M132" s="24" t="n"/>
      <c r="N132" s="26" t="n"/>
    </row>
    <row r="133">
      <c r="A133" s="24" t="n"/>
      <c r="B133" s="17" t="n"/>
      <c r="C133" s="25">
        <f>IFERROR(IF(B133="","",B133-MOD(B133-1,7)),"")</f>
        <v/>
      </c>
      <c r="D133" s="26" t="n"/>
      <c r="E133" s="24" t="n"/>
      <c r="F133" s="24" t="n"/>
      <c r="G133" s="24" t="n"/>
      <c r="H133" s="24" t="n"/>
      <c r="I133" s="20" t="n"/>
      <c r="J133" s="27">
        <f>IFERROR(IF(I133="","",IF(G133="Oui",I133*'Paramètres'!$B$8,0)),"")</f>
        <v/>
      </c>
      <c r="K133" s="27">
        <f>IFERROR(IF(I133="","",IF(H133="Oui",I133*'Paramètres'!$B$9,0)),"")</f>
        <v/>
      </c>
      <c r="L133" s="27">
        <f>IFERROR(IF(OR(I133="",F133=""),"",IF(F133="Encaissement",I133+J133+K133,-(I133+J133+K133))),"")</f>
        <v/>
      </c>
      <c r="M133" s="24" t="n"/>
      <c r="N133" s="26" t="n"/>
    </row>
    <row r="134">
      <c r="A134" s="24" t="n"/>
      <c r="B134" s="17" t="n"/>
      <c r="C134" s="25">
        <f>IFERROR(IF(B134="","",B134-MOD(B134-1,7)),"")</f>
        <v/>
      </c>
      <c r="D134" s="26" t="n"/>
      <c r="E134" s="24" t="n"/>
      <c r="F134" s="24" t="n"/>
      <c r="G134" s="24" t="n"/>
      <c r="H134" s="24" t="n"/>
      <c r="I134" s="20" t="n"/>
      <c r="J134" s="27">
        <f>IFERROR(IF(I134="","",IF(G134="Oui",I134*'Paramètres'!$B$8,0)),"")</f>
        <v/>
      </c>
      <c r="K134" s="27">
        <f>IFERROR(IF(I134="","",IF(H134="Oui",I134*'Paramètres'!$B$9,0)),"")</f>
        <v/>
      </c>
      <c r="L134" s="27">
        <f>IFERROR(IF(OR(I134="",F134=""),"",IF(F134="Encaissement",I134+J134+K134,-(I134+J134+K134))),"")</f>
        <v/>
      </c>
      <c r="M134" s="24" t="n"/>
      <c r="N134" s="26" t="n"/>
    </row>
    <row r="135">
      <c r="A135" s="24" t="n"/>
      <c r="B135" s="17" t="n"/>
      <c r="C135" s="25">
        <f>IFERROR(IF(B135="","",B135-MOD(B135-1,7)),"")</f>
        <v/>
      </c>
      <c r="D135" s="26" t="n"/>
      <c r="E135" s="24" t="n"/>
      <c r="F135" s="24" t="n"/>
      <c r="G135" s="24" t="n"/>
      <c r="H135" s="24" t="n"/>
      <c r="I135" s="20" t="n"/>
      <c r="J135" s="27">
        <f>IFERROR(IF(I135="","",IF(G135="Oui",I135*'Paramètres'!$B$8,0)),"")</f>
        <v/>
      </c>
      <c r="K135" s="27">
        <f>IFERROR(IF(I135="","",IF(H135="Oui",I135*'Paramètres'!$B$9,0)),"")</f>
        <v/>
      </c>
      <c r="L135" s="27">
        <f>IFERROR(IF(OR(I135="",F135=""),"",IF(F135="Encaissement",I135+J135+K135,-(I135+J135+K135))),"")</f>
        <v/>
      </c>
      <c r="M135" s="24" t="n"/>
      <c r="N135" s="26" t="n"/>
    </row>
    <row r="136">
      <c r="A136" s="24" t="n"/>
      <c r="B136" s="17" t="n"/>
      <c r="C136" s="25">
        <f>IFERROR(IF(B136="","",B136-MOD(B136-1,7)),"")</f>
        <v/>
      </c>
      <c r="D136" s="26" t="n"/>
      <c r="E136" s="24" t="n"/>
      <c r="F136" s="24" t="n"/>
      <c r="G136" s="24" t="n"/>
      <c r="H136" s="24" t="n"/>
      <c r="I136" s="20" t="n"/>
      <c r="J136" s="27">
        <f>IFERROR(IF(I136="","",IF(G136="Oui",I136*'Paramètres'!$B$8,0)),"")</f>
        <v/>
      </c>
      <c r="K136" s="27">
        <f>IFERROR(IF(I136="","",IF(H136="Oui",I136*'Paramètres'!$B$9,0)),"")</f>
        <v/>
      </c>
      <c r="L136" s="27">
        <f>IFERROR(IF(OR(I136="",F136=""),"",IF(F136="Encaissement",I136+J136+K136,-(I136+J136+K136))),"")</f>
        <v/>
      </c>
      <c r="M136" s="24" t="n"/>
      <c r="N136" s="26" t="n"/>
    </row>
    <row r="137">
      <c r="A137" s="24" t="n"/>
      <c r="B137" s="17" t="n"/>
      <c r="C137" s="25">
        <f>IFERROR(IF(B137="","",B137-MOD(B137-1,7)),"")</f>
        <v/>
      </c>
      <c r="D137" s="26" t="n"/>
      <c r="E137" s="24" t="n"/>
      <c r="F137" s="24" t="n"/>
      <c r="G137" s="24" t="n"/>
      <c r="H137" s="24" t="n"/>
      <c r="I137" s="20" t="n"/>
      <c r="J137" s="27">
        <f>IFERROR(IF(I137="","",IF(G137="Oui",I137*'Paramètres'!$B$8,0)),"")</f>
        <v/>
      </c>
      <c r="K137" s="27">
        <f>IFERROR(IF(I137="","",IF(H137="Oui",I137*'Paramètres'!$B$9,0)),"")</f>
        <v/>
      </c>
      <c r="L137" s="27">
        <f>IFERROR(IF(OR(I137="",F137=""),"",IF(F137="Encaissement",I137+J137+K137,-(I137+J137+K137))),"")</f>
        <v/>
      </c>
      <c r="M137" s="24" t="n"/>
      <c r="N137" s="26" t="n"/>
    </row>
    <row r="138">
      <c r="A138" s="24" t="n"/>
      <c r="B138" s="17" t="n"/>
      <c r="C138" s="25">
        <f>IFERROR(IF(B138="","",B138-MOD(B138-1,7)),"")</f>
        <v/>
      </c>
      <c r="D138" s="26" t="n"/>
      <c r="E138" s="24" t="n"/>
      <c r="F138" s="24" t="n"/>
      <c r="G138" s="24" t="n"/>
      <c r="H138" s="24" t="n"/>
      <c r="I138" s="20" t="n"/>
      <c r="J138" s="27">
        <f>IFERROR(IF(I138="","",IF(G138="Oui",I138*'Paramètres'!$B$8,0)),"")</f>
        <v/>
      </c>
      <c r="K138" s="27">
        <f>IFERROR(IF(I138="","",IF(H138="Oui",I138*'Paramètres'!$B$9,0)),"")</f>
        <v/>
      </c>
      <c r="L138" s="27">
        <f>IFERROR(IF(OR(I138="",F138=""),"",IF(F138="Encaissement",I138+J138+K138,-(I138+J138+K138))),"")</f>
        <v/>
      </c>
      <c r="M138" s="24" t="n"/>
      <c r="N138" s="26" t="n"/>
    </row>
    <row r="139">
      <c r="A139" s="24" t="n"/>
      <c r="B139" s="17" t="n"/>
      <c r="C139" s="25">
        <f>IFERROR(IF(B139="","",B139-MOD(B139-1,7)),"")</f>
        <v/>
      </c>
      <c r="D139" s="26" t="n"/>
      <c r="E139" s="24" t="n"/>
      <c r="F139" s="24" t="n"/>
      <c r="G139" s="24" t="n"/>
      <c r="H139" s="24" t="n"/>
      <c r="I139" s="20" t="n"/>
      <c r="J139" s="27">
        <f>IFERROR(IF(I139="","",IF(G139="Oui",I139*'Paramètres'!$B$8,0)),"")</f>
        <v/>
      </c>
      <c r="K139" s="27">
        <f>IFERROR(IF(I139="","",IF(H139="Oui",I139*'Paramètres'!$B$9,0)),"")</f>
        <v/>
      </c>
      <c r="L139" s="27">
        <f>IFERROR(IF(OR(I139="",F139=""),"",IF(F139="Encaissement",I139+J139+K139,-(I139+J139+K139))),"")</f>
        <v/>
      </c>
      <c r="M139" s="24" t="n"/>
      <c r="N139" s="26" t="n"/>
    </row>
    <row r="140">
      <c r="A140" s="24" t="n"/>
      <c r="B140" s="17" t="n"/>
      <c r="C140" s="25">
        <f>IFERROR(IF(B140="","",B140-MOD(B140-1,7)),"")</f>
        <v/>
      </c>
      <c r="D140" s="26" t="n"/>
      <c r="E140" s="24" t="n"/>
      <c r="F140" s="24" t="n"/>
      <c r="G140" s="24" t="n"/>
      <c r="H140" s="24" t="n"/>
      <c r="I140" s="20" t="n"/>
      <c r="J140" s="27">
        <f>IFERROR(IF(I140="","",IF(G140="Oui",I140*'Paramètres'!$B$8,0)),"")</f>
        <v/>
      </c>
      <c r="K140" s="27">
        <f>IFERROR(IF(I140="","",IF(H140="Oui",I140*'Paramètres'!$B$9,0)),"")</f>
        <v/>
      </c>
      <c r="L140" s="27">
        <f>IFERROR(IF(OR(I140="",F140=""),"",IF(F140="Encaissement",I140+J140+K140,-(I140+J140+K140))),"")</f>
        <v/>
      </c>
      <c r="M140" s="24" t="n"/>
      <c r="N140" s="26" t="n"/>
    </row>
    <row r="141">
      <c r="A141" s="24" t="n"/>
      <c r="B141" s="17" t="n"/>
      <c r="C141" s="25">
        <f>IFERROR(IF(B141="","",B141-MOD(B141-1,7)),"")</f>
        <v/>
      </c>
      <c r="D141" s="26" t="n"/>
      <c r="E141" s="24" t="n"/>
      <c r="F141" s="24" t="n"/>
      <c r="G141" s="24" t="n"/>
      <c r="H141" s="24" t="n"/>
      <c r="I141" s="20" t="n"/>
      <c r="J141" s="27">
        <f>IFERROR(IF(I141="","",IF(G141="Oui",I141*'Paramètres'!$B$8,0)),"")</f>
        <v/>
      </c>
      <c r="K141" s="27">
        <f>IFERROR(IF(I141="","",IF(H141="Oui",I141*'Paramètres'!$B$9,0)),"")</f>
        <v/>
      </c>
      <c r="L141" s="27">
        <f>IFERROR(IF(OR(I141="",F141=""),"",IF(F141="Encaissement",I141+J141+K141,-(I141+J141+K141))),"")</f>
        <v/>
      </c>
      <c r="M141" s="24" t="n"/>
      <c r="N141" s="26" t="n"/>
    </row>
    <row r="142">
      <c r="A142" s="24" t="n"/>
      <c r="B142" s="17" t="n"/>
      <c r="C142" s="25">
        <f>IFERROR(IF(B142="","",B142-MOD(B142-1,7)),"")</f>
        <v/>
      </c>
      <c r="D142" s="26" t="n"/>
      <c r="E142" s="24" t="n"/>
      <c r="F142" s="24" t="n"/>
      <c r="G142" s="24" t="n"/>
      <c r="H142" s="24" t="n"/>
      <c r="I142" s="20" t="n"/>
      <c r="J142" s="27">
        <f>IFERROR(IF(I142="","",IF(G142="Oui",I142*'Paramètres'!$B$8,0)),"")</f>
        <v/>
      </c>
      <c r="K142" s="27">
        <f>IFERROR(IF(I142="","",IF(H142="Oui",I142*'Paramètres'!$B$9,0)),"")</f>
        <v/>
      </c>
      <c r="L142" s="27">
        <f>IFERROR(IF(OR(I142="",F142=""),"",IF(F142="Encaissement",I142+J142+K142,-(I142+J142+K142))),"")</f>
        <v/>
      </c>
      <c r="M142" s="24" t="n"/>
      <c r="N142" s="26" t="n"/>
    </row>
    <row r="143">
      <c r="A143" s="24" t="n"/>
      <c r="B143" s="17" t="n"/>
      <c r="C143" s="25">
        <f>IFERROR(IF(B143="","",B143-MOD(B143-1,7)),"")</f>
        <v/>
      </c>
      <c r="D143" s="26" t="n"/>
      <c r="E143" s="24" t="n"/>
      <c r="F143" s="24" t="n"/>
      <c r="G143" s="24" t="n"/>
      <c r="H143" s="24" t="n"/>
      <c r="I143" s="20" t="n"/>
      <c r="J143" s="27">
        <f>IFERROR(IF(I143="","",IF(G143="Oui",I143*'Paramètres'!$B$8,0)),"")</f>
        <v/>
      </c>
      <c r="K143" s="27">
        <f>IFERROR(IF(I143="","",IF(H143="Oui",I143*'Paramètres'!$B$9,0)),"")</f>
        <v/>
      </c>
      <c r="L143" s="27">
        <f>IFERROR(IF(OR(I143="",F143=""),"",IF(F143="Encaissement",I143+J143+K143,-(I143+J143+K143))),"")</f>
        <v/>
      </c>
      <c r="M143" s="24" t="n"/>
      <c r="N143" s="26" t="n"/>
    </row>
    <row r="144">
      <c r="A144" s="24" t="n"/>
      <c r="B144" s="17" t="n"/>
      <c r="C144" s="25">
        <f>IFERROR(IF(B144="","",B144-MOD(B144-1,7)),"")</f>
        <v/>
      </c>
      <c r="D144" s="26" t="n"/>
      <c r="E144" s="24" t="n"/>
      <c r="F144" s="24" t="n"/>
      <c r="G144" s="24" t="n"/>
      <c r="H144" s="24" t="n"/>
      <c r="I144" s="20" t="n"/>
      <c r="J144" s="27">
        <f>IFERROR(IF(I144="","",IF(G144="Oui",I144*'Paramètres'!$B$8,0)),"")</f>
        <v/>
      </c>
      <c r="K144" s="27">
        <f>IFERROR(IF(I144="","",IF(H144="Oui",I144*'Paramètres'!$B$9,0)),"")</f>
        <v/>
      </c>
      <c r="L144" s="27">
        <f>IFERROR(IF(OR(I144="",F144=""),"",IF(F144="Encaissement",I144+J144+K144,-(I144+J144+K144))),"")</f>
        <v/>
      </c>
      <c r="M144" s="24" t="n"/>
      <c r="N144" s="26" t="n"/>
    </row>
    <row r="145">
      <c r="A145" s="24" t="n"/>
      <c r="B145" s="17" t="n"/>
      <c r="C145" s="25">
        <f>IFERROR(IF(B145="","",B145-MOD(B145-1,7)),"")</f>
        <v/>
      </c>
      <c r="D145" s="26" t="n"/>
      <c r="E145" s="24" t="n"/>
      <c r="F145" s="24" t="n"/>
      <c r="G145" s="24" t="n"/>
      <c r="H145" s="24" t="n"/>
      <c r="I145" s="20" t="n"/>
      <c r="J145" s="27">
        <f>IFERROR(IF(I145="","",IF(G145="Oui",I145*'Paramètres'!$B$8,0)),"")</f>
        <v/>
      </c>
      <c r="K145" s="27">
        <f>IFERROR(IF(I145="","",IF(H145="Oui",I145*'Paramètres'!$B$9,0)),"")</f>
        <v/>
      </c>
      <c r="L145" s="27">
        <f>IFERROR(IF(OR(I145="",F145=""),"",IF(F145="Encaissement",I145+J145+K145,-(I145+J145+K145))),"")</f>
        <v/>
      </c>
      <c r="M145" s="24" t="n"/>
      <c r="N145" s="26" t="n"/>
    </row>
    <row r="146">
      <c r="A146" s="24" t="n"/>
      <c r="B146" s="17" t="n"/>
      <c r="C146" s="25">
        <f>IFERROR(IF(B146="","",B146-MOD(B146-1,7)),"")</f>
        <v/>
      </c>
      <c r="D146" s="26" t="n"/>
      <c r="E146" s="24" t="n"/>
      <c r="F146" s="24" t="n"/>
      <c r="G146" s="24" t="n"/>
      <c r="H146" s="24" t="n"/>
      <c r="I146" s="20" t="n"/>
      <c r="J146" s="27">
        <f>IFERROR(IF(I146="","",IF(G146="Oui",I146*'Paramètres'!$B$8,0)),"")</f>
        <v/>
      </c>
      <c r="K146" s="27">
        <f>IFERROR(IF(I146="","",IF(H146="Oui",I146*'Paramètres'!$B$9,0)),"")</f>
        <v/>
      </c>
      <c r="L146" s="27">
        <f>IFERROR(IF(OR(I146="",F146=""),"",IF(F146="Encaissement",I146+J146+K146,-(I146+J146+K146))),"")</f>
        <v/>
      </c>
      <c r="M146" s="24" t="n"/>
      <c r="N146" s="26" t="n"/>
    </row>
    <row r="147">
      <c r="A147" s="24" t="n"/>
      <c r="B147" s="17" t="n"/>
      <c r="C147" s="25">
        <f>IFERROR(IF(B147="","",B147-MOD(B147-1,7)),"")</f>
        <v/>
      </c>
      <c r="D147" s="26" t="n"/>
      <c r="E147" s="24" t="n"/>
      <c r="F147" s="24" t="n"/>
      <c r="G147" s="24" t="n"/>
      <c r="H147" s="24" t="n"/>
      <c r="I147" s="20" t="n"/>
      <c r="J147" s="27">
        <f>IFERROR(IF(I147="","",IF(G147="Oui",I147*'Paramètres'!$B$8,0)),"")</f>
        <v/>
      </c>
      <c r="K147" s="27">
        <f>IFERROR(IF(I147="","",IF(H147="Oui",I147*'Paramètres'!$B$9,0)),"")</f>
        <v/>
      </c>
      <c r="L147" s="27">
        <f>IFERROR(IF(OR(I147="",F147=""),"",IF(F147="Encaissement",I147+J147+K147,-(I147+J147+K147))),"")</f>
        <v/>
      </c>
      <c r="M147" s="24" t="n"/>
      <c r="N147" s="26" t="n"/>
    </row>
    <row r="148">
      <c r="A148" s="24" t="n"/>
      <c r="B148" s="17" t="n"/>
      <c r="C148" s="25">
        <f>IFERROR(IF(B148="","",B148-MOD(B148-1,7)),"")</f>
        <v/>
      </c>
      <c r="D148" s="26" t="n"/>
      <c r="E148" s="24" t="n"/>
      <c r="F148" s="24" t="n"/>
      <c r="G148" s="24" t="n"/>
      <c r="H148" s="24" t="n"/>
      <c r="I148" s="20" t="n"/>
      <c r="J148" s="27">
        <f>IFERROR(IF(I148="","",IF(G148="Oui",I148*'Paramètres'!$B$8,0)),"")</f>
        <v/>
      </c>
      <c r="K148" s="27">
        <f>IFERROR(IF(I148="","",IF(H148="Oui",I148*'Paramètres'!$B$9,0)),"")</f>
        <v/>
      </c>
      <c r="L148" s="27">
        <f>IFERROR(IF(OR(I148="",F148=""),"",IF(F148="Encaissement",I148+J148+K148,-(I148+J148+K148))),"")</f>
        <v/>
      </c>
      <c r="M148" s="24" t="n"/>
      <c r="N148" s="26" t="n"/>
    </row>
    <row r="149">
      <c r="A149" s="24" t="n"/>
      <c r="B149" s="17" t="n"/>
      <c r="C149" s="25">
        <f>IFERROR(IF(B149="","",B149-MOD(B149-1,7)),"")</f>
        <v/>
      </c>
      <c r="D149" s="26" t="n"/>
      <c r="E149" s="24" t="n"/>
      <c r="F149" s="24" t="n"/>
      <c r="G149" s="24" t="n"/>
      <c r="H149" s="24" t="n"/>
      <c r="I149" s="20" t="n"/>
      <c r="J149" s="27">
        <f>IFERROR(IF(I149="","",IF(G149="Oui",I149*'Paramètres'!$B$8,0)),"")</f>
        <v/>
      </c>
      <c r="K149" s="27">
        <f>IFERROR(IF(I149="","",IF(H149="Oui",I149*'Paramètres'!$B$9,0)),"")</f>
        <v/>
      </c>
      <c r="L149" s="27">
        <f>IFERROR(IF(OR(I149="",F149=""),"",IF(F149="Encaissement",I149+J149+K149,-(I149+J149+K149))),"")</f>
        <v/>
      </c>
      <c r="M149" s="24" t="n"/>
      <c r="N149" s="26" t="n"/>
    </row>
    <row r="150">
      <c r="A150" s="24" t="n"/>
      <c r="B150" s="17" t="n"/>
      <c r="C150" s="25">
        <f>IFERROR(IF(B150="","",B150-MOD(B150-1,7)),"")</f>
        <v/>
      </c>
      <c r="D150" s="26" t="n"/>
      <c r="E150" s="24" t="n"/>
      <c r="F150" s="24" t="n"/>
      <c r="G150" s="24" t="n"/>
      <c r="H150" s="24" t="n"/>
      <c r="I150" s="20" t="n"/>
      <c r="J150" s="27">
        <f>IFERROR(IF(I150="","",IF(G150="Oui",I150*'Paramètres'!$B$8,0)),"")</f>
        <v/>
      </c>
      <c r="K150" s="27">
        <f>IFERROR(IF(I150="","",IF(H150="Oui",I150*'Paramètres'!$B$9,0)),"")</f>
        <v/>
      </c>
      <c r="L150" s="27">
        <f>IFERROR(IF(OR(I150="",F150=""),"",IF(F150="Encaissement",I150+J150+K150,-(I150+J150+K150))),"")</f>
        <v/>
      </c>
      <c r="M150" s="24" t="n"/>
      <c r="N150" s="26" t="n"/>
    </row>
    <row r="151">
      <c r="A151" s="24" t="n"/>
      <c r="B151" s="17" t="n"/>
      <c r="C151" s="25">
        <f>IFERROR(IF(B151="","",B151-MOD(B151-1,7)),"")</f>
        <v/>
      </c>
      <c r="D151" s="26" t="n"/>
      <c r="E151" s="24" t="n"/>
      <c r="F151" s="24" t="n"/>
      <c r="G151" s="24" t="n"/>
      <c r="H151" s="24" t="n"/>
      <c r="I151" s="20" t="n"/>
      <c r="J151" s="27">
        <f>IFERROR(IF(I151="","",IF(G151="Oui",I151*'Paramètres'!$B$8,0)),"")</f>
        <v/>
      </c>
      <c r="K151" s="27">
        <f>IFERROR(IF(I151="","",IF(H151="Oui",I151*'Paramètres'!$B$9,0)),"")</f>
        <v/>
      </c>
      <c r="L151" s="27">
        <f>IFERROR(IF(OR(I151="",F151=""),"",IF(F151="Encaissement",I151+J151+K151,-(I151+J151+K151))),"")</f>
        <v/>
      </c>
      <c r="M151" s="24" t="n"/>
      <c r="N151" s="26" t="n"/>
    </row>
    <row r="152">
      <c r="A152" s="24" t="n"/>
      <c r="B152" s="17" t="n"/>
      <c r="C152" s="25">
        <f>IFERROR(IF(B152="","",B152-MOD(B152-1,7)),"")</f>
        <v/>
      </c>
      <c r="D152" s="26" t="n"/>
      <c r="E152" s="24" t="n"/>
      <c r="F152" s="24" t="n"/>
      <c r="G152" s="24" t="n"/>
      <c r="H152" s="24" t="n"/>
      <c r="I152" s="20" t="n"/>
      <c r="J152" s="27">
        <f>IFERROR(IF(I152="","",IF(G152="Oui",I152*'Paramètres'!$B$8,0)),"")</f>
        <v/>
      </c>
      <c r="K152" s="27">
        <f>IFERROR(IF(I152="","",IF(H152="Oui",I152*'Paramètres'!$B$9,0)),"")</f>
        <v/>
      </c>
      <c r="L152" s="27">
        <f>IFERROR(IF(OR(I152="",F152=""),"",IF(F152="Encaissement",I152+J152+K152,-(I152+J152+K152))),"")</f>
        <v/>
      </c>
      <c r="M152" s="24" t="n"/>
      <c r="N152" s="26" t="n"/>
    </row>
    <row r="153">
      <c r="A153" s="24" t="n"/>
      <c r="B153" s="17" t="n"/>
      <c r="C153" s="25">
        <f>IFERROR(IF(B153="","",B153-MOD(B153-1,7)),"")</f>
        <v/>
      </c>
      <c r="D153" s="26" t="n"/>
      <c r="E153" s="24" t="n"/>
      <c r="F153" s="24" t="n"/>
      <c r="G153" s="24" t="n"/>
      <c r="H153" s="24" t="n"/>
      <c r="I153" s="20" t="n"/>
      <c r="J153" s="27">
        <f>IFERROR(IF(I153="","",IF(G153="Oui",I153*'Paramètres'!$B$8,0)),"")</f>
        <v/>
      </c>
      <c r="K153" s="27">
        <f>IFERROR(IF(I153="","",IF(H153="Oui",I153*'Paramètres'!$B$9,0)),"")</f>
        <v/>
      </c>
      <c r="L153" s="27">
        <f>IFERROR(IF(OR(I153="",F153=""),"",IF(F153="Encaissement",I153+J153+K153,-(I153+J153+K153))),"")</f>
        <v/>
      </c>
      <c r="M153" s="24" t="n"/>
      <c r="N153" s="26" t="n"/>
    </row>
    <row r="154">
      <c r="A154" s="24" t="n"/>
      <c r="B154" s="17" t="n"/>
      <c r="C154" s="25">
        <f>IFERROR(IF(B154="","",B154-MOD(B154-1,7)),"")</f>
        <v/>
      </c>
      <c r="D154" s="26" t="n"/>
      <c r="E154" s="24" t="n"/>
      <c r="F154" s="24" t="n"/>
      <c r="G154" s="24" t="n"/>
      <c r="H154" s="24" t="n"/>
      <c r="I154" s="20" t="n"/>
      <c r="J154" s="27">
        <f>IFERROR(IF(I154="","",IF(G154="Oui",I154*'Paramètres'!$B$8,0)),"")</f>
        <v/>
      </c>
      <c r="K154" s="27">
        <f>IFERROR(IF(I154="","",IF(H154="Oui",I154*'Paramètres'!$B$9,0)),"")</f>
        <v/>
      </c>
      <c r="L154" s="27">
        <f>IFERROR(IF(OR(I154="",F154=""),"",IF(F154="Encaissement",I154+J154+K154,-(I154+J154+K154))),"")</f>
        <v/>
      </c>
      <c r="M154" s="24" t="n"/>
      <c r="N154" s="26" t="n"/>
    </row>
    <row r="155">
      <c r="A155" s="24" t="n"/>
      <c r="B155" s="17" t="n"/>
      <c r="C155" s="25">
        <f>IFERROR(IF(B155="","",B155-MOD(B155-1,7)),"")</f>
        <v/>
      </c>
      <c r="D155" s="26" t="n"/>
      <c r="E155" s="24" t="n"/>
      <c r="F155" s="24" t="n"/>
      <c r="G155" s="24" t="n"/>
      <c r="H155" s="24" t="n"/>
      <c r="I155" s="20" t="n"/>
      <c r="J155" s="27">
        <f>IFERROR(IF(I155="","",IF(G155="Oui",I155*'Paramètres'!$B$8,0)),"")</f>
        <v/>
      </c>
      <c r="K155" s="27">
        <f>IFERROR(IF(I155="","",IF(H155="Oui",I155*'Paramètres'!$B$9,0)),"")</f>
        <v/>
      </c>
      <c r="L155" s="27">
        <f>IFERROR(IF(OR(I155="",F155=""),"",IF(F155="Encaissement",I155+J155+K155,-(I155+J155+K155))),"")</f>
        <v/>
      </c>
      <c r="M155" s="24" t="n"/>
      <c r="N155" s="26" t="n"/>
    </row>
    <row r="156">
      <c r="A156" s="24" t="n"/>
      <c r="B156" s="17" t="n"/>
      <c r="C156" s="25">
        <f>IFERROR(IF(B156="","",B156-MOD(B156-1,7)),"")</f>
        <v/>
      </c>
      <c r="D156" s="26" t="n"/>
      <c r="E156" s="24" t="n"/>
      <c r="F156" s="24" t="n"/>
      <c r="G156" s="24" t="n"/>
      <c r="H156" s="24" t="n"/>
      <c r="I156" s="20" t="n"/>
      <c r="J156" s="27">
        <f>IFERROR(IF(I156="","",IF(G156="Oui",I156*'Paramètres'!$B$8,0)),"")</f>
        <v/>
      </c>
      <c r="K156" s="27">
        <f>IFERROR(IF(I156="","",IF(H156="Oui",I156*'Paramètres'!$B$9,0)),"")</f>
        <v/>
      </c>
      <c r="L156" s="27">
        <f>IFERROR(IF(OR(I156="",F156=""),"",IF(F156="Encaissement",I156+J156+K156,-(I156+J156+K156))),"")</f>
        <v/>
      </c>
      <c r="M156" s="24" t="n"/>
      <c r="N156" s="26" t="n"/>
    </row>
    <row r="157">
      <c r="A157" s="24" t="n"/>
      <c r="B157" s="17" t="n"/>
      <c r="C157" s="25">
        <f>IFERROR(IF(B157="","",B157-MOD(B157-1,7)),"")</f>
        <v/>
      </c>
      <c r="D157" s="26" t="n"/>
      <c r="E157" s="24" t="n"/>
      <c r="F157" s="24" t="n"/>
      <c r="G157" s="24" t="n"/>
      <c r="H157" s="24" t="n"/>
      <c r="I157" s="20" t="n"/>
      <c r="J157" s="27">
        <f>IFERROR(IF(I157="","",IF(G157="Oui",I157*'Paramètres'!$B$8,0)),"")</f>
        <v/>
      </c>
      <c r="K157" s="27">
        <f>IFERROR(IF(I157="","",IF(H157="Oui",I157*'Paramètres'!$B$9,0)),"")</f>
        <v/>
      </c>
      <c r="L157" s="27">
        <f>IFERROR(IF(OR(I157="",F157=""),"",IF(F157="Encaissement",I157+J157+K157,-(I157+J157+K157))),"")</f>
        <v/>
      </c>
      <c r="M157" s="24" t="n"/>
      <c r="N157" s="26" t="n"/>
    </row>
    <row r="158">
      <c r="A158" s="24" t="n"/>
      <c r="B158" s="17" t="n"/>
      <c r="C158" s="25">
        <f>IFERROR(IF(B158="","",B158-MOD(B158-1,7)),"")</f>
        <v/>
      </c>
      <c r="D158" s="26" t="n"/>
      <c r="E158" s="24" t="n"/>
      <c r="F158" s="24" t="n"/>
      <c r="G158" s="24" t="n"/>
      <c r="H158" s="24" t="n"/>
      <c r="I158" s="20" t="n"/>
      <c r="J158" s="27">
        <f>IFERROR(IF(I158="","",IF(G158="Oui",I158*'Paramètres'!$B$8,0)),"")</f>
        <v/>
      </c>
      <c r="K158" s="27">
        <f>IFERROR(IF(I158="","",IF(H158="Oui",I158*'Paramètres'!$B$9,0)),"")</f>
        <v/>
      </c>
      <c r="L158" s="27">
        <f>IFERROR(IF(OR(I158="",F158=""),"",IF(F158="Encaissement",I158+J158+K158,-(I158+J158+K158))),"")</f>
        <v/>
      </c>
      <c r="M158" s="24" t="n"/>
      <c r="N158" s="26" t="n"/>
    </row>
    <row r="159">
      <c r="A159" s="24" t="n"/>
      <c r="B159" s="17" t="n"/>
      <c r="C159" s="25">
        <f>IFERROR(IF(B159="","",B159-MOD(B159-1,7)),"")</f>
        <v/>
      </c>
      <c r="D159" s="26" t="n"/>
      <c r="E159" s="24" t="n"/>
      <c r="F159" s="24" t="n"/>
      <c r="G159" s="24" t="n"/>
      <c r="H159" s="24" t="n"/>
      <c r="I159" s="20" t="n"/>
      <c r="J159" s="27">
        <f>IFERROR(IF(I159="","",IF(G159="Oui",I159*'Paramètres'!$B$8,0)),"")</f>
        <v/>
      </c>
      <c r="K159" s="27">
        <f>IFERROR(IF(I159="","",IF(H159="Oui",I159*'Paramètres'!$B$9,0)),"")</f>
        <v/>
      </c>
      <c r="L159" s="27">
        <f>IFERROR(IF(OR(I159="",F159=""),"",IF(F159="Encaissement",I159+J159+K159,-(I159+J159+K159))),"")</f>
        <v/>
      </c>
      <c r="M159" s="24" t="n"/>
      <c r="N159" s="26" t="n"/>
    </row>
    <row r="160">
      <c r="A160" s="24" t="n"/>
      <c r="B160" s="17" t="n"/>
      <c r="C160" s="25">
        <f>IFERROR(IF(B160="","",B160-MOD(B160-1,7)),"")</f>
        <v/>
      </c>
      <c r="D160" s="26" t="n"/>
      <c r="E160" s="24" t="n"/>
      <c r="F160" s="24" t="n"/>
      <c r="G160" s="24" t="n"/>
      <c r="H160" s="24" t="n"/>
      <c r="I160" s="20" t="n"/>
      <c r="J160" s="27">
        <f>IFERROR(IF(I160="","",IF(G160="Oui",I160*'Paramètres'!$B$8,0)),"")</f>
        <v/>
      </c>
      <c r="K160" s="27">
        <f>IFERROR(IF(I160="","",IF(H160="Oui",I160*'Paramètres'!$B$9,0)),"")</f>
        <v/>
      </c>
      <c r="L160" s="27">
        <f>IFERROR(IF(OR(I160="",F160=""),"",IF(F160="Encaissement",I160+J160+K160,-(I160+J160+K160))),"")</f>
        <v/>
      </c>
      <c r="M160" s="24" t="n"/>
      <c r="N160" s="26" t="n"/>
    </row>
    <row r="161">
      <c r="A161" s="24" t="n"/>
      <c r="B161" s="17" t="n"/>
      <c r="C161" s="25">
        <f>IFERROR(IF(B161="","",B161-MOD(B161-1,7)),"")</f>
        <v/>
      </c>
      <c r="D161" s="26" t="n"/>
      <c r="E161" s="24" t="n"/>
      <c r="F161" s="24" t="n"/>
      <c r="G161" s="24" t="n"/>
      <c r="H161" s="24" t="n"/>
      <c r="I161" s="20" t="n"/>
      <c r="J161" s="27">
        <f>IFERROR(IF(I161="","",IF(G161="Oui",I161*'Paramètres'!$B$8,0)),"")</f>
        <v/>
      </c>
      <c r="K161" s="27">
        <f>IFERROR(IF(I161="","",IF(H161="Oui",I161*'Paramètres'!$B$9,0)),"")</f>
        <v/>
      </c>
      <c r="L161" s="27">
        <f>IFERROR(IF(OR(I161="",F161=""),"",IF(F161="Encaissement",I161+J161+K161,-(I161+J161+K161))),"")</f>
        <v/>
      </c>
      <c r="M161" s="24" t="n"/>
      <c r="N161" s="26" t="n"/>
    </row>
    <row r="162">
      <c r="A162" s="24" t="n"/>
      <c r="B162" s="17" t="n"/>
      <c r="C162" s="25">
        <f>IFERROR(IF(B162="","",B162-MOD(B162-1,7)),"")</f>
        <v/>
      </c>
      <c r="D162" s="26" t="n"/>
      <c r="E162" s="24" t="n"/>
      <c r="F162" s="24" t="n"/>
      <c r="G162" s="24" t="n"/>
      <c r="H162" s="24" t="n"/>
      <c r="I162" s="20" t="n"/>
      <c r="J162" s="27">
        <f>IFERROR(IF(I162="","",IF(G162="Oui",I162*'Paramètres'!$B$8,0)),"")</f>
        <v/>
      </c>
      <c r="K162" s="27">
        <f>IFERROR(IF(I162="","",IF(H162="Oui",I162*'Paramètres'!$B$9,0)),"")</f>
        <v/>
      </c>
      <c r="L162" s="27">
        <f>IFERROR(IF(OR(I162="",F162=""),"",IF(F162="Encaissement",I162+J162+K162,-(I162+J162+K162))),"")</f>
        <v/>
      </c>
      <c r="M162" s="24" t="n"/>
      <c r="N162" s="26" t="n"/>
    </row>
    <row r="163">
      <c r="A163" s="24" t="n"/>
      <c r="B163" s="17" t="n"/>
      <c r="C163" s="25">
        <f>IFERROR(IF(B163="","",B163-MOD(B163-1,7)),"")</f>
        <v/>
      </c>
      <c r="D163" s="26" t="n"/>
      <c r="E163" s="24" t="n"/>
      <c r="F163" s="24" t="n"/>
      <c r="G163" s="24" t="n"/>
      <c r="H163" s="24" t="n"/>
      <c r="I163" s="20" t="n"/>
      <c r="J163" s="27">
        <f>IFERROR(IF(I163="","",IF(G163="Oui",I163*'Paramètres'!$B$8,0)),"")</f>
        <v/>
      </c>
      <c r="K163" s="27">
        <f>IFERROR(IF(I163="","",IF(H163="Oui",I163*'Paramètres'!$B$9,0)),"")</f>
        <v/>
      </c>
      <c r="L163" s="27">
        <f>IFERROR(IF(OR(I163="",F163=""),"",IF(F163="Encaissement",I163+J163+K163,-(I163+J163+K163))),"")</f>
        <v/>
      </c>
      <c r="M163" s="24" t="n"/>
      <c r="N163" s="26" t="n"/>
    </row>
    <row r="164">
      <c r="A164" s="24" t="n"/>
      <c r="B164" s="17" t="n"/>
      <c r="C164" s="25">
        <f>IFERROR(IF(B164="","",B164-MOD(B164-1,7)),"")</f>
        <v/>
      </c>
      <c r="D164" s="26" t="n"/>
      <c r="E164" s="24" t="n"/>
      <c r="F164" s="24" t="n"/>
      <c r="G164" s="24" t="n"/>
      <c r="H164" s="24" t="n"/>
      <c r="I164" s="20" t="n"/>
      <c r="J164" s="27">
        <f>IFERROR(IF(I164="","",IF(G164="Oui",I164*'Paramètres'!$B$8,0)),"")</f>
        <v/>
      </c>
      <c r="K164" s="27">
        <f>IFERROR(IF(I164="","",IF(H164="Oui",I164*'Paramètres'!$B$9,0)),"")</f>
        <v/>
      </c>
      <c r="L164" s="27">
        <f>IFERROR(IF(OR(I164="",F164=""),"",IF(F164="Encaissement",I164+J164+K164,-(I164+J164+K164))),"")</f>
        <v/>
      </c>
      <c r="M164" s="24" t="n"/>
      <c r="N164" s="26" t="n"/>
    </row>
    <row r="165">
      <c r="A165" s="24" t="n"/>
      <c r="B165" s="17" t="n"/>
      <c r="C165" s="25">
        <f>IFERROR(IF(B165="","",B165-MOD(B165-1,7)),"")</f>
        <v/>
      </c>
      <c r="D165" s="26" t="n"/>
      <c r="E165" s="24" t="n"/>
      <c r="F165" s="24" t="n"/>
      <c r="G165" s="24" t="n"/>
      <c r="H165" s="24" t="n"/>
      <c r="I165" s="20" t="n"/>
      <c r="J165" s="27">
        <f>IFERROR(IF(I165="","",IF(G165="Oui",I165*'Paramètres'!$B$8,0)),"")</f>
        <v/>
      </c>
      <c r="K165" s="27">
        <f>IFERROR(IF(I165="","",IF(H165="Oui",I165*'Paramètres'!$B$9,0)),"")</f>
        <v/>
      </c>
      <c r="L165" s="27">
        <f>IFERROR(IF(OR(I165="",F165=""),"",IF(F165="Encaissement",I165+J165+K165,-(I165+J165+K165))),"")</f>
        <v/>
      </c>
      <c r="M165" s="24" t="n"/>
      <c r="N165" s="26" t="n"/>
    </row>
    <row r="166">
      <c r="A166" s="24" t="n"/>
      <c r="B166" s="17" t="n"/>
      <c r="C166" s="25">
        <f>IFERROR(IF(B166="","",B166-MOD(B166-1,7)),"")</f>
        <v/>
      </c>
      <c r="D166" s="26" t="n"/>
      <c r="E166" s="24" t="n"/>
      <c r="F166" s="24" t="n"/>
      <c r="G166" s="24" t="n"/>
      <c r="H166" s="24" t="n"/>
      <c r="I166" s="20" t="n"/>
      <c r="J166" s="27">
        <f>IFERROR(IF(I166="","",IF(G166="Oui",I166*'Paramètres'!$B$8,0)),"")</f>
        <v/>
      </c>
      <c r="K166" s="27">
        <f>IFERROR(IF(I166="","",IF(H166="Oui",I166*'Paramètres'!$B$9,0)),"")</f>
        <v/>
      </c>
      <c r="L166" s="27">
        <f>IFERROR(IF(OR(I166="",F166=""),"",IF(F166="Encaissement",I166+J166+K166,-(I166+J166+K166))),"")</f>
        <v/>
      </c>
      <c r="M166" s="24" t="n"/>
      <c r="N166" s="26" t="n"/>
    </row>
    <row r="167">
      <c r="A167" s="24" t="n"/>
      <c r="B167" s="17" t="n"/>
      <c r="C167" s="25">
        <f>IFERROR(IF(B167="","",B167-MOD(B167-1,7)),"")</f>
        <v/>
      </c>
      <c r="D167" s="26" t="n"/>
      <c r="E167" s="24" t="n"/>
      <c r="F167" s="24" t="n"/>
      <c r="G167" s="24" t="n"/>
      <c r="H167" s="24" t="n"/>
      <c r="I167" s="20" t="n"/>
      <c r="J167" s="27">
        <f>IFERROR(IF(I167="","",IF(G167="Oui",I167*'Paramètres'!$B$8,0)),"")</f>
        <v/>
      </c>
      <c r="K167" s="27">
        <f>IFERROR(IF(I167="","",IF(H167="Oui",I167*'Paramètres'!$B$9,0)),"")</f>
        <v/>
      </c>
      <c r="L167" s="27">
        <f>IFERROR(IF(OR(I167="",F167=""),"",IF(F167="Encaissement",I167+J167+K167,-(I167+J167+K167))),"")</f>
        <v/>
      </c>
      <c r="M167" s="24" t="n"/>
      <c r="N167" s="26" t="n"/>
    </row>
    <row r="168">
      <c r="A168" s="24" t="n"/>
      <c r="B168" s="17" t="n"/>
      <c r="C168" s="25">
        <f>IFERROR(IF(B168="","",B168-MOD(B168-1,7)),"")</f>
        <v/>
      </c>
      <c r="D168" s="26" t="n"/>
      <c r="E168" s="24" t="n"/>
      <c r="F168" s="24" t="n"/>
      <c r="G168" s="24" t="n"/>
      <c r="H168" s="24" t="n"/>
      <c r="I168" s="20" t="n"/>
      <c r="J168" s="27">
        <f>IFERROR(IF(I168="","",IF(G168="Oui",I168*'Paramètres'!$B$8,0)),"")</f>
        <v/>
      </c>
      <c r="K168" s="27">
        <f>IFERROR(IF(I168="","",IF(H168="Oui",I168*'Paramètres'!$B$9,0)),"")</f>
        <v/>
      </c>
      <c r="L168" s="27">
        <f>IFERROR(IF(OR(I168="",F168=""),"",IF(F168="Encaissement",I168+J168+K168,-(I168+J168+K168))),"")</f>
        <v/>
      </c>
      <c r="M168" s="24" t="n"/>
      <c r="N168" s="26" t="n"/>
    </row>
    <row r="169">
      <c r="A169" s="24" t="n"/>
      <c r="B169" s="17" t="n"/>
      <c r="C169" s="25">
        <f>IFERROR(IF(B169="","",B169-MOD(B169-1,7)),"")</f>
        <v/>
      </c>
      <c r="D169" s="26" t="n"/>
      <c r="E169" s="24" t="n"/>
      <c r="F169" s="24" t="n"/>
      <c r="G169" s="24" t="n"/>
      <c r="H169" s="24" t="n"/>
      <c r="I169" s="20" t="n"/>
      <c r="J169" s="27">
        <f>IFERROR(IF(I169="","",IF(G169="Oui",I169*'Paramètres'!$B$8,0)),"")</f>
        <v/>
      </c>
      <c r="K169" s="27">
        <f>IFERROR(IF(I169="","",IF(H169="Oui",I169*'Paramètres'!$B$9,0)),"")</f>
        <v/>
      </c>
      <c r="L169" s="27">
        <f>IFERROR(IF(OR(I169="",F169=""),"",IF(F169="Encaissement",I169+J169+K169,-(I169+J169+K169))),"")</f>
        <v/>
      </c>
      <c r="M169" s="24" t="n"/>
      <c r="N169" s="26" t="n"/>
    </row>
    <row r="170">
      <c r="A170" s="24" t="n"/>
      <c r="B170" s="17" t="n"/>
      <c r="C170" s="25">
        <f>IFERROR(IF(B170="","",B170-MOD(B170-1,7)),"")</f>
        <v/>
      </c>
      <c r="D170" s="26" t="n"/>
      <c r="E170" s="24" t="n"/>
      <c r="F170" s="24" t="n"/>
      <c r="G170" s="24" t="n"/>
      <c r="H170" s="24" t="n"/>
      <c r="I170" s="20" t="n"/>
      <c r="J170" s="27">
        <f>IFERROR(IF(I170="","",IF(G170="Oui",I170*'Paramètres'!$B$8,0)),"")</f>
        <v/>
      </c>
      <c r="K170" s="27">
        <f>IFERROR(IF(I170="","",IF(H170="Oui",I170*'Paramètres'!$B$9,0)),"")</f>
        <v/>
      </c>
      <c r="L170" s="27">
        <f>IFERROR(IF(OR(I170="",F170=""),"",IF(F170="Encaissement",I170+J170+K170,-(I170+J170+K170))),"")</f>
        <v/>
      </c>
      <c r="M170" s="24" t="n"/>
      <c r="N170" s="26" t="n"/>
    </row>
    <row r="171">
      <c r="A171" s="24" t="n"/>
      <c r="B171" s="17" t="n"/>
      <c r="C171" s="25">
        <f>IFERROR(IF(B171="","",B171-MOD(B171-1,7)),"")</f>
        <v/>
      </c>
      <c r="D171" s="26" t="n"/>
      <c r="E171" s="24" t="n"/>
      <c r="F171" s="24" t="n"/>
      <c r="G171" s="24" t="n"/>
      <c r="H171" s="24" t="n"/>
      <c r="I171" s="20" t="n"/>
      <c r="J171" s="27">
        <f>IFERROR(IF(I171="","",IF(G171="Oui",I171*'Paramètres'!$B$8,0)),"")</f>
        <v/>
      </c>
      <c r="K171" s="27">
        <f>IFERROR(IF(I171="","",IF(H171="Oui",I171*'Paramètres'!$B$9,0)),"")</f>
        <v/>
      </c>
      <c r="L171" s="27">
        <f>IFERROR(IF(OR(I171="",F171=""),"",IF(F171="Encaissement",I171+J171+K171,-(I171+J171+K171))),"")</f>
        <v/>
      </c>
      <c r="M171" s="24" t="n"/>
      <c r="N171" s="26" t="n"/>
    </row>
    <row r="172">
      <c r="A172" s="24" t="n"/>
      <c r="B172" s="17" t="n"/>
      <c r="C172" s="25">
        <f>IFERROR(IF(B172="","",B172-MOD(B172-1,7)),"")</f>
        <v/>
      </c>
      <c r="D172" s="26" t="n"/>
      <c r="E172" s="24" t="n"/>
      <c r="F172" s="24" t="n"/>
      <c r="G172" s="24" t="n"/>
      <c r="H172" s="24" t="n"/>
      <c r="I172" s="20" t="n"/>
      <c r="J172" s="27">
        <f>IFERROR(IF(I172="","",IF(G172="Oui",I172*'Paramètres'!$B$8,0)),"")</f>
        <v/>
      </c>
      <c r="K172" s="27">
        <f>IFERROR(IF(I172="","",IF(H172="Oui",I172*'Paramètres'!$B$9,0)),"")</f>
        <v/>
      </c>
      <c r="L172" s="27">
        <f>IFERROR(IF(OR(I172="",F172=""),"",IF(F172="Encaissement",I172+J172+K172,-(I172+J172+K172))),"")</f>
        <v/>
      </c>
      <c r="M172" s="24" t="n"/>
      <c r="N172" s="26" t="n"/>
    </row>
    <row r="173">
      <c r="A173" s="24" t="n"/>
      <c r="B173" s="17" t="n"/>
      <c r="C173" s="25">
        <f>IFERROR(IF(B173="","",B173-MOD(B173-1,7)),"")</f>
        <v/>
      </c>
      <c r="D173" s="26" t="n"/>
      <c r="E173" s="24" t="n"/>
      <c r="F173" s="24" t="n"/>
      <c r="G173" s="24" t="n"/>
      <c r="H173" s="24" t="n"/>
      <c r="I173" s="20" t="n"/>
      <c r="J173" s="27">
        <f>IFERROR(IF(I173="","",IF(G173="Oui",I173*'Paramètres'!$B$8,0)),"")</f>
        <v/>
      </c>
      <c r="K173" s="27">
        <f>IFERROR(IF(I173="","",IF(H173="Oui",I173*'Paramètres'!$B$9,0)),"")</f>
        <v/>
      </c>
      <c r="L173" s="27">
        <f>IFERROR(IF(OR(I173="",F173=""),"",IF(F173="Encaissement",I173+J173+K173,-(I173+J173+K173))),"")</f>
        <v/>
      </c>
      <c r="M173" s="24" t="n"/>
      <c r="N173" s="26" t="n"/>
    </row>
    <row r="174">
      <c r="A174" s="24" t="n"/>
      <c r="B174" s="17" t="n"/>
      <c r="C174" s="25">
        <f>IFERROR(IF(B174="","",B174-MOD(B174-1,7)),"")</f>
        <v/>
      </c>
      <c r="D174" s="26" t="n"/>
      <c r="E174" s="24" t="n"/>
      <c r="F174" s="24" t="n"/>
      <c r="G174" s="24" t="n"/>
      <c r="H174" s="24" t="n"/>
      <c r="I174" s="20" t="n"/>
      <c r="J174" s="27">
        <f>IFERROR(IF(I174="","",IF(G174="Oui",I174*'Paramètres'!$B$8,0)),"")</f>
        <v/>
      </c>
      <c r="K174" s="27">
        <f>IFERROR(IF(I174="","",IF(H174="Oui",I174*'Paramètres'!$B$9,0)),"")</f>
        <v/>
      </c>
      <c r="L174" s="27">
        <f>IFERROR(IF(OR(I174="",F174=""),"",IF(F174="Encaissement",I174+J174+K174,-(I174+J174+K174))),"")</f>
        <v/>
      </c>
      <c r="M174" s="24" t="n"/>
      <c r="N174" s="26" t="n"/>
    </row>
    <row r="175">
      <c r="A175" s="24" t="n"/>
      <c r="B175" s="17" t="n"/>
      <c r="C175" s="25">
        <f>IFERROR(IF(B175="","",B175-MOD(B175-1,7)),"")</f>
        <v/>
      </c>
      <c r="D175" s="26" t="n"/>
      <c r="E175" s="24" t="n"/>
      <c r="F175" s="24" t="n"/>
      <c r="G175" s="24" t="n"/>
      <c r="H175" s="24" t="n"/>
      <c r="I175" s="20" t="n"/>
      <c r="J175" s="27">
        <f>IFERROR(IF(I175="","",IF(G175="Oui",I175*'Paramètres'!$B$8,0)),"")</f>
        <v/>
      </c>
      <c r="K175" s="27">
        <f>IFERROR(IF(I175="","",IF(H175="Oui",I175*'Paramètres'!$B$9,0)),"")</f>
        <v/>
      </c>
      <c r="L175" s="27">
        <f>IFERROR(IF(OR(I175="",F175=""),"",IF(F175="Encaissement",I175+J175+K175,-(I175+J175+K175))),"")</f>
        <v/>
      </c>
      <c r="M175" s="24" t="n"/>
      <c r="N175" s="26" t="n"/>
    </row>
    <row r="176">
      <c r="A176" s="24" t="n"/>
      <c r="B176" s="17" t="n"/>
      <c r="C176" s="25">
        <f>IFERROR(IF(B176="","",B176-MOD(B176-1,7)),"")</f>
        <v/>
      </c>
      <c r="D176" s="26" t="n"/>
      <c r="E176" s="24" t="n"/>
      <c r="F176" s="24" t="n"/>
      <c r="G176" s="24" t="n"/>
      <c r="H176" s="24" t="n"/>
      <c r="I176" s="20" t="n"/>
      <c r="J176" s="27">
        <f>IFERROR(IF(I176="","",IF(G176="Oui",I176*'Paramètres'!$B$8,0)),"")</f>
        <v/>
      </c>
      <c r="K176" s="27">
        <f>IFERROR(IF(I176="","",IF(H176="Oui",I176*'Paramètres'!$B$9,0)),"")</f>
        <v/>
      </c>
      <c r="L176" s="27">
        <f>IFERROR(IF(OR(I176="",F176=""),"",IF(F176="Encaissement",I176+J176+K176,-(I176+J176+K176))),"")</f>
        <v/>
      </c>
      <c r="M176" s="24" t="n"/>
      <c r="N176" s="26" t="n"/>
    </row>
    <row r="177">
      <c r="A177" s="24" t="n"/>
      <c r="B177" s="17" t="n"/>
      <c r="C177" s="25">
        <f>IFERROR(IF(B177="","",B177-MOD(B177-1,7)),"")</f>
        <v/>
      </c>
      <c r="D177" s="26" t="n"/>
      <c r="E177" s="24" t="n"/>
      <c r="F177" s="24" t="n"/>
      <c r="G177" s="24" t="n"/>
      <c r="H177" s="24" t="n"/>
      <c r="I177" s="20" t="n"/>
      <c r="J177" s="27">
        <f>IFERROR(IF(I177="","",IF(G177="Oui",I177*'Paramètres'!$B$8,0)),"")</f>
        <v/>
      </c>
      <c r="K177" s="27">
        <f>IFERROR(IF(I177="","",IF(H177="Oui",I177*'Paramètres'!$B$9,0)),"")</f>
        <v/>
      </c>
      <c r="L177" s="27">
        <f>IFERROR(IF(OR(I177="",F177=""),"",IF(F177="Encaissement",I177+J177+K177,-(I177+J177+K177))),"")</f>
        <v/>
      </c>
      <c r="M177" s="24" t="n"/>
      <c r="N177" s="26" t="n"/>
    </row>
    <row r="178">
      <c r="A178" s="24" t="n"/>
      <c r="B178" s="17" t="n"/>
      <c r="C178" s="25">
        <f>IFERROR(IF(B178="","",B178-MOD(B178-1,7)),"")</f>
        <v/>
      </c>
      <c r="D178" s="26" t="n"/>
      <c r="E178" s="24" t="n"/>
      <c r="F178" s="24" t="n"/>
      <c r="G178" s="24" t="n"/>
      <c r="H178" s="24" t="n"/>
      <c r="I178" s="20" t="n"/>
      <c r="J178" s="27">
        <f>IFERROR(IF(I178="","",IF(G178="Oui",I178*'Paramètres'!$B$8,0)),"")</f>
        <v/>
      </c>
      <c r="K178" s="27">
        <f>IFERROR(IF(I178="","",IF(H178="Oui",I178*'Paramètres'!$B$9,0)),"")</f>
        <v/>
      </c>
      <c r="L178" s="27">
        <f>IFERROR(IF(OR(I178="",F178=""),"",IF(F178="Encaissement",I178+J178+K178,-(I178+J178+K178))),"")</f>
        <v/>
      </c>
      <c r="M178" s="24" t="n"/>
      <c r="N178" s="26" t="n"/>
    </row>
    <row r="179">
      <c r="A179" s="24" t="n"/>
      <c r="B179" s="17" t="n"/>
      <c r="C179" s="25">
        <f>IFERROR(IF(B179="","",B179-MOD(B179-1,7)),"")</f>
        <v/>
      </c>
      <c r="D179" s="26" t="n"/>
      <c r="E179" s="24" t="n"/>
      <c r="F179" s="24" t="n"/>
      <c r="G179" s="24" t="n"/>
      <c r="H179" s="24" t="n"/>
      <c r="I179" s="20" t="n"/>
      <c r="J179" s="27">
        <f>IFERROR(IF(I179="","",IF(G179="Oui",I179*'Paramètres'!$B$8,0)),"")</f>
        <v/>
      </c>
      <c r="K179" s="27">
        <f>IFERROR(IF(I179="","",IF(H179="Oui",I179*'Paramètres'!$B$9,0)),"")</f>
        <v/>
      </c>
      <c r="L179" s="27">
        <f>IFERROR(IF(OR(I179="",F179=""),"",IF(F179="Encaissement",I179+J179+K179,-(I179+J179+K179))),"")</f>
        <v/>
      </c>
      <c r="M179" s="24" t="n"/>
      <c r="N179" s="26" t="n"/>
    </row>
    <row r="180">
      <c r="A180" s="24" t="n"/>
      <c r="B180" s="17" t="n"/>
      <c r="C180" s="25">
        <f>IFERROR(IF(B180="","",B180-MOD(B180-1,7)),"")</f>
        <v/>
      </c>
      <c r="D180" s="26" t="n"/>
      <c r="E180" s="24" t="n"/>
      <c r="F180" s="24" t="n"/>
      <c r="G180" s="24" t="n"/>
      <c r="H180" s="24" t="n"/>
      <c r="I180" s="20" t="n"/>
      <c r="J180" s="27">
        <f>IFERROR(IF(I180="","",IF(G180="Oui",I180*'Paramètres'!$B$8,0)),"")</f>
        <v/>
      </c>
      <c r="K180" s="27">
        <f>IFERROR(IF(I180="","",IF(H180="Oui",I180*'Paramètres'!$B$9,0)),"")</f>
        <v/>
      </c>
      <c r="L180" s="27">
        <f>IFERROR(IF(OR(I180="",F180=""),"",IF(F180="Encaissement",I180+J180+K180,-(I180+J180+K180))),"")</f>
        <v/>
      </c>
      <c r="M180" s="24" t="n"/>
      <c r="N180" s="26" t="n"/>
    </row>
    <row r="181">
      <c r="A181" s="24" t="n"/>
      <c r="B181" s="17" t="n"/>
      <c r="C181" s="25">
        <f>IFERROR(IF(B181="","",B181-MOD(B181-1,7)),"")</f>
        <v/>
      </c>
      <c r="D181" s="26" t="n"/>
      <c r="E181" s="24" t="n"/>
      <c r="F181" s="24" t="n"/>
      <c r="G181" s="24" t="n"/>
      <c r="H181" s="24" t="n"/>
      <c r="I181" s="20" t="n"/>
      <c r="J181" s="27">
        <f>IFERROR(IF(I181="","",IF(G181="Oui",I181*'Paramètres'!$B$8,0)),"")</f>
        <v/>
      </c>
      <c r="K181" s="27">
        <f>IFERROR(IF(I181="","",IF(H181="Oui",I181*'Paramètres'!$B$9,0)),"")</f>
        <v/>
      </c>
      <c r="L181" s="27">
        <f>IFERROR(IF(OR(I181="",F181=""),"",IF(F181="Encaissement",I181+J181+K181,-(I181+J181+K181))),"")</f>
        <v/>
      </c>
      <c r="M181" s="24" t="n"/>
      <c r="N181" s="26" t="n"/>
    </row>
    <row r="182">
      <c r="A182" s="24" t="n"/>
      <c r="B182" s="17" t="n"/>
      <c r="C182" s="25">
        <f>IFERROR(IF(B182="","",B182-MOD(B182-1,7)),"")</f>
        <v/>
      </c>
      <c r="D182" s="26" t="n"/>
      <c r="E182" s="24" t="n"/>
      <c r="F182" s="24" t="n"/>
      <c r="G182" s="24" t="n"/>
      <c r="H182" s="24" t="n"/>
      <c r="I182" s="20" t="n"/>
      <c r="J182" s="27">
        <f>IFERROR(IF(I182="","",IF(G182="Oui",I182*'Paramètres'!$B$8,0)),"")</f>
        <v/>
      </c>
      <c r="K182" s="27">
        <f>IFERROR(IF(I182="","",IF(H182="Oui",I182*'Paramètres'!$B$9,0)),"")</f>
        <v/>
      </c>
      <c r="L182" s="27">
        <f>IFERROR(IF(OR(I182="",F182=""),"",IF(F182="Encaissement",I182+J182+K182,-(I182+J182+K182))),"")</f>
        <v/>
      </c>
      <c r="M182" s="24" t="n"/>
      <c r="N182" s="26" t="n"/>
    </row>
    <row r="183">
      <c r="A183" s="24" t="n"/>
      <c r="B183" s="17" t="n"/>
      <c r="C183" s="25">
        <f>IFERROR(IF(B183="","",B183-MOD(B183-1,7)),"")</f>
        <v/>
      </c>
      <c r="D183" s="26" t="n"/>
      <c r="E183" s="24" t="n"/>
      <c r="F183" s="24" t="n"/>
      <c r="G183" s="24" t="n"/>
      <c r="H183" s="24" t="n"/>
      <c r="I183" s="20" t="n"/>
      <c r="J183" s="27">
        <f>IFERROR(IF(I183="","",IF(G183="Oui",I183*'Paramètres'!$B$8,0)),"")</f>
        <v/>
      </c>
      <c r="K183" s="27">
        <f>IFERROR(IF(I183="","",IF(H183="Oui",I183*'Paramètres'!$B$9,0)),"")</f>
        <v/>
      </c>
      <c r="L183" s="27">
        <f>IFERROR(IF(OR(I183="",F183=""),"",IF(F183="Encaissement",I183+J183+K183,-(I183+J183+K183))),"")</f>
        <v/>
      </c>
      <c r="M183" s="24" t="n"/>
      <c r="N183" s="26" t="n"/>
    </row>
    <row r="184">
      <c r="A184" s="24" t="n"/>
      <c r="B184" s="17" t="n"/>
      <c r="C184" s="25">
        <f>IFERROR(IF(B184="","",B184-MOD(B184-1,7)),"")</f>
        <v/>
      </c>
      <c r="D184" s="26" t="n"/>
      <c r="E184" s="24" t="n"/>
      <c r="F184" s="24" t="n"/>
      <c r="G184" s="24" t="n"/>
      <c r="H184" s="24" t="n"/>
      <c r="I184" s="20" t="n"/>
      <c r="J184" s="27">
        <f>IFERROR(IF(I184="","",IF(G184="Oui",I184*'Paramètres'!$B$8,0)),"")</f>
        <v/>
      </c>
      <c r="K184" s="27">
        <f>IFERROR(IF(I184="","",IF(H184="Oui",I184*'Paramètres'!$B$9,0)),"")</f>
        <v/>
      </c>
      <c r="L184" s="27">
        <f>IFERROR(IF(OR(I184="",F184=""),"",IF(F184="Encaissement",I184+J184+K184,-(I184+J184+K184))),"")</f>
        <v/>
      </c>
      <c r="M184" s="24" t="n"/>
      <c r="N184" s="26" t="n"/>
    </row>
    <row r="185">
      <c r="A185" s="24" t="n"/>
      <c r="B185" s="17" t="n"/>
      <c r="C185" s="25">
        <f>IFERROR(IF(B185="","",B185-MOD(B185-1,7)),"")</f>
        <v/>
      </c>
      <c r="D185" s="26" t="n"/>
      <c r="E185" s="24" t="n"/>
      <c r="F185" s="24" t="n"/>
      <c r="G185" s="24" t="n"/>
      <c r="H185" s="24" t="n"/>
      <c r="I185" s="20" t="n"/>
      <c r="J185" s="27">
        <f>IFERROR(IF(I185="","",IF(G185="Oui",I185*'Paramètres'!$B$8,0)),"")</f>
        <v/>
      </c>
      <c r="K185" s="27">
        <f>IFERROR(IF(I185="","",IF(H185="Oui",I185*'Paramètres'!$B$9,0)),"")</f>
        <v/>
      </c>
      <c r="L185" s="27">
        <f>IFERROR(IF(OR(I185="",F185=""),"",IF(F185="Encaissement",I185+J185+K185,-(I185+J185+K185))),"")</f>
        <v/>
      </c>
      <c r="M185" s="24" t="n"/>
      <c r="N185" s="26" t="n"/>
    </row>
    <row r="186">
      <c r="A186" s="24" t="n"/>
      <c r="B186" s="17" t="n"/>
      <c r="C186" s="25">
        <f>IFERROR(IF(B186="","",B186-MOD(B186-1,7)),"")</f>
        <v/>
      </c>
      <c r="D186" s="26" t="n"/>
      <c r="E186" s="24" t="n"/>
      <c r="F186" s="24" t="n"/>
      <c r="G186" s="24" t="n"/>
      <c r="H186" s="24" t="n"/>
      <c r="I186" s="20" t="n"/>
      <c r="J186" s="27">
        <f>IFERROR(IF(I186="","",IF(G186="Oui",I186*'Paramètres'!$B$8,0)),"")</f>
        <v/>
      </c>
      <c r="K186" s="27">
        <f>IFERROR(IF(I186="","",IF(H186="Oui",I186*'Paramètres'!$B$9,0)),"")</f>
        <v/>
      </c>
      <c r="L186" s="27">
        <f>IFERROR(IF(OR(I186="",F186=""),"",IF(F186="Encaissement",I186+J186+K186,-(I186+J186+K186))),"")</f>
        <v/>
      </c>
      <c r="M186" s="24" t="n"/>
      <c r="N186" s="26" t="n"/>
    </row>
    <row r="187">
      <c r="A187" s="24" t="n"/>
      <c r="B187" s="17" t="n"/>
      <c r="C187" s="25">
        <f>IFERROR(IF(B187="","",B187-MOD(B187-1,7)),"")</f>
        <v/>
      </c>
      <c r="D187" s="26" t="n"/>
      <c r="E187" s="24" t="n"/>
      <c r="F187" s="24" t="n"/>
      <c r="G187" s="24" t="n"/>
      <c r="H187" s="24" t="n"/>
      <c r="I187" s="20" t="n"/>
      <c r="J187" s="27">
        <f>IFERROR(IF(I187="","",IF(G187="Oui",I187*'Paramètres'!$B$8,0)),"")</f>
        <v/>
      </c>
      <c r="K187" s="27">
        <f>IFERROR(IF(I187="","",IF(H187="Oui",I187*'Paramètres'!$B$9,0)),"")</f>
        <v/>
      </c>
      <c r="L187" s="27">
        <f>IFERROR(IF(OR(I187="",F187=""),"",IF(F187="Encaissement",I187+J187+K187,-(I187+J187+K187))),"")</f>
        <v/>
      </c>
      <c r="M187" s="24" t="n"/>
      <c r="N187" s="26" t="n"/>
    </row>
    <row r="188">
      <c r="A188" s="24" t="n"/>
      <c r="B188" s="17" t="n"/>
      <c r="C188" s="25">
        <f>IFERROR(IF(B188="","",B188-MOD(B188-1,7)),"")</f>
        <v/>
      </c>
      <c r="D188" s="26" t="n"/>
      <c r="E188" s="24" t="n"/>
      <c r="F188" s="24" t="n"/>
      <c r="G188" s="24" t="n"/>
      <c r="H188" s="24" t="n"/>
      <c r="I188" s="20" t="n"/>
      <c r="J188" s="27">
        <f>IFERROR(IF(I188="","",IF(G188="Oui",I188*'Paramètres'!$B$8,0)),"")</f>
        <v/>
      </c>
      <c r="K188" s="27">
        <f>IFERROR(IF(I188="","",IF(H188="Oui",I188*'Paramètres'!$B$9,0)),"")</f>
        <v/>
      </c>
      <c r="L188" s="27">
        <f>IFERROR(IF(OR(I188="",F188=""),"",IF(F188="Encaissement",I188+J188+K188,-(I188+J188+K188))),"")</f>
        <v/>
      </c>
      <c r="M188" s="24" t="n"/>
      <c r="N188" s="26" t="n"/>
    </row>
    <row r="189">
      <c r="A189" s="24" t="n"/>
      <c r="B189" s="17" t="n"/>
      <c r="C189" s="25">
        <f>IFERROR(IF(B189="","",B189-MOD(B189-1,7)),"")</f>
        <v/>
      </c>
      <c r="D189" s="26" t="n"/>
      <c r="E189" s="24" t="n"/>
      <c r="F189" s="24" t="n"/>
      <c r="G189" s="24" t="n"/>
      <c r="H189" s="24" t="n"/>
      <c r="I189" s="20" t="n"/>
      <c r="J189" s="27">
        <f>IFERROR(IF(I189="","",IF(G189="Oui",I189*'Paramètres'!$B$8,0)),"")</f>
        <v/>
      </c>
      <c r="K189" s="27">
        <f>IFERROR(IF(I189="","",IF(H189="Oui",I189*'Paramètres'!$B$9,0)),"")</f>
        <v/>
      </c>
      <c r="L189" s="27">
        <f>IFERROR(IF(OR(I189="",F189=""),"",IF(F189="Encaissement",I189+J189+K189,-(I189+J189+K189))),"")</f>
        <v/>
      </c>
      <c r="M189" s="24" t="n"/>
      <c r="N189" s="26" t="n"/>
    </row>
    <row r="190">
      <c r="A190" s="24" t="n"/>
      <c r="B190" s="17" t="n"/>
      <c r="C190" s="25">
        <f>IFERROR(IF(B190="","",B190-MOD(B190-1,7)),"")</f>
        <v/>
      </c>
      <c r="D190" s="26" t="n"/>
      <c r="E190" s="24" t="n"/>
      <c r="F190" s="24" t="n"/>
      <c r="G190" s="24" t="n"/>
      <c r="H190" s="24" t="n"/>
      <c r="I190" s="20" t="n"/>
      <c r="J190" s="27">
        <f>IFERROR(IF(I190="","",IF(G190="Oui",I190*'Paramètres'!$B$8,0)),"")</f>
        <v/>
      </c>
      <c r="K190" s="27">
        <f>IFERROR(IF(I190="","",IF(H190="Oui",I190*'Paramètres'!$B$9,0)),"")</f>
        <v/>
      </c>
      <c r="L190" s="27">
        <f>IFERROR(IF(OR(I190="",F190=""),"",IF(F190="Encaissement",I190+J190+K190,-(I190+J190+K190))),"")</f>
        <v/>
      </c>
      <c r="M190" s="24" t="n"/>
      <c r="N190" s="26" t="n"/>
    </row>
    <row r="191">
      <c r="A191" s="24" t="n"/>
      <c r="B191" s="17" t="n"/>
      <c r="C191" s="25">
        <f>IFERROR(IF(B191="","",B191-MOD(B191-1,7)),"")</f>
        <v/>
      </c>
      <c r="D191" s="26" t="n"/>
      <c r="E191" s="24" t="n"/>
      <c r="F191" s="24" t="n"/>
      <c r="G191" s="24" t="n"/>
      <c r="H191" s="24" t="n"/>
      <c r="I191" s="20" t="n"/>
      <c r="J191" s="27">
        <f>IFERROR(IF(I191="","",IF(G191="Oui",I191*'Paramètres'!$B$8,0)),"")</f>
        <v/>
      </c>
      <c r="K191" s="27">
        <f>IFERROR(IF(I191="","",IF(H191="Oui",I191*'Paramètres'!$B$9,0)),"")</f>
        <v/>
      </c>
      <c r="L191" s="27">
        <f>IFERROR(IF(OR(I191="",F191=""),"",IF(F191="Encaissement",I191+J191+K191,-(I191+J191+K191))),"")</f>
        <v/>
      </c>
      <c r="M191" s="24" t="n"/>
      <c r="N191" s="26" t="n"/>
    </row>
    <row r="192">
      <c r="A192" s="24" t="n"/>
      <c r="B192" s="17" t="n"/>
      <c r="C192" s="25">
        <f>IFERROR(IF(B192="","",B192-MOD(B192-1,7)),"")</f>
        <v/>
      </c>
      <c r="D192" s="26" t="n"/>
      <c r="E192" s="24" t="n"/>
      <c r="F192" s="24" t="n"/>
      <c r="G192" s="24" t="n"/>
      <c r="H192" s="24" t="n"/>
      <c r="I192" s="20" t="n"/>
      <c r="J192" s="27">
        <f>IFERROR(IF(I192="","",IF(G192="Oui",I192*'Paramètres'!$B$8,0)),"")</f>
        <v/>
      </c>
      <c r="K192" s="27">
        <f>IFERROR(IF(I192="","",IF(H192="Oui",I192*'Paramètres'!$B$9,0)),"")</f>
        <v/>
      </c>
      <c r="L192" s="27">
        <f>IFERROR(IF(OR(I192="",F192=""),"",IF(F192="Encaissement",I192+J192+K192,-(I192+J192+K192))),"")</f>
        <v/>
      </c>
      <c r="M192" s="24" t="n"/>
      <c r="N192" s="26" t="n"/>
    </row>
    <row r="193">
      <c r="A193" s="24" t="n"/>
      <c r="B193" s="17" t="n"/>
      <c r="C193" s="25">
        <f>IFERROR(IF(B193="","",B193-MOD(B193-1,7)),"")</f>
        <v/>
      </c>
      <c r="D193" s="26" t="n"/>
      <c r="E193" s="24" t="n"/>
      <c r="F193" s="24" t="n"/>
      <c r="G193" s="24" t="n"/>
      <c r="H193" s="24" t="n"/>
      <c r="I193" s="20" t="n"/>
      <c r="J193" s="27">
        <f>IFERROR(IF(I193="","",IF(G193="Oui",I193*'Paramètres'!$B$8,0)),"")</f>
        <v/>
      </c>
      <c r="K193" s="27">
        <f>IFERROR(IF(I193="","",IF(H193="Oui",I193*'Paramètres'!$B$9,0)),"")</f>
        <v/>
      </c>
      <c r="L193" s="27">
        <f>IFERROR(IF(OR(I193="",F193=""),"",IF(F193="Encaissement",I193+J193+K193,-(I193+J193+K193))),"")</f>
        <v/>
      </c>
      <c r="M193" s="24" t="n"/>
      <c r="N193" s="26" t="n"/>
    </row>
    <row r="194">
      <c r="A194" s="24" t="n"/>
      <c r="B194" s="17" t="n"/>
      <c r="C194" s="25">
        <f>IFERROR(IF(B194="","",B194-MOD(B194-1,7)),"")</f>
        <v/>
      </c>
      <c r="D194" s="26" t="n"/>
      <c r="E194" s="24" t="n"/>
      <c r="F194" s="24" t="n"/>
      <c r="G194" s="24" t="n"/>
      <c r="H194" s="24" t="n"/>
      <c r="I194" s="20" t="n"/>
      <c r="J194" s="27">
        <f>IFERROR(IF(I194="","",IF(G194="Oui",I194*'Paramètres'!$B$8,0)),"")</f>
        <v/>
      </c>
      <c r="K194" s="27">
        <f>IFERROR(IF(I194="","",IF(H194="Oui",I194*'Paramètres'!$B$9,0)),"")</f>
        <v/>
      </c>
      <c r="L194" s="27">
        <f>IFERROR(IF(OR(I194="",F194=""),"",IF(F194="Encaissement",I194+J194+K194,-(I194+J194+K194))),"")</f>
        <v/>
      </c>
      <c r="M194" s="24" t="n"/>
      <c r="N194" s="26" t="n"/>
    </row>
    <row r="195">
      <c r="A195" s="24" t="n"/>
      <c r="B195" s="17" t="n"/>
      <c r="C195" s="25">
        <f>IFERROR(IF(B195="","",B195-MOD(B195-1,7)),"")</f>
        <v/>
      </c>
      <c r="D195" s="26" t="n"/>
      <c r="E195" s="24" t="n"/>
      <c r="F195" s="24" t="n"/>
      <c r="G195" s="24" t="n"/>
      <c r="H195" s="24" t="n"/>
      <c r="I195" s="20" t="n"/>
      <c r="J195" s="27">
        <f>IFERROR(IF(I195="","",IF(G195="Oui",I195*'Paramètres'!$B$8,0)),"")</f>
        <v/>
      </c>
      <c r="K195" s="27">
        <f>IFERROR(IF(I195="","",IF(H195="Oui",I195*'Paramètres'!$B$9,0)),"")</f>
        <v/>
      </c>
      <c r="L195" s="27">
        <f>IFERROR(IF(OR(I195="",F195=""),"",IF(F195="Encaissement",I195+J195+K195,-(I195+J195+K195))),"")</f>
        <v/>
      </c>
      <c r="M195" s="24" t="n"/>
      <c r="N195" s="26" t="n"/>
    </row>
    <row r="196">
      <c r="A196" s="24" t="n"/>
      <c r="B196" s="17" t="n"/>
      <c r="C196" s="25">
        <f>IFERROR(IF(B196="","",B196-MOD(B196-1,7)),"")</f>
        <v/>
      </c>
      <c r="D196" s="26" t="n"/>
      <c r="E196" s="24" t="n"/>
      <c r="F196" s="24" t="n"/>
      <c r="G196" s="24" t="n"/>
      <c r="H196" s="24" t="n"/>
      <c r="I196" s="20" t="n"/>
      <c r="J196" s="27">
        <f>IFERROR(IF(I196="","",IF(G196="Oui",I196*'Paramètres'!$B$8,0)),"")</f>
        <v/>
      </c>
      <c r="K196" s="27">
        <f>IFERROR(IF(I196="","",IF(H196="Oui",I196*'Paramètres'!$B$9,0)),"")</f>
        <v/>
      </c>
      <c r="L196" s="27">
        <f>IFERROR(IF(OR(I196="",F196=""),"",IF(F196="Encaissement",I196+J196+K196,-(I196+J196+K196))),"")</f>
        <v/>
      </c>
      <c r="M196" s="24" t="n"/>
      <c r="N196" s="26" t="n"/>
    </row>
    <row r="197">
      <c r="A197" s="24" t="n"/>
      <c r="B197" s="17" t="n"/>
      <c r="C197" s="25">
        <f>IFERROR(IF(B197="","",B197-MOD(B197-1,7)),"")</f>
        <v/>
      </c>
      <c r="D197" s="26" t="n"/>
      <c r="E197" s="24" t="n"/>
      <c r="F197" s="24" t="n"/>
      <c r="G197" s="24" t="n"/>
      <c r="H197" s="24" t="n"/>
      <c r="I197" s="20" t="n"/>
      <c r="J197" s="27">
        <f>IFERROR(IF(I197="","",IF(G197="Oui",I197*'Paramètres'!$B$8,0)),"")</f>
        <v/>
      </c>
      <c r="K197" s="27">
        <f>IFERROR(IF(I197="","",IF(H197="Oui",I197*'Paramètres'!$B$9,0)),"")</f>
        <v/>
      </c>
      <c r="L197" s="27">
        <f>IFERROR(IF(OR(I197="",F197=""),"",IF(F197="Encaissement",I197+J197+K197,-(I197+J197+K197))),"")</f>
        <v/>
      </c>
      <c r="M197" s="24" t="n"/>
      <c r="N197" s="26" t="n"/>
    </row>
    <row r="198">
      <c r="A198" s="24" t="n"/>
      <c r="B198" s="17" t="n"/>
      <c r="C198" s="25">
        <f>IFERROR(IF(B198="","",B198-MOD(B198-1,7)),"")</f>
        <v/>
      </c>
      <c r="D198" s="26" t="n"/>
      <c r="E198" s="24" t="n"/>
      <c r="F198" s="24" t="n"/>
      <c r="G198" s="24" t="n"/>
      <c r="H198" s="24" t="n"/>
      <c r="I198" s="20" t="n"/>
      <c r="J198" s="27">
        <f>IFERROR(IF(I198="","",IF(G198="Oui",I198*'Paramètres'!$B$8,0)),"")</f>
        <v/>
      </c>
      <c r="K198" s="27">
        <f>IFERROR(IF(I198="","",IF(H198="Oui",I198*'Paramètres'!$B$9,0)),"")</f>
        <v/>
      </c>
      <c r="L198" s="27">
        <f>IFERROR(IF(OR(I198="",F198=""),"",IF(F198="Encaissement",I198+J198+K198,-(I198+J198+K198))),"")</f>
        <v/>
      </c>
      <c r="M198" s="24" t="n"/>
      <c r="N198" s="26" t="n"/>
    </row>
    <row r="199">
      <c r="A199" s="24" t="n"/>
      <c r="B199" s="17" t="n"/>
      <c r="C199" s="25">
        <f>IFERROR(IF(B199="","",B199-MOD(B199-1,7)),"")</f>
        <v/>
      </c>
      <c r="D199" s="26" t="n"/>
      <c r="E199" s="24" t="n"/>
      <c r="F199" s="24" t="n"/>
      <c r="G199" s="24" t="n"/>
      <c r="H199" s="24" t="n"/>
      <c r="I199" s="20" t="n"/>
      <c r="J199" s="27">
        <f>IFERROR(IF(I199="","",IF(G199="Oui",I199*'Paramètres'!$B$8,0)),"")</f>
        <v/>
      </c>
      <c r="K199" s="27">
        <f>IFERROR(IF(I199="","",IF(H199="Oui",I199*'Paramètres'!$B$9,0)),"")</f>
        <v/>
      </c>
      <c r="L199" s="27">
        <f>IFERROR(IF(OR(I199="",F199=""),"",IF(F199="Encaissement",I199+J199+K199,-(I199+J199+K199))),"")</f>
        <v/>
      </c>
      <c r="M199" s="24" t="n"/>
      <c r="N199" s="26" t="n"/>
    </row>
    <row r="200">
      <c r="A200" s="24" t="n"/>
      <c r="B200" s="17" t="n"/>
      <c r="C200" s="25">
        <f>IFERROR(IF(B200="","",B200-MOD(B200-1,7)),"")</f>
        <v/>
      </c>
      <c r="D200" s="26" t="n"/>
      <c r="E200" s="24" t="n"/>
      <c r="F200" s="24" t="n"/>
      <c r="G200" s="24" t="n"/>
      <c r="H200" s="24" t="n"/>
      <c r="I200" s="20" t="n"/>
      <c r="J200" s="27">
        <f>IFERROR(IF(I200="","",IF(G200="Oui",I200*'Paramètres'!$B$8,0)),"")</f>
        <v/>
      </c>
      <c r="K200" s="27">
        <f>IFERROR(IF(I200="","",IF(H200="Oui",I200*'Paramètres'!$B$9,0)),"")</f>
        <v/>
      </c>
      <c r="L200" s="27">
        <f>IFERROR(IF(OR(I200="",F200=""),"",IF(F200="Encaissement",I200+J200+K200,-(I200+J200+K200))),"")</f>
        <v/>
      </c>
      <c r="M200" s="24" t="n"/>
      <c r="N200" s="26" t="n"/>
    </row>
    <row r="201">
      <c r="A201" s="24" t="n"/>
      <c r="B201" s="17" t="n"/>
      <c r="C201" s="25">
        <f>IFERROR(IF(B201="","",B201-MOD(B201-1,7)),"")</f>
        <v/>
      </c>
      <c r="D201" s="26" t="n"/>
      <c r="E201" s="24" t="n"/>
      <c r="F201" s="24" t="n"/>
      <c r="G201" s="24" t="n"/>
      <c r="H201" s="24" t="n"/>
      <c r="I201" s="20" t="n"/>
      <c r="J201" s="27">
        <f>IFERROR(IF(I201="","",IF(G201="Oui",I201*'Paramètres'!$B$8,0)),"")</f>
        <v/>
      </c>
      <c r="K201" s="27">
        <f>IFERROR(IF(I201="","",IF(H201="Oui",I201*'Paramètres'!$B$9,0)),"")</f>
        <v/>
      </c>
      <c r="L201" s="27">
        <f>IFERROR(IF(OR(I201="",F201=""),"",IF(F201="Encaissement",I201+J201+K201,-(I201+J201+K201))),"")</f>
        <v/>
      </c>
      <c r="M201" s="24" t="n"/>
      <c r="N201" s="26" t="n"/>
    </row>
    <row r="202">
      <c r="A202" s="24" t="n"/>
      <c r="B202" s="17" t="n"/>
      <c r="C202" s="25">
        <f>IFERROR(IF(B202="","",B202-MOD(B202-1,7)),"")</f>
        <v/>
      </c>
      <c r="D202" s="26" t="n"/>
      <c r="E202" s="24" t="n"/>
      <c r="F202" s="24" t="n"/>
      <c r="G202" s="24" t="n"/>
      <c r="H202" s="24" t="n"/>
      <c r="I202" s="20" t="n"/>
      <c r="J202" s="27">
        <f>IFERROR(IF(I202="","",IF(G202="Oui",I202*'Paramètres'!$B$8,0)),"")</f>
        <v/>
      </c>
      <c r="K202" s="27">
        <f>IFERROR(IF(I202="","",IF(H202="Oui",I202*'Paramètres'!$B$9,0)),"")</f>
        <v/>
      </c>
      <c r="L202" s="27">
        <f>IFERROR(IF(OR(I202="",F202=""),"",IF(F202="Encaissement",I202+J202+K202,-(I202+J202+K202))),"")</f>
        <v/>
      </c>
      <c r="M202" s="24" t="n"/>
      <c r="N202" s="26" t="n"/>
    </row>
    <row r="203">
      <c r="A203" s="24" t="n"/>
      <c r="B203" s="17" t="n"/>
      <c r="C203" s="25">
        <f>IFERROR(IF(B203="","",B203-MOD(B203-1,7)),"")</f>
        <v/>
      </c>
      <c r="D203" s="26" t="n"/>
      <c r="E203" s="24" t="n"/>
      <c r="F203" s="24" t="n"/>
      <c r="G203" s="24" t="n"/>
      <c r="H203" s="24" t="n"/>
      <c r="I203" s="20" t="n"/>
      <c r="J203" s="27">
        <f>IFERROR(IF(I203="","",IF(G203="Oui",I203*'Paramètres'!$B$8,0)),"")</f>
        <v/>
      </c>
      <c r="K203" s="27">
        <f>IFERROR(IF(I203="","",IF(H203="Oui",I203*'Paramètres'!$B$9,0)),"")</f>
        <v/>
      </c>
      <c r="L203" s="27">
        <f>IFERROR(IF(OR(I203="",F203=""),"",IF(F203="Encaissement",I203+J203+K203,-(I203+J203+K203))),"")</f>
        <v/>
      </c>
      <c r="M203" s="24" t="n"/>
      <c r="N203" s="26" t="n"/>
    </row>
    <row r="204">
      <c r="A204" s="24" t="n"/>
      <c r="B204" s="17" t="n"/>
      <c r="C204" s="25">
        <f>IFERROR(IF(B204="","",B204-MOD(B204-1,7)),"")</f>
        <v/>
      </c>
      <c r="D204" s="26" t="n"/>
      <c r="E204" s="24" t="n"/>
      <c r="F204" s="24" t="n"/>
      <c r="G204" s="24" t="n"/>
      <c r="H204" s="24" t="n"/>
      <c r="I204" s="20" t="n"/>
      <c r="J204" s="27">
        <f>IFERROR(IF(I204="","",IF(G204="Oui",I204*'Paramètres'!$B$8,0)),"")</f>
        <v/>
      </c>
      <c r="K204" s="27">
        <f>IFERROR(IF(I204="","",IF(H204="Oui",I204*'Paramètres'!$B$9,0)),"")</f>
        <v/>
      </c>
      <c r="L204" s="27">
        <f>IFERROR(IF(OR(I204="",F204=""),"",IF(F204="Encaissement",I204+J204+K204,-(I204+J204+K204))),"")</f>
        <v/>
      </c>
      <c r="M204" s="24" t="n"/>
      <c r="N204" s="26" t="n"/>
    </row>
    <row r="205">
      <c r="A205" s="24" t="n"/>
      <c r="B205" s="17" t="n"/>
      <c r="C205" s="25">
        <f>IFERROR(IF(B205="","",B205-MOD(B205-1,7)),"")</f>
        <v/>
      </c>
      <c r="D205" s="26" t="n"/>
      <c r="E205" s="24" t="n"/>
      <c r="F205" s="24" t="n"/>
      <c r="G205" s="24" t="n"/>
      <c r="H205" s="24" t="n"/>
      <c r="I205" s="20" t="n"/>
      <c r="J205" s="27">
        <f>IFERROR(IF(I205="","",IF(G205="Oui",I205*'Paramètres'!$B$8,0)),"")</f>
        <v/>
      </c>
      <c r="K205" s="27">
        <f>IFERROR(IF(I205="","",IF(H205="Oui",I205*'Paramètres'!$B$9,0)),"")</f>
        <v/>
      </c>
      <c r="L205" s="27">
        <f>IFERROR(IF(OR(I205="",F205=""),"",IF(F205="Encaissement",I205+J205+K205,-(I205+J205+K205))),"")</f>
        <v/>
      </c>
      <c r="M205" s="24" t="n"/>
      <c r="N205" s="26" t="n"/>
    </row>
    <row r="206">
      <c r="A206" s="24" t="n"/>
      <c r="B206" s="17" t="n"/>
      <c r="C206" s="25">
        <f>IFERROR(IF(B206="","",B206-MOD(B206-1,7)),"")</f>
        <v/>
      </c>
      <c r="D206" s="26" t="n"/>
      <c r="E206" s="24" t="n"/>
      <c r="F206" s="24" t="n"/>
      <c r="G206" s="24" t="n"/>
      <c r="H206" s="24" t="n"/>
      <c r="I206" s="20" t="n"/>
      <c r="J206" s="27">
        <f>IFERROR(IF(I206="","",IF(G206="Oui",I206*'Paramètres'!$B$8,0)),"")</f>
        <v/>
      </c>
      <c r="K206" s="27">
        <f>IFERROR(IF(I206="","",IF(H206="Oui",I206*'Paramètres'!$B$9,0)),"")</f>
        <v/>
      </c>
      <c r="L206" s="27">
        <f>IFERROR(IF(OR(I206="",F206=""),"",IF(F206="Encaissement",I206+J206+K206,-(I206+J206+K206))),"")</f>
        <v/>
      </c>
      <c r="M206" s="24" t="n"/>
      <c r="N206" s="26" t="n"/>
    </row>
    <row r="207">
      <c r="A207" s="24" t="n"/>
      <c r="B207" s="17" t="n"/>
      <c r="C207" s="25">
        <f>IFERROR(IF(B207="","",B207-MOD(B207-1,7)),"")</f>
        <v/>
      </c>
      <c r="D207" s="26" t="n"/>
      <c r="E207" s="24" t="n"/>
      <c r="F207" s="24" t="n"/>
      <c r="G207" s="24" t="n"/>
      <c r="H207" s="24" t="n"/>
      <c r="I207" s="20" t="n"/>
      <c r="J207" s="27">
        <f>IFERROR(IF(I207="","",IF(G207="Oui",I207*'Paramètres'!$B$8,0)),"")</f>
        <v/>
      </c>
      <c r="K207" s="27">
        <f>IFERROR(IF(I207="","",IF(H207="Oui",I207*'Paramètres'!$B$9,0)),"")</f>
        <v/>
      </c>
      <c r="L207" s="27">
        <f>IFERROR(IF(OR(I207="",F207=""),"",IF(F207="Encaissement",I207+J207+K207,-(I207+J207+K207))),"")</f>
        <v/>
      </c>
      <c r="M207" s="24" t="n"/>
      <c r="N207" s="26" t="n"/>
    </row>
    <row r="208">
      <c r="A208" s="24" t="n"/>
      <c r="B208" s="17" t="n"/>
      <c r="C208" s="25">
        <f>IFERROR(IF(B208="","",B208-MOD(B208-1,7)),"")</f>
        <v/>
      </c>
      <c r="D208" s="26" t="n"/>
      <c r="E208" s="24" t="n"/>
      <c r="F208" s="24" t="n"/>
      <c r="G208" s="24" t="n"/>
      <c r="H208" s="24" t="n"/>
      <c r="I208" s="20" t="n"/>
      <c r="J208" s="27">
        <f>IFERROR(IF(I208="","",IF(G208="Oui",I208*'Paramètres'!$B$8,0)),"")</f>
        <v/>
      </c>
      <c r="K208" s="27">
        <f>IFERROR(IF(I208="","",IF(H208="Oui",I208*'Paramètres'!$B$9,0)),"")</f>
        <v/>
      </c>
      <c r="L208" s="27">
        <f>IFERROR(IF(OR(I208="",F208=""),"",IF(F208="Encaissement",I208+J208+K208,-(I208+J208+K208))),"")</f>
        <v/>
      </c>
      <c r="M208" s="24" t="n"/>
      <c r="N208" s="26" t="n"/>
    </row>
    <row r="209">
      <c r="A209" s="24" t="n"/>
      <c r="B209" s="17" t="n"/>
      <c r="C209" s="25">
        <f>IFERROR(IF(B209="","",B209-MOD(B209-1,7)),"")</f>
        <v/>
      </c>
      <c r="D209" s="26" t="n"/>
      <c r="E209" s="24" t="n"/>
      <c r="F209" s="24" t="n"/>
      <c r="G209" s="24" t="n"/>
      <c r="H209" s="24" t="n"/>
      <c r="I209" s="20" t="n"/>
      <c r="J209" s="27">
        <f>IFERROR(IF(I209="","",IF(G209="Oui",I209*'Paramètres'!$B$8,0)),"")</f>
        <v/>
      </c>
      <c r="K209" s="27">
        <f>IFERROR(IF(I209="","",IF(H209="Oui",I209*'Paramètres'!$B$9,0)),"")</f>
        <v/>
      </c>
      <c r="L209" s="27">
        <f>IFERROR(IF(OR(I209="",F209=""),"",IF(F209="Encaissement",I209+J209+K209,-(I209+J209+K209))),"")</f>
        <v/>
      </c>
      <c r="M209" s="24" t="n"/>
      <c r="N209" s="26" t="n"/>
    </row>
    <row r="210">
      <c r="A210" s="24" t="n"/>
      <c r="B210" s="17" t="n"/>
      <c r="C210" s="25">
        <f>IFERROR(IF(B210="","",B210-MOD(B210-1,7)),"")</f>
        <v/>
      </c>
      <c r="D210" s="26" t="n"/>
      <c r="E210" s="24" t="n"/>
      <c r="F210" s="24" t="n"/>
      <c r="G210" s="24" t="n"/>
      <c r="H210" s="24" t="n"/>
      <c r="I210" s="20" t="n"/>
      <c r="J210" s="27">
        <f>IFERROR(IF(I210="","",IF(G210="Oui",I210*'Paramètres'!$B$8,0)),"")</f>
        <v/>
      </c>
      <c r="K210" s="27">
        <f>IFERROR(IF(I210="","",IF(H210="Oui",I210*'Paramètres'!$B$9,0)),"")</f>
        <v/>
      </c>
      <c r="L210" s="27">
        <f>IFERROR(IF(OR(I210="",F210=""),"",IF(F210="Encaissement",I210+J210+K210,-(I210+J210+K210))),"")</f>
        <v/>
      </c>
      <c r="M210" s="24" t="n"/>
      <c r="N210" s="26" t="n"/>
    </row>
    <row r="211">
      <c r="A211" s="24" t="n"/>
      <c r="B211" s="17" t="n"/>
      <c r="C211" s="25">
        <f>IFERROR(IF(B211="","",B211-MOD(B211-1,7)),"")</f>
        <v/>
      </c>
      <c r="D211" s="26" t="n"/>
      <c r="E211" s="24" t="n"/>
      <c r="F211" s="24" t="n"/>
      <c r="G211" s="24" t="n"/>
      <c r="H211" s="24" t="n"/>
      <c r="I211" s="20" t="n"/>
      <c r="J211" s="27">
        <f>IFERROR(IF(I211="","",IF(G211="Oui",I211*'Paramètres'!$B$8,0)),"")</f>
        <v/>
      </c>
      <c r="K211" s="27">
        <f>IFERROR(IF(I211="","",IF(H211="Oui",I211*'Paramètres'!$B$9,0)),"")</f>
        <v/>
      </c>
      <c r="L211" s="27">
        <f>IFERROR(IF(OR(I211="",F211=""),"",IF(F211="Encaissement",I211+J211+K211,-(I211+J211+K211))),"")</f>
        <v/>
      </c>
      <c r="M211" s="24" t="n"/>
      <c r="N211" s="26" t="n"/>
    </row>
    <row r="212">
      <c r="A212" s="24" t="n"/>
      <c r="B212" s="17" t="n"/>
      <c r="C212" s="25">
        <f>IFERROR(IF(B212="","",B212-MOD(B212-1,7)),"")</f>
        <v/>
      </c>
      <c r="D212" s="26" t="n"/>
      <c r="E212" s="24" t="n"/>
      <c r="F212" s="24" t="n"/>
      <c r="G212" s="24" t="n"/>
      <c r="H212" s="24" t="n"/>
      <c r="I212" s="20" t="n"/>
      <c r="J212" s="27">
        <f>IFERROR(IF(I212="","",IF(G212="Oui",I212*'Paramètres'!$B$8,0)),"")</f>
        <v/>
      </c>
      <c r="K212" s="27">
        <f>IFERROR(IF(I212="","",IF(H212="Oui",I212*'Paramètres'!$B$9,0)),"")</f>
        <v/>
      </c>
      <c r="L212" s="27">
        <f>IFERROR(IF(OR(I212="",F212=""),"",IF(F212="Encaissement",I212+J212+K212,-(I212+J212+K212))),"")</f>
        <v/>
      </c>
      <c r="M212" s="24" t="n"/>
      <c r="N212" s="26" t="n"/>
    </row>
    <row r="213">
      <c r="A213" s="24" t="n"/>
      <c r="B213" s="17" t="n"/>
      <c r="C213" s="25">
        <f>IFERROR(IF(B213="","",B213-MOD(B213-1,7)),"")</f>
        <v/>
      </c>
      <c r="D213" s="26" t="n"/>
      <c r="E213" s="24" t="n"/>
      <c r="F213" s="24" t="n"/>
      <c r="G213" s="24" t="n"/>
      <c r="H213" s="24" t="n"/>
      <c r="I213" s="20" t="n"/>
      <c r="J213" s="27">
        <f>IFERROR(IF(I213="","",IF(G213="Oui",I213*'Paramètres'!$B$8,0)),"")</f>
        <v/>
      </c>
      <c r="K213" s="27">
        <f>IFERROR(IF(I213="","",IF(H213="Oui",I213*'Paramètres'!$B$9,0)),"")</f>
        <v/>
      </c>
      <c r="L213" s="27">
        <f>IFERROR(IF(OR(I213="",F213=""),"",IF(F213="Encaissement",I213+J213+K213,-(I213+J213+K213))),"")</f>
        <v/>
      </c>
      <c r="M213" s="24" t="n"/>
      <c r="N213" s="26" t="n"/>
    </row>
    <row r="214">
      <c r="A214" s="24" t="n"/>
      <c r="B214" s="17" t="n"/>
      <c r="C214" s="25">
        <f>IFERROR(IF(B214="","",B214-MOD(B214-1,7)),"")</f>
        <v/>
      </c>
      <c r="D214" s="26" t="n"/>
      <c r="E214" s="24" t="n"/>
      <c r="F214" s="24" t="n"/>
      <c r="G214" s="24" t="n"/>
      <c r="H214" s="24" t="n"/>
      <c r="I214" s="20" t="n"/>
      <c r="J214" s="27">
        <f>IFERROR(IF(I214="","",IF(G214="Oui",I214*'Paramètres'!$B$8,0)),"")</f>
        <v/>
      </c>
      <c r="K214" s="27">
        <f>IFERROR(IF(I214="","",IF(H214="Oui",I214*'Paramètres'!$B$9,0)),"")</f>
        <v/>
      </c>
      <c r="L214" s="27">
        <f>IFERROR(IF(OR(I214="",F214=""),"",IF(F214="Encaissement",I214+J214+K214,-(I214+J214+K214))),"")</f>
        <v/>
      </c>
      <c r="M214" s="24" t="n"/>
      <c r="N214" s="26" t="n"/>
    </row>
    <row r="215">
      <c r="A215" s="24" t="n"/>
      <c r="B215" s="17" t="n"/>
      <c r="C215" s="25">
        <f>IFERROR(IF(B215="","",B215-MOD(B215-1,7)),"")</f>
        <v/>
      </c>
      <c r="D215" s="26" t="n"/>
      <c r="E215" s="24" t="n"/>
      <c r="F215" s="24" t="n"/>
      <c r="G215" s="24" t="n"/>
      <c r="H215" s="24" t="n"/>
      <c r="I215" s="20" t="n"/>
      <c r="J215" s="27">
        <f>IFERROR(IF(I215="","",IF(G215="Oui",I215*'Paramètres'!$B$8,0)),"")</f>
        <v/>
      </c>
      <c r="K215" s="27">
        <f>IFERROR(IF(I215="","",IF(H215="Oui",I215*'Paramètres'!$B$9,0)),"")</f>
        <v/>
      </c>
      <c r="L215" s="27">
        <f>IFERROR(IF(OR(I215="",F215=""),"",IF(F215="Encaissement",I215+J215+K215,-(I215+J215+K215))),"")</f>
        <v/>
      </c>
      <c r="M215" s="24" t="n"/>
      <c r="N215" s="26" t="n"/>
    </row>
    <row r="216">
      <c r="A216" s="24" t="n"/>
      <c r="B216" s="17" t="n"/>
      <c r="C216" s="25">
        <f>IFERROR(IF(B216="","",B216-MOD(B216-1,7)),"")</f>
        <v/>
      </c>
      <c r="D216" s="26" t="n"/>
      <c r="E216" s="24" t="n"/>
      <c r="F216" s="24" t="n"/>
      <c r="G216" s="24" t="n"/>
      <c r="H216" s="24" t="n"/>
      <c r="I216" s="20" t="n"/>
      <c r="J216" s="27">
        <f>IFERROR(IF(I216="","",IF(G216="Oui",I216*'Paramètres'!$B$8,0)),"")</f>
        <v/>
      </c>
      <c r="K216" s="27">
        <f>IFERROR(IF(I216="","",IF(H216="Oui",I216*'Paramètres'!$B$9,0)),"")</f>
        <v/>
      </c>
      <c r="L216" s="27">
        <f>IFERROR(IF(OR(I216="",F216=""),"",IF(F216="Encaissement",I216+J216+K216,-(I216+J216+K216))),"")</f>
        <v/>
      </c>
      <c r="M216" s="24" t="n"/>
      <c r="N216" s="26" t="n"/>
    </row>
    <row r="217">
      <c r="A217" s="24" t="n"/>
      <c r="B217" s="17" t="n"/>
      <c r="C217" s="25">
        <f>IFERROR(IF(B217="","",B217-MOD(B217-1,7)),"")</f>
        <v/>
      </c>
      <c r="D217" s="26" t="n"/>
      <c r="E217" s="24" t="n"/>
      <c r="F217" s="24" t="n"/>
      <c r="G217" s="24" t="n"/>
      <c r="H217" s="24" t="n"/>
      <c r="I217" s="20" t="n"/>
      <c r="J217" s="27">
        <f>IFERROR(IF(I217="","",IF(G217="Oui",I217*'Paramètres'!$B$8,0)),"")</f>
        <v/>
      </c>
      <c r="K217" s="27">
        <f>IFERROR(IF(I217="","",IF(H217="Oui",I217*'Paramètres'!$B$9,0)),"")</f>
        <v/>
      </c>
      <c r="L217" s="27">
        <f>IFERROR(IF(OR(I217="",F217=""),"",IF(F217="Encaissement",I217+J217+K217,-(I217+J217+K217))),"")</f>
        <v/>
      </c>
      <c r="M217" s="24" t="n"/>
      <c r="N217" s="26" t="n"/>
    </row>
    <row r="218">
      <c r="A218" s="24" t="n"/>
      <c r="B218" s="17" t="n"/>
      <c r="C218" s="25">
        <f>IFERROR(IF(B218="","",B218-MOD(B218-1,7)),"")</f>
        <v/>
      </c>
      <c r="D218" s="26" t="n"/>
      <c r="E218" s="24" t="n"/>
      <c r="F218" s="24" t="n"/>
      <c r="G218" s="24" t="n"/>
      <c r="H218" s="24" t="n"/>
      <c r="I218" s="20" t="n"/>
      <c r="J218" s="27">
        <f>IFERROR(IF(I218="","",IF(G218="Oui",I218*'Paramètres'!$B$8,0)),"")</f>
        <v/>
      </c>
      <c r="K218" s="27">
        <f>IFERROR(IF(I218="","",IF(H218="Oui",I218*'Paramètres'!$B$9,0)),"")</f>
        <v/>
      </c>
      <c r="L218" s="27">
        <f>IFERROR(IF(OR(I218="",F218=""),"",IF(F218="Encaissement",I218+J218+K218,-(I218+J218+K218))),"")</f>
        <v/>
      </c>
      <c r="M218" s="24" t="n"/>
      <c r="N218" s="26" t="n"/>
    </row>
    <row r="219">
      <c r="A219" s="24" t="n"/>
      <c r="B219" s="17" t="n"/>
      <c r="C219" s="25">
        <f>IFERROR(IF(B219="","",B219-MOD(B219-1,7)),"")</f>
        <v/>
      </c>
      <c r="D219" s="26" t="n"/>
      <c r="E219" s="24" t="n"/>
      <c r="F219" s="24" t="n"/>
      <c r="G219" s="24" t="n"/>
      <c r="H219" s="24" t="n"/>
      <c r="I219" s="20" t="n"/>
      <c r="J219" s="27">
        <f>IFERROR(IF(I219="","",IF(G219="Oui",I219*'Paramètres'!$B$8,0)),"")</f>
        <v/>
      </c>
      <c r="K219" s="27">
        <f>IFERROR(IF(I219="","",IF(H219="Oui",I219*'Paramètres'!$B$9,0)),"")</f>
        <v/>
      </c>
      <c r="L219" s="27">
        <f>IFERROR(IF(OR(I219="",F219=""),"",IF(F219="Encaissement",I219+J219+K219,-(I219+J219+K219))),"")</f>
        <v/>
      </c>
      <c r="M219" s="24" t="n"/>
      <c r="N219" s="26" t="n"/>
    </row>
    <row r="220">
      <c r="A220" s="24" t="n"/>
      <c r="B220" s="17" t="n"/>
      <c r="C220" s="25">
        <f>IFERROR(IF(B220="","",B220-MOD(B220-1,7)),"")</f>
        <v/>
      </c>
      <c r="D220" s="26" t="n"/>
      <c r="E220" s="24" t="n"/>
      <c r="F220" s="24" t="n"/>
      <c r="G220" s="24" t="n"/>
      <c r="H220" s="24" t="n"/>
      <c r="I220" s="20" t="n"/>
      <c r="J220" s="27">
        <f>IFERROR(IF(I220="","",IF(G220="Oui",I220*'Paramètres'!$B$8,0)),"")</f>
        <v/>
      </c>
      <c r="K220" s="27">
        <f>IFERROR(IF(I220="","",IF(H220="Oui",I220*'Paramètres'!$B$9,0)),"")</f>
        <v/>
      </c>
      <c r="L220" s="27">
        <f>IFERROR(IF(OR(I220="",F220=""),"",IF(F220="Encaissement",I220+J220+K220,-(I220+J220+K220))),"")</f>
        <v/>
      </c>
      <c r="M220" s="24" t="n"/>
      <c r="N220" s="26" t="n"/>
    </row>
    <row r="221">
      <c r="A221" s="24" t="n"/>
      <c r="B221" s="17" t="n"/>
      <c r="C221" s="25">
        <f>IFERROR(IF(B221="","",B221-MOD(B221-1,7)),"")</f>
        <v/>
      </c>
      <c r="D221" s="26" t="n"/>
      <c r="E221" s="24" t="n"/>
      <c r="F221" s="24" t="n"/>
      <c r="G221" s="24" t="n"/>
      <c r="H221" s="24" t="n"/>
      <c r="I221" s="20" t="n"/>
      <c r="J221" s="27">
        <f>IFERROR(IF(I221="","",IF(G221="Oui",I221*'Paramètres'!$B$8,0)),"")</f>
        <v/>
      </c>
      <c r="K221" s="27">
        <f>IFERROR(IF(I221="","",IF(H221="Oui",I221*'Paramètres'!$B$9,0)),"")</f>
        <v/>
      </c>
      <c r="L221" s="27">
        <f>IFERROR(IF(OR(I221="",F221=""),"",IF(F221="Encaissement",I221+J221+K221,-(I221+J221+K221))),"")</f>
        <v/>
      </c>
      <c r="M221" s="24" t="n"/>
      <c r="N221" s="26" t="n"/>
    </row>
    <row r="222">
      <c r="A222" s="24" t="n"/>
      <c r="B222" s="17" t="n"/>
      <c r="C222" s="25">
        <f>IFERROR(IF(B222="","",B222-MOD(B222-1,7)),"")</f>
        <v/>
      </c>
      <c r="D222" s="26" t="n"/>
      <c r="E222" s="24" t="n"/>
      <c r="F222" s="24" t="n"/>
      <c r="G222" s="24" t="n"/>
      <c r="H222" s="24" t="n"/>
      <c r="I222" s="20" t="n"/>
      <c r="J222" s="27">
        <f>IFERROR(IF(I222="","",IF(G222="Oui",I222*'Paramètres'!$B$8,0)),"")</f>
        <v/>
      </c>
      <c r="K222" s="27">
        <f>IFERROR(IF(I222="","",IF(H222="Oui",I222*'Paramètres'!$B$9,0)),"")</f>
        <v/>
      </c>
      <c r="L222" s="27">
        <f>IFERROR(IF(OR(I222="",F222=""),"",IF(F222="Encaissement",I222+J222+K222,-(I222+J222+K222))),"")</f>
        <v/>
      </c>
      <c r="M222" s="24" t="n"/>
      <c r="N222" s="26" t="n"/>
    </row>
    <row r="223">
      <c r="A223" s="24" t="n"/>
      <c r="B223" s="17" t="n"/>
      <c r="C223" s="25">
        <f>IFERROR(IF(B223="","",B223-MOD(B223-1,7)),"")</f>
        <v/>
      </c>
      <c r="D223" s="26" t="n"/>
      <c r="E223" s="24" t="n"/>
      <c r="F223" s="24" t="n"/>
      <c r="G223" s="24" t="n"/>
      <c r="H223" s="24" t="n"/>
      <c r="I223" s="20" t="n"/>
      <c r="J223" s="27">
        <f>IFERROR(IF(I223="","",IF(G223="Oui",I223*'Paramètres'!$B$8,0)),"")</f>
        <v/>
      </c>
      <c r="K223" s="27">
        <f>IFERROR(IF(I223="","",IF(H223="Oui",I223*'Paramètres'!$B$9,0)),"")</f>
        <v/>
      </c>
      <c r="L223" s="27">
        <f>IFERROR(IF(OR(I223="",F223=""),"",IF(F223="Encaissement",I223+J223+K223,-(I223+J223+K223))),"")</f>
        <v/>
      </c>
      <c r="M223" s="24" t="n"/>
      <c r="N223" s="26" t="n"/>
    </row>
    <row r="224">
      <c r="A224" s="24" t="n"/>
      <c r="B224" s="17" t="n"/>
      <c r="C224" s="25">
        <f>IFERROR(IF(B224="","",B224-MOD(B224-1,7)),"")</f>
        <v/>
      </c>
      <c r="D224" s="26" t="n"/>
      <c r="E224" s="24" t="n"/>
      <c r="F224" s="24" t="n"/>
      <c r="G224" s="24" t="n"/>
      <c r="H224" s="24" t="n"/>
      <c r="I224" s="20" t="n"/>
      <c r="J224" s="27">
        <f>IFERROR(IF(I224="","",IF(G224="Oui",I224*'Paramètres'!$B$8,0)),"")</f>
        <v/>
      </c>
      <c r="K224" s="27">
        <f>IFERROR(IF(I224="","",IF(H224="Oui",I224*'Paramètres'!$B$9,0)),"")</f>
        <v/>
      </c>
      <c r="L224" s="27">
        <f>IFERROR(IF(OR(I224="",F224=""),"",IF(F224="Encaissement",I224+J224+K224,-(I224+J224+K224))),"")</f>
        <v/>
      </c>
      <c r="M224" s="24" t="n"/>
      <c r="N224" s="26" t="n"/>
    </row>
    <row r="225">
      <c r="A225" s="24" t="n"/>
      <c r="B225" s="17" t="n"/>
      <c r="C225" s="25">
        <f>IFERROR(IF(B225="","",B225-MOD(B225-1,7)),"")</f>
        <v/>
      </c>
      <c r="D225" s="26" t="n"/>
      <c r="E225" s="24" t="n"/>
      <c r="F225" s="24" t="n"/>
      <c r="G225" s="24" t="n"/>
      <c r="H225" s="24" t="n"/>
      <c r="I225" s="20" t="n"/>
      <c r="J225" s="27">
        <f>IFERROR(IF(I225="","",IF(G225="Oui",I225*'Paramètres'!$B$8,0)),"")</f>
        <v/>
      </c>
      <c r="K225" s="27">
        <f>IFERROR(IF(I225="","",IF(H225="Oui",I225*'Paramètres'!$B$9,0)),"")</f>
        <v/>
      </c>
      <c r="L225" s="27">
        <f>IFERROR(IF(OR(I225="",F225=""),"",IF(F225="Encaissement",I225+J225+K225,-(I225+J225+K225))),"")</f>
        <v/>
      </c>
      <c r="M225" s="24" t="n"/>
      <c r="N225" s="26" t="n"/>
    </row>
    <row r="226">
      <c r="A226" s="24" t="n"/>
      <c r="B226" s="17" t="n"/>
      <c r="C226" s="25">
        <f>IFERROR(IF(B226="","",B226-MOD(B226-1,7)),"")</f>
        <v/>
      </c>
      <c r="D226" s="26" t="n"/>
      <c r="E226" s="24" t="n"/>
      <c r="F226" s="24" t="n"/>
      <c r="G226" s="24" t="n"/>
      <c r="H226" s="24" t="n"/>
      <c r="I226" s="20" t="n"/>
      <c r="J226" s="27">
        <f>IFERROR(IF(I226="","",IF(G226="Oui",I226*'Paramètres'!$B$8,0)),"")</f>
        <v/>
      </c>
      <c r="K226" s="27">
        <f>IFERROR(IF(I226="","",IF(H226="Oui",I226*'Paramètres'!$B$9,0)),"")</f>
        <v/>
      </c>
      <c r="L226" s="27">
        <f>IFERROR(IF(OR(I226="",F226=""),"",IF(F226="Encaissement",I226+J226+K226,-(I226+J226+K226))),"")</f>
        <v/>
      </c>
      <c r="M226" s="24" t="n"/>
      <c r="N226" s="26" t="n"/>
    </row>
    <row r="227">
      <c r="A227" s="24" t="n"/>
      <c r="B227" s="17" t="n"/>
      <c r="C227" s="25">
        <f>IFERROR(IF(B227="","",B227-MOD(B227-1,7)),"")</f>
        <v/>
      </c>
      <c r="D227" s="26" t="n"/>
      <c r="E227" s="24" t="n"/>
      <c r="F227" s="24" t="n"/>
      <c r="G227" s="24" t="n"/>
      <c r="H227" s="24" t="n"/>
      <c r="I227" s="20" t="n"/>
      <c r="J227" s="27">
        <f>IFERROR(IF(I227="","",IF(G227="Oui",I227*'Paramètres'!$B$8,0)),"")</f>
        <v/>
      </c>
      <c r="K227" s="27">
        <f>IFERROR(IF(I227="","",IF(H227="Oui",I227*'Paramètres'!$B$9,0)),"")</f>
        <v/>
      </c>
      <c r="L227" s="27">
        <f>IFERROR(IF(OR(I227="",F227=""),"",IF(F227="Encaissement",I227+J227+K227,-(I227+J227+K227))),"")</f>
        <v/>
      </c>
      <c r="M227" s="24" t="n"/>
      <c r="N227" s="26" t="n"/>
    </row>
    <row r="228">
      <c r="A228" s="24" t="n"/>
      <c r="B228" s="17" t="n"/>
      <c r="C228" s="25">
        <f>IFERROR(IF(B228="","",B228-MOD(B228-1,7)),"")</f>
        <v/>
      </c>
      <c r="D228" s="26" t="n"/>
      <c r="E228" s="24" t="n"/>
      <c r="F228" s="24" t="n"/>
      <c r="G228" s="24" t="n"/>
      <c r="H228" s="24" t="n"/>
      <c r="I228" s="20" t="n"/>
      <c r="J228" s="27">
        <f>IFERROR(IF(I228="","",IF(G228="Oui",I228*'Paramètres'!$B$8,0)),"")</f>
        <v/>
      </c>
      <c r="K228" s="27">
        <f>IFERROR(IF(I228="","",IF(H228="Oui",I228*'Paramètres'!$B$9,0)),"")</f>
        <v/>
      </c>
      <c r="L228" s="27">
        <f>IFERROR(IF(OR(I228="",F228=""),"",IF(F228="Encaissement",I228+J228+K228,-(I228+J228+K228))),"")</f>
        <v/>
      </c>
      <c r="M228" s="24" t="n"/>
      <c r="N228" s="26" t="n"/>
    </row>
    <row r="229">
      <c r="A229" s="24" t="n"/>
      <c r="B229" s="17" t="n"/>
      <c r="C229" s="25">
        <f>IFERROR(IF(B229="","",B229-MOD(B229-1,7)),"")</f>
        <v/>
      </c>
      <c r="D229" s="26" t="n"/>
      <c r="E229" s="24" t="n"/>
      <c r="F229" s="24" t="n"/>
      <c r="G229" s="24" t="n"/>
      <c r="H229" s="24" t="n"/>
      <c r="I229" s="20" t="n"/>
      <c r="J229" s="27">
        <f>IFERROR(IF(I229="","",IF(G229="Oui",I229*'Paramètres'!$B$8,0)),"")</f>
        <v/>
      </c>
      <c r="K229" s="27">
        <f>IFERROR(IF(I229="","",IF(H229="Oui",I229*'Paramètres'!$B$9,0)),"")</f>
        <v/>
      </c>
      <c r="L229" s="27">
        <f>IFERROR(IF(OR(I229="",F229=""),"",IF(F229="Encaissement",I229+J229+K229,-(I229+J229+K229))),"")</f>
        <v/>
      </c>
      <c r="M229" s="24" t="n"/>
      <c r="N229" s="26" t="n"/>
    </row>
    <row r="230">
      <c r="A230" s="24" t="n"/>
      <c r="B230" s="17" t="n"/>
      <c r="C230" s="25">
        <f>IFERROR(IF(B230="","",B230-MOD(B230-1,7)),"")</f>
        <v/>
      </c>
      <c r="D230" s="26" t="n"/>
      <c r="E230" s="24" t="n"/>
      <c r="F230" s="24" t="n"/>
      <c r="G230" s="24" t="n"/>
      <c r="H230" s="24" t="n"/>
      <c r="I230" s="20" t="n"/>
      <c r="J230" s="27">
        <f>IFERROR(IF(I230="","",IF(G230="Oui",I230*'Paramètres'!$B$8,0)),"")</f>
        <v/>
      </c>
      <c r="K230" s="27">
        <f>IFERROR(IF(I230="","",IF(H230="Oui",I230*'Paramètres'!$B$9,0)),"")</f>
        <v/>
      </c>
      <c r="L230" s="27">
        <f>IFERROR(IF(OR(I230="",F230=""),"",IF(F230="Encaissement",I230+J230+K230,-(I230+J230+K230))),"")</f>
        <v/>
      </c>
      <c r="M230" s="24" t="n"/>
      <c r="N230" s="26" t="n"/>
    </row>
    <row r="231">
      <c r="A231" s="24" t="n"/>
      <c r="B231" s="17" t="n"/>
      <c r="C231" s="25">
        <f>IFERROR(IF(B231="","",B231-MOD(B231-1,7)),"")</f>
        <v/>
      </c>
      <c r="D231" s="26" t="n"/>
      <c r="E231" s="24" t="n"/>
      <c r="F231" s="24" t="n"/>
      <c r="G231" s="24" t="n"/>
      <c r="H231" s="24" t="n"/>
      <c r="I231" s="20" t="n"/>
      <c r="J231" s="27">
        <f>IFERROR(IF(I231="","",IF(G231="Oui",I231*'Paramètres'!$B$8,0)),"")</f>
        <v/>
      </c>
      <c r="K231" s="27">
        <f>IFERROR(IF(I231="","",IF(H231="Oui",I231*'Paramètres'!$B$9,0)),"")</f>
        <v/>
      </c>
      <c r="L231" s="27">
        <f>IFERROR(IF(OR(I231="",F231=""),"",IF(F231="Encaissement",I231+J231+K231,-(I231+J231+K231))),"")</f>
        <v/>
      </c>
      <c r="M231" s="24" t="n"/>
      <c r="N231" s="26" t="n"/>
    </row>
    <row r="232">
      <c r="A232" s="24" t="n"/>
      <c r="B232" s="17" t="n"/>
      <c r="C232" s="25">
        <f>IFERROR(IF(B232="","",B232-MOD(B232-1,7)),"")</f>
        <v/>
      </c>
      <c r="D232" s="26" t="n"/>
      <c r="E232" s="24" t="n"/>
      <c r="F232" s="24" t="n"/>
      <c r="G232" s="24" t="n"/>
      <c r="H232" s="24" t="n"/>
      <c r="I232" s="20" t="n"/>
      <c r="J232" s="27">
        <f>IFERROR(IF(I232="","",IF(G232="Oui",I232*'Paramètres'!$B$8,0)),"")</f>
        <v/>
      </c>
      <c r="K232" s="27">
        <f>IFERROR(IF(I232="","",IF(H232="Oui",I232*'Paramètres'!$B$9,0)),"")</f>
        <v/>
      </c>
      <c r="L232" s="27">
        <f>IFERROR(IF(OR(I232="",F232=""),"",IF(F232="Encaissement",I232+J232+K232,-(I232+J232+K232))),"")</f>
        <v/>
      </c>
      <c r="M232" s="24" t="n"/>
      <c r="N232" s="26" t="n"/>
    </row>
    <row r="233">
      <c r="A233" s="24" t="n"/>
      <c r="B233" s="17" t="n"/>
      <c r="C233" s="25">
        <f>IFERROR(IF(B233="","",B233-MOD(B233-1,7)),"")</f>
        <v/>
      </c>
      <c r="D233" s="26" t="n"/>
      <c r="E233" s="24" t="n"/>
      <c r="F233" s="24" t="n"/>
      <c r="G233" s="24" t="n"/>
      <c r="H233" s="24" t="n"/>
      <c r="I233" s="20" t="n"/>
      <c r="J233" s="27">
        <f>IFERROR(IF(I233="","",IF(G233="Oui",I233*'Paramètres'!$B$8,0)),"")</f>
        <v/>
      </c>
      <c r="K233" s="27">
        <f>IFERROR(IF(I233="","",IF(H233="Oui",I233*'Paramètres'!$B$9,0)),"")</f>
        <v/>
      </c>
      <c r="L233" s="27">
        <f>IFERROR(IF(OR(I233="",F233=""),"",IF(F233="Encaissement",I233+J233+K233,-(I233+J233+K233))),"")</f>
        <v/>
      </c>
      <c r="M233" s="24" t="n"/>
      <c r="N233" s="26" t="n"/>
    </row>
    <row r="234">
      <c r="A234" s="24" t="n"/>
      <c r="B234" s="17" t="n"/>
      <c r="C234" s="25">
        <f>IFERROR(IF(B234="","",B234-MOD(B234-1,7)),"")</f>
        <v/>
      </c>
      <c r="D234" s="26" t="n"/>
      <c r="E234" s="24" t="n"/>
      <c r="F234" s="24" t="n"/>
      <c r="G234" s="24" t="n"/>
      <c r="H234" s="24" t="n"/>
      <c r="I234" s="20" t="n"/>
      <c r="J234" s="27">
        <f>IFERROR(IF(I234="","",IF(G234="Oui",I234*'Paramètres'!$B$8,0)),"")</f>
        <v/>
      </c>
      <c r="K234" s="27">
        <f>IFERROR(IF(I234="","",IF(H234="Oui",I234*'Paramètres'!$B$9,0)),"")</f>
        <v/>
      </c>
      <c r="L234" s="27">
        <f>IFERROR(IF(OR(I234="",F234=""),"",IF(F234="Encaissement",I234+J234+K234,-(I234+J234+K234))),"")</f>
        <v/>
      </c>
      <c r="M234" s="24" t="n"/>
      <c r="N234" s="26" t="n"/>
    </row>
    <row r="235">
      <c r="A235" s="24" t="n"/>
      <c r="B235" s="17" t="n"/>
      <c r="C235" s="25">
        <f>IFERROR(IF(B235="","",B235-MOD(B235-1,7)),"")</f>
        <v/>
      </c>
      <c r="D235" s="26" t="n"/>
      <c r="E235" s="24" t="n"/>
      <c r="F235" s="24" t="n"/>
      <c r="G235" s="24" t="n"/>
      <c r="H235" s="24" t="n"/>
      <c r="I235" s="20" t="n"/>
      <c r="J235" s="27">
        <f>IFERROR(IF(I235="","",IF(G235="Oui",I235*'Paramètres'!$B$8,0)),"")</f>
        <v/>
      </c>
      <c r="K235" s="27">
        <f>IFERROR(IF(I235="","",IF(H235="Oui",I235*'Paramètres'!$B$9,0)),"")</f>
        <v/>
      </c>
      <c r="L235" s="27">
        <f>IFERROR(IF(OR(I235="",F235=""),"",IF(F235="Encaissement",I235+J235+K235,-(I235+J235+K235))),"")</f>
        <v/>
      </c>
      <c r="M235" s="24" t="n"/>
      <c r="N235" s="26" t="n"/>
    </row>
    <row r="236">
      <c r="A236" s="24" t="n"/>
      <c r="B236" s="17" t="n"/>
      <c r="C236" s="25">
        <f>IFERROR(IF(B236="","",B236-MOD(B236-1,7)),"")</f>
        <v/>
      </c>
      <c r="D236" s="26" t="n"/>
      <c r="E236" s="24" t="n"/>
      <c r="F236" s="24" t="n"/>
      <c r="G236" s="24" t="n"/>
      <c r="H236" s="24" t="n"/>
      <c r="I236" s="20" t="n"/>
      <c r="J236" s="27">
        <f>IFERROR(IF(I236="","",IF(G236="Oui",I236*'Paramètres'!$B$8,0)),"")</f>
        <v/>
      </c>
      <c r="K236" s="27">
        <f>IFERROR(IF(I236="","",IF(H236="Oui",I236*'Paramètres'!$B$9,0)),"")</f>
        <v/>
      </c>
      <c r="L236" s="27">
        <f>IFERROR(IF(OR(I236="",F236=""),"",IF(F236="Encaissement",I236+J236+K236,-(I236+J236+K236))),"")</f>
        <v/>
      </c>
      <c r="M236" s="24" t="n"/>
      <c r="N236" s="26" t="n"/>
    </row>
    <row r="237">
      <c r="A237" s="24" t="n"/>
      <c r="B237" s="17" t="n"/>
      <c r="C237" s="25">
        <f>IFERROR(IF(B237="","",B237-MOD(B237-1,7)),"")</f>
        <v/>
      </c>
      <c r="D237" s="26" t="n"/>
      <c r="E237" s="24" t="n"/>
      <c r="F237" s="24" t="n"/>
      <c r="G237" s="24" t="n"/>
      <c r="H237" s="24" t="n"/>
      <c r="I237" s="20" t="n"/>
      <c r="J237" s="27">
        <f>IFERROR(IF(I237="","",IF(G237="Oui",I237*'Paramètres'!$B$8,0)),"")</f>
        <v/>
      </c>
      <c r="K237" s="27">
        <f>IFERROR(IF(I237="","",IF(H237="Oui",I237*'Paramètres'!$B$9,0)),"")</f>
        <v/>
      </c>
      <c r="L237" s="27">
        <f>IFERROR(IF(OR(I237="",F237=""),"",IF(F237="Encaissement",I237+J237+K237,-(I237+J237+K237))),"")</f>
        <v/>
      </c>
      <c r="M237" s="24" t="n"/>
      <c r="N237" s="26" t="n"/>
    </row>
    <row r="238">
      <c r="A238" s="24" t="n"/>
      <c r="B238" s="17" t="n"/>
      <c r="C238" s="25">
        <f>IFERROR(IF(B238="","",B238-MOD(B238-1,7)),"")</f>
        <v/>
      </c>
      <c r="D238" s="26" t="n"/>
      <c r="E238" s="24" t="n"/>
      <c r="F238" s="24" t="n"/>
      <c r="G238" s="24" t="n"/>
      <c r="H238" s="24" t="n"/>
      <c r="I238" s="20" t="n"/>
      <c r="J238" s="27">
        <f>IFERROR(IF(I238="","",IF(G238="Oui",I238*'Paramètres'!$B$8,0)),"")</f>
        <v/>
      </c>
      <c r="K238" s="27">
        <f>IFERROR(IF(I238="","",IF(H238="Oui",I238*'Paramètres'!$B$9,0)),"")</f>
        <v/>
      </c>
      <c r="L238" s="27">
        <f>IFERROR(IF(OR(I238="",F238=""),"",IF(F238="Encaissement",I238+J238+K238,-(I238+J238+K238))),"")</f>
        <v/>
      </c>
      <c r="M238" s="24" t="n"/>
      <c r="N238" s="26" t="n"/>
    </row>
    <row r="239">
      <c r="A239" s="24" t="n"/>
      <c r="B239" s="17" t="n"/>
      <c r="C239" s="25">
        <f>IFERROR(IF(B239="","",B239-MOD(B239-1,7)),"")</f>
        <v/>
      </c>
      <c r="D239" s="26" t="n"/>
      <c r="E239" s="24" t="n"/>
      <c r="F239" s="24" t="n"/>
      <c r="G239" s="24" t="n"/>
      <c r="H239" s="24" t="n"/>
      <c r="I239" s="20" t="n"/>
      <c r="J239" s="27">
        <f>IFERROR(IF(I239="","",IF(G239="Oui",I239*'Paramètres'!$B$8,0)),"")</f>
        <v/>
      </c>
      <c r="K239" s="27">
        <f>IFERROR(IF(I239="","",IF(H239="Oui",I239*'Paramètres'!$B$9,0)),"")</f>
        <v/>
      </c>
      <c r="L239" s="27">
        <f>IFERROR(IF(OR(I239="",F239=""),"",IF(F239="Encaissement",I239+J239+K239,-(I239+J239+K239))),"")</f>
        <v/>
      </c>
      <c r="M239" s="24" t="n"/>
      <c r="N239" s="26" t="n"/>
    </row>
    <row r="240">
      <c r="A240" s="24" t="n"/>
      <c r="B240" s="17" t="n"/>
      <c r="C240" s="25">
        <f>IFERROR(IF(B240="","",B240-MOD(B240-1,7)),"")</f>
        <v/>
      </c>
      <c r="D240" s="26" t="n"/>
      <c r="E240" s="24" t="n"/>
      <c r="F240" s="24" t="n"/>
      <c r="G240" s="24" t="n"/>
      <c r="H240" s="24" t="n"/>
      <c r="I240" s="20" t="n"/>
      <c r="J240" s="27">
        <f>IFERROR(IF(I240="","",IF(G240="Oui",I240*'Paramètres'!$B$8,0)),"")</f>
        <v/>
      </c>
      <c r="K240" s="27">
        <f>IFERROR(IF(I240="","",IF(H240="Oui",I240*'Paramètres'!$B$9,0)),"")</f>
        <v/>
      </c>
      <c r="L240" s="27">
        <f>IFERROR(IF(OR(I240="",F240=""),"",IF(F240="Encaissement",I240+J240+K240,-(I240+J240+K240))),"")</f>
        <v/>
      </c>
      <c r="M240" s="24" t="n"/>
      <c r="N240" s="26" t="n"/>
    </row>
    <row r="241">
      <c r="A241" s="24" t="n"/>
      <c r="B241" s="17" t="n"/>
      <c r="C241" s="25">
        <f>IFERROR(IF(B241="","",B241-MOD(B241-1,7)),"")</f>
        <v/>
      </c>
      <c r="D241" s="26" t="n"/>
      <c r="E241" s="24" t="n"/>
      <c r="F241" s="24" t="n"/>
      <c r="G241" s="24" t="n"/>
      <c r="H241" s="24" t="n"/>
      <c r="I241" s="20" t="n"/>
      <c r="J241" s="27">
        <f>IFERROR(IF(I241="","",IF(G241="Oui",I241*'Paramètres'!$B$8,0)),"")</f>
        <v/>
      </c>
      <c r="K241" s="27">
        <f>IFERROR(IF(I241="","",IF(H241="Oui",I241*'Paramètres'!$B$9,0)),"")</f>
        <v/>
      </c>
      <c r="L241" s="27">
        <f>IFERROR(IF(OR(I241="",F241=""),"",IF(F241="Encaissement",I241+J241+K241,-(I241+J241+K241))),"")</f>
        <v/>
      </c>
      <c r="M241" s="24" t="n"/>
      <c r="N241" s="26" t="n"/>
    </row>
    <row r="242">
      <c r="A242" s="24" t="n"/>
      <c r="B242" s="17" t="n"/>
      <c r="C242" s="25">
        <f>IFERROR(IF(B242="","",B242-MOD(B242-1,7)),"")</f>
        <v/>
      </c>
      <c r="D242" s="26" t="n"/>
      <c r="E242" s="24" t="n"/>
      <c r="F242" s="24" t="n"/>
      <c r="G242" s="24" t="n"/>
      <c r="H242" s="24" t="n"/>
      <c r="I242" s="20" t="n"/>
      <c r="J242" s="27">
        <f>IFERROR(IF(I242="","",IF(G242="Oui",I242*'Paramètres'!$B$8,0)),"")</f>
        <v/>
      </c>
      <c r="K242" s="27">
        <f>IFERROR(IF(I242="","",IF(H242="Oui",I242*'Paramètres'!$B$9,0)),"")</f>
        <v/>
      </c>
      <c r="L242" s="27">
        <f>IFERROR(IF(OR(I242="",F242=""),"",IF(F242="Encaissement",I242+J242+K242,-(I242+J242+K242))),"")</f>
        <v/>
      </c>
      <c r="M242" s="24" t="n"/>
      <c r="N242" s="26" t="n"/>
    </row>
    <row r="243">
      <c r="A243" s="24" t="n"/>
      <c r="B243" s="17" t="n"/>
      <c r="C243" s="25">
        <f>IFERROR(IF(B243="","",B243-MOD(B243-1,7)),"")</f>
        <v/>
      </c>
      <c r="D243" s="26" t="n"/>
      <c r="E243" s="24" t="n"/>
      <c r="F243" s="24" t="n"/>
      <c r="G243" s="24" t="n"/>
      <c r="H243" s="24" t="n"/>
      <c r="I243" s="20" t="n"/>
      <c r="J243" s="27">
        <f>IFERROR(IF(I243="","",IF(G243="Oui",I243*'Paramètres'!$B$8,0)),"")</f>
        <v/>
      </c>
      <c r="K243" s="27">
        <f>IFERROR(IF(I243="","",IF(H243="Oui",I243*'Paramètres'!$B$9,0)),"")</f>
        <v/>
      </c>
      <c r="L243" s="27">
        <f>IFERROR(IF(OR(I243="",F243=""),"",IF(F243="Encaissement",I243+J243+K243,-(I243+J243+K243))),"")</f>
        <v/>
      </c>
      <c r="M243" s="24" t="n"/>
      <c r="N243" s="26" t="n"/>
    </row>
    <row r="244">
      <c r="A244" s="24" t="n"/>
      <c r="B244" s="17" t="n"/>
      <c r="C244" s="25">
        <f>IFERROR(IF(B244="","",B244-MOD(B244-1,7)),"")</f>
        <v/>
      </c>
      <c r="D244" s="26" t="n"/>
      <c r="E244" s="24" t="n"/>
      <c r="F244" s="24" t="n"/>
      <c r="G244" s="24" t="n"/>
      <c r="H244" s="24" t="n"/>
      <c r="I244" s="20" t="n"/>
      <c r="J244" s="27">
        <f>IFERROR(IF(I244="","",IF(G244="Oui",I244*'Paramètres'!$B$8,0)),"")</f>
        <v/>
      </c>
      <c r="K244" s="27">
        <f>IFERROR(IF(I244="","",IF(H244="Oui",I244*'Paramètres'!$B$9,0)),"")</f>
        <v/>
      </c>
      <c r="L244" s="27">
        <f>IFERROR(IF(OR(I244="",F244=""),"",IF(F244="Encaissement",I244+J244+K244,-(I244+J244+K244))),"")</f>
        <v/>
      </c>
      <c r="M244" s="24" t="n"/>
      <c r="N244" s="26" t="n"/>
    </row>
    <row r="245">
      <c r="A245" s="24" t="n"/>
      <c r="B245" s="17" t="n"/>
      <c r="C245" s="25">
        <f>IFERROR(IF(B245="","",B245-MOD(B245-1,7)),"")</f>
        <v/>
      </c>
      <c r="D245" s="26" t="n"/>
      <c r="E245" s="24" t="n"/>
      <c r="F245" s="24" t="n"/>
      <c r="G245" s="24" t="n"/>
      <c r="H245" s="24" t="n"/>
      <c r="I245" s="20" t="n"/>
      <c r="J245" s="27">
        <f>IFERROR(IF(I245="","",IF(G245="Oui",I245*'Paramètres'!$B$8,0)),"")</f>
        <v/>
      </c>
      <c r="K245" s="27">
        <f>IFERROR(IF(I245="","",IF(H245="Oui",I245*'Paramètres'!$B$9,0)),"")</f>
        <v/>
      </c>
      <c r="L245" s="27">
        <f>IFERROR(IF(OR(I245="",F245=""),"",IF(F245="Encaissement",I245+J245+K245,-(I245+J245+K245))),"")</f>
        <v/>
      </c>
      <c r="M245" s="24" t="n"/>
      <c r="N245" s="26" t="n"/>
    </row>
    <row r="246">
      <c r="A246" s="24" t="n"/>
      <c r="B246" s="17" t="n"/>
      <c r="C246" s="25">
        <f>IFERROR(IF(B246="","",B246-MOD(B246-1,7)),"")</f>
        <v/>
      </c>
      <c r="D246" s="26" t="n"/>
      <c r="E246" s="24" t="n"/>
      <c r="F246" s="24" t="n"/>
      <c r="G246" s="24" t="n"/>
      <c r="H246" s="24" t="n"/>
      <c r="I246" s="20" t="n"/>
      <c r="J246" s="27">
        <f>IFERROR(IF(I246="","",IF(G246="Oui",I246*'Paramètres'!$B$8,0)),"")</f>
        <v/>
      </c>
      <c r="K246" s="27">
        <f>IFERROR(IF(I246="","",IF(H246="Oui",I246*'Paramètres'!$B$9,0)),"")</f>
        <v/>
      </c>
      <c r="L246" s="27">
        <f>IFERROR(IF(OR(I246="",F246=""),"",IF(F246="Encaissement",I246+J246+K246,-(I246+J246+K246))),"")</f>
        <v/>
      </c>
      <c r="M246" s="24" t="n"/>
      <c r="N246" s="26" t="n"/>
    </row>
    <row r="247">
      <c r="A247" s="24" t="n"/>
      <c r="B247" s="17" t="n"/>
      <c r="C247" s="25">
        <f>IFERROR(IF(B247="","",B247-MOD(B247-1,7)),"")</f>
        <v/>
      </c>
      <c r="D247" s="26" t="n"/>
      <c r="E247" s="24" t="n"/>
      <c r="F247" s="24" t="n"/>
      <c r="G247" s="24" t="n"/>
      <c r="H247" s="24" t="n"/>
      <c r="I247" s="20" t="n"/>
      <c r="J247" s="27">
        <f>IFERROR(IF(I247="","",IF(G247="Oui",I247*'Paramètres'!$B$8,0)),"")</f>
        <v/>
      </c>
      <c r="K247" s="27">
        <f>IFERROR(IF(I247="","",IF(H247="Oui",I247*'Paramètres'!$B$9,0)),"")</f>
        <v/>
      </c>
      <c r="L247" s="27">
        <f>IFERROR(IF(OR(I247="",F247=""),"",IF(F247="Encaissement",I247+J247+K247,-(I247+J247+K247))),"")</f>
        <v/>
      </c>
      <c r="M247" s="24" t="n"/>
      <c r="N247" s="26" t="n"/>
    </row>
    <row r="248">
      <c r="A248" s="24" t="n"/>
      <c r="B248" s="17" t="n"/>
      <c r="C248" s="25">
        <f>IFERROR(IF(B248="","",B248-MOD(B248-1,7)),"")</f>
        <v/>
      </c>
      <c r="D248" s="26" t="n"/>
      <c r="E248" s="24" t="n"/>
      <c r="F248" s="24" t="n"/>
      <c r="G248" s="24" t="n"/>
      <c r="H248" s="24" t="n"/>
      <c r="I248" s="20" t="n"/>
      <c r="J248" s="27">
        <f>IFERROR(IF(I248="","",IF(G248="Oui",I248*'Paramètres'!$B$8,0)),"")</f>
        <v/>
      </c>
      <c r="K248" s="27">
        <f>IFERROR(IF(I248="","",IF(H248="Oui",I248*'Paramètres'!$B$9,0)),"")</f>
        <v/>
      </c>
      <c r="L248" s="27">
        <f>IFERROR(IF(OR(I248="",F248=""),"",IF(F248="Encaissement",I248+J248+K248,-(I248+J248+K248))),"")</f>
        <v/>
      </c>
      <c r="M248" s="24" t="n"/>
      <c r="N248" s="26" t="n"/>
    </row>
    <row r="249">
      <c r="A249" s="24" t="n"/>
      <c r="B249" s="17" t="n"/>
      <c r="C249" s="25">
        <f>IFERROR(IF(B249="","",B249-MOD(B249-1,7)),"")</f>
        <v/>
      </c>
      <c r="D249" s="26" t="n"/>
      <c r="E249" s="24" t="n"/>
      <c r="F249" s="24" t="n"/>
      <c r="G249" s="24" t="n"/>
      <c r="H249" s="24" t="n"/>
      <c r="I249" s="20" t="n"/>
      <c r="J249" s="27">
        <f>IFERROR(IF(I249="","",IF(G249="Oui",I249*'Paramètres'!$B$8,0)),"")</f>
        <v/>
      </c>
      <c r="K249" s="27">
        <f>IFERROR(IF(I249="","",IF(H249="Oui",I249*'Paramètres'!$B$9,0)),"")</f>
        <v/>
      </c>
      <c r="L249" s="27">
        <f>IFERROR(IF(OR(I249="",F249=""),"",IF(F249="Encaissement",I249+J249+K249,-(I249+J249+K249))),"")</f>
        <v/>
      </c>
      <c r="M249" s="24" t="n"/>
      <c r="N249" s="26" t="n"/>
    </row>
    <row r="250">
      <c r="A250" s="24" t="n"/>
      <c r="B250" s="17" t="n"/>
      <c r="C250" s="25">
        <f>IFERROR(IF(B250="","",B250-MOD(B250-1,7)),"")</f>
        <v/>
      </c>
      <c r="D250" s="26" t="n"/>
      <c r="E250" s="24" t="n"/>
      <c r="F250" s="24" t="n"/>
      <c r="G250" s="24" t="n"/>
      <c r="H250" s="24" t="n"/>
      <c r="I250" s="20" t="n"/>
      <c r="J250" s="27">
        <f>IFERROR(IF(I250="","",IF(G250="Oui",I250*'Paramètres'!$B$8,0)),"")</f>
        <v/>
      </c>
      <c r="K250" s="27">
        <f>IFERROR(IF(I250="","",IF(H250="Oui",I250*'Paramètres'!$B$9,0)),"")</f>
        <v/>
      </c>
      <c r="L250" s="27">
        <f>IFERROR(IF(OR(I250="",F250=""),"",IF(F250="Encaissement",I250+J250+K250,-(I250+J250+K250))),"")</f>
        <v/>
      </c>
      <c r="M250" s="24" t="n"/>
      <c r="N250" s="26" t="n"/>
    </row>
    <row r="251">
      <c r="A251" s="24" t="n"/>
      <c r="B251" s="17" t="n"/>
      <c r="C251" s="25">
        <f>IFERROR(IF(B251="","",B251-MOD(B251-1,7)),"")</f>
        <v/>
      </c>
      <c r="D251" s="26" t="n"/>
      <c r="E251" s="24" t="n"/>
      <c r="F251" s="24" t="n"/>
      <c r="G251" s="24" t="n"/>
      <c r="H251" s="24" t="n"/>
      <c r="I251" s="20" t="n"/>
      <c r="J251" s="27">
        <f>IFERROR(IF(I251="","",IF(G251="Oui",I251*'Paramètres'!$B$8,0)),"")</f>
        <v/>
      </c>
      <c r="K251" s="27">
        <f>IFERROR(IF(I251="","",IF(H251="Oui",I251*'Paramètres'!$B$9,0)),"")</f>
        <v/>
      </c>
      <c r="L251" s="27">
        <f>IFERROR(IF(OR(I251="",F251=""),"",IF(F251="Encaissement",I251+J251+K251,-(I251+J251+K251))),"")</f>
        <v/>
      </c>
      <c r="M251" s="24" t="n"/>
      <c r="N251" s="26" t="n"/>
    </row>
    <row r="252">
      <c r="A252" s="24" t="n"/>
      <c r="B252" s="17" t="n"/>
      <c r="C252" s="25">
        <f>IFERROR(IF(B252="","",B252-MOD(B252-1,7)),"")</f>
        <v/>
      </c>
      <c r="D252" s="26" t="n"/>
      <c r="E252" s="24" t="n"/>
      <c r="F252" s="24" t="n"/>
      <c r="G252" s="24" t="n"/>
      <c r="H252" s="24" t="n"/>
      <c r="I252" s="20" t="n"/>
      <c r="J252" s="27">
        <f>IFERROR(IF(I252="","",IF(G252="Oui",I252*'Paramètres'!$B$8,0)),"")</f>
        <v/>
      </c>
      <c r="K252" s="27">
        <f>IFERROR(IF(I252="","",IF(H252="Oui",I252*'Paramètres'!$B$9,0)),"")</f>
        <v/>
      </c>
      <c r="L252" s="27">
        <f>IFERROR(IF(OR(I252="",F252=""),"",IF(F252="Encaissement",I252+J252+K252,-(I252+J252+K252))),"")</f>
        <v/>
      </c>
      <c r="M252" s="24" t="n"/>
      <c r="N252" s="26" t="n"/>
    </row>
    <row r="253">
      <c r="A253" s="24" t="n"/>
      <c r="B253" s="17" t="n"/>
      <c r="C253" s="25">
        <f>IFERROR(IF(B253="","",B253-MOD(B253-1,7)),"")</f>
        <v/>
      </c>
      <c r="D253" s="26" t="n"/>
      <c r="E253" s="24" t="n"/>
      <c r="F253" s="24" t="n"/>
      <c r="G253" s="24" t="n"/>
      <c r="H253" s="24" t="n"/>
      <c r="I253" s="20" t="n"/>
      <c r="J253" s="27">
        <f>IFERROR(IF(I253="","",IF(G253="Oui",I253*'Paramètres'!$B$8,0)),"")</f>
        <v/>
      </c>
      <c r="K253" s="27">
        <f>IFERROR(IF(I253="","",IF(H253="Oui",I253*'Paramètres'!$B$9,0)),"")</f>
        <v/>
      </c>
      <c r="L253" s="27">
        <f>IFERROR(IF(OR(I253="",F253=""),"",IF(F253="Encaissement",I253+J253+K253,-(I253+J253+K253))),"")</f>
        <v/>
      </c>
      <c r="M253" s="24" t="n"/>
      <c r="N253" s="26" t="n"/>
    </row>
    <row r="254">
      <c r="A254" s="24" t="n"/>
      <c r="B254" s="17" t="n"/>
      <c r="C254" s="25">
        <f>IFERROR(IF(B254="","",B254-MOD(B254-1,7)),"")</f>
        <v/>
      </c>
      <c r="D254" s="26" t="n"/>
      <c r="E254" s="24" t="n"/>
      <c r="F254" s="24" t="n"/>
      <c r="G254" s="24" t="n"/>
      <c r="H254" s="24" t="n"/>
      <c r="I254" s="20" t="n"/>
      <c r="J254" s="27">
        <f>IFERROR(IF(I254="","",IF(G254="Oui",I254*'Paramètres'!$B$8,0)),"")</f>
        <v/>
      </c>
      <c r="K254" s="27">
        <f>IFERROR(IF(I254="","",IF(H254="Oui",I254*'Paramètres'!$B$9,0)),"")</f>
        <v/>
      </c>
      <c r="L254" s="27">
        <f>IFERROR(IF(OR(I254="",F254=""),"",IF(F254="Encaissement",I254+J254+K254,-(I254+J254+K254))),"")</f>
        <v/>
      </c>
      <c r="M254" s="24" t="n"/>
      <c r="N254" s="26" t="n"/>
    </row>
    <row r="255">
      <c r="A255" s="24" t="n"/>
      <c r="B255" s="17" t="n"/>
      <c r="C255" s="25">
        <f>IFERROR(IF(B255="","",B255-MOD(B255-1,7)),"")</f>
        <v/>
      </c>
      <c r="D255" s="26" t="n"/>
      <c r="E255" s="24" t="n"/>
      <c r="F255" s="24" t="n"/>
      <c r="G255" s="24" t="n"/>
      <c r="H255" s="24" t="n"/>
      <c r="I255" s="20" t="n"/>
      <c r="J255" s="27">
        <f>IFERROR(IF(I255="","",IF(G255="Oui",I255*'Paramètres'!$B$8,0)),"")</f>
        <v/>
      </c>
      <c r="K255" s="27">
        <f>IFERROR(IF(I255="","",IF(H255="Oui",I255*'Paramètres'!$B$9,0)),"")</f>
        <v/>
      </c>
      <c r="L255" s="27">
        <f>IFERROR(IF(OR(I255="",F255=""),"",IF(F255="Encaissement",I255+J255+K255,-(I255+J255+K255))),"")</f>
        <v/>
      </c>
      <c r="M255" s="24" t="n"/>
      <c r="N255" s="26" t="n"/>
    </row>
    <row r="256">
      <c r="A256" s="24" t="n"/>
      <c r="B256" s="17" t="n"/>
      <c r="C256" s="25">
        <f>IFERROR(IF(B256="","",B256-MOD(B256-1,7)),"")</f>
        <v/>
      </c>
      <c r="D256" s="26" t="n"/>
      <c r="E256" s="24" t="n"/>
      <c r="F256" s="24" t="n"/>
      <c r="G256" s="24" t="n"/>
      <c r="H256" s="24" t="n"/>
      <c r="I256" s="20" t="n"/>
      <c r="J256" s="27">
        <f>IFERROR(IF(I256="","",IF(G256="Oui",I256*'Paramètres'!$B$8,0)),"")</f>
        <v/>
      </c>
      <c r="K256" s="27">
        <f>IFERROR(IF(I256="","",IF(H256="Oui",I256*'Paramètres'!$B$9,0)),"")</f>
        <v/>
      </c>
      <c r="L256" s="27">
        <f>IFERROR(IF(OR(I256="",F256=""),"",IF(F256="Encaissement",I256+J256+K256,-(I256+J256+K256))),"")</f>
        <v/>
      </c>
      <c r="M256" s="24" t="n"/>
      <c r="N256" s="26" t="n"/>
    </row>
    <row r="257">
      <c r="A257" s="24" t="n"/>
      <c r="B257" s="17" t="n"/>
      <c r="C257" s="25">
        <f>IFERROR(IF(B257="","",B257-MOD(B257-1,7)),"")</f>
        <v/>
      </c>
      <c r="D257" s="26" t="n"/>
      <c r="E257" s="24" t="n"/>
      <c r="F257" s="24" t="n"/>
      <c r="G257" s="24" t="n"/>
      <c r="H257" s="24" t="n"/>
      <c r="I257" s="20" t="n"/>
      <c r="J257" s="27">
        <f>IFERROR(IF(I257="","",IF(G257="Oui",I257*'Paramètres'!$B$8,0)),"")</f>
        <v/>
      </c>
      <c r="K257" s="27">
        <f>IFERROR(IF(I257="","",IF(H257="Oui",I257*'Paramètres'!$B$9,0)),"")</f>
        <v/>
      </c>
      <c r="L257" s="27">
        <f>IFERROR(IF(OR(I257="",F257=""),"",IF(F257="Encaissement",I257+J257+K257,-(I257+J257+K257))),"")</f>
        <v/>
      </c>
      <c r="M257" s="24" t="n"/>
      <c r="N257" s="26" t="n"/>
    </row>
    <row r="258">
      <c r="A258" s="24" t="n"/>
      <c r="B258" s="17" t="n"/>
      <c r="C258" s="25">
        <f>IFERROR(IF(B258="","",B258-MOD(B258-1,7)),"")</f>
        <v/>
      </c>
      <c r="D258" s="26" t="n"/>
      <c r="E258" s="24" t="n"/>
      <c r="F258" s="24" t="n"/>
      <c r="G258" s="24" t="n"/>
      <c r="H258" s="24" t="n"/>
      <c r="I258" s="20" t="n"/>
      <c r="J258" s="27">
        <f>IFERROR(IF(I258="","",IF(G258="Oui",I258*'Paramètres'!$B$8,0)),"")</f>
        <v/>
      </c>
      <c r="K258" s="27">
        <f>IFERROR(IF(I258="","",IF(H258="Oui",I258*'Paramètres'!$B$9,0)),"")</f>
        <v/>
      </c>
      <c r="L258" s="27">
        <f>IFERROR(IF(OR(I258="",F258=""),"",IF(F258="Encaissement",I258+J258+K258,-(I258+J258+K258))),"")</f>
        <v/>
      </c>
      <c r="M258" s="24" t="n"/>
      <c r="N258" s="26" t="n"/>
    </row>
    <row r="259">
      <c r="A259" s="24" t="n"/>
      <c r="B259" s="17" t="n"/>
      <c r="C259" s="25">
        <f>IFERROR(IF(B259="","",B259-MOD(B259-1,7)),"")</f>
        <v/>
      </c>
      <c r="D259" s="26" t="n"/>
      <c r="E259" s="24" t="n"/>
      <c r="F259" s="24" t="n"/>
      <c r="G259" s="24" t="n"/>
      <c r="H259" s="24" t="n"/>
      <c r="I259" s="20" t="n"/>
      <c r="J259" s="27">
        <f>IFERROR(IF(I259="","",IF(G259="Oui",I259*'Paramètres'!$B$8,0)),"")</f>
        <v/>
      </c>
      <c r="K259" s="27">
        <f>IFERROR(IF(I259="","",IF(H259="Oui",I259*'Paramètres'!$B$9,0)),"")</f>
        <v/>
      </c>
      <c r="L259" s="27">
        <f>IFERROR(IF(OR(I259="",F259=""),"",IF(F259="Encaissement",I259+J259+K259,-(I259+J259+K259))),"")</f>
        <v/>
      </c>
      <c r="M259" s="24" t="n"/>
      <c r="N259" s="26" t="n"/>
    </row>
    <row r="260">
      <c r="A260" s="24" t="n"/>
      <c r="B260" s="17" t="n"/>
      <c r="C260" s="25">
        <f>IFERROR(IF(B260="","",B260-MOD(B260-1,7)),"")</f>
        <v/>
      </c>
      <c r="D260" s="26" t="n"/>
      <c r="E260" s="24" t="n"/>
      <c r="F260" s="24" t="n"/>
      <c r="G260" s="24" t="n"/>
      <c r="H260" s="24" t="n"/>
      <c r="I260" s="20" t="n"/>
      <c r="J260" s="27">
        <f>IFERROR(IF(I260="","",IF(G260="Oui",I260*'Paramètres'!$B$8,0)),"")</f>
        <v/>
      </c>
      <c r="K260" s="27">
        <f>IFERROR(IF(I260="","",IF(H260="Oui",I260*'Paramètres'!$B$9,0)),"")</f>
        <v/>
      </c>
      <c r="L260" s="27">
        <f>IFERROR(IF(OR(I260="",F260=""),"",IF(F260="Encaissement",I260+J260+K260,-(I260+J260+K260))),"")</f>
        <v/>
      </c>
      <c r="M260" s="24" t="n"/>
      <c r="N260" s="26" t="n"/>
    </row>
    <row r="261">
      <c r="A261" s="24" t="n"/>
      <c r="B261" s="17" t="n"/>
      <c r="C261" s="25">
        <f>IFERROR(IF(B261="","",B261-MOD(B261-1,7)),"")</f>
        <v/>
      </c>
      <c r="D261" s="26" t="n"/>
      <c r="E261" s="24" t="n"/>
      <c r="F261" s="24" t="n"/>
      <c r="G261" s="24" t="n"/>
      <c r="H261" s="24" t="n"/>
      <c r="I261" s="20" t="n"/>
      <c r="J261" s="27">
        <f>IFERROR(IF(I261="","",IF(G261="Oui",I261*'Paramètres'!$B$8,0)),"")</f>
        <v/>
      </c>
      <c r="K261" s="27">
        <f>IFERROR(IF(I261="","",IF(H261="Oui",I261*'Paramètres'!$B$9,0)),"")</f>
        <v/>
      </c>
      <c r="L261" s="27">
        <f>IFERROR(IF(OR(I261="",F261=""),"",IF(F261="Encaissement",I261+J261+K261,-(I261+J261+K261))),"")</f>
        <v/>
      </c>
      <c r="M261" s="24" t="n"/>
      <c r="N261" s="26" t="n"/>
    </row>
    <row r="262">
      <c r="A262" s="24" t="n"/>
      <c r="B262" s="17" t="n"/>
      <c r="C262" s="25">
        <f>IFERROR(IF(B262="","",B262-MOD(B262-1,7)),"")</f>
        <v/>
      </c>
      <c r="D262" s="26" t="n"/>
      <c r="E262" s="24" t="n"/>
      <c r="F262" s="24" t="n"/>
      <c r="G262" s="24" t="n"/>
      <c r="H262" s="24" t="n"/>
      <c r="I262" s="20" t="n"/>
      <c r="J262" s="27">
        <f>IFERROR(IF(I262="","",IF(G262="Oui",I262*'Paramètres'!$B$8,0)),"")</f>
        <v/>
      </c>
      <c r="K262" s="27">
        <f>IFERROR(IF(I262="","",IF(H262="Oui",I262*'Paramètres'!$B$9,0)),"")</f>
        <v/>
      </c>
      <c r="L262" s="27">
        <f>IFERROR(IF(OR(I262="",F262=""),"",IF(F262="Encaissement",I262+J262+K262,-(I262+J262+K262))),"")</f>
        <v/>
      </c>
      <c r="M262" s="24" t="n"/>
      <c r="N262" s="26" t="n"/>
    </row>
    <row r="263">
      <c r="A263" s="24" t="n"/>
      <c r="B263" s="17" t="n"/>
      <c r="C263" s="25">
        <f>IFERROR(IF(B263="","",B263-MOD(B263-1,7)),"")</f>
        <v/>
      </c>
      <c r="D263" s="26" t="n"/>
      <c r="E263" s="24" t="n"/>
      <c r="F263" s="24" t="n"/>
      <c r="G263" s="24" t="n"/>
      <c r="H263" s="24" t="n"/>
      <c r="I263" s="20" t="n"/>
      <c r="J263" s="27">
        <f>IFERROR(IF(I263="","",IF(G263="Oui",I263*'Paramètres'!$B$8,0)),"")</f>
        <v/>
      </c>
      <c r="K263" s="27">
        <f>IFERROR(IF(I263="","",IF(H263="Oui",I263*'Paramètres'!$B$9,0)),"")</f>
        <v/>
      </c>
      <c r="L263" s="27">
        <f>IFERROR(IF(OR(I263="",F263=""),"",IF(F263="Encaissement",I263+J263+K263,-(I263+J263+K263))),"")</f>
        <v/>
      </c>
      <c r="M263" s="24" t="n"/>
      <c r="N263" s="26" t="n"/>
    </row>
    <row r="264">
      <c r="A264" s="24" t="n"/>
      <c r="B264" s="17" t="n"/>
      <c r="C264" s="25">
        <f>IFERROR(IF(B264="","",B264-MOD(B264-1,7)),"")</f>
        <v/>
      </c>
      <c r="D264" s="26" t="n"/>
      <c r="E264" s="24" t="n"/>
      <c r="F264" s="24" t="n"/>
      <c r="G264" s="24" t="n"/>
      <c r="H264" s="24" t="n"/>
      <c r="I264" s="20" t="n"/>
      <c r="J264" s="27">
        <f>IFERROR(IF(I264="","",IF(G264="Oui",I264*'Paramètres'!$B$8,0)),"")</f>
        <v/>
      </c>
      <c r="K264" s="27">
        <f>IFERROR(IF(I264="","",IF(H264="Oui",I264*'Paramètres'!$B$9,0)),"")</f>
        <v/>
      </c>
      <c r="L264" s="27">
        <f>IFERROR(IF(OR(I264="",F264=""),"",IF(F264="Encaissement",I264+J264+K264,-(I264+J264+K264))),"")</f>
        <v/>
      </c>
      <c r="M264" s="24" t="n"/>
      <c r="N264" s="26" t="n"/>
    </row>
    <row r="265">
      <c r="A265" s="24" t="n"/>
      <c r="B265" s="17" t="n"/>
      <c r="C265" s="25">
        <f>IFERROR(IF(B265="","",B265-MOD(B265-1,7)),"")</f>
        <v/>
      </c>
      <c r="D265" s="26" t="n"/>
      <c r="E265" s="24" t="n"/>
      <c r="F265" s="24" t="n"/>
      <c r="G265" s="24" t="n"/>
      <c r="H265" s="24" t="n"/>
      <c r="I265" s="20" t="n"/>
      <c r="J265" s="27">
        <f>IFERROR(IF(I265="","",IF(G265="Oui",I265*'Paramètres'!$B$8,0)),"")</f>
        <v/>
      </c>
      <c r="K265" s="27">
        <f>IFERROR(IF(I265="","",IF(H265="Oui",I265*'Paramètres'!$B$9,0)),"")</f>
        <v/>
      </c>
      <c r="L265" s="27">
        <f>IFERROR(IF(OR(I265="",F265=""),"",IF(F265="Encaissement",I265+J265+K265,-(I265+J265+K265))),"")</f>
        <v/>
      </c>
      <c r="M265" s="24" t="n"/>
      <c r="N265" s="26" t="n"/>
    </row>
    <row r="266">
      <c r="A266" s="24" t="n"/>
      <c r="B266" s="17" t="n"/>
      <c r="C266" s="25">
        <f>IFERROR(IF(B266="","",B266-MOD(B266-1,7)),"")</f>
        <v/>
      </c>
      <c r="D266" s="26" t="n"/>
      <c r="E266" s="24" t="n"/>
      <c r="F266" s="24" t="n"/>
      <c r="G266" s="24" t="n"/>
      <c r="H266" s="24" t="n"/>
      <c r="I266" s="20" t="n"/>
      <c r="J266" s="27">
        <f>IFERROR(IF(I266="","",IF(G266="Oui",I266*'Paramètres'!$B$8,0)),"")</f>
        <v/>
      </c>
      <c r="K266" s="27">
        <f>IFERROR(IF(I266="","",IF(H266="Oui",I266*'Paramètres'!$B$9,0)),"")</f>
        <v/>
      </c>
      <c r="L266" s="27">
        <f>IFERROR(IF(OR(I266="",F266=""),"",IF(F266="Encaissement",I266+J266+K266,-(I266+J266+K266))),"")</f>
        <v/>
      </c>
      <c r="M266" s="24" t="n"/>
      <c r="N266" s="26" t="n"/>
    </row>
    <row r="267">
      <c r="A267" s="24" t="n"/>
      <c r="B267" s="17" t="n"/>
      <c r="C267" s="25">
        <f>IFERROR(IF(B267="","",B267-MOD(B267-1,7)),"")</f>
        <v/>
      </c>
      <c r="D267" s="26" t="n"/>
      <c r="E267" s="24" t="n"/>
      <c r="F267" s="24" t="n"/>
      <c r="G267" s="24" t="n"/>
      <c r="H267" s="24" t="n"/>
      <c r="I267" s="20" t="n"/>
      <c r="J267" s="27">
        <f>IFERROR(IF(I267="","",IF(G267="Oui",I267*'Paramètres'!$B$8,0)),"")</f>
        <v/>
      </c>
      <c r="K267" s="27">
        <f>IFERROR(IF(I267="","",IF(H267="Oui",I267*'Paramètres'!$B$9,0)),"")</f>
        <v/>
      </c>
      <c r="L267" s="27">
        <f>IFERROR(IF(OR(I267="",F267=""),"",IF(F267="Encaissement",I267+J267+K267,-(I267+J267+K267))),"")</f>
        <v/>
      </c>
      <c r="M267" s="24" t="n"/>
      <c r="N267" s="26" t="n"/>
    </row>
    <row r="268">
      <c r="A268" s="24" t="n"/>
      <c r="B268" s="17" t="n"/>
      <c r="C268" s="25">
        <f>IFERROR(IF(B268="","",B268-MOD(B268-1,7)),"")</f>
        <v/>
      </c>
      <c r="D268" s="26" t="n"/>
      <c r="E268" s="24" t="n"/>
      <c r="F268" s="24" t="n"/>
      <c r="G268" s="24" t="n"/>
      <c r="H268" s="24" t="n"/>
      <c r="I268" s="20" t="n"/>
      <c r="J268" s="27">
        <f>IFERROR(IF(I268="","",IF(G268="Oui",I268*'Paramètres'!$B$8,0)),"")</f>
        <v/>
      </c>
      <c r="K268" s="27">
        <f>IFERROR(IF(I268="","",IF(H268="Oui",I268*'Paramètres'!$B$9,0)),"")</f>
        <v/>
      </c>
      <c r="L268" s="27">
        <f>IFERROR(IF(OR(I268="",F268=""),"",IF(F268="Encaissement",I268+J268+K268,-(I268+J268+K268))),"")</f>
        <v/>
      </c>
      <c r="M268" s="24" t="n"/>
      <c r="N268" s="26" t="n"/>
    </row>
    <row r="269">
      <c r="A269" s="24" t="n"/>
      <c r="B269" s="17" t="n"/>
      <c r="C269" s="25">
        <f>IFERROR(IF(B269="","",B269-MOD(B269-1,7)),"")</f>
        <v/>
      </c>
      <c r="D269" s="26" t="n"/>
      <c r="E269" s="24" t="n"/>
      <c r="F269" s="24" t="n"/>
      <c r="G269" s="24" t="n"/>
      <c r="H269" s="24" t="n"/>
      <c r="I269" s="20" t="n"/>
      <c r="J269" s="27">
        <f>IFERROR(IF(I269="","",IF(G269="Oui",I269*'Paramètres'!$B$8,0)),"")</f>
        <v/>
      </c>
      <c r="K269" s="27">
        <f>IFERROR(IF(I269="","",IF(H269="Oui",I269*'Paramètres'!$B$9,0)),"")</f>
        <v/>
      </c>
      <c r="L269" s="27">
        <f>IFERROR(IF(OR(I269="",F269=""),"",IF(F269="Encaissement",I269+J269+K269,-(I269+J269+K269))),"")</f>
        <v/>
      </c>
      <c r="M269" s="24" t="n"/>
      <c r="N269" s="26" t="n"/>
    </row>
    <row r="270">
      <c r="A270" s="24" t="n"/>
      <c r="B270" s="17" t="n"/>
      <c r="C270" s="25">
        <f>IFERROR(IF(B270="","",B270-MOD(B270-1,7)),"")</f>
        <v/>
      </c>
      <c r="D270" s="26" t="n"/>
      <c r="E270" s="24" t="n"/>
      <c r="F270" s="24" t="n"/>
      <c r="G270" s="24" t="n"/>
      <c r="H270" s="24" t="n"/>
      <c r="I270" s="20" t="n"/>
      <c r="J270" s="27">
        <f>IFERROR(IF(I270="","",IF(G270="Oui",I270*'Paramètres'!$B$8,0)),"")</f>
        <v/>
      </c>
      <c r="K270" s="27">
        <f>IFERROR(IF(I270="","",IF(H270="Oui",I270*'Paramètres'!$B$9,0)),"")</f>
        <v/>
      </c>
      <c r="L270" s="27">
        <f>IFERROR(IF(OR(I270="",F270=""),"",IF(F270="Encaissement",I270+J270+K270,-(I270+J270+K270))),"")</f>
        <v/>
      </c>
      <c r="M270" s="24" t="n"/>
      <c r="N270" s="26" t="n"/>
    </row>
    <row r="271">
      <c r="A271" s="24" t="n"/>
      <c r="B271" s="17" t="n"/>
      <c r="C271" s="25">
        <f>IFERROR(IF(B271="","",B271-MOD(B271-1,7)),"")</f>
        <v/>
      </c>
      <c r="D271" s="26" t="n"/>
      <c r="E271" s="24" t="n"/>
      <c r="F271" s="24" t="n"/>
      <c r="G271" s="24" t="n"/>
      <c r="H271" s="24" t="n"/>
      <c r="I271" s="20" t="n"/>
      <c r="J271" s="27">
        <f>IFERROR(IF(I271="","",IF(G271="Oui",I271*'Paramètres'!$B$8,0)),"")</f>
        <v/>
      </c>
      <c r="K271" s="27">
        <f>IFERROR(IF(I271="","",IF(H271="Oui",I271*'Paramètres'!$B$9,0)),"")</f>
        <v/>
      </c>
      <c r="L271" s="27">
        <f>IFERROR(IF(OR(I271="",F271=""),"",IF(F271="Encaissement",I271+J271+K271,-(I271+J271+K271))),"")</f>
        <v/>
      </c>
      <c r="M271" s="24" t="n"/>
      <c r="N271" s="26" t="n"/>
    </row>
    <row r="272">
      <c r="A272" s="24" t="n"/>
      <c r="B272" s="17" t="n"/>
      <c r="C272" s="25">
        <f>IFERROR(IF(B272="","",B272-MOD(B272-1,7)),"")</f>
        <v/>
      </c>
      <c r="D272" s="26" t="n"/>
      <c r="E272" s="24" t="n"/>
      <c r="F272" s="24" t="n"/>
      <c r="G272" s="24" t="n"/>
      <c r="H272" s="24" t="n"/>
      <c r="I272" s="20" t="n"/>
      <c r="J272" s="27">
        <f>IFERROR(IF(I272="","",IF(G272="Oui",I272*'Paramètres'!$B$8,0)),"")</f>
        <v/>
      </c>
      <c r="K272" s="27">
        <f>IFERROR(IF(I272="","",IF(H272="Oui",I272*'Paramètres'!$B$9,0)),"")</f>
        <v/>
      </c>
      <c r="L272" s="27">
        <f>IFERROR(IF(OR(I272="",F272=""),"",IF(F272="Encaissement",I272+J272+K272,-(I272+J272+K272))),"")</f>
        <v/>
      </c>
      <c r="M272" s="24" t="n"/>
      <c r="N272" s="26" t="n"/>
    </row>
    <row r="273">
      <c r="A273" s="24" t="n"/>
      <c r="B273" s="17" t="n"/>
      <c r="C273" s="25">
        <f>IFERROR(IF(B273="","",B273-MOD(B273-1,7)),"")</f>
        <v/>
      </c>
      <c r="D273" s="26" t="n"/>
      <c r="E273" s="24" t="n"/>
      <c r="F273" s="24" t="n"/>
      <c r="G273" s="24" t="n"/>
      <c r="H273" s="24" t="n"/>
      <c r="I273" s="20" t="n"/>
      <c r="J273" s="27">
        <f>IFERROR(IF(I273="","",IF(G273="Oui",I273*'Paramètres'!$B$8,0)),"")</f>
        <v/>
      </c>
      <c r="K273" s="27">
        <f>IFERROR(IF(I273="","",IF(H273="Oui",I273*'Paramètres'!$B$9,0)),"")</f>
        <v/>
      </c>
      <c r="L273" s="27">
        <f>IFERROR(IF(OR(I273="",F273=""),"",IF(F273="Encaissement",I273+J273+K273,-(I273+J273+K273))),"")</f>
        <v/>
      </c>
      <c r="M273" s="24" t="n"/>
      <c r="N273" s="26" t="n"/>
    </row>
    <row r="274">
      <c r="A274" s="24" t="n"/>
      <c r="B274" s="17" t="n"/>
      <c r="C274" s="25">
        <f>IFERROR(IF(B274="","",B274-MOD(B274-1,7)),"")</f>
        <v/>
      </c>
      <c r="D274" s="26" t="n"/>
      <c r="E274" s="24" t="n"/>
      <c r="F274" s="24" t="n"/>
      <c r="G274" s="24" t="n"/>
      <c r="H274" s="24" t="n"/>
      <c r="I274" s="20" t="n"/>
      <c r="J274" s="27">
        <f>IFERROR(IF(I274="","",IF(G274="Oui",I274*'Paramètres'!$B$8,0)),"")</f>
        <v/>
      </c>
      <c r="K274" s="27">
        <f>IFERROR(IF(I274="","",IF(H274="Oui",I274*'Paramètres'!$B$9,0)),"")</f>
        <v/>
      </c>
      <c r="L274" s="27">
        <f>IFERROR(IF(OR(I274="",F274=""),"",IF(F274="Encaissement",I274+J274+K274,-(I274+J274+K274))),"")</f>
        <v/>
      </c>
      <c r="M274" s="24" t="n"/>
      <c r="N274" s="26" t="n"/>
    </row>
    <row r="275">
      <c r="A275" s="24" t="n"/>
      <c r="B275" s="17" t="n"/>
      <c r="C275" s="25">
        <f>IFERROR(IF(B275="","",B275-MOD(B275-1,7)),"")</f>
        <v/>
      </c>
      <c r="D275" s="26" t="n"/>
      <c r="E275" s="24" t="n"/>
      <c r="F275" s="24" t="n"/>
      <c r="G275" s="24" t="n"/>
      <c r="H275" s="24" t="n"/>
      <c r="I275" s="20" t="n"/>
      <c r="J275" s="27">
        <f>IFERROR(IF(I275="","",IF(G275="Oui",I275*'Paramètres'!$B$8,0)),"")</f>
        <v/>
      </c>
      <c r="K275" s="27">
        <f>IFERROR(IF(I275="","",IF(H275="Oui",I275*'Paramètres'!$B$9,0)),"")</f>
        <v/>
      </c>
      <c r="L275" s="27">
        <f>IFERROR(IF(OR(I275="",F275=""),"",IF(F275="Encaissement",I275+J275+K275,-(I275+J275+K275))),"")</f>
        <v/>
      </c>
      <c r="M275" s="24" t="n"/>
      <c r="N275" s="26" t="n"/>
    </row>
    <row r="276">
      <c r="A276" s="24" t="n"/>
      <c r="B276" s="17" t="n"/>
      <c r="C276" s="25">
        <f>IFERROR(IF(B276="","",B276-MOD(B276-1,7)),"")</f>
        <v/>
      </c>
      <c r="D276" s="26" t="n"/>
      <c r="E276" s="24" t="n"/>
      <c r="F276" s="24" t="n"/>
      <c r="G276" s="24" t="n"/>
      <c r="H276" s="24" t="n"/>
      <c r="I276" s="20" t="n"/>
      <c r="J276" s="27">
        <f>IFERROR(IF(I276="","",IF(G276="Oui",I276*'Paramètres'!$B$8,0)),"")</f>
        <v/>
      </c>
      <c r="K276" s="27">
        <f>IFERROR(IF(I276="","",IF(H276="Oui",I276*'Paramètres'!$B$9,0)),"")</f>
        <v/>
      </c>
      <c r="L276" s="27">
        <f>IFERROR(IF(OR(I276="",F276=""),"",IF(F276="Encaissement",I276+J276+K276,-(I276+J276+K276))),"")</f>
        <v/>
      </c>
      <c r="M276" s="24" t="n"/>
      <c r="N276" s="26" t="n"/>
    </row>
    <row r="277">
      <c r="A277" s="24" t="n"/>
      <c r="B277" s="17" t="n"/>
      <c r="C277" s="25">
        <f>IFERROR(IF(B277="","",B277-MOD(B277-1,7)),"")</f>
        <v/>
      </c>
      <c r="D277" s="26" t="n"/>
      <c r="E277" s="24" t="n"/>
      <c r="F277" s="24" t="n"/>
      <c r="G277" s="24" t="n"/>
      <c r="H277" s="24" t="n"/>
      <c r="I277" s="20" t="n"/>
      <c r="J277" s="27">
        <f>IFERROR(IF(I277="","",IF(G277="Oui",I277*'Paramètres'!$B$8,0)),"")</f>
        <v/>
      </c>
      <c r="K277" s="27">
        <f>IFERROR(IF(I277="","",IF(H277="Oui",I277*'Paramètres'!$B$9,0)),"")</f>
        <v/>
      </c>
      <c r="L277" s="27">
        <f>IFERROR(IF(OR(I277="",F277=""),"",IF(F277="Encaissement",I277+J277+K277,-(I277+J277+K277))),"")</f>
        <v/>
      </c>
      <c r="M277" s="24" t="n"/>
      <c r="N277" s="26" t="n"/>
    </row>
    <row r="278">
      <c r="A278" s="24" t="n"/>
      <c r="B278" s="17" t="n"/>
      <c r="C278" s="25">
        <f>IFERROR(IF(B278="","",B278-MOD(B278-1,7)),"")</f>
        <v/>
      </c>
      <c r="D278" s="26" t="n"/>
      <c r="E278" s="24" t="n"/>
      <c r="F278" s="24" t="n"/>
      <c r="G278" s="24" t="n"/>
      <c r="H278" s="24" t="n"/>
      <c r="I278" s="20" t="n"/>
      <c r="J278" s="27">
        <f>IFERROR(IF(I278="","",IF(G278="Oui",I278*'Paramètres'!$B$8,0)),"")</f>
        <v/>
      </c>
      <c r="K278" s="27">
        <f>IFERROR(IF(I278="","",IF(H278="Oui",I278*'Paramètres'!$B$9,0)),"")</f>
        <v/>
      </c>
      <c r="L278" s="27">
        <f>IFERROR(IF(OR(I278="",F278=""),"",IF(F278="Encaissement",I278+J278+K278,-(I278+J278+K278))),"")</f>
        <v/>
      </c>
      <c r="M278" s="24" t="n"/>
      <c r="N278" s="26" t="n"/>
    </row>
    <row r="279">
      <c r="A279" s="24" t="n"/>
      <c r="B279" s="17" t="n"/>
      <c r="C279" s="25">
        <f>IFERROR(IF(B279="","",B279-MOD(B279-1,7)),"")</f>
        <v/>
      </c>
      <c r="D279" s="26" t="n"/>
      <c r="E279" s="24" t="n"/>
      <c r="F279" s="24" t="n"/>
      <c r="G279" s="24" t="n"/>
      <c r="H279" s="24" t="n"/>
      <c r="I279" s="20" t="n"/>
      <c r="J279" s="27">
        <f>IFERROR(IF(I279="","",IF(G279="Oui",I279*'Paramètres'!$B$8,0)),"")</f>
        <v/>
      </c>
      <c r="K279" s="27">
        <f>IFERROR(IF(I279="","",IF(H279="Oui",I279*'Paramètres'!$B$9,0)),"")</f>
        <v/>
      </c>
      <c r="L279" s="27">
        <f>IFERROR(IF(OR(I279="",F279=""),"",IF(F279="Encaissement",I279+J279+K279,-(I279+J279+K279))),"")</f>
        <v/>
      </c>
      <c r="M279" s="24" t="n"/>
      <c r="N279" s="26" t="n"/>
    </row>
    <row r="280">
      <c r="A280" s="24" t="n"/>
      <c r="B280" s="17" t="n"/>
      <c r="C280" s="25">
        <f>IFERROR(IF(B280="","",B280-MOD(B280-1,7)),"")</f>
        <v/>
      </c>
      <c r="D280" s="26" t="n"/>
      <c r="E280" s="24" t="n"/>
      <c r="F280" s="24" t="n"/>
      <c r="G280" s="24" t="n"/>
      <c r="H280" s="24" t="n"/>
      <c r="I280" s="20" t="n"/>
      <c r="J280" s="27">
        <f>IFERROR(IF(I280="","",IF(G280="Oui",I280*'Paramètres'!$B$8,0)),"")</f>
        <v/>
      </c>
      <c r="K280" s="27">
        <f>IFERROR(IF(I280="","",IF(H280="Oui",I280*'Paramètres'!$B$9,0)),"")</f>
        <v/>
      </c>
      <c r="L280" s="27">
        <f>IFERROR(IF(OR(I280="",F280=""),"",IF(F280="Encaissement",I280+J280+K280,-(I280+J280+K280))),"")</f>
        <v/>
      </c>
      <c r="M280" s="24" t="n"/>
      <c r="N280" s="26" t="n"/>
    </row>
    <row r="281">
      <c r="A281" s="24" t="n"/>
      <c r="B281" s="17" t="n"/>
      <c r="C281" s="25">
        <f>IFERROR(IF(B281="","",B281-MOD(B281-1,7)),"")</f>
        <v/>
      </c>
      <c r="D281" s="26" t="n"/>
      <c r="E281" s="24" t="n"/>
      <c r="F281" s="24" t="n"/>
      <c r="G281" s="24" t="n"/>
      <c r="H281" s="24" t="n"/>
      <c r="I281" s="20" t="n"/>
      <c r="J281" s="27">
        <f>IFERROR(IF(I281="","",IF(G281="Oui",I281*'Paramètres'!$B$8,0)),"")</f>
        <v/>
      </c>
      <c r="K281" s="27">
        <f>IFERROR(IF(I281="","",IF(H281="Oui",I281*'Paramètres'!$B$9,0)),"")</f>
        <v/>
      </c>
      <c r="L281" s="27">
        <f>IFERROR(IF(OR(I281="",F281=""),"",IF(F281="Encaissement",I281+J281+K281,-(I281+J281+K281))),"")</f>
        <v/>
      </c>
      <c r="M281" s="24" t="n"/>
      <c r="N281" s="26" t="n"/>
    </row>
    <row r="282">
      <c r="A282" s="24" t="n"/>
      <c r="B282" s="17" t="n"/>
      <c r="C282" s="25">
        <f>IFERROR(IF(B282="","",B282-MOD(B282-1,7)),"")</f>
        <v/>
      </c>
      <c r="D282" s="26" t="n"/>
      <c r="E282" s="24" t="n"/>
      <c r="F282" s="24" t="n"/>
      <c r="G282" s="24" t="n"/>
      <c r="H282" s="24" t="n"/>
      <c r="I282" s="20" t="n"/>
      <c r="J282" s="27">
        <f>IFERROR(IF(I282="","",IF(G282="Oui",I282*'Paramètres'!$B$8,0)),"")</f>
        <v/>
      </c>
      <c r="K282" s="27">
        <f>IFERROR(IF(I282="","",IF(H282="Oui",I282*'Paramètres'!$B$9,0)),"")</f>
        <v/>
      </c>
      <c r="L282" s="27">
        <f>IFERROR(IF(OR(I282="",F282=""),"",IF(F282="Encaissement",I282+J282+K282,-(I282+J282+K282))),"")</f>
        <v/>
      </c>
      <c r="M282" s="24" t="n"/>
      <c r="N282" s="26" t="n"/>
    </row>
    <row r="283">
      <c r="A283" s="24" t="n"/>
      <c r="B283" s="17" t="n"/>
      <c r="C283" s="25">
        <f>IFERROR(IF(B283="","",B283-MOD(B283-1,7)),"")</f>
        <v/>
      </c>
      <c r="D283" s="26" t="n"/>
      <c r="E283" s="24" t="n"/>
      <c r="F283" s="24" t="n"/>
      <c r="G283" s="24" t="n"/>
      <c r="H283" s="24" t="n"/>
      <c r="I283" s="20" t="n"/>
      <c r="J283" s="27">
        <f>IFERROR(IF(I283="","",IF(G283="Oui",I283*'Paramètres'!$B$8,0)),"")</f>
        <v/>
      </c>
      <c r="K283" s="27">
        <f>IFERROR(IF(I283="","",IF(H283="Oui",I283*'Paramètres'!$B$9,0)),"")</f>
        <v/>
      </c>
      <c r="L283" s="27">
        <f>IFERROR(IF(OR(I283="",F283=""),"",IF(F283="Encaissement",I283+J283+K283,-(I283+J283+K283))),"")</f>
        <v/>
      </c>
      <c r="M283" s="24" t="n"/>
      <c r="N283" s="26" t="n"/>
    </row>
    <row r="284">
      <c r="A284" s="24" t="n"/>
      <c r="B284" s="17" t="n"/>
      <c r="C284" s="25">
        <f>IFERROR(IF(B284="","",B284-MOD(B284-1,7)),"")</f>
        <v/>
      </c>
      <c r="D284" s="26" t="n"/>
      <c r="E284" s="24" t="n"/>
      <c r="F284" s="24" t="n"/>
      <c r="G284" s="24" t="n"/>
      <c r="H284" s="24" t="n"/>
      <c r="I284" s="20" t="n"/>
      <c r="J284" s="27">
        <f>IFERROR(IF(I284="","",IF(G284="Oui",I284*'Paramètres'!$B$8,0)),"")</f>
        <v/>
      </c>
      <c r="K284" s="27">
        <f>IFERROR(IF(I284="","",IF(H284="Oui",I284*'Paramètres'!$B$9,0)),"")</f>
        <v/>
      </c>
      <c r="L284" s="27">
        <f>IFERROR(IF(OR(I284="",F284=""),"",IF(F284="Encaissement",I284+J284+K284,-(I284+J284+K284))),"")</f>
        <v/>
      </c>
      <c r="M284" s="24" t="n"/>
      <c r="N284" s="26" t="n"/>
    </row>
    <row r="285">
      <c r="A285" s="24" t="n"/>
      <c r="B285" s="17" t="n"/>
      <c r="C285" s="25">
        <f>IFERROR(IF(B285="","",B285-MOD(B285-1,7)),"")</f>
        <v/>
      </c>
      <c r="D285" s="26" t="n"/>
      <c r="E285" s="24" t="n"/>
      <c r="F285" s="24" t="n"/>
      <c r="G285" s="24" t="n"/>
      <c r="H285" s="24" t="n"/>
      <c r="I285" s="20" t="n"/>
      <c r="J285" s="27">
        <f>IFERROR(IF(I285="","",IF(G285="Oui",I285*'Paramètres'!$B$8,0)),"")</f>
        <v/>
      </c>
      <c r="K285" s="27">
        <f>IFERROR(IF(I285="","",IF(H285="Oui",I285*'Paramètres'!$B$9,0)),"")</f>
        <v/>
      </c>
      <c r="L285" s="27">
        <f>IFERROR(IF(OR(I285="",F285=""),"",IF(F285="Encaissement",I285+J285+K285,-(I285+J285+K285))),"")</f>
        <v/>
      </c>
      <c r="M285" s="24" t="n"/>
      <c r="N285" s="26" t="n"/>
    </row>
    <row r="286">
      <c r="A286" s="24" t="n"/>
      <c r="B286" s="17" t="n"/>
      <c r="C286" s="25">
        <f>IFERROR(IF(B286="","",B286-MOD(B286-1,7)),"")</f>
        <v/>
      </c>
      <c r="D286" s="26" t="n"/>
      <c r="E286" s="24" t="n"/>
      <c r="F286" s="24" t="n"/>
      <c r="G286" s="24" t="n"/>
      <c r="H286" s="24" t="n"/>
      <c r="I286" s="20" t="n"/>
      <c r="J286" s="27">
        <f>IFERROR(IF(I286="","",IF(G286="Oui",I286*'Paramètres'!$B$8,0)),"")</f>
        <v/>
      </c>
      <c r="K286" s="27">
        <f>IFERROR(IF(I286="","",IF(H286="Oui",I286*'Paramètres'!$B$9,0)),"")</f>
        <v/>
      </c>
      <c r="L286" s="27">
        <f>IFERROR(IF(OR(I286="",F286=""),"",IF(F286="Encaissement",I286+J286+K286,-(I286+J286+K286))),"")</f>
        <v/>
      </c>
      <c r="M286" s="24" t="n"/>
      <c r="N286" s="26" t="n"/>
    </row>
    <row r="287">
      <c r="A287" s="24" t="n"/>
      <c r="B287" s="17" t="n"/>
      <c r="C287" s="25">
        <f>IFERROR(IF(B287="","",B287-MOD(B287-1,7)),"")</f>
        <v/>
      </c>
      <c r="D287" s="26" t="n"/>
      <c r="E287" s="24" t="n"/>
      <c r="F287" s="24" t="n"/>
      <c r="G287" s="24" t="n"/>
      <c r="H287" s="24" t="n"/>
      <c r="I287" s="20" t="n"/>
      <c r="J287" s="27">
        <f>IFERROR(IF(I287="","",IF(G287="Oui",I287*'Paramètres'!$B$8,0)),"")</f>
        <v/>
      </c>
      <c r="K287" s="27">
        <f>IFERROR(IF(I287="","",IF(H287="Oui",I287*'Paramètres'!$B$9,0)),"")</f>
        <v/>
      </c>
      <c r="L287" s="27">
        <f>IFERROR(IF(OR(I287="",F287=""),"",IF(F287="Encaissement",I287+J287+K287,-(I287+J287+K287))),"")</f>
        <v/>
      </c>
      <c r="M287" s="24" t="n"/>
      <c r="N287" s="26" t="n"/>
    </row>
    <row r="288">
      <c r="A288" s="24" t="n"/>
      <c r="B288" s="17" t="n"/>
      <c r="C288" s="25">
        <f>IFERROR(IF(B288="","",B288-MOD(B288-1,7)),"")</f>
        <v/>
      </c>
      <c r="D288" s="26" t="n"/>
      <c r="E288" s="24" t="n"/>
      <c r="F288" s="24" t="n"/>
      <c r="G288" s="24" t="n"/>
      <c r="H288" s="24" t="n"/>
      <c r="I288" s="20" t="n"/>
      <c r="J288" s="27">
        <f>IFERROR(IF(I288="","",IF(G288="Oui",I288*'Paramètres'!$B$8,0)),"")</f>
        <v/>
      </c>
      <c r="K288" s="27">
        <f>IFERROR(IF(I288="","",IF(H288="Oui",I288*'Paramètres'!$B$9,0)),"")</f>
        <v/>
      </c>
      <c r="L288" s="27">
        <f>IFERROR(IF(OR(I288="",F288=""),"",IF(F288="Encaissement",I288+J288+K288,-(I288+J288+K288))),"")</f>
        <v/>
      </c>
      <c r="M288" s="24" t="n"/>
      <c r="N288" s="26" t="n"/>
    </row>
    <row r="289">
      <c r="A289" s="24" t="n"/>
      <c r="B289" s="17" t="n"/>
      <c r="C289" s="25">
        <f>IFERROR(IF(B289="","",B289-MOD(B289-1,7)),"")</f>
        <v/>
      </c>
      <c r="D289" s="26" t="n"/>
      <c r="E289" s="24" t="n"/>
      <c r="F289" s="24" t="n"/>
      <c r="G289" s="24" t="n"/>
      <c r="H289" s="24" t="n"/>
      <c r="I289" s="20" t="n"/>
      <c r="J289" s="27">
        <f>IFERROR(IF(I289="","",IF(G289="Oui",I289*'Paramètres'!$B$8,0)),"")</f>
        <v/>
      </c>
      <c r="K289" s="27">
        <f>IFERROR(IF(I289="","",IF(H289="Oui",I289*'Paramètres'!$B$9,0)),"")</f>
        <v/>
      </c>
      <c r="L289" s="27">
        <f>IFERROR(IF(OR(I289="",F289=""),"",IF(F289="Encaissement",I289+J289+K289,-(I289+J289+K289))),"")</f>
        <v/>
      </c>
      <c r="M289" s="24" t="n"/>
      <c r="N289" s="26" t="n"/>
    </row>
    <row r="290">
      <c r="A290" s="24" t="n"/>
      <c r="B290" s="17" t="n"/>
      <c r="C290" s="25">
        <f>IFERROR(IF(B290="","",B290-MOD(B290-1,7)),"")</f>
        <v/>
      </c>
      <c r="D290" s="26" t="n"/>
      <c r="E290" s="24" t="n"/>
      <c r="F290" s="24" t="n"/>
      <c r="G290" s="24" t="n"/>
      <c r="H290" s="24" t="n"/>
      <c r="I290" s="20" t="n"/>
      <c r="J290" s="27">
        <f>IFERROR(IF(I290="","",IF(G290="Oui",I290*'Paramètres'!$B$8,0)),"")</f>
        <v/>
      </c>
      <c r="K290" s="27">
        <f>IFERROR(IF(I290="","",IF(H290="Oui",I290*'Paramètres'!$B$9,0)),"")</f>
        <v/>
      </c>
      <c r="L290" s="27">
        <f>IFERROR(IF(OR(I290="",F290=""),"",IF(F290="Encaissement",I290+J290+K290,-(I290+J290+K290))),"")</f>
        <v/>
      </c>
      <c r="M290" s="24" t="n"/>
      <c r="N290" s="26" t="n"/>
    </row>
    <row r="291">
      <c r="A291" s="24" t="n"/>
      <c r="B291" s="17" t="n"/>
      <c r="C291" s="25">
        <f>IFERROR(IF(B291="","",B291-MOD(B291-1,7)),"")</f>
        <v/>
      </c>
      <c r="D291" s="26" t="n"/>
      <c r="E291" s="24" t="n"/>
      <c r="F291" s="24" t="n"/>
      <c r="G291" s="24" t="n"/>
      <c r="H291" s="24" t="n"/>
      <c r="I291" s="20" t="n"/>
      <c r="J291" s="27">
        <f>IFERROR(IF(I291="","",IF(G291="Oui",I291*'Paramètres'!$B$8,0)),"")</f>
        <v/>
      </c>
      <c r="K291" s="27">
        <f>IFERROR(IF(I291="","",IF(H291="Oui",I291*'Paramètres'!$B$9,0)),"")</f>
        <v/>
      </c>
      <c r="L291" s="27">
        <f>IFERROR(IF(OR(I291="",F291=""),"",IF(F291="Encaissement",I291+J291+K291,-(I291+J291+K291))),"")</f>
        <v/>
      </c>
      <c r="M291" s="24" t="n"/>
      <c r="N291" s="26" t="n"/>
    </row>
    <row r="292">
      <c r="A292" s="24" t="n"/>
      <c r="B292" s="17" t="n"/>
      <c r="C292" s="25">
        <f>IFERROR(IF(B292="","",B292-MOD(B292-1,7)),"")</f>
        <v/>
      </c>
      <c r="D292" s="26" t="n"/>
      <c r="E292" s="24" t="n"/>
      <c r="F292" s="24" t="n"/>
      <c r="G292" s="24" t="n"/>
      <c r="H292" s="24" t="n"/>
      <c r="I292" s="20" t="n"/>
      <c r="J292" s="27">
        <f>IFERROR(IF(I292="","",IF(G292="Oui",I292*'Paramètres'!$B$8,0)),"")</f>
        <v/>
      </c>
      <c r="K292" s="27">
        <f>IFERROR(IF(I292="","",IF(H292="Oui",I292*'Paramètres'!$B$9,0)),"")</f>
        <v/>
      </c>
      <c r="L292" s="27">
        <f>IFERROR(IF(OR(I292="",F292=""),"",IF(F292="Encaissement",I292+J292+K292,-(I292+J292+K292))),"")</f>
        <v/>
      </c>
      <c r="M292" s="24" t="n"/>
      <c r="N292" s="26" t="n"/>
    </row>
    <row r="293">
      <c r="A293" s="24" t="n"/>
      <c r="B293" s="17" t="n"/>
      <c r="C293" s="25">
        <f>IFERROR(IF(B293="","",B293-MOD(B293-1,7)),"")</f>
        <v/>
      </c>
      <c r="D293" s="26" t="n"/>
      <c r="E293" s="24" t="n"/>
      <c r="F293" s="24" t="n"/>
      <c r="G293" s="24" t="n"/>
      <c r="H293" s="24" t="n"/>
      <c r="I293" s="20" t="n"/>
      <c r="J293" s="27">
        <f>IFERROR(IF(I293="","",IF(G293="Oui",I293*'Paramètres'!$B$8,0)),"")</f>
        <v/>
      </c>
      <c r="K293" s="27">
        <f>IFERROR(IF(I293="","",IF(H293="Oui",I293*'Paramètres'!$B$9,0)),"")</f>
        <v/>
      </c>
      <c r="L293" s="27">
        <f>IFERROR(IF(OR(I293="",F293=""),"",IF(F293="Encaissement",I293+J293+K293,-(I293+J293+K293))),"")</f>
        <v/>
      </c>
      <c r="M293" s="24" t="n"/>
      <c r="N293" s="26" t="n"/>
    </row>
    <row r="294">
      <c r="A294" s="24" t="n"/>
      <c r="B294" s="17" t="n"/>
      <c r="C294" s="25">
        <f>IFERROR(IF(B294="","",B294-MOD(B294-1,7)),"")</f>
        <v/>
      </c>
      <c r="D294" s="26" t="n"/>
      <c r="E294" s="24" t="n"/>
      <c r="F294" s="24" t="n"/>
      <c r="G294" s="24" t="n"/>
      <c r="H294" s="24" t="n"/>
      <c r="I294" s="20" t="n"/>
      <c r="J294" s="27">
        <f>IFERROR(IF(I294="","",IF(G294="Oui",I294*'Paramètres'!$B$8,0)),"")</f>
        <v/>
      </c>
      <c r="K294" s="27">
        <f>IFERROR(IF(I294="","",IF(H294="Oui",I294*'Paramètres'!$B$9,0)),"")</f>
        <v/>
      </c>
      <c r="L294" s="27">
        <f>IFERROR(IF(OR(I294="",F294=""),"",IF(F294="Encaissement",I294+J294+K294,-(I294+J294+K294))),"")</f>
        <v/>
      </c>
      <c r="M294" s="24" t="n"/>
      <c r="N294" s="26" t="n"/>
    </row>
    <row r="295">
      <c r="A295" s="24" t="n"/>
      <c r="B295" s="17" t="n"/>
      <c r="C295" s="25">
        <f>IFERROR(IF(B295="","",B295-MOD(B295-1,7)),"")</f>
        <v/>
      </c>
      <c r="D295" s="26" t="n"/>
      <c r="E295" s="24" t="n"/>
      <c r="F295" s="24" t="n"/>
      <c r="G295" s="24" t="n"/>
      <c r="H295" s="24" t="n"/>
      <c r="I295" s="20" t="n"/>
      <c r="J295" s="27">
        <f>IFERROR(IF(I295="","",IF(G295="Oui",I295*'Paramètres'!$B$8,0)),"")</f>
        <v/>
      </c>
      <c r="K295" s="27">
        <f>IFERROR(IF(I295="","",IF(H295="Oui",I295*'Paramètres'!$B$9,0)),"")</f>
        <v/>
      </c>
      <c r="L295" s="27">
        <f>IFERROR(IF(OR(I295="",F295=""),"",IF(F295="Encaissement",I295+J295+K295,-(I295+J295+K295))),"")</f>
        <v/>
      </c>
      <c r="M295" s="24" t="n"/>
      <c r="N295" s="26" t="n"/>
    </row>
    <row r="296">
      <c r="A296" s="24" t="n"/>
      <c r="B296" s="17" t="n"/>
      <c r="C296" s="25">
        <f>IFERROR(IF(B296="","",B296-MOD(B296-1,7)),"")</f>
        <v/>
      </c>
      <c r="D296" s="26" t="n"/>
      <c r="E296" s="24" t="n"/>
      <c r="F296" s="24" t="n"/>
      <c r="G296" s="24" t="n"/>
      <c r="H296" s="24" t="n"/>
      <c r="I296" s="20" t="n"/>
      <c r="J296" s="27">
        <f>IFERROR(IF(I296="","",IF(G296="Oui",I296*'Paramètres'!$B$8,0)),"")</f>
        <v/>
      </c>
      <c r="K296" s="27">
        <f>IFERROR(IF(I296="","",IF(H296="Oui",I296*'Paramètres'!$B$9,0)),"")</f>
        <v/>
      </c>
      <c r="L296" s="27">
        <f>IFERROR(IF(OR(I296="",F296=""),"",IF(F296="Encaissement",I296+J296+K296,-(I296+J296+K296))),"")</f>
        <v/>
      </c>
      <c r="M296" s="24" t="n"/>
      <c r="N296" s="26" t="n"/>
    </row>
    <row r="297">
      <c r="A297" s="24" t="n"/>
      <c r="B297" s="17" t="n"/>
      <c r="C297" s="25">
        <f>IFERROR(IF(B297="","",B297-MOD(B297-1,7)),"")</f>
        <v/>
      </c>
      <c r="D297" s="26" t="n"/>
      <c r="E297" s="24" t="n"/>
      <c r="F297" s="24" t="n"/>
      <c r="G297" s="24" t="n"/>
      <c r="H297" s="24" t="n"/>
      <c r="I297" s="20" t="n"/>
      <c r="J297" s="27">
        <f>IFERROR(IF(I297="","",IF(G297="Oui",I297*'Paramètres'!$B$8,0)),"")</f>
        <v/>
      </c>
      <c r="K297" s="27">
        <f>IFERROR(IF(I297="","",IF(H297="Oui",I297*'Paramètres'!$B$9,0)),"")</f>
        <v/>
      </c>
      <c r="L297" s="27">
        <f>IFERROR(IF(OR(I297="",F297=""),"",IF(F297="Encaissement",I297+J297+K297,-(I297+J297+K297))),"")</f>
        <v/>
      </c>
      <c r="M297" s="24" t="n"/>
      <c r="N297" s="26" t="n"/>
    </row>
    <row r="298">
      <c r="A298" s="24" t="n"/>
      <c r="B298" s="17" t="n"/>
      <c r="C298" s="25">
        <f>IFERROR(IF(B298="","",B298-MOD(B298-1,7)),"")</f>
        <v/>
      </c>
      <c r="D298" s="26" t="n"/>
      <c r="E298" s="24" t="n"/>
      <c r="F298" s="24" t="n"/>
      <c r="G298" s="24" t="n"/>
      <c r="H298" s="24" t="n"/>
      <c r="I298" s="20" t="n"/>
      <c r="J298" s="27">
        <f>IFERROR(IF(I298="","",IF(G298="Oui",I298*'Paramètres'!$B$8,0)),"")</f>
        <v/>
      </c>
      <c r="K298" s="27">
        <f>IFERROR(IF(I298="","",IF(H298="Oui",I298*'Paramètres'!$B$9,0)),"")</f>
        <v/>
      </c>
      <c r="L298" s="27">
        <f>IFERROR(IF(OR(I298="",F298=""),"",IF(F298="Encaissement",I298+J298+K298,-(I298+J298+K298))),"")</f>
        <v/>
      </c>
      <c r="M298" s="24" t="n"/>
      <c r="N298" s="26" t="n"/>
    </row>
    <row r="299">
      <c r="A299" s="24" t="n"/>
      <c r="B299" s="17" t="n"/>
      <c r="C299" s="25">
        <f>IFERROR(IF(B299="","",B299-MOD(B299-1,7)),"")</f>
        <v/>
      </c>
      <c r="D299" s="26" t="n"/>
      <c r="E299" s="24" t="n"/>
      <c r="F299" s="24" t="n"/>
      <c r="G299" s="24" t="n"/>
      <c r="H299" s="24" t="n"/>
      <c r="I299" s="20" t="n"/>
      <c r="J299" s="27">
        <f>IFERROR(IF(I299="","",IF(G299="Oui",I299*'Paramètres'!$B$8,0)),"")</f>
        <v/>
      </c>
      <c r="K299" s="27">
        <f>IFERROR(IF(I299="","",IF(H299="Oui",I299*'Paramètres'!$B$9,0)),"")</f>
        <v/>
      </c>
      <c r="L299" s="27">
        <f>IFERROR(IF(OR(I299="",F299=""),"",IF(F299="Encaissement",I299+J299+K299,-(I299+J299+K299))),"")</f>
        <v/>
      </c>
      <c r="M299" s="24" t="n"/>
      <c r="N299" s="26" t="n"/>
    </row>
    <row r="300">
      <c r="A300" s="24" t="n"/>
      <c r="B300" s="17" t="n"/>
      <c r="C300" s="25">
        <f>IFERROR(IF(B300="","",B300-MOD(B300-1,7)),"")</f>
        <v/>
      </c>
      <c r="D300" s="26" t="n"/>
      <c r="E300" s="24" t="n"/>
      <c r="F300" s="24" t="n"/>
      <c r="G300" s="24" t="n"/>
      <c r="H300" s="24" t="n"/>
      <c r="I300" s="20" t="n"/>
      <c r="J300" s="27">
        <f>IFERROR(IF(I300="","",IF(G300="Oui",I300*'Paramètres'!$B$8,0)),"")</f>
        <v/>
      </c>
      <c r="K300" s="27">
        <f>IFERROR(IF(I300="","",IF(H300="Oui",I300*'Paramètres'!$B$9,0)),"")</f>
        <v/>
      </c>
      <c r="L300" s="27">
        <f>IFERROR(IF(OR(I300="",F300=""),"",IF(F300="Encaissement",I300+J300+K300,-(I300+J300+K300))),"")</f>
        <v/>
      </c>
      <c r="M300" s="24" t="n"/>
      <c r="N300" s="26" t="n"/>
    </row>
    <row r="301">
      <c r="A301" s="24" t="n"/>
      <c r="B301" s="17" t="n"/>
      <c r="C301" s="25">
        <f>IFERROR(IF(B301="","",B301-MOD(B301-1,7)),"")</f>
        <v/>
      </c>
      <c r="D301" s="26" t="n"/>
      <c r="E301" s="24" t="n"/>
      <c r="F301" s="24" t="n"/>
      <c r="G301" s="24" t="n"/>
      <c r="H301" s="24" t="n"/>
      <c r="I301" s="20" t="n"/>
      <c r="J301" s="27">
        <f>IFERROR(IF(I301="","",IF(G301="Oui",I301*'Paramètres'!$B$8,0)),"")</f>
        <v/>
      </c>
      <c r="K301" s="27">
        <f>IFERROR(IF(I301="","",IF(H301="Oui",I301*'Paramètres'!$B$9,0)),"")</f>
        <v/>
      </c>
      <c r="L301" s="27">
        <f>IFERROR(IF(OR(I301="",F301=""),"",IF(F301="Encaissement",I301+J301+K301,-(I301+J301+K301))),"")</f>
        <v/>
      </c>
      <c r="M301" s="24" t="n"/>
      <c r="N301" s="26" t="n"/>
    </row>
    <row r="302">
      <c r="A302" s="24" t="n"/>
      <c r="B302" s="17" t="n"/>
      <c r="C302" s="25">
        <f>IFERROR(IF(B302="","",B302-MOD(B302-1,7)),"")</f>
        <v/>
      </c>
      <c r="D302" s="26" t="n"/>
      <c r="E302" s="24" t="n"/>
      <c r="F302" s="24" t="n"/>
      <c r="G302" s="24" t="n"/>
      <c r="H302" s="24" t="n"/>
      <c r="I302" s="20" t="n"/>
      <c r="J302" s="27">
        <f>IFERROR(IF(I302="","",IF(G302="Oui",I302*'Paramètres'!$B$8,0)),"")</f>
        <v/>
      </c>
      <c r="K302" s="27">
        <f>IFERROR(IF(I302="","",IF(H302="Oui",I302*'Paramètres'!$B$9,0)),"")</f>
        <v/>
      </c>
      <c r="L302" s="27">
        <f>IFERROR(IF(OR(I302="",F302=""),"",IF(F302="Encaissement",I302+J302+K302,-(I302+J302+K302))),"")</f>
        <v/>
      </c>
      <c r="M302" s="24" t="n"/>
      <c r="N302" s="26" t="n"/>
    </row>
    <row r="303">
      <c r="A303" s="24" t="n"/>
      <c r="B303" s="17" t="n"/>
      <c r="C303" s="25">
        <f>IFERROR(IF(B303="","",B303-MOD(B303-1,7)),"")</f>
        <v/>
      </c>
      <c r="D303" s="26" t="n"/>
      <c r="E303" s="24" t="n"/>
      <c r="F303" s="24" t="n"/>
      <c r="G303" s="24" t="n"/>
      <c r="H303" s="24" t="n"/>
      <c r="I303" s="20" t="n"/>
      <c r="J303" s="27">
        <f>IFERROR(IF(I303="","",IF(G303="Oui",I303*'Paramètres'!$B$8,0)),"")</f>
        <v/>
      </c>
      <c r="K303" s="27">
        <f>IFERROR(IF(I303="","",IF(H303="Oui",I303*'Paramètres'!$B$9,0)),"")</f>
        <v/>
      </c>
      <c r="L303" s="27">
        <f>IFERROR(IF(OR(I303="",F303=""),"",IF(F303="Encaissement",I303+J303+K303,-(I303+J303+K303))),"")</f>
        <v/>
      </c>
      <c r="M303" s="24" t="n"/>
      <c r="N303" s="26" t="n"/>
    </row>
    <row r="304">
      <c r="A304" s="24" t="n"/>
      <c r="B304" s="17" t="n"/>
      <c r="C304" s="25">
        <f>IFERROR(IF(B304="","",B304-MOD(B304-1,7)),"")</f>
        <v/>
      </c>
      <c r="D304" s="26" t="n"/>
      <c r="E304" s="24" t="n"/>
      <c r="F304" s="24" t="n"/>
      <c r="G304" s="24" t="n"/>
      <c r="H304" s="24" t="n"/>
      <c r="I304" s="20" t="n"/>
      <c r="J304" s="27">
        <f>IFERROR(IF(I304="","",IF(G304="Oui",I304*'Paramètres'!$B$8,0)),"")</f>
        <v/>
      </c>
      <c r="K304" s="27">
        <f>IFERROR(IF(I304="","",IF(H304="Oui",I304*'Paramètres'!$B$9,0)),"")</f>
        <v/>
      </c>
      <c r="L304" s="27">
        <f>IFERROR(IF(OR(I304="",F304=""),"",IF(F304="Encaissement",I304+J304+K304,-(I304+J304+K304))),"")</f>
        <v/>
      </c>
      <c r="M304" s="24" t="n"/>
      <c r="N304" s="26" t="n"/>
    </row>
    <row r="305">
      <c r="A305" s="24" t="n"/>
      <c r="B305" s="17" t="n"/>
      <c r="C305" s="25">
        <f>IFERROR(IF(B305="","",B305-MOD(B305-1,7)),"")</f>
        <v/>
      </c>
      <c r="D305" s="26" t="n"/>
      <c r="E305" s="24" t="n"/>
      <c r="F305" s="24" t="n"/>
      <c r="G305" s="24" t="n"/>
      <c r="H305" s="24" t="n"/>
      <c r="I305" s="20" t="n"/>
      <c r="J305" s="27">
        <f>IFERROR(IF(I305="","",IF(G305="Oui",I305*'Paramètres'!$B$8,0)),"")</f>
        <v/>
      </c>
      <c r="K305" s="27">
        <f>IFERROR(IF(I305="","",IF(H305="Oui",I305*'Paramètres'!$B$9,0)),"")</f>
        <v/>
      </c>
      <c r="L305" s="27">
        <f>IFERROR(IF(OR(I305="",F305=""),"",IF(F305="Encaissement",I305+J305+K305,-(I305+J305+K305))),"")</f>
        <v/>
      </c>
      <c r="M305" s="24" t="n"/>
      <c r="N305" s="26" t="n"/>
    </row>
    <row r="306">
      <c r="A306" s="24" t="n"/>
      <c r="B306" s="17" t="n"/>
      <c r="C306" s="25">
        <f>IFERROR(IF(B306="","",B306-MOD(B306-1,7)),"")</f>
        <v/>
      </c>
      <c r="D306" s="26" t="n"/>
      <c r="E306" s="24" t="n"/>
      <c r="F306" s="24" t="n"/>
      <c r="G306" s="24" t="n"/>
      <c r="H306" s="24" t="n"/>
      <c r="I306" s="20" t="n"/>
      <c r="J306" s="27">
        <f>IFERROR(IF(I306="","",IF(G306="Oui",I306*'Paramètres'!$B$8,0)),"")</f>
        <v/>
      </c>
      <c r="K306" s="27">
        <f>IFERROR(IF(I306="","",IF(H306="Oui",I306*'Paramètres'!$B$9,0)),"")</f>
        <v/>
      </c>
      <c r="L306" s="27">
        <f>IFERROR(IF(OR(I306="",F306=""),"",IF(F306="Encaissement",I306+J306+K306,-(I306+J306+K306))),"")</f>
        <v/>
      </c>
      <c r="M306" s="24" t="n"/>
      <c r="N306" s="26" t="n"/>
    </row>
    <row r="307">
      <c r="A307" s="24" t="n"/>
      <c r="B307" s="17" t="n"/>
      <c r="C307" s="25">
        <f>IFERROR(IF(B307="","",B307-MOD(B307-1,7)),"")</f>
        <v/>
      </c>
      <c r="D307" s="26" t="n"/>
      <c r="E307" s="24" t="n"/>
      <c r="F307" s="24" t="n"/>
      <c r="G307" s="24" t="n"/>
      <c r="H307" s="24" t="n"/>
      <c r="I307" s="20" t="n"/>
      <c r="J307" s="27">
        <f>IFERROR(IF(I307="","",IF(G307="Oui",I307*'Paramètres'!$B$8,0)),"")</f>
        <v/>
      </c>
      <c r="K307" s="27">
        <f>IFERROR(IF(I307="","",IF(H307="Oui",I307*'Paramètres'!$B$9,0)),"")</f>
        <v/>
      </c>
      <c r="L307" s="27">
        <f>IFERROR(IF(OR(I307="",F307=""),"",IF(F307="Encaissement",I307+J307+K307,-(I307+J307+K307))),"")</f>
        <v/>
      </c>
      <c r="M307" s="24" t="n"/>
      <c r="N307" s="26" t="n"/>
    </row>
    <row r="308">
      <c r="A308" s="24" t="n"/>
      <c r="B308" s="17" t="n"/>
      <c r="C308" s="25">
        <f>IFERROR(IF(B308="","",B308-MOD(B308-1,7)),"")</f>
        <v/>
      </c>
      <c r="D308" s="26" t="n"/>
      <c r="E308" s="24" t="n"/>
      <c r="F308" s="24" t="n"/>
      <c r="G308" s="24" t="n"/>
      <c r="H308" s="24" t="n"/>
      <c r="I308" s="20" t="n"/>
      <c r="J308" s="27">
        <f>IFERROR(IF(I308="","",IF(G308="Oui",I308*'Paramètres'!$B$8,0)),"")</f>
        <v/>
      </c>
      <c r="K308" s="27">
        <f>IFERROR(IF(I308="","",IF(H308="Oui",I308*'Paramètres'!$B$9,0)),"")</f>
        <v/>
      </c>
      <c r="L308" s="27">
        <f>IFERROR(IF(OR(I308="",F308=""),"",IF(F308="Encaissement",I308+J308+K308,-(I308+J308+K308))),"")</f>
        <v/>
      </c>
      <c r="M308" s="24" t="n"/>
      <c r="N308" s="26" t="n"/>
    </row>
    <row r="309">
      <c r="A309" s="24" t="n"/>
      <c r="B309" s="17" t="n"/>
      <c r="C309" s="25">
        <f>IFERROR(IF(B309="","",B309-MOD(B309-1,7)),"")</f>
        <v/>
      </c>
      <c r="D309" s="26" t="n"/>
      <c r="E309" s="24" t="n"/>
      <c r="F309" s="24" t="n"/>
      <c r="G309" s="24" t="n"/>
      <c r="H309" s="24" t="n"/>
      <c r="I309" s="20" t="n"/>
      <c r="J309" s="27">
        <f>IFERROR(IF(I309="","",IF(G309="Oui",I309*'Paramètres'!$B$8,0)),"")</f>
        <v/>
      </c>
      <c r="K309" s="27">
        <f>IFERROR(IF(I309="","",IF(H309="Oui",I309*'Paramètres'!$B$9,0)),"")</f>
        <v/>
      </c>
      <c r="L309" s="27">
        <f>IFERROR(IF(OR(I309="",F309=""),"",IF(F309="Encaissement",I309+J309+K309,-(I309+J309+K309))),"")</f>
        <v/>
      </c>
      <c r="M309" s="24" t="n"/>
      <c r="N309" s="26" t="n"/>
    </row>
    <row r="310">
      <c r="A310" s="24" t="n"/>
      <c r="B310" s="17" t="n"/>
      <c r="C310" s="25">
        <f>IFERROR(IF(B310="","",B310-MOD(B310-1,7)),"")</f>
        <v/>
      </c>
      <c r="D310" s="26" t="n"/>
      <c r="E310" s="24" t="n"/>
      <c r="F310" s="24" t="n"/>
      <c r="G310" s="24" t="n"/>
      <c r="H310" s="24" t="n"/>
      <c r="I310" s="20" t="n"/>
      <c r="J310" s="27">
        <f>IFERROR(IF(I310="","",IF(G310="Oui",I310*'Paramètres'!$B$8,0)),"")</f>
        <v/>
      </c>
      <c r="K310" s="27">
        <f>IFERROR(IF(I310="","",IF(H310="Oui",I310*'Paramètres'!$B$9,0)),"")</f>
        <v/>
      </c>
      <c r="L310" s="27">
        <f>IFERROR(IF(OR(I310="",F310=""),"",IF(F310="Encaissement",I310+J310+K310,-(I310+J310+K310))),"")</f>
        <v/>
      </c>
      <c r="M310" s="24" t="n"/>
      <c r="N310" s="26" t="n"/>
    </row>
    <row r="311">
      <c r="A311" s="24" t="n"/>
      <c r="B311" s="17" t="n"/>
      <c r="C311" s="25">
        <f>IFERROR(IF(B311="","",B311-MOD(B311-1,7)),"")</f>
        <v/>
      </c>
      <c r="D311" s="26" t="n"/>
      <c r="E311" s="24" t="n"/>
      <c r="F311" s="24" t="n"/>
      <c r="G311" s="24" t="n"/>
      <c r="H311" s="24" t="n"/>
      <c r="I311" s="20" t="n"/>
      <c r="J311" s="27">
        <f>IFERROR(IF(I311="","",IF(G311="Oui",I311*'Paramètres'!$B$8,0)),"")</f>
        <v/>
      </c>
      <c r="K311" s="27">
        <f>IFERROR(IF(I311="","",IF(H311="Oui",I311*'Paramètres'!$B$9,0)),"")</f>
        <v/>
      </c>
      <c r="L311" s="27">
        <f>IFERROR(IF(OR(I311="",F311=""),"",IF(F311="Encaissement",I311+J311+K311,-(I311+J311+K311))),"")</f>
        <v/>
      </c>
      <c r="M311" s="24" t="n"/>
      <c r="N311" s="26" t="n"/>
    </row>
    <row r="312">
      <c r="A312" s="24" t="n"/>
      <c r="B312" s="17" t="n"/>
      <c r="C312" s="25">
        <f>IFERROR(IF(B312="","",B312-MOD(B312-1,7)),"")</f>
        <v/>
      </c>
      <c r="D312" s="26" t="n"/>
      <c r="E312" s="24" t="n"/>
      <c r="F312" s="24" t="n"/>
      <c r="G312" s="24" t="n"/>
      <c r="H312" s="24" t="n"/>
      <c r="I312" s="20" t="n"/>
      <c r="J312" s="27">
        <f>IFERROR(IF(I312="","",IF(G312="Oui",I312*'Paramètres'!$B$8,0)),"")</f>
        <v/>
      </c>
      <c r="K312" s="27">
        <f>IFERROR(IF(I312="","",IF(H312="Oui",I312*'Paramètres'!$B$9,0)),"")</f>
        <v/>
      </c>
      <c r="L312" s="27">
        <f>IFERROR(IF(OR(I312="",F312=""),"",IF(F312="Encaissement",I312+J312+K312,-(I312+J312+K312))),"")</f>
        <v/>
      </c>
      <c r="M312" s="24" t="n"/>
      <c r="N312" s="26" t="n"/>
    </row>
    <row r="313">
      <c r="A313" s="24" t="n"/>
      <c r="B313" s="17" t="n"/>
      <c r="C313" s="25">
        <f>IFERROR(IF(B313="","",B313-MOD(B313-1,7)),"")</f>
        <v/>
      </c>
      <c r="D313" s="26" t="n"/>
      <c r="E313" s="24" t="n"/>
      <c r="F313" s="24" t="n"/>
      <c r="G313" s="24" t="n"/>
      <c r="H313" s="24" t="n"/>
      <c r="I313" s="20" t="n"/>
      <c r="J313" s="27">
        <f>IFERROR(IF(I313="","",IF(G313="Oui",I313*'Paramètres'!$B$8,0)),"")</f>
        <v/>
      </c>
      <c r="K313" s="27">
        <f>IFERROR(IF(I313="","",IF(H313="Oui",I313*'Paramètres'!$B$9,0)),"")</f>
        <v/>
      </c>
      <c r="L313" s="27">
        <f>IFERROR(IF(OR(I313="",F313=""),"",IF(F313="Encaissement",I313+J313+K313,-(I313+J313+K313))),"")</f>
        <v/>
      </c>
      <c r="M313" s="24" t="n"/>
      <c r="N313" s="26" t="n"/>
    </row>
    <row r="314">
      <c r="A314" s="24" t="n"/>
      <c r="B314" s="17" t="n"/>
      <c r="C314" s="25">
        <f>IFERROR(IF(B314="","",B314-MOD(B314-1,7)),"")</f>
        <v/>
      </c>
      <c r="D314" s="26" t="n"/>
      <c r="E314" s="24" t="n"/>
      <c r="F314" s="24" t="n"/>
      <c r="G314" s="24" t="n"/>
      <c r="H314" s="24" t="n"/>
      <c r="I314" s="20" t="n"/>
      <c r="J314" s="27">
        <f>IFERROR(IF(I314="","",IF(G314="Oui",I314*'Paramètres'!$B$8,0)),"")</f>
        <v/>
      </c>
      <c r="K314" s="27">
        <f>IFERROR(IF(I314="","",IF(H314="Oui",I314*'Paramètres'!$B$9,0)),"")</f>
        <v/>
      </c>
      <c r="L314" s="27">
        <f>IFERROR(IF(OR(I314="",F314=""),"",IF(F314="Encaissement",I314+J314+K314,-(I314+J314+K314))),"")</f>
        <v/>
      </c>
      <c r="M314" s="24" t="n"/>
      <c r="N314" s="26" t="n"/>
    </row>
    <row r="315">
      <c r="A315" s="24" t="n"/>
      <c r="B315" s="17" t="n"/>
      <c r="C315" s="25">
        <f>IFERROR(IF(B315="","",B315-MOD(B315-1,7)),"")</f>
        <v/>
      </c>
      <c r="D315" s="26" t="n"/>
      <c r="E315" s="24" t="n"/>
      <c r="F315" s="24" t="n"/>
      <c r="G315" s="24" t="n"/>
      <c r="H315" s="24" t="n"/>
      <c r="I315" s="20" t="n"/>
      <c r="J315" s="27">
        <f>IFERROR(IF(I315="","",IF(G315="Oui",I315*'Paramètres'!$B$8,0)),"")</f>
        <v/>
      </c>
      <c r="K315" s="27">
        <f>IFERROR(IF(I315="","",IF(H315="Oui",I315*'Paramètres'!$B$9,0)),"")</f>
        <v/>
      </c>
      <c r="L315" s="27">
        <f>IFERROR(IF(OR(I315="",F315=""),"",IF(F315="Encaissement",I315+J315+K315,-(I315+J315+K315))),"")</f>
        <v/>
      </c>
      <c r="M315" s="24" t="n"/>
      <c r="N315" s="26" t="n"/>
    </row>
    <row r="316">
      <c r="A316" s="24" t="n"/>
      <c r="B316" s="17" t="n"/>
      <c r="C316" s="25">
        <f>IFERROR(IF(B316="","",B316-MOD(B316-1,7)),"")</f>
        <v/>
      </c>
      <c r="D316" s="26" t="n"/>
      <c r="E316" s="24" t="n"/>
      <c r="F316" s="24" t="n"/>
      <c r="G316" s="24" t="n"/>
      <c r="H316" s="24" t="n"/>
      <c r="I316" s="20" t="n"/>
      <c r="J316" s="27">
        <f>IFERROR(IF(I316="","",IF(G316="Oui",I316*'Paramètres'!$B$8,0)),"")</f>
        <v/>
      </c>
      <c r="K316" s="27">
        <f>IFERROR(IF(I316="","",IF(H316="Oui",I316*'Paramètres'!$B$9,0)),"")</f>
        <v/>
      </c>
      <c r="L316" s="27">
        <f>IFERROR(IF(OR(I316="",F316=""),"",IF(F316="Encaissement",I316+J316+K316,-(I316+J316+K316))),"")</f>
        <v/>
      </c>
      <c r="M316" s="24" t="n"/>
      <c r="N316" s="26" t="n"/>
    </row>
    <row r="317">
      <c r="A317" s="24" t="n"/>
      <c r="B317" s="17" t="n"/>
      <c r="C317" s="25">
        <f>IFERROR(IF(B317="","",B317-MOD(B317-1,7)),"")</f>
        <v/>
      </c>
      <c r="D317" s="26" t="n"/>
      <c r="E317" s="24" t="n"/>
      <c r="F317" s="24" t="n"/>
      <c r="G317" s="24" t="n"/>
      <c r="H317" s="24" t="n"/>
      <c r="I317" s="20" t="n"/>
      <c r="J317" s="27">
        <f>IFERROR(IF(I317="","",IF(G317="Oui",I317*'Paramètres'!$B$8,0)),"")</f>
        <v/>
      </c>
      <c r="K317" s="27">
        <f>IFERROR(IF(I317="","",IF(H317="Oui",I317*'Paramètres'!$B$9,0)),"")</f>
        <v/>
      </c>
      <c r="L317" s="27">
        <f>IFERROR(IF(OR(I317="",F317=""),"",IF(F317="Encaissement",I317+J317+K317,-(I317+J317+K317))),"")</f>
        <v/>
      </c>
      <c r="M317" s="24" t="n"/>
      <c r="N317" s="26" t="n"/>
    </row>
    <row r="318">
      <c r="A318" s="24" t="n"/>
      <c r="B318" s="17" t="n"/>
      <c r="C318" s="25">
        <f>IFERROR(IF(B318="","",B318-MOD(B318-1,7)),"")</f>
        <v/>
      </c>
      <c r="D318" s="26" t="n"/>
      <c r="E318" s="24" t="n"/>
      <c r="F318" s="24" t="n"/>
      <c r="G318" s="24" t="n"/>
      <c r="H318" s="24" t="n"/>
      <c r="I318" s="20" t="n"/>
      <c r="J318" s="27">
        <f>IFERROR(IF(I318="","",IF(G318="Oui",I318*'Paramètres'!$B$8,0)),"")</f>
        <v/>
      </c>
      <c r="K318" s="27">
        <f>IFERROR(IF(I318="","",IF(H318="Oui",I318*'Paramètres'!$B$9,0)),"")</f>
        <v/>
      </c>
      <c r="L318" s="27">
        <f>IFERROR(IF(OR(I318="",F318=""),"",IF(F318="Encaissement",I318+J318+K318,-(I318+J318+K318))),"")</f>
        <v/>
      </c>
      <c r="M318" s="24" t="n"/>
      <c r="N318" s="26" t="n"/>
    </row>
    <row r="319">
      <c r="A319" s="24" t="n"/>
      <c r="B319" s="17" t="n"/>
      <c r="C319" s="25">
        <f>IFERROR(IF(B319="","",B319-MOD(B319-1,7)),"")</f>
        <v/>
      </c>
      <c r="D319" s="26" t="n"/>
      <c r="E319" s="24" t="n"/>
      <c r="F319" s="24" t="n"/>
      <c r="G319" s="24" t="n"/>
      <c r="H319" s="24" t="n"/>
      <c r="I319" s="20" t="n"/>
      <c r="J319" s="27">
        <f>IFERROR(IF(I319="","",IF(G319="Oui",I319*'Paramètres'!$B$8,0)),"")</f>
        <v/>
      </c>
      <c r="K319" s="27">
        <f>IFERROR(IF(I319="","",IF(H319="Oui",I319*'Paramètres'!$B$9,0)),"")</f>
        <v/>
      </c>
      <c r="L319" s="27">
        <f>IFERROR(IF(OR(I319="",F319=""),"",IF(F319="Encaissement",I319+J319+K319,-(I319+J319+K319))),"")</f>
        <v/>
      </c>
      <c r="M319" s="24" t="n"/>
      <c r="N319" s="26" t="n"/>
    </row>
    <row r="320">
      <c r="A320" s="24" t="n"/>
      <c r="B320" s="17" t="n"/>
      <c r="C320" s="25">
        <f>IFERROR(IF(B320="","",B320-MOD(B320-1,7)),"")</f>
        <v/>
      </c>
      <c r="D320" s="26" t="n"/>
      <c r="E320" s="24" t="n"/>
      <c r="F320" s="24" t="n"/>
      <c r="G320" s="24" t="n"/>
      <c r="H320" s="24" t="n"/>
      <c r="I320" s="20" t="n"/>
      <c r="J320" s="27">
        <f>IFERROR(IF(I320="","",IF(G320="Oui",I320*'Paramètres'!$B$8,0)),"")</f>
        <v/>
      </c>
      <c r="K320" s="27">
        <f>IFERROR(IF(I320="","",IF(H320="Oui",I320*'Paramètres'!$B$9,0)),"")</f>
        <v/>
      </c>
      <c r="L320" s="27">
        <f>IFERROR(IF(OR(I320="",F320=""),"",IF(F320="Encaissement",I320+J320+K320,-(I320+J320+K320))),"")</f>
        <v/>
      </c>
      <c r="M320" s="24" t="n"/>
      <c r="N320" s="26" t="n"/>
    </row>
    <row r="321">
      <c r="A321" s="24" t="n"/>
      <c r="B321" s="17" t="n"/>
      <c r="C321" s="25">
        <f>IFERROR(IF(B321="","",B321-MOD(B321-1,7)),"")</f>
        <v/>
      </c>
      <c r="D321" s="26" t="n"/>
      <c r="E321" s="24" t="n"/>
      <c r="F321" s="24" t="n"/>
      <c r="G321" s="24" t="n"/>
      <c r="H321" s="24" t="n"/>
      <c r="I321" s="20" t="n"/>
      <c r="J321" s="27">
        <f>IFERROR(IF(I321="","",IF(G321="Oui",I321*'Paramètres'!$B$8,0)),"")</f>
        <v/>
      </c>
      <c r="K321" s="27">
        <f>IFERROR(IF(I321="","",IF(H321="Oui",I321*'Paramètres'!$B$9,0)),"")</f>
        <v/>
      </c>
      <c r="L321" s="27">
        <f>IFERROR(IF(OR(I321="",F321=""),"",IF(F321="Encaissement",I321+J321+K321,-(I321+J321+K321))),"")</f>
        <v/>
      </c>
      <c r="M321" s="24" t="n"/>
      <c r="N321" s="26" t="n"/>
    </row>
    <row r="322">
      <c r="A322" s="24" t="n"/>
      <c r="B322" s="17" t="n"/>
      <c r="C322" s="25">
        <f>IFERROR(IF(B322="","",B322-MOD(B322-1,7)),"")</f>
        <v/>
      </c>
      <c r="D322" s="26" t="n"/>
      <c r="E322" s="24" t="n"/>
      <c r="F322" s="24" t="n"/>
      <c r="G322" s="24" t="n"/>
      <c r="H322" s="24" t="n"/>
      <c r="I322" s="20" t="n"/>
      <c r="J322" s="27">
        <f>IFERROR(IF(I322="","",IF(G322="Oui",I322*'Paramètres'!$B$8,0)),"")</f>
        <v/>
      </c>
      <c r="K322" s="27">
        <f>IFERROR(IF(I322="","",IF(H322="Oui",I322*'Paramètres'!$B$9,0)),"")</f>
        <v/>
      </c>
      <c r="L322" s="27">
        <f>IFERROR(IF(OR(I322="",F322=""),"",IF(F322="Encaissement",I322+J322+K322,-(I322+J322+K322))),"")</f>
        <v/>
      </c>
      <c r="M322" s="24" t="n"/>
      <c r="N322" s="26" t="n"/>
    </row>
    <row r="323">
      <c r="A323" s="24" t="n"/>
      <c r="B323" s="17" t="n"/>
      <c r="C323" s="25">
        <f>IFERROR(IF(B323="","",B323-MOD(B323-1,7)),"")</f>
        <v/>
      </c>
      <c r="D323" s="26" t="n"/>
      <c r="E323" s="24" t="n"/>
      <c r="F323" s="24" t="n"/>
      <c r="G323" s="24" t="n"/>
      <c r="H323" s="24" t="n"/>
      <c r="I323" s="20" t="n"/>
      <c r="J323" s="27">
        <f>IFERROR(IF(I323="","",IF(G323="Oui",I323*'Paramètres'!$B$8,0)),"")</f>
        <v/>
      </c>
      <c r="K323" s="27">
        <f>IFERROR(IF(I323="","",IF(H323="Oui",I323*'Paramètres'!$B$9,0)),"")</f>
        <v/>
      </c>
      <c r="L323" s="27">
        <f>IFERROR(IF(OR(I323="",F323=""),"",IF(F323="Encaissement",I323+J323+K323,-(I323+J323+K323))),"")</f>
        <v/>
      </c>
      <c r="M323" s="24" t="n"/>
      <c r="N323" s="26" t="n"/>
    </row>
    <row r="324">
      <c r="A324" s="24" t="n"/>
      <c r="B324" s="17" t="n"/>
      <c r="C324" s="25">
        <f>IFERROR(IF(B324="","",B324-MOD(B324-1,7)),"")</f>
        <v/>
      </c>
      <c r="D324" s="26" t="n"/>
      <c r="E324" s="24" t="n"/>
      <c r="F324" s="24" t="n"/>
      <c r="G324" s="24" t="n"/>
      <c r="H324" s="24" t="n"/>
      <c r="I324" s="20" t="n"/>
      <c r="J324" s="27">
        <f>IFERROR(IF(I324="","",IF(G324="Oui",I324*'Paramètres'!$B$8,0)),"")</f>
        <v/>
      </c>
      <c r="K324" s="27">
        <f>IFERROR(IF(I324="","",IF(H324="Oui",I324*'Paramètres'!$B$9,0)),"")</f>
        <v/>
      </c>
      <c r="L324" s="27">
        <f>IFERROR(IF(OR(I324="",F324=""),"",IF(F324="Encaissement",I324+J324+K324,-(I324+J324+K324))),"")</f>
        <v/>
      </c>
      <c r="M324" s="24" t="n"/>
      <c r="N324" s="26" t="n"/>
    </row>
    <row r="325">
      <c r="A325" s="24" t="n"/>
      <c r="B325" s="17" t="n"/>
      <c r="C325" s="25">
        <f>IFERROR(IF(B325="","",B325-MOD(B325-1,7)),"")</f>
        <v/>
      </c>
      <c r="D325" s="26" t="n"/>
      <c r="E325" s="24" t="n"/>
      <c r="F325" s="24" t="n"/>
      <c r="G325" s="24" t="n"/>
      <c r="H325" s="24" t="n"/>
      <c r="I325" s="20" t="n"/>
      <c r="J325" s="27">
        <f>IFERROR(IF(I325="","",IF(G325="Oui",I325*'Paramètres'!$B$8,0)),"")</f>
        <v/>
      </c>
      <c r="K325" s="27">
        <f>IFERROR(IF(I325="","",IF(H325="Oui",I325*'Paramètres'!$B$9,0)),"")</f>
        <v/>
      </c>
      <c r="L325" s="27">
        <f>IFERROR(IF(OR(I325="",F325=""),"",IF(F325="Encaissement",I325+J325+K325,-(I325+J325+K325))),"")</f>
        <v/>
      </c>
      <c r="M325" s="24" t="n"/>
      <c r="N325" s="26" t="n"/>
    </row>
    <row r="326">
      <c r="A326" s="24" t="n"/>
      <c r="B326" s="17" t="n"/>
      <c r="C326" s="25">
        <f>IFERROR(IF(B326="","",B326-MOD(B326-1,7)),"")</f>
        <v/>
      </c>
      <c r="D326" s="26" t="n"/>
      <c r="E326" s="24" t="n"/>
      <c r="F326" s="24" t="n"/>
      <c r="G326" s="24" t="n"/>
      <c r="H326" s="24" t="n"/>
      <c r="I326" s="20" t="n"/>
      <c r="J326" s="27">
        <f>IFERROR(IF(I326="","",IF(G326="Oui",I326*'Paramètres'!$B$8,0)),"")</f>
        <v/>
      </c>
      <c r="K326" s="27">
        <f>IFERROR(IF(I326="","",IF(H326="Oui",I326*'Paramètres'!$B$9,0)),"")</f>
        <v/>
      </c>
      <c r="L326" s="27">
        <f>IFERROR(IF(OR(I326="",F326=""),"",IF(F326="Encaissement",I326+J326+K326,-(I326+J326+K326))),"")</f>
        <v/>
      </c>
      <c r="M326" s="24" t="n"/>
      <c r="N326" s="26" t="n"/>
    </row>
    <row r="327">
      <c r="A327" s="24" t="n"/>
      <c r="B327" s="17" t="n"/>
      <c r="C327" s="25">
        <f>IFERROR(IF(B327="","",B327-MOD(B327-1,7)),"")</f>
        <v/>
      </c>
      <c r="D327" s="26" t="n"/>
      <c r="E327" s="24" t="n"/>
      <c r="F327" s="24" t="n"/>
      <c r="G327" s="24" t="n"/>
      <c r="H327" s="24" t="n"/>
      <c r="I327" s="20" t="n"/>
      <c r="J327" s="27">
        <f>IFERROR(IF(I327="","",IF(G327="Oui",I327*'Paramètres'!$B$8,0)),"")</f>
        <v/>
      </c>
      <c r="K327" s="27">
        <f>IFERROR(IF(I327="","",IF(H327="Oui",I327*'Paramètres'!$B$9,0)),"")</f>
        <v/>
      </c>
      <c r="L327" s="27">
        <f>IFERROR(IF(OR(I327="",F327=""),"",IF(F327="Encaissement",I327+J327+K327,-(I327+J327+K327))),"")</f>
        <v/>
      </c>
      <c r="M327" s="24" t="n"/>
      <c r="N327" s="26" t="n"/>
    </row>
    <row r="328">
      <c r="A328" s="24" t="n"/>
      <c r="B328" s="17" t="n"/>
      <c r="C328" s="25">
        <f>IFERROR(IF(B328="","",B328-MOD(B328-1,7)),"")</f>
        <v/>
      </c>
      <c r="D328" s="26" t="n"/>
      <c r="E328" s="24" t="n"/>
      <c r="F328" s="24" t="n"/>
      <c r="G328" s="24" t="n"/>
      <c r="H328" s="24" t="n"/>
      <c r="I328" s="20" t="n"/>
      <c r="J328" s="27">
        <f>IFERROR(IF(I328="","",IF(G328="Oui",I328*'Paramètres'!$B$8,0)),"")</f>
        <v/>
      </c>
      <c r="K328" s="27">
        <f>IFERROR(IF(I328="","",IF(H328="Oui",I328*'Paramètres'!$B$9,0)),"")</f>
        <v/>
      </c>
      <c r="L328" s="27">
        <f>IFERROR(IF(OR(I328="",F328=""),"",IF(F328="Encaissement",I328+J328+K328,-(I328+J328+K328))),"")</f>
        <v/>
      </c>
      <c r="M328" s="24" t="n"/>
      <c r="N328" s="26" t="n"/>
    </row>
    <row r="329">
      <c r="A329" s="24" t="n"/>
      <c r="B329" s="17" t="n"/>
      <c r="C329" s="25">
        <f>IFERROR(IF(B329="","",B329-MOD(B329-1,7)),"")</f>
        <v/>
      </c>
      <c r="D329" s="26" t="n"/>
      <c r="E329" s="24" t="n"/>
      <c r="F329" s="24" t="n"/>
      <c r="G329" s="24" t="n"/>
      <c r="H329" s="24" t="n"/>
      <c r="I329" s="20" t="n"/>
      <c r="J329" s="27">
        <f>IFERROR(IF(I329="","",IF(G329="Oui",I329*'Paramètres'!$B$8,0)),"")</f>
        <v/>
      </c>
      <c r="K329" s="27">
        <f>IFERROR(IF(I329="","",IF(H329="Oui",I329*'Paramètres'!$B$9,0)),"")</f>
        <v/>
      </c>
      <c r="L329" s="27">
        <f>IFERROR(IF(OR(I329="",F329=""),"",IF(F329="Encaissement",I329+J329+K329,-(I329+J329+K329))),"")</f>
        <v/>
      </c>
      <c r="M329" s="24" t="n"/>
      <c r="N329" s="26" t="n"/>
    </row>
    <row r="330">
      <c r="A330" s="24" t="n"/>
      <c r="B330" s="17" t="n"/>
      <c r="C330" s="25">
        <f>IFERROR(IF(B330="","",B330-MOD(B330-1,7)),"")</f>
        <v/>
      </c>
      <c r="D330" s="26" t="n"/>
      <c r="E330" s="24" t="n"/>
      <c r="F330" s="24" t="n"/>
      <c r="G330" s="24" t="n"/>
      <c r="H330" s="24" t="n"/>
      <c r="I330" s="20" t="n"/>
      <c r="J330" s="27">
        <f>IFERROR(IF(I330="","",IF(G330="Oui",I330*'Paramètres'!$B$8,0)),"")</f>
        <v/>
      </c>
      <c r="K330" s="27">
        <f>IFERROR(IF(I330="","",IF(H330="Oui",I330*'Paramètres'!$B$9,0)),"")</f>
        <v/>
      </c>
      <c r="L330" s="27">
        <f>IFERROR(IF(OR(I330="",F330=""),"",IF(F330="Encaissement",I330+J330+K330,-(I330+J330+K330))),"")</f>
        <v/>
      </c>
      <c r="M330" s="24" t="n"/>
      <c r="N330" s="26" t="n"/>
    </row>
    <row r="331">
      <c r="A331" s="24" t="n"/>
      <c r="B331" s="17" t="n"/>
      <c r="C331" s="25">
        <f>IFERROR(IF(B331="","",B331-MOD(B331-1,7)),"")</f>
        <v/>
      </c>
      <c r="D331" s="26" t="n"/>
      <c r="E331" s="24" t="n"/>
      <c r="F331" s="24" t="n"/>
      <c r="G331" s="24" t="n"/>
      <c r="H331" s="24" t="n"/>
      <c r="I331" s="20" t="n"/>
      <c r="J331" s="27">
        <f>IFERROR(IF(I331="","",IF(G331="Oui",I331*'Paramètres'!$B$8,0)),"")</f>
        <v/>
      </c>
      <c r="K331" s="27">
        <f>IFERROR(IF(I331="","",IF(H331="Oui",I331*'Paramètres'!$B$9,0)),"")</f>
        <v/>
      </c>
      <c r="L331" s="27">
        <f>IFERROR(IF(OR(I331="",F331=""),"",IF(F331="Encaissement",I331+J331+K331,-(I331+J331+K331))),"")</f>
        <v/>
      </c>
      <c r="M331" s="24" t="n"/>
      <c r="N331" s="26" t="n"/>
    </row>
    <row r="332">
      <c r="A332" s="24" t="n"/>
      <c r="B332" s="17" t="n"/>
      <c r="C332" s="25">
        <f>IFERROR(IF(B332="","",B332-MOD(B332-1,7)),"")</f>
        <v/>
      </c>
      <c r="D332" s="26" t="n"/>
      <c r="E332" s="24" t="n"/>
      <c r="F332" s="24" t="n"/>
      <c r="G332" s="24" t="n"/>
      <c r="H332" s="24" t="n"/>
      <c r="I332" s="20" t="n"/>
      <c r="J332" s="27">
        <f>IFERROR(IF(I332="","",IF(G332="Oui",I332*'Paramètres'!$B$8,0)),"")</f>
        <v/>
      </c>
      <c r="K332" s="27">
        <f>IFERROR(IF(I332="","",IF(H332="Oui",I332*'Paramètres'!$B$9,0)),"")</f>
        <v/>
      </c>
      <c r="L332" s="27">
        <f>IFERROR(IF(OR(I332="",F332=""),"",IF(F332="Encaissement",I332+J332+K332,-(I332+J332+K332))),"")</f>
        <v/>
      </c>
      <c r="M332" s="24" t="n"/>
      <c r="N332" s="26" t="n"/>
    </row>
    <row r="333">
      <c r="A333" s="24" t="n"/>
      <c r="B333" s="17" t="n"/>
      <c r="C333" s="25">
        <f>IFERROR(IF(B333="","",B333-MOD(B333-1,7)),"")</f>
        <v/>
      </c>
      <c r="D333" s="26" t="n"/>
      <c r="E333" s="24" t="n"/>
      <c r="F333" s="24" t="n"/>
      <c r="G333" s="24" t="n"/>
      <c r="H333" s="24" t="n"/>
      <c r="I333" s="20" t="n"/>
      <c r="J333" s="27">
        <f>IFERROR(IF(I333="","",IF(G333="Oui",I333*'Paramètres'!$B$8,0)),"")</f>
        <v/>
      </c>
      <c r="K333" s="27">
        <f>IFERROR(IF(I333="","",IF(H333="Oui",I333*'Paramètres'!$B$9,0)),"")</f>
        <v/>
      </c>
      <c r="L333" s="27">
        <f>IFERROR(IF(OR(I333="",F333=""),"",IF(F333="Encaissement",I333+J333+K333,-(I333+J333+K333))),"")</f>
        <v/>
      </c>
      <c r="M333" s="24" t="n"/>
      <c r="N333" s="26" t="n"/>
    </row>
    <row r="334">
      <c r="A334" s="24" t="n"/>
      <c r="B334" s="17" t="n"/>
      <c r="C334" s="25">
        <f>IFERROR(IF(B334="","",B334-MOD(B334-1,7)),"")</f>
        <v/>
      </c>
      <c r="D334" s="26" t="n"/>
      <c r="E334" s="24" t="n"/>
      <c r="F334" s="24" t="n"/>
      <c r="G334" s="24" t="n"/>
      <c r="H334" s="24" t="n"/>
      <c r="I334" s="20" t="n"/>
      <c r="J334" s="27">
        <f>IFERROR(IF(I334="","",IF(G334="Oui",I334*'Paramètres'!$B$8,0)),"")</f>
        <v/>
      </c>
      <c r="K334" s="27">
        <f>IFERROR(IF(I334="","",IF(H334="Oui",I334*'Paramètres'!$B$9,0)),"")</f>
        <v/>
      </c>
      <c r="L334" s="27">
        <f>IFERROR(IF(OR(I334="",F334=""),"",IF(F334="Encaissement",I334+J334+K334,-(I334+J334+K334))),"")</f>
        <v/>
      </c>
      <c r="M334" s="24" t="n"/>
      <c r="N334" s="26" t="n"/>
    </row>
    <row r="335">
      <c r="A335" s="24" t="n"/>
      <c r="B335" s="17" t="n"/>
      <c r="C335" s="25">
        <f>IFERROR(IF(B335="","",B335-MOD(B335-1,7)),"")</f>
        <v/>
      </c>
      <c r="D335" s="26" t="n"/>
      <c r="E335" s="24" t="n"/>
      <c r="F335" s="24" t="n"/>
      <c r="G335" s="24" t="n"/>
      <c r="H335" s="24" t="n"/>
      <c r="I335" s="20" t="n"/>
      <c r="J335" s="27">
        <f>IFERROR(IF(I335="","",IF(G335="Oui",I335*'Paramètres'!$B$8,0)),"")</f>
        <v/>
      </c>
      <c r="K335" s="27">
        <f>IFERROR(IF(I335="","",IF(H335="Oui",I335*'Paramètres'!$B$9,0)),"")</f>
        <v/>
      </c>
      <c r="L335" s="27">
        <f>IFERROR(IF(OR(I335="",F335=""),"",IF(F335="Encaissement",I335+J335+K335,-(I335+J335+K335))),"")</f>
        <v/>
      </c>
      <c r="M335" s="24" t="n"/>
      <c r="N335" s="26" t="n"/>
    </row>
    <row r="336">
      <c r="A336" s="24" t="n"/>
      <c r="B336" s="17" t="n"/>
      <c r="C336" s="25">
        <f>IFERROR(IF(B336="","",B336-MOD(B336-1,7)),"")</f>
        <v/>
      </c>
      <c r="D336" s="26" t="n"/>
      <c r="E336" s="24" t="n"/>
      <c r="F336" s="24" t="n"/>
      <c r="G336" s="24" t="n"/>
      <c r="H336" s="24" t="n"/>
      <c r="I336" s="20" t="n"/>
      <c r="J336" s="27">
        <f>IFERROR(IF(I336="","",IF(G336="Oui",I336*'Paramètres'!$B$8,0)),"")</f>
        <v/>
      </c>
      <c r="K336" s="27">
        <f>IFERROR(IF(I336="","",IF(H336="Oui",I336*'Paramètres'!$B$9,0)),"")</f>
        <v/>
      </c>
      <c r="L336" s="27">
        <f>IFERROR(IF(OR(I336="",F336=""),"",IF(F336="Encaissement",I336+J336+K336,-(I336+J336+K336))),"")</f>
        <v/>
      </c>
      <c r="M336" s="24" t="n"/>
      <c r="N336" s="26" t="n"/>
    </row>
    <row r="337">
      <c r="A337" s="24" t="n"/>
      <c r="B337" s="17" t="n"/>
      <c r="C337" s="25">
        <f>IFERROR(IF(B337="","",B337-MOD(B337-1,7)),"")</f>
        <v/>
      </c>
      <c r="D337" s="26" t="n"/>
      <c r="E337" s="24" t="n"/>
      <c r="F337" s="24" t="n"/>
      <c r="G337" s="24" t="n"/>
      <c r="H337" s="24" t="n"/>
      <c r="I337" s="20" t="n"/>
      <c r="J337" s="27">
        <f>IFERROR(IF(I337="","",IF(G337="Oui",I337*'Paramètres'!$B$8,0)),"")</f>
        <v/>
      </c>
      <c r="K337" s="27">
        <f>IFERROR(IF(I337="","",IF(H337="Oui",I337*'Paramètres'!$B$9,0)),"")</f>
        <v/>
      </c>
      <c r="L337" s="27">
        <f>IFERROR(IF(OR(I337="",F337=""),"",IF(F337="Encaissement",I337+J337+K337,-(I337+J337+K337))),"")</f>
        <v/>
      </c>
      <c r="M337" s="24" t="n"/>
      <c r="N337" s="26" t="n"/>
    </row>
    <row r="338">
      <c r="A338" s="24" t="n"/>
      <c r="B338" s="17" t="n"/>
      <c r="C338" s="25">
        <f>IFERROR(IF(B338="","",B338-MOD(B338-1,7)),"")</f>
        <v/>
      </c>
      <c r="D338" s="26" t="n"/>
      <c r="E338" s="24" t="n"/>
      <c r="F338" s="24" t="n"/>
      <c r="G338" s="24" t="n"/>
      <c r="H338" s="24" t="n"/>
      <c r="I338" s="20" t="n"/>
      <c r="J338" s="27">
        <f>IFERROR(IF(I338="","",IF(G338="Oui",I338*'Paramètres'!$B$8,0)),"")</f>
        <v/>
      </c>
      <c r="K338" s="27">
        <f>IFERROR(IF(I338="","",IF(H338="Oui",I338*'Paramètres'!$B$9,0)),"")</f>
        <v/>
      </c>
      <c r="L338" s="27">
        <f>IFERROR(IF(OR(I338="",F338=""),"",IF(F338="Encaissement",I338+J338+K338,-(I338+J338+K338))),"")</f>
        <v/>
      </c>
      <c r="M338" s="24" t="n"/>
      <c r="N338" s="26" t="n"/>
    </row>
    <row r="339">
      <c r="A339" s="24" t="n"/>
      <c r="B339" s="17" t="n"/>
      <c r="C339" s="25">
        <f>IFERROR(IF(B339="","",B339-MOD(B339-1,7)),"")</f>
        <v/>
      </c>
      <c r="D339" s="26" t="n"/>
      <c r="E339" s="24" t="n"/>
      <c r="F339" s="24" t="n"/>
      <c r="G339" s="24" t="n"/>
      <c r="H339" s="24" t="n"/>
      <c r="I339" s="20" t="n"/>
      <c r="J339" s="27">
        <f>IFERROR(IF(I339="","",IF(G339="Oui",I339*'Paramètres'!$B$8,0)),"")</f>
        <v/>
      </c>
      <c r="K339" s="27">
        <f>IFERROR(IF(I339="","",IF(H339="Oui",I339*'Paramètres'!$B$9,0)),"")</f>
        <v/>
      </c>
      <c r="L339" s="27">
        <f>IFERROR(IF(OR(I339="",F339=""),"",IF(F339="Encaissement",I339+J339+K339,-(I339+J339+K339))),"")</f>
        <v/>
      </c>
      <c r="M339" s="24" t="n"/>
      <c r="N339" s="26" t="n"/>
    </row>
    <row r="340">
      <c r="A340" s="24" t="n"/>
      <c r="B340" s="17" t="n"/>
      <c r="C340" s="25">
        <f>IFERROR(IF(B340="","",B340-MOD(B340-1,7)),"")</f>
        <v/>
      </c>
      <c r="D340" s="26" t="n"/>
      <c r="E340" s="24" t="n"/>
      <c r="F340" s="24" t="n"/>
      <c r="G340" s="24" t="n"/>
      <c r="H340" s="24" t="n"/>
      <c r="I340" s="20" t="n"/>
      <c r="J340" s="27">
        <f>IFERROR(IF(I340="","",IF(G340="Oui",I340*'Paramètres'!$B$8,0)),"")</f>
        <v/>
      </c>
      <c r="K340" s="27">
        <f>IFERROR(IF(I340="","",IF(H340="Oui",I340*'Paramètres'!$B$9,0)),"")</f>
        <v/>
      </c>
      <c r="L340" s="27">
        <f>IFERROR(IF(OR(I340="",F340=""),"",IF(F340="Encaissement",I340+J340+K340,-(I340+J340+K340))),"")</f>
        <v/>
      </c>
      <c r="M340" s="24" t="n"/>
      <c r="N340" s="26" t="n"/>
    </row>
    <row r="341">
      <c r="A341" s="24" t="n"/>
      <c r="B341" s="17" t="n"/>
      <c r="C341" s="25">
        <f>IFERROR(IF(B341="","",B341-MOD(B341-1,7)),"")</f>
        <v/>
      </c>
      <c r="D341" s="26" t="n"/>
      <c r="E341" s="24" t="n"/>
      <c r="F341" s="24" t="n"/>
      <c r="G341" s="24" t="n"/>
      <c r="H341" s="24" t="n"/>
      <c r="I341" s="20" t="n"/>
      <c r="J341" s="27">
        <f>IFERROR(IF(I341="","",IF(G341="Oui",I341*'Paramètres'!$B$8,0)),"")</f>
        <v/>
      </c>
      <c r="K341" s="27">
        <f>IFERROR(IF(I341="","",IF(H341="Oui",I341*'Paramètres'!$B$9,0)),"")</f>
        <v/>
      </c>
      <c r="L341" s="27">
        <f>IFERROR(IF(OR(I341="",F341=""),"",IF(F341="Encaissement",I341+J341+K341,-(I341+J341+K341))),"")</f>
        <v/>
      </c>
      <c r="M341" s="24" t="n"/>
      <c r="N341" s="26" t="n"/>
    </row>
    <row r="342">
      <c r="A342" s="24" t="n"/>
      <c r="B342" s="17" t="n"/>
      <c r="C342" s="25">
        <f>IFERROR(IF(B342="","",B342-MOD(B342-1,7)),"")</f>
        <v/>
      </c>
      <c r="D342" s="26" t="n"/>
      <c r="E342" s="24" t="n"/>
      <c r="F342" s="24" t="n"/>
      <c r="G342" s="24" t="n"/>
      <c r="H342" s="24" t="n"/>
      <c r="I342" s="20" t="n"/>
      <c r="J342" s="27">
        <f>IFERROR(IF(I342="","",IF(G342="Oui",I342*'Paramètres'!$B$8,0)),"")</f>
        <v/>
      </c>
      <c r="K342" s="27">
        <f>IFERROR(IF(I342="","",IF(H342="Oui",I342*'Paramètres'!$B$9,0)),"")</f>
        <v/>
      </c>
      <c r="L342" s="27">
        <f>IFERROR(IF(OR(I342="",F342=""),"",IF(F342="Encaissement",I342+J342+K342,-(I342+J342+K342))),"")</f>
        <v/>
      </c>
      <c r="M342" s="24" t="n"/>
      <c r="N342" s="26" t="n"/>
    </row>
    <row r="343">
      <c r="A343" s="24" t="n"/>
      <c r="B343" s="17" t="n"/>
      <c r="C343" s="25">
        <f>IFERROR(IF(B343="","",B343-MOD(B343-1,7)),"")</f>
        <v/>
      </c>
      <c r="D343" s="26" t="n"/>
      <c r="E343" s="24" t="n"/>
      <c r="F343" s="24" t="n"/>
      <c r="G343" s="24" t="n"/>
      <c r="H343" s="24" t="n"/>
      <c r="I343" s="20" t="n"/>
      <c r="J343" s="27">
        <f>IFERROR(IF(I343="","",IF(G343="Oui",I343*'Paramètres'!$B$8,0)),"")</f>
        <v/>
      </c>
      <c r="K343" s="27">
        <f>IFERROR(IF(I343="","",IF(H343="Oui",I343*'Paramètres'!$B$9,0)),"")</f>
        <v/>
      </c>
      <c r="L343" s="27">
        <f>IFERROR(IF(OR(I343="",F343=""),"",IF(F343="Encaissement",I343+J343+K343,-(I343+J343+K343))),"")</f>
        <v/>
      </c>
      <c r="M343" s="24" t="n"/>
      <c r="N343" s="26" t="n"/>
    </row>
    <row r="344">
      <c r="A344" s="24" t="n"/>
      <c r="B344" s="17" t="n"/>
      <c r="C344" s="25">
        <f>IFERROR(IF(B344="","",B344-MOD(B344-1,7)),"")</f>
        <v/>
      </c>
      <c r="D344" s="26" t="n"/>
      <c r="E344" s="24" t="n"/>
      <c r="F344" s="24" t="n"/>
      <c r="G344" s="24" t="n"/>
      <c r="H344" s="24" t="n"/>
      <c r="I344" s="20" t="n"/>
      <c r="J344" s="27">
        <f>IFERROR(IF(I344="","",IF(G344="Oui",I344*'Paramètres'!$B$8,0)),"")</f>
        <v/>
      </c>
      <c r="K344" s="27">
        <f>IFERROR(IF(I344="","",IF(H344="Oui",I344*'Paramètres'!$B$9,0)),"")</f>
        <v/>
      </c>
      <c r="L344" s="27">
        <f>IFERROR(IF(OR(I344="",F344=""),"",IF(F344="Encaissement",I344+J344+K344,-(I344+J344+K344))),"")</f>
        <v/>
      </c>
      <c r="M344" s="24" t="n"/>
      <c r="N344" s="26" t="n"/>
    </row>
    <row r="345">
      <c r="A345" s="24" t="n"/>
      <c r="B345" s="17" t="n"/>
      <c r="C345" s="25">
        <f>IFERROR(IF(B345="","",B345-MOD(B345-1,7)),"")</f>
        <v/>
      </c>
      <c r="D345" s="26" t="n"/>
      <c r="E345" s="24" t="n"/>
      <c r="F345" s="24" t="n"/>
      <c r="G345" s="24" t="n"/>
      <c r="H345" s="24" t="n"/>
      <c r="I345" s="20" t="n"/>
      <c r="J345" s="27">
        <f>IFERROR(IF(I345="","",IF(G345="Oui",I345*'Paramètres'!$B$8,0)),"")</f>
        <v/>
      </c>
      <c r="K345" s="27">
        <f>IFERROR(IF(I345="","",IF(H345="Oui",I345*'Paramètres'!$B$9,0)),"")</f>
        <v/>
      </c>
      <c r="L345" s="27">
        <f>IFERROR(IF(OR(I345="",F345=""),"",IF(F345="Encaissement",I345+J345+K345,-(I345+J345+K345))),"")</f>
        <v/>
      </c>
      <c r="M345" s="24" t="n"/>
      <c r="N345" s="26" t="n"/>
    </row>
    <row r="346">
      <c r="A346" s="24" t="n"/>
      <c r="B346" s="17" t="n"/>
      <c r="C346" s="25">
        <f>IFERROR(IF(B346="","",B346-MOD(B346-1,7)),"")</f>
        <v/>
      </c>
      <c r="D346" s="26" t="n"/>
      <c r="E346" s="24" t="n"/>
      <c r="F346" s="24" t="n"/>
      <c r="G346" s="24" t="n"/>
      <c r="H346" s="24" t="n"/>
      <c r="I346" s="20" t="n"/>
      <c r="J346" s="27">
        <f>IFERROR(IF(I346="","",IF(G346="Oui",I346*'Paramètres'!$B$8,0)),"")</f>
        <v/>
      </c>
      <c r="K346" s="27">
        <f>IFERROR(IF(I346="","",IF(H346="Oui",I346*'Paramètres'!$B$9,0)),"")</f>
        <v/>
      </c>
      <c r="L346" s="27">
        <f>IFERROR(IF(OR(I346="",F346=""),"",IF(F346="Encaissement",I346+J346+K346,-(I346+J346+K346))),"")</f>
        <v/>
      </c>
      <c r="M346" s="24" t="n"/>
      <c r="N346" s="26" t="n"/>
    </row>
    <row r="347">
      <c r="A347" s="24" t="n"/>
      <c r="B347" s="17" t="n"/>
      <c r="C347" s="25">
        <f>IFERROR(IF(B347="","",B347-MOD(B347-1,7)),"")</f>
        <v/>
      </c>
      <c r="D347" s="26" t="n"/>
      <c r="E347" s="24" t="n"/>
      <c r="F347" s="24" t="n"/>
      <c r="G347" s="24" t="n"/>
      <c r="H347" s="24" t="n"/>
      <c r="I347" s="20" t="n"/>
      <c r="J347" s="27">
        <f>IFERROR(IF(I347="","",IF(G347="Oui",I347*'Paramètres'!$B$8,0)),"")</f>
        <v/>
      </c>
      <c r="K347" s="27">
        <f>IFERROR(IF(I347="","",IF(H347="Oui",I347*'Paramètres'!$B$9,0)),"")</f>
        <v/>
      </c>
      <c r="L347" s="27">
        <f>IFERROR(IF(OR(I347="",F347=""),"",IF(F347="Encaissement",I347+J347+K347,-(I347+J347+K347))),"")</f>
        <v/>
      </c>
      <c r="M347" s="24" t="n"/>
      <c r="N347" s="26" t="n"/>
    </row>
    <row r="348">
      <c r="A348" s="24" t="n"/>
      <c r="B348" s="17" t="n"/>
      <c r="C348" s="25">
        <f>IFERROR(IF(B348="","",B348-MOD(B348-1,7)),"")</f>
        <v/>
      </c>
      <c r="D348" s="26" t="n"/>
      <c r="E348" s="24" t="n"/>
      <c r="F348" s="24" t="n"/>
      <c r="G348" s="24" t="n"/>
      <c r="H348" s="24" t="n"/>
      <c r="I348" s="20" t="n"/>
      <c r="J348" s="27">
        <f>IFERROR(IF(I348="","",IF(G348="Oui",I348*'Paramètres'!$B$8,0)),"")</f>
        <v/>
      </c>
      <c r="K348" s="27">
        <f>IFERROR(IF(I348="","",IF(H348="Oui",I348*'Paramètres'!$B$9,0)),"")</f>
        <v/>
      </c>
      <c r="L348" s="27">
        <f>IFERROR(IF(OR(I348="",F348=""),"",IF(F348="Encaissement",I348+J348+K348,-(I348+J348+K348))),"")</f>
        <v/>
      </c>
      <c r="M348" s="24" t="n"/>
      <c r="N348" s="26" t="n"/>
    </row>
    <row r="349">
      <c r="A349" s="24" t="n"/>
      <c r="B349" s="17" t="n"/>
      <c r="C349" s="25">
        <f>IFERROR(IF(B349="","",B349-MOD(B349-1,7)),"")</f>
        <v/>
      </c>
      <c r="D349" s="26" t="n"/>
      <c r="E349" s="24" t="n"/>
      <c r="F349" s="24" t="n"/>
      <c r="G349" s="24" t="n"/>
      <c r="H349" s="24" t="n"/>
      <c r="I349" s="20" t="n"/>
      <c r="J349" s="27">
        <f>IFERROR(IF(I349="","",IF(G349="Oui",I349*'Paramètres'!$B$8,0)),"")</f>
        <v/>
      </c>
      <c r="K349" s="27">
        <f>IFERROR(IF(I349="","",IF(H349="Oui",I349*'Paramètres'!$B$9,0)),"")</f>
        <v/>
      </c>
      <c r="L349" s="27">
        <f>IFERROR(IF(OR(I349="",F349=""),"",IF(F349="Encaissement",I349+J349+K349,-(I349+J349+K349))),"")</f>
        <v/>
      </c>
      <c r="M349" s="24" t="n"/>
      <c r="N349" s="26" t="n"/>
    </row>
    <row r="350">
      <c r="A350" s="24" t="n"/>
      <c r="B350" s="17" t="n"/>
      <c r="C350" s="25">
        <f>IFERROR(IF(B350="","",B350-MOD(B350-1,7)),"")</f>
        <v/>
      </c>
      <c r="D350" s="26" t="n"/>
      <c r="E350" s="24" t="n"/>
      <c r="F350" s="24" t="n"/>
      <c r="G350" s="24" t="n"/>
      <c r="H350" s="24" t="n"/>
      <c r="I350" s="20" t="n"/>
      <c r="J350" s="27">
        <f>IFERROR(IF(I350="","",IF(G350="Oui",I350*'Paramètres'!$B$8,0)),"")</f>
        <v/>
      </c>
      <c r="K350" s="27">
        <f>IFERROR(IF(I350="","",IF(H350="Oui",I350*'Paramètres'!$B$9,0)),"")</f>
        <v/>
      </c>
      <c r="L350" s="27">
        <f>IFERROR(IF(OR(I350="",F350=""),"",IF(F350="Encaissement",I350+J350+K350,-(I350+J350+K350))),"")</f>
        <v/>
      </c>
      <c r="M350" s="24" t="n"/>
      <c r="N350" s="26" t="n"/>
    </row>
    <row r="351">
      <c r="A351" s="24" t="n"/>
      <c r="B351" s="17" t="n"/>
      <c r="C351" s="25">
        <f>IFERROR(IF(B351="","",B351-MOD(B351-1,7)),"")</f>
        <v/>
      </c>
      <c r="D351" s="26" t="n"/>
      <c r="E351" s="24" t="n"/>
      <c r="F351" s="24" t="n"/>
      <c r="G351" s="24" t="n"/>
      <c r="H351" s="24" t="n"/>
      <c r="I351" s="20" t="n"/>
      <c r="J351" s="27">
        <f>IFERROR(IF(I351="","",IF(G351="Oui",I351*'Paramètres'!$B$8,0)),"")</f>
        <v/>
      </c>
      <c r="K351" s="27">
        <f>IFERROR(IF(I351="","",IF(H351="Oui",I351*'Paramètres'!$B$9,0)),"")</f>
        <v/>
      </c>
      <c r="L351" s="27">
        <f>IFERROR(IF(OR(I351="",F351=""),"",IF(F351="Encaissement",I351+J351+K351,-(I351+J351+K351))),"")</f>
        <v/>
      </c>
      <c r="M351" s="24" t="n"/>
      <c r="N351" s="26" t="n"/>
    </row>
    <row r="352">
      <c r="A352" s="24" t="n"/>
      <c r="B352" s="17" t="n"/>
      <c r="C352" s="25">
        <f>IFERROR(IF(B352="","",B352-MOD(B352-1,7)),"")</f>
        <v/>
      </c>
      <c r="D352" s="26" t="n"/>
      <c r="E352" s="24" t="n"/>
      <c r="F352" s="24" t="n"/>
      <c r="G352" s="24" t="n"/>
      <c r="H352" s="24" t="n"/>
      <c r="I352" s="20" t="n"/>
      <c r="J352" s="27">
        <f>IFERROR(IF(I352="","",IF(G352="Oui",I352*'Paramètres'!$B$8,0)),"")</f>
        <v/>
      </c>
      <c r="K352" s="27">
        <f>IFERROR(IF(I352="","",IF(H352="Oui",I352*'Paramètres'!$B$9,0)),"")</f>
        <v/>
      </c>
      <c r="L352" s="27">
        <f>IFERROR(IF(OR(I352="",F352=""),"",IF(F352="Encaissement",I352+J352+K352,-(I352+J352+K352))),"")</f>
        <v/>
      </c>
      <c r="M352" s="24" t="n"/>
      <c r="N352" s="26" t="n"/>
    </row>
    <row r="353">
      <c r="A353" s="24" t="n"/>
      <c r="B353" s="17" t="n"/>
      <c r="C353" s="25">
        <f>IFERROR(IF(B353="","",B353-MOD(B353-1,7)),"")</f>
        <v/>
      </c>
      <c r="D353" s="26" t="n"/>
      <c r="E353" s="24" t="n"/>
      <c r="F353" s="24" t="n"/>
      <c r="G353" s="24" t="n"/>
      <c r="H353" s="24" t="n"/>
      <c r="I353" s="20" t="n"/>
      <c r="J353" s="27">
        <f>IFERROR(IF(I353="","",IF(G353="Oui",I353*'Paramètres'!$B$8,0)),"")</f>
        <v/>
      </c>
      <c r="K353" s="27">
        <f>IFERROR(IF(I353="","",IF(H353="Oui",I353*'Paramètres'!$B$9,0)),"")</f>
        <v/>
      </c>
      <c r="L353" s="27">
        <f>IFERROR(IF(OR(I353="",F353=""),"",IF(F353="Encaissement",I353+J353+K353,-(I353+J353+K353))),"")</f>
        <v/>
      </c>
      <c r="M353" s="24" t="n"/>
      <c r="N353" s="26" t="n"/>
    </row>
    <row r="354">
      <c r="A354" s="24" t="n"/>
      <c r="B354" s="17" t="n"/>
      <c r="C354" s="25">
        <f>IFERROR(IF(B354="","",B354-MOD(B354-1,7)),"")</f>
        <v/>
      </c>
      <c r="D354" s="26" t="n"/>
      <c r="E354" s="24" t="n"/>
      <c r="F354" s="24" t="n"/>
      <c r="G354" s="24" t="n"/>
      <c r="H354" s="24" t="n"/>
      <c r="I354" s="20" t="n"/>
      <c r="J354" s="27">
        <f>IFERROR(IF(I354="","",IF(G354="Oui",I354*'Paramètres'!$B$8,0)),"")</f>
        <v/>
      </c>
      <c r="K354" s="27">
        <f>IFERROR(IF(I354="","",IF(H354="Oui",I354*'Paramètres'!$B$9,0)),"")</f>
        <v/>
      </c>
      <c r="L354" s="27">
        <f>IFERROR(IF(OR(I354="",F354=""),"",IF(F354="Encaissement",I354+J354+K354,-(I354+J354+K354))),"")</f>
        <v/>
      </c>
      <c r="M354" s="24" t="n"/>
      <c r="N354" s="26" t="n"/>
    </row>
    <row r="355">
      <c r="A355" s="24" t="n"/>
      <c r="B355" s="17" t="n"/>
      <c r="C355" s="25">
        <f>IFERROR(IF(B355="","",B355-MOD(B355-1,7)),"")</f>
        <v/>
      </c>
      <c r="D355" s="26" t="n"/>
      <c r="E355" s="24" t="n"/>
      <c r="F355" s="24" t="n"/>
      <c r="G355" s="24" t="n"/>
      <c r="H355" s="24" t="n"/>
      <c r="I355" s="20" t="n"/>
      <c r="J355" s="27">
        <f>IFERROR(IF(I355="","",IF(G355="Oui",I355*'Paramètres'!$B$8,0)),"")</f>
        <v/>
      </c>
      <c r="K355" s="27">
        <f>IFERROR(IF(I355="","",IF(H355="Oui",I355*'Paramètres'!$B$9,0)),"")</f>
        <v/>
      </c>
      <c r="L355" s="27">
        <f>IFERROR(IF(OR(I355="",F355=""),"",IF(F355="Encaissement",I355+J355+K355,-(I355+J355+K355))),"")</f>
        <v/>
      </c>
      <c r="M355" s="24" t="n"/>
      <c r="N355" s="26" t="n"/>
    </row>
    <row r="356">
      <c r="A356" s="24" t="n"/>
      <c r="B356" s="17" t="n"/>
      <c r="C356" s="25">
        <f>IFERROR(IF(B356="","",B356-MOD(B356-1,7)),"")</f>
        <v/>
      </c>
      <c r="D356" s="26" t="n"/>
      <c r="E356" s="24" t="n"/>
      <c r="F356" s="24" t="n"/>
      <c r="G356" s="24" t="n"/>
      <c r="H356" s="24" t="n"/>
      <c r="I356" s="20" t="n"/>
      <c r="J356" s="27">
        <f>IFERROR(IF(I356="","",IF(G356="Oui",I356*'Paramètres'!$B$8,0)),"")</f>
        <v/>
      </c>
      <c r="K356" s="27">
        <f>IFERROR(IF(I356="","",IF(H356="Oui",I356*'Paramètres'!$B$9,0)),"")</f>
        <v/>
      </c>
      <c r="L356" s="27">
        <f>IFERROR(IF(OR(I356="",F356=""),"",IF(F356="Encaissement",I356+J356+K356,-(I356+J356+K356))),"")</f>
        <v/>
      </c>
      <c r="M356" s="24" t="n"/>
      <c r="N356" s="26" t="n"/>
    </row>
    <row r="357">
      <c r="A357" s="24" t="n"/>
      <c r="B357" s="17" t="n"/>
      <c r="C357" s="25">
        <f>IFERROR(IF(B357="","",B357-MOD(B357-1,7)),"")</f>
        <v/>
      </c>
      <c r="D357" s="26" t="n"/>
      <c r="E357" s="24" t="n"/>
      <c r="F357" s="24" t="n"/>
      <c r="G357" s="24" t="n"/>
      <c r="H357" s="24" t="n"/>
      <c r="I357" s="20" t="n"/>
      <c r="J357" s="27">
        <f>IFERROR(IF(I357="","",IF(G357="Oui",I357*'Paramètres'!$B$8,0)),"")</f>
        <v/>
      </c>
      <c r="K357" s="27">
        <f>IFERROR(IF(I357="","",IF(H357="Oui",I357*'Paramètres'!$B$9,0)),"")</f>
        <v/>
      </c>
      <c r="L357" s="27">
        <f>IFERROR(IF(OR(I357="",F357=""),"",IF(F357="Encaissement",I357+J357+K357,-(I357+J357+K357))),"")</f>
        <v/>
      </c>
      <c r="M357" s="24" t="n"/>
      <c r="N357" s="26" t="n"/>
    </row>
    <row r="358">
      <c r="A358" s="24" t="n"/>
      <c r="B358" s="17" t="n"/>
      <c r="C358" s="25">
        <f>IFERROR(IF(B358="","",B358-MOD(B358-1,7)),"")</f>
        <v/>
      </c>
      <c r="D358" s="26" t="n"/>
      <c r="E358" s="24" t="n"/>
      <c r="F358" s="24" t="n"/>
      <c r="G358" s="24" t="n"/>
      <c r="H358" s="24" t="n"/>
      <c r="I358" s="20" t="n"/>
      <c r="J358" s="27">
        <f>IFERROR(IF(I358="","",IF(G358="Oui",I358*'Paramètres'!$B$8,0)),"")</f>
        <v/>
      </c>
      <c r="K358" s="27">
        <f>IFERROR(IF(I358="","",IF(H358="Oui",I358*'Paramètres'!$B$9,0)),"")</f>
        <v/>
      </c>
      <c r="L358" s="27">
        <f>IFERROR(IF(OR(I358="",F358=""),"",IF(F358="Encaissement",I358+J358+K358,-(I358+J358+K358))),"")</f>
        <v/>
      </c>
      <c r="M358" s="24" t="n"/>
      <c r="N358" s="26" t="n"/>
    </row>
    <row r="359">
      <c r="A359" s="24" t="n"/>
      <c r="B359" s="17" t="n"/>
      <c r="C359" s="25">
        <f>IFERROR(IF(B359="","",B359-MOD(B359-1,7)),"")</f>
        <v/>
      </c>
      <c r="D359" s="26" t="n"/>
      <c r="E359" s="24" t="n"/>
      <c r="F359" s="24" t="n"/>
      <c r="G359" s="24" t="n"/>
      <c r="H359" s="24" t="n"/>
      <c r="I359" s="20" t="n"/>
      <c r="J359" s="27">
        <f>IFERROR(IF(I359="","",IF(G359="Oui",I359*'Paramètres'!$B$8,0)),"")</f>
        <v/>
      </c>
      <c r="K359" s="27">
        <f>IFERROR(IF(I359="","",IF(H359="Oui",I359*'Paramètres'!$B$9,0)),"")</f>
        <v/>
      </c>
      <c r="L359" s="27">
        <f>IFERROR(IF(OR(I359="",F359=""),"",IF(F359="Encaissement",I359+J359+K359,-(I359+J359+K359))),"")</f>
        <v/>
      </c>
      <c r="M359" s="24" t="n"/>
      <c r="N359" s="26" t="n"/>
    </row>
    <row r="360">
      <c r="A360" s="24" t="n"/>
      <c r="B360" s="17" t="n"/>
      <c r="C360" s="25">
        <f>IFERROR(IF(B360="","",B360-MOD(B360-1,7)),"")</f>
        <v/>
      </c>
      <c r="D360" s="26" t="n"/>
      <c r="E360" s="24" t="n"/>
      <c r="F360" s="24" t="n"/>
      <c r="G360" s="24" t="n"/>
      <c r="H360" s="24" t="n"/>
      <c r="I360" s="20" t="n"/>
      <c r="J360" s="27">
        <f>IFERROR(IF(I360="","",IF(G360="Oui",I360*'Paramètres'!$B$8,0)),"")</f>
        <v/>
      </c>
      <c r="K360" s="27">
        <f>IFERROR(IF(I360="","",IF(H360="Oui",I360*'Paramètres'!$B$9,0)),"")</f>
        <v/>
      </c>
      <c r="L360" s="27">
        <f>IFERROR(IF(OR(I360="",F360=""),"",IF(F360="Encaissement",I360+J360+K360,-(I360+J360+K360))),"")</f>
        <v/>
      </c>
      <c r="M360" s="24" t="n"/>
      <c r="N360" s="26" t="n"/>
    </row>
    <row r="361">
      <c r="A361" s="24" t="n"/>
      <c r="B361" s="17" t="n"/>
      <c r="C361" s="25">
        <f>IFERROR(IF(B361="","",B361-MOD(B361-1,7)),"")</f>
        <v/>
      </c>
      <c r="D361" s="26" t="n"/>
      <c r="E361" s="24" t="n"/>
      <c r="F361" s="24" t="n"/>
      <c r="G361" s="24" t="n"/>
      <c r="H361" s="24" t="n"/>
      <c r="I361" s="20" t="n"/>
      <c r="J361" s="27">
        <f>IFERROR(IF(I361="","",IF(G361="Oui",I361*'Paramètres'!$B$8,0)),"")</f>
        <v/>
      </c>
      <c r="K361" s="27">
        <f>IFERROR(IF(I361="","",IF(H361="Oui",I361*'Paramètres'!$B$9,0)),"")</f>
        <v/>
      </c>
      <c r="L361" s="27">
        <f>IFERROR(IF(OR(I361="",F361=""),"",IF(F361="Encaissement",I361+J361+K361,-(I361+J361+K361))),"")</f>
        <v/>
      </c>
      <c r="M361" s="24" t="n"/>
      <c r="N361" s="26" t="n"/>
    </row>
    <row r="362">
      <c r="A362" s="24" t="n"/>
      <c r="B362" s="17" t="n"/>
      <c r="C362" s="25">
        <f>IFERROR(IF(B362="","",B362-MOD(B362-1,7)),"")</f>
        <v/>
      </c>
      <c r="D362" s="26" t="n"/>
      <c r="E362" s="24" t="n"/>
      <c r="F362" s="24" t="n"/>
      <c r="G362" s="24" t="n"/>
      <c r="H362" s="24" t="n"/>
      <c r="I362" s="20" t="n"/>
      <c r="J362" s="27">
        <f>IFERROR(IF(I362="","",IF(G362="Oui",I362*'Paramètres'!$B$8,0)),"")</f>
        <v/>
      </c>
      <c r="K362" s="27">
        <f>IFERROR(IF(I362="","",IF(H362="Oui",I362*'Paramètres'!$B$9,0)),"")</f>
        <v/>
      </c>
      <c r="L362" s="27">
        <f>IFERROR(IF(OR(I362="",F362=""),"",IF(F362="Encaissement",I362+J362+K362,-(I362+J362+K362))),"")</f>
        <v/>
      </c>
      <c r="M362" s="24" t="n"/>
      <c r="N362" s="26" t="n"/>
    </row>
    <row r="363">
      <c r="A363" s="24" t="n"/>
      <c r="B363" s="17" t="n"/>
      <c r="C363" s="25">
        <f>IFERROR(IF(B363="","",B363-MOD(B363-1,7)),"")</f>
        <v/>
      </c>
      <c r="D363" s="26" t="n"/>
      <c r="E363" s="24" t="n"/>
      <c r="F363" s="24" t="n"/>
      <c r="G363" s="24" t="n"/>
      <c r="H363" s="24" t="n"/>
      <c r="I363" s="20" t="n"/>
      <c r="J363" s="27">
        <f>IFERROR(IF(I363="","",IF(G363="Oui",I363*'Paramètres'!$B$8,0)),"")</f>
        <v/>
      </c>
      <c r="K363" s="27">
        <f>IFERROR(IF(I363="","",IF(H363="Oui",I363*'Paramètres'!$B$9,0)),"")</f>
        <v/>
      </c>
      <c r="L363" s="27">
        <f>IFERROR(IF(OR(I363="",F363=""),"",IF(F363="Encaissement",I363+J363+K363,-(I363+J363+K363))),"")</f>
        <v/>
      </c>
      <c r="M363" s="24" t="n"/>
      <c r="N363" s="26" t="n"/>
    </row>
    <row r="364">
      <c r="A364" s="24" t="n"/>
      <c r="B364" s="17" t="n"/>
      <c r="C364" s="25">
        <f>IFERROR(IF(B364="","",B364-MOD(B364-1,7)),"")</f>
        <v/>
      </c>
      <c r="D364" s="26" t="n"/>
      <c r="E364" s="24" t="n"/>
      <c r="F364" s="24" t="n"/>
      <c r="G364" s="24" t="n"/>
      <c r="H364" s="24" t="n"/>
      <c r="I364" s="20" t="n"/>
      <c r="J364" s="27">
        <f>IFERROR(IF(I364="","",IF(G364="Oui",I364*'Paramètres'!$B$8,0)),"")</f>
        <v/>
      </c>
      <c r="K364" s="27">
        <f>IFERROR(IF(I364="","",IF(H364="Oui",I364*'Paramètres'!$B$9,0)),"")</f>
        <v/>
      </c>
      <c r="L364" s="27">
        <f>IFERROR(IF(OR(I364="",F364=""),"",IF(F364="Encaissement",I364+J364+K364,-(I364+J364+K364))),"")</f>
        <v/>
      </c>
      <c r="M364" s="24" t="n"/>
      <c r="N364" s="26" t="n"/>
    </row>
    <row r="365">
      <c r="A365" s="24" t="n"/>
      <c r="B365" s="17" t="n"/>
      <c r="C365" s="25">
        <f>IFERROR(IF(B365="","",B365-MOD(B365-1,7)),"")</f>
        <v/>
      </c>
      <c r="D365" s="26" t="n"/>
      <c r="E365" s="24" t="n"/>
      <c r="F365" s="24" t="n"/>
      <c r="G365" s="24" t="n"/>
      <c r="H365" s="24" t="n"/>
      <c r="I365" s="20" t="n"/>
      <c r="J365" s="27">
        <f>IFERROR(IF(I365="","",IF(G365="Oui",I365*'Paramètres'!$B$8,0)),"")</f>
        <v/>
      </c>
      <c r="K365" s="27">
        <f>IFERROR(IF(I365="","",IF(H365="Oui",I365*'Paramètres'!$B$9,0)),"")</f>
        <v/>
      </c>
      <c r="L365" s="27">
        <f>IFERROR(IF(OR(I365="",F365=""),"",IF(F365="Encaissement",I365+J365+K365,-(I365+J365+K365))),"")</f>
        <v/>
      </c>
      <c r="M365" s="24" t="n"/>
      <c r="N365" s="26" t="n"/>
    </row>
    <row r="366">
      <c r="A366" s="24" t="n"/>
      <c r="B366" s="17" t="n"/>
      <c r="C366" s="25">
        <f>IFERROR(IF(B366="","",B366-MOD(B366-1,7)),"")</f>
        <v/>
      </c>
      <c r="D366" s="26" t="n"/>
      <c r="E366" s="24" t="n"/>
      <c r="F366" s="24" t="n"/>
      <c r="G366" s="24" t="n"/>
      <c r="H366" s="24" t="n"/>
      <c r="I366" s="20" t="n"/>
      <c r="J366" s="27">
        <f>IFERROR(IF(I366="","",IF(G366="Oui",I366*'Paramètres'!$B$8,0)),"")</f>
        <v/>
      </c>
      <c r="K366" s="27">
        <f>IFERROR(IF(I366="","",IF(H366="Oui",I366*'Paramètres'!$B$9,0)),"")</f>
        <v/>
      </c>
      <c r="L366" s="27">
        <f>IFERROR(IF(OR(I366="",F366=""),"",IF(F366="Encaissement",I366+J366+K366,-(I366+J366+K366))),"")</f>
        <v/>
      </c>
      <c r="M366" s="24" t="n"/>
      <c r="N366" s="26" t="n"/>
    </row>
    <row r="367">
      <c r="A367" s="24" t="n"/>
      <c r="B367" s="17" t="n"/>
      <c r="C367" s="25">
        <f>IFERROR(IF(B367="","",B367-MOD(B367-1,7)),"")</f>
        <v/>
      </c>
      <c r="D367" s="26" t="n"/>
      <c r="E367" s="24" t="n"/>
      <c r="F367" s="24" t="n"/>
      <c r="G367" s="24" t="n"/>
      <c r="H367" s="24" t="n"/>
      <c r="I367" s="20" t="n"/>
      <c r="J367" s="27">
        <f>IFERROR(IF(I367="","",IF(G367="Oui",I367*'Paramètres'!$B$8,0)),"")</f>
        <v/>
      </c>
      <c r="K367" s="27">
        <f>IFERROR(IF(I367="","",IF(H367="Oui",I367*'Paramètres'!$B$9,0)),"")</f>
        <v/>
      </c>
      <c r="L367" s="27">
        <f>IFERROR(IF(OR(I367="",F367=""),"",IF(F367="Encaissement",I367+J367+K367,-(I367+J367+K367))),"")</f>
        <v/>
      </c>
      <c r="M367" s="24" t="n"/>
      <c r="N367" s="26" t="n"/>
    </row>
    <row r="368">
      <c r="A368" s="24" t="n"/>
      <c r="B368" s="17" t="n"/>
      <c r="C368" s="25">
        <f>IFERROR(IF(B368="","",B368-MOD(B368-1,7)),"")</f>
        <v/>
      </c>
      <c r="D368" s="26" t="n"/>
      <c r="E368" s="24" t="n"/>
      <c r="F368" s="24" t="n"/>
      <c r="G368" s="24" t="n"/>
      <c r="H368" s="24" t="n"/>
      <c r="I368" s="20" t="n"/>
      <c r="J368" s="27">
        <f>IFERROR(IF(I368="","",IF(G368="Oui",I368*'Paramètres'!$B$8,0)),"")</f>
        <v/>
      </c>
      <c r="K368" s="27">
        <f>IFERROR(IF(I368="","",IF(H368="Oui",I368*'Paramètres'!$B$9,0)),"")</f>
        <v/>
      </c>
      <c r="L368" s="27">
        <f>IFERROR(IF(OR(I368="",F368=""),"",IF(F368="Encaissement",I368+J368+K368,-(I368+J368+K368))),"")</f>
        <v/>
      </c>
      <c r="M368" s="24" t="n"/>
      <c r="N368" s="26" t="n"/>
    </row>
    <row r="369">
      <c r="A369" s="24" t="n"/>
      <c r="B369" s="17" t="n"/>
      <c r="C369" s="25">
        <f>IFERROR(IF(B369="","",B369-MOD(B369-1,7)),"")</f>
        <v/>
      </c>
      <c r="D369" s="26" t="n"/>
      <c r="E369" s="24" t="n"/>
      <c r="F369" s="24" t="n"/>
      <c r="G369" s="24" t="n"/>
      <c r="H369" s="24" t="n"/>
      <c r="I369" s="20" t="n"/>
      <c r="J369" s="27">
        <f>IFERROR(IF(I369="","",IF(G369="Oui",I369*'Paramètres'!$B$8,0)),"")</f>
        <v/>
      </c>
      <c r="K369" s="27">
        <f>IFERROR(IF(I369="","",IF(H369="Oui",I369*'Paramètres'!$B$9,0)),"")</f>
        <v/>
      </c>
      <c r="L369" s="27">
        <f>IFERROR(IF(OR(I369="",F369=""),"",IF(F369="Encaissement",I369+J369+K369,-(I369+J369+K369))),"")</f>
        <v/>
      </c>
      <c r="M369" s="24" t="n"/>
      <c r="N369" s="26" t="n"/>
    </row>
    <row r="370">
      <c r="A370" s="24" t="n"/>
      <c r="B370" s="17" t="n"/>
      <c r="C370" s="25">
        <f>IFERROR(IF(B370="","",B370-MOD(B370-1,7)),"")</f>
        <v/>
      </c>
      <c r="D370" s="26" t="n"/>
      <c r="E370" s="24" t="n"/>
      <c r="F370" s="24" t="n"/>
      <c r="G370" s="24" t="n"/>
      <c r="H370" s="24" t="n"/>
      <c r="I370" s="20" t="n"/>
      <c r="J370" s="27">
        <f>IFERROR(IF(I370="","",IF(G370="Oui",I370*'Paramètres'!$B$8,0)),"")</f>
        <v/>
      </c>
      <c r="K370" s="27">
        <f>IFERROR(IF(I370="","",IF(H370="Oui",I370*'Paramètres'!$B$9,0)),"")</f>
        <v/>
      </c>
      <c r="L370" s="27">
        <f>IFERROR(IF(OR(I370="",F370=""),"",IF(F370="Encaissement",I370+J370+K370,-(I370+J370+K370))),"")</f>
        <v/>
      </c>
      <c r="M370" s="24" t="n"/>
      <c r="N370" s="26" t="n"/>
    </row>
    <row r="371">
      <c r="A371" s="24" t="n"/>
      <c r="B371" s="17" t="n"/>
      <c r="C371" s="25">
        <f>IFERROR(IF(B371="","",B371-MOD(B371-1,7)),"")</f>
        <v/>
      </c>
      <c r="D371" s="26" t="n"/>
      <c r="E371" s="24" t="n"/>
      <c r="F371" s="24" t="n"/>
      <c r="G371" s="24" t="n"/>
      <c r="H371" s="24" t="n"/>
      <c r="I371" s="20" t="n"/>
      <c r="J371" s="27">
        <f>IFERROR(IF(I371="","",IF(G371="Oui",I371*'Paramètres'!$B$8,0)),"")</f>
        <v/>
      </c>
      <c r="K371" s="27">
        <f>IFERROR(IF(I371="","",IF(H371="Oui",I371*'Paramètres'!$B$9,0)),"")</f>
        <v/>
      </c>
      <c r="L371" s="27">
        <f>IFERROR(IF(OR(I371="",F371=""),"",IF(F371="Encaissement",I371+J371+K371,-(I371+J371+K371))),"")</f>
        <v/>
      </c>
      <c r="M371" s="24" t="n"/>
      <c r="N371" s="26" t="n"/>
    </row>
    <row r="372">
      <c r="A372" s="24" t="n"/>
      <c r="B372" s="17" t="n"/>
      <c r="C372" s="25">
        <f>IFERROR(IF(B372="","",B372-MOD(B372-1,7)),"")</f>
        <v/>
      </c>
      <c r="D372" s="26" t="n"/>
      <c r="E372" s="24" t="n"/>
      <c r="F372" s="24" t="n"/>
      <c r="G372" s="24" t="n"/>
      <c r="H372" s="24" t="n"/>
      <c r="I372" s="20" t="n"/>
      <c r="J372" s="27">
        <f>IFERROR(IF(I372="","",IF(G372="Oui",I372*'Paramètres'!$B$8,0)),"")</f>
        <v/>
      </c>
      <c r="K372" s="27">
        <f>IFERROR(IF(I372="","",IF(H372="Oui",I372*'Paramètres'!$B$9,0)),"")</f>
        <v/>
      </c>
      <c r="L372" s="27">
        <f>IFERROR(IF(OR(I372="",F372=""),"",IF(F372="Encaissement",I372+J372+K372,-(I372+J372+K372))),"")</f>
        <v/>
      </c>
      <c r="M372" s="24" t="n"/>
      <c r="N372" s="26" t="n"/>
    </row>
    <row r="373">
      <c r="A373" s="24" t="n"/>
      <c r="B373" s="17" t="n"/>
      <c r="C373" s="25">
        <f>IFERROR(IF(B373="","",B373-MOD(B373-1,7)),"")</f>
        <v/>
      </c>
      <c r="D373" s="26" t="n"/>
      <c r="E373" s="24" t="n"/>
      <c r="F373" s="24" t="n"/>
      <c r="G373" s="24" t="n"/>
      <c r="H373" s="24" t="n"/>
      <c r="I373" s="20" t="n"/>
      <c r="J373" s="27">
        <f>IFERROR(IF(I373="","",IF(G373="Oui",I373*'Paramètres'!$B$8,0)),"")</f>
        <v/>
      </c>
      <c r="K373" s="27">
        <f>IFERROR(IF(I373="","",IF(H373="Oui",I373*'Paramètres'!$B$9,0)),"")</f>
        <v/>
      </c>
      <c r="L373" s="27">
        <f>IFERROR(IF(OR(I373="",F373=""),"",IF(F373="Encaissement",I373+J373+K373,-(I373+J373+K373))),"")</f>
        <v/>
      </c>
      <c r="M373" s="24" t="n"/>
      <c r="N373" s="26" t="n"/>
    </row>
    <row r="374">
      <c r="A374" s="24" t="n"/>
      <c r="B374" s="17" t="n"/>
      <c r="C374" s="25">
        <f>IFERROR(IF(B374="","",B374-MOD(B374-1,7)),"")</f>
        <v/>
      </c>
      <c r="D374" s="26" t="n"/>
      <c r="E374" s="24" t="n"/>
      <c r="F374" s="24" t="n"/>
      <c r="G374" s="24" t="n"/>
      <c r="H374" s="24" t="n"/>
      <c r="I374" s="20" t="n"/>
      <c r="J374" s="27">
        <f>IFERROR(IF(I374="","",IF(G374="Oui",I374*'Paramètres'!$B$8,0)),"")</f>
        <v/>
      </c>
      <c r="K374" s="27">
        <f>IFERROR(IF(I374="","",IF(H374="Oui",I374*'Paramètres'!$B$9,0)),"")</f>
        <v/>
      </c>
      <c r="L374" s="27">
        <f>IFERROR(IF(OR(I374="",F374=""),"",IF(F374="Encaissement",I374+J374+K374,-(I374+J374+K374))),"")</f>
        <v/>
      </c>
      <c r="M374" s="24" t="n"/>
      <c r="N374" s="26" t="n"/>
    </row>
    <row r="375">
      <c r="A375" s="24" t="n"/>
      <c r="B375" s="17" t="n"/>
      <c r="C375" s="25">
        <f>IFERROR(IF(B375="","",B375-MOD(B375-1,7)),"")</f>
        <v/>
      </c>
      <c r="D375" s="26" t="n"/>
      <c r="E375" s="24" t="n"/>
      <c r="F375" s="24" t="n"/>
      <c r="G375" s="24" t="n"/>
      <c r="H375" s="24" t="n"/>
      <c r="I375" s="20" t="n"/>
      <c r="J375" s="27">
        <f>IFERROR(IF(I375="","",IF(G375="Oui",I375*'Paramètres'!$B$8,0)),"")</f>
        <v/>
      </c>
      <c r="K375" s="27">
        <f>IFERROR(IF(I375="","",IF(H375="Oui",I375*'Paramètres'!$B$9,0)),"")</f>
        <v/>
      </c>
      <c r="L375" s="27">
        <f>IFERROR(IF(OR(I375="",F375=""),"",IF(F375="Encaissement",I375+J375+K375,-(I375+J375+K375))),"")</f>
        <v/>
      </c>
      <c r="M375" s="24" t="n"/>
      <c r="N375" s="26" t="n"/>
    </row>
    <row r="376">
      <c r="A376" s="24" t="n"/>
      <c r="B376" s="17" t="n"/>
      <c r="C376" s="25">
        <f>IFERROR(IF(B376="","",B376-MOD(B376-1,7)),"")</f>
        <v/>
      </c>
      <c r="D376" s="26" t="n"/>
      <c r="E376" s="24" t="n"/>
      <c r="F376" s="24" t="n"/>
      <c r="G376" s="24" t="n"/>
      <c r="H376" s="24" t="n"/>
      <c r="I376" s="20" t="n"/>
      <c r="J376" s="27">
        <f>IFERROR(IF(I376="","",IF(G376="Oui",I376*'Paramètres'!$B$8,0)),"")</f>
        <v/>
      </c>
      <c r="K376" s="27">
        <f>IFERROR(IF(I376="","",IF(H376="Oui",I376*'Paramètres'!$B$9,0)),"")</f>
        <v/>
      </c>
      <c r="L376" s="27">
        <f>IFERROR(IF(OR(I376="",F376=""),"",IF(F376="Encaissement",I376+J376+K376,-(I376+J376+K376))),"")</f>
        <v/>
      </c>
      <c r="M376" s="24" t="n"/>
      <c r="N376" s="26" t="n"/>
    </row>
    <row r="377">
      <c r="A377" s="24" t="n"/>
      <c r="B377" s="17" t="n"/>
      <c r="C377" s="25">
        <f>IFERROR(IF(B377="","",B377-MOD(B377-1,7)),"")</f>
        <v/>
      </c>
      <c r="D377" s="26" t="n"/>
      <c r="E377" s="24" t="n"/>
      <c r="F377" s="24" t="n"/>
      <c r="G377" s="24" t="n"/>
      <c r="H377" s="24" t="n"/>
      <c r="I377" s="20" t="n"/>
      <c r="J377" s="27">
        <f>IFERROR(IF(I377="","",IF(G377="Oui",I377*'Paramètres'!$B$8,0)),"")</f>
        <v/>
      </c>
      <c r="K377" s="27">
        <f>IFERROR(IF(I377="","",IF(H377="Oui",I377*'Paramètres'!$B$9,0)),"")</f>
        <v/>
      </c>
      <c r="L377" s="27">
        <f>IFERROR(IF(OR(I377="",F377=""),"",IF(F377="Encaissement",I377+J377+K377,-(I377+J377+K377))),"")</f>
        <v/>
      </c>
      <c r="M377" s="24" t="n"/>
      <c r="N377" s="26" t="n"/>
    </row>
    <row r="378">
      <c r="A378" s="24" t="n"/>
      <c r="B378" s="17" t="n"/>
      <c r="C378" s="25">
        <f>IFERROR(IF(B378="","",B378-MOD(B378-1,7)),"")</f>
        <v/>
      </c>
      <c r="D378" s="26" t="n"/>
      <c r="E378" s="24" t="n"/>
      <c r="F378" s="24" t="n"/>
      <c r="G378" s="24" t="n"/>
      <c r="H378" s="24" t="n"/>
      <c r="I378" s="20" t="n"/>
      <c r="J378" s="27">
        <f>IFERROR(IF(I378="","",IF(G378="Oui",I378*'Paramètres'!$B$8,0)),"")</f>
        <v/>
      </c>
      <c r="K378" s="27">
        <f>IFERROR(IF(I378="","",IF(H378="Oui",I378*'Paramètres'!$B$9,0)),"")</f>
        <v/>
      </c>
      <c r="L378" s="27">
        <f>IFERROR(IF(OR(I378="",F378=""),"",IF(F378="Encaissement",I378+J378+K378,-(I378+J378+K378))),"")</f>
        <v/>
      </c>
      <c r="M378" s="24" t="n"/>
      <c r="N378" s="26" t="n"/>
    </row>
    <row r="379">
      <c r="A379" s="24" t="n"/>
      <c r="B379" s="17" t="n"/>
      <c r="C379" s="25">
        <f>IFERROR(IF(B379="","",B379-MOD(B379-1,7)),"")</f>
        <v/>
      </c>
      <c r="D379" s="26" t="n"/>
      <c r="E379" s="24" t="n"/>
      <c r="F379" s="24" t="n"/>
      <c r="G379" s="24" t="n"/>
      <c r="H379" s="24" t="n"/>
      <c r="I379" s="20" t="n"/>
      <c r="J379" s="27">
        <f>IFERROR(IF(I379="","",IF(G379="Oui",I379*'Paramètres'!$B$8,0)),"")</f>
        <v/>
      </c>
      <c r="K379" s="27">
        <f>IFERROR(IF(I379="","",IF(H379="Oui",I379*'Paramètres'!$B$9,0)),"")</f>
        <v/>
      </c>
      <c r="L379" s="27">
        <f>IFERROR(IF(OR(I379="",F379=""),"",IF(F379="Encaissement",I379+J379+K379,-(I379+J379+K379))),"")</f>
        <v/>
      </c>
      <c r="M379" s="24" t="n"/>
      <c r="N379" s="26" t="n"/>
    </row>
    <row r="380">
      <c r="A380" s="24" t="n"/>
      <c r="B380" s="17" t="n"/>
      <c r="C380" s="25">
        <f>IFERROR(IF(B380="","",B380-MOD(B380-1,7)),"")</f>
        <v/>
      </c>
      <c r="D380" s="26" t="n"/>
      <c r="E380" s="24" t="n"/>
      <c r="F380" s="24" t="n"/>
      <c r="G380" s="24" t="n"/>
      <c r="H380" s="24" t="n"/>
      <c r="I380" s="20" t="n"/>
      <c r="J380" s="27">
        <f>IFERROR(IF(I380="","",IF(G380="Oui",I380*'Paramètres'!$B$8,0)),"")</f>
        <v/>
      </c>
      <c r="K380" s="27">
        <f>IFERROR(IF(I380="","",IF(H380="Oui",I380*'Paramètres'!$B$9,0)),"")</f>
        <v/>
      </c>
      <c r="L380" s="27">
        <f>IFERROR(IF(OR(I380="",F380=""),"",IF(F380="Encaissement",I380+J380+K380,-(I380+J380+K380))),"")</f>
        <v/>
      </c>
      <c r="M380" s="24" t="n"/>
      <c r="N380" s="26" t="n"/>
    </row>
    <row r="381">
      <c r="A381" s="24" t="n"/>
      <c r="B381" s="17" t="n"/>
      <c r="C381" s="25">
        <f>IFERROR(IF(B381="","",B381-MOD(B381-1,7)),"")</f>
        <v/>
      </c>
      <c r="D381" s="26" t="n"/>
      <c r="E381" s="24" t="n"/>
      <c r="F381" s="24" t="n"/>
      <c r="G381" s="24" t="n"/>
      <c r="H381" s="24" t="n"/>
      <c r="I381" s="20" t="n"/>
      <c r="J381" s="27">
        <f>IFERROR(IF(I381="","",IF(G381="Oui",I381*'Paramètres'!$B$8,0)),"")</f>
        <v/>
      </c>
      <c r="K381" s="27">
        <f>IFERROR(IF(I381="","",IF(H381="Oui",I381*'Paramètres'!$B$9,0)),"")</f>
        <v/>
      </c>
      <c r="L381" s="27">
        <f>IFERROR(IF(OR(I381="",F381=""),"",IF(F381="Encaissement",I381+J381+K381,-(I381+J381+K381))),"")</f>
        <v/>
      </c>
      <c r="M381" s="24" t="n"/>
      <c r="N381" s="26" t="n"/>
    </row>
    <row r="382">
      <c r="A382" s="24" t="n"/>
      <c r="B382" s="17" t="n"/>
      <c r="C382" s="25">
        <f>IFERROR(IF(B382="","",B382-MOD(B382-1,7)),"")</f>
        <v/>
      </c>
      <c r="D382" s="26" t="n"/>
      <c r="E382" s="24" t="n"/>
      <c r="F382" s="24" t="n"/>
      <c r="G382" s="24" t="n"/>
      <c r="H382" s="24" t="n"/>
      <c r="I382" s="20" t="n"/>
      <c r="J382" s="27">
        <f>IFERROR(IF(I382="","",IF(G382="Oui",I382*'Paramètres'!$B$8,0)),"")</f>
        <v/>
      </c>
      <c r="K382" s="27">
        <f>IFERROR(IF(I382="","",IF(H382="Oui",I382*'Paramètres'!$B$9,0)),"")</f>
        <v/>
      </c>
      <c r="L382" s="27">
        <f>IFERROR(IF(OR(I382="",F382=""),"",IF(F382="Encaissement",I382+J382+K382,-(I382+J382+K382))),"")</f>
        <v/>
      </c>
      <c r="M382" s="24" t="n"/>
      <c r="N382" s="26" t="n"/>
    </row>
    <row r="383">
      <c r="A383" s="24" t="n"/>
      <c r="B383" s="17" t="n"/>
      <c r="C383" s="25">
        <f>IFERROR(IF(B383="","",B383-MOD(B383-1,7)),"")</f>
        <v/>
      </c>
      <c r="D383" s="26" t="n"/>
      <c r="E383" s="24" t="n"/>
      <c r="F383" s="24" t="n"/>
      <c r="G383" s="24" t="n"/>
      <c r="H383" s="24" t="n"/>
      <c r="I383" s="20" t="n"/>
      <c r="J383" s="27">
        <f>IFERROR(IF(I383="","",IF(G383="Oui",I383*'Paramètres'!$B$8,0)),"")</f>
        <v/>
      </c>
      <c r="K383" s="27">
        <f>IFERROR(IF(I383="","",IF(H383="Oui",I383*'Paramètres'!$B$9,0)),"")</f>
        <v/>
      </c>
      <c r="L383" s="27">
        <f>IFERROR(IF(OR(I383="",F383=""),"",IF(F383="Encaissement",I383+J383+K383,-(I383+J383+K383))),"")</f>
        <v/>
      </c>
      <c r="M383" s="24" t="n"/>
      <c r="N383" s="26" t="n"/>
    </row>
    <row r="384">
      <c r="A384" s="24" t="n"/>
      <c r="B384" s="17" t="n"/>
      <c r="C384" s="25">
        <f>IFERROR(IF(B384="","",B384-MOD(B384-1,7)),"")</f>
        <v/>
      </c>
      <c r="D384" s="26" t="n"/>
      <c r="E384" s="24" t="n"/>
      <c r="F384" s="24" t="n"/>
      <c r="G384" s="24" t="n"/>
      <c r="H384" s="24" t="n"/>
      <c r="I384" s="20" t="n"/>
      <c r="J384" s="27">
        <f>IFERROR(IF(I384="","",IF(G384="Oui",I384*'Paramètres'!$B$8,0)),"")</f>
        <v/>
      </c>
      <c r="K384" s="27">
        <f>IFERROR(IF(I384="","",IF(H384="Oui",I384*'Paramètres'!$B$9,0)),"")</f>
        <v/>
      </c>
      <c r="L384" s="27">
        <f>IFERROR(IF(OR(I384="",F384=""),"",IF(F384="Encaissement",I384+J384+K384,-(I384+J384+K384))),"")</f>
        <v/>
      </c>
      <c r="M384" s="24" t="n"/>
      <c r="N384" s="26" t="n"/>
    </row>
    <row r="385">
      <c r="A385" s="24" t="n"/>
      <c r="B385" s="17" t="n"/>
      <c r="C385" s="25">
        <f>IFERROR(IF(B385="","",B385-MOD(B385-1,7)),"")</f>
        <v/>
      </c>
      <c r="D385" s="26" t="n"/>
      <c r="E385" s="24" t="n"/>
      <c r="F385" s="24" t="n"/>
      <c r="G385" s="24" t="n"/>
      <c r="H385" s="24" t="n"/>
      <c r="I385" s="20" t="n"/>
      <c r="J385" s="27">
        <f>IFERROR(IF(I385="","",IF(G385="Oui",I385*'Paramètres'!$B$8,0)),"")</f>
        <v/>
      </c>
      <c r="K385" s="27">
        <f>IFERROR(IF(I385="","",IF(H385="Oui",I385*'Paramètres'!$B$9,0)),"")</f>
        <v/>
      </c>
      <c r="L385" s="27">
        <f>IFERROR(IF(OR(I385="",F385=""),"",IF(F385="Encaissement",I385+J385+K385,-(I385+J385+K385))),"")</f>
        <v/>
      </c>
      <c r="M385" s="24" t="n"/>
      <c r="N385" s="26" t="n"/>
    </row>
    <row r="386">
      <c r="A386" s="24" t="n"/>
      <c r="B386" s="17" t="n"/>
      <c r="C386" s="25">
        <f>IFERROR(IF(B386="","",B386-MOD(B386-1,7)),"")</f>
        <v/>
      </c>
      <c r="D386" s="26" t="n"/>
      <c r="E386" s="24" t="n"/>
      <c r="F386" s="24" t="n"/>
      <c r="G386" s="24" t="n"/>
      <c r="H386" s="24" t="n"/>
      <c r="I386" s="20" t="n"/>
      <c r="J386" s="27">
        <f>IFERROR(IF(I386="","",IF(G386="Oui",I386*'Paramètres'!$B$8,0)),"")</f>
        <v/>
      </c>
      <c r="K386" s="27">
        <f>IFERROR(IF(I386="","",IF(H386="Oui",I386*'Paramètres'!$B$9,0)),"")</f>
        <v/>
      </c>
      <c r="L386" s="27">
        <f>IFERROR(IF(OR(I386="",F386=""),"",IF(F386="Encaissement",I386+J386+K386,-(I386+J386+K386))),"")</f>
        <v/>
      </c>
      <c r="M386" s="24" t="n"/>
      <c r="N386" s="26" t="n"/>
    </row>
    <row r="387">
      <c r="A387" s="24" t="n"/>
      <c r="B387" s="17" t="n"/>
      <c r="C387" s="25">
        <f>IFERROR(IF(B387="","",B387-MOD(B387-1,7)),"")</f>
        <v/>
      </c>
      <c r="D387" s="26" t="n"/>
      <c r="E387" s="24" t="n"/>
      <c r="F387" s="24" t="n"/>
      <c r="G387" s="24" t="n"/>
      <c r="H387" s="24" t="n"/>
      <c r="I387" s="20" t="n"/>
      <c r="J387" s="27">
        <f>IFERROR(IF(I387="","",IF(G387="Oui",I387*'Paramètres'!$B$8,0)),"")</f>
        <v/>
      </c>
      <c r="K387" s="27">
        <f>IFERROR(IF(I387="","",IF(H387="Oui",I387*'Paramètres'!$B$9,0)),"")</f>
        <v/>
      </c>
      <c r="L387" s="27">
        <f>IFERROR(IF(OR(I387="",F387=""),"",IF(F387="Encaissement",I387+J387+K387,-(I387+J387+K387))),"")</f>
        <v/>
      </c>
      <c r="M387" s="24" t="n"/>
      <c r="N387" s="26" t="n"/>
    </row>
    <row r="388">
      <c r="A388" s="24" t="n"/>
      <c r="B388" s="17" t="n"/>
      <c r="C388" s="25">
        <f>IFERROR(IF(B388="","",B388-MOD(B388-1,7)),"")</f>
        <v/>
      </c>
      <c r="D388" s="26" t="n"/>
      <c r="E388" s="24" t="n"/>
      <c r="F388" s="24" t="n"/>
      <c r="G388" s="24" t="n"/>
      <c r="H388" s="24" t="n"/>
      <c r="I388" s="20" t="n"/>
      <c r="J388" s="27">
        <f>IFERROR(IF(I388="","",IF(G388="Oui",I388*'Paramètres'!$B$8,0)),"")</f>
        <v/>
      </c>
      <c r="K388" s="27">
        <f>IFERROR(IF(I388="","",IF(H388="Oui",I388*'Paramètres'!$B$9,0)),"")</f>
        <v/>
      </c>
      <c r="L388" s="27">
        <f>IFERROR(IF(OR(I388="",F388=""),"",IF(F388="Encaissement",I388+J388+K388,-(I388+J388+K388))),"")</f>
        <v/>
      </c>
      <c r="M388" s="24" t="n"/>
      <c r="N388" s="26" t="n"/>
    </row>
    <row r="389">
      <c r="A389" s="24" t="n"/>
      <c r="B389" s="17" t="n"/>
      <c r="C389" s="25">
        <f>IFERROR(IF(B389="","",B389-MOD(B389-1,7)),"")</f>
        <v/>
      </c>
      <c r="D389" s="26" t="n"/>
      <c r="E389" s="24" t="n"/>
      <c r="F389" s="24" t="n"/>
      <c r="G389" s="24" t="n"/>
      <c r="H389" s="24" t="n"/>
      <c r="I389" s="20" t="n"/>
      <c r="J389" s="27">
        <f>IFERROR(IF(I389="","",IF(G389="Oui",I389*'Paramètres'!$B$8,0)),"")</f>
        <v/>
      </c>
      <c r="K389" s="27">
        <f>IFERROR(IF(I389="","",IF(H389="Oui",I389*'Paramètres'!$B$9,0)),"")</f>
        <v/>
      </c>
      <c r="L389" s="27">
        <f>IFERROR(IF(OR(I389="",F389=""),"",IF(F389="Encaissement",I389+J389+K389,-(I389+J389+K389))),"")</f>
        <v/>
      </c>
      <c r="M389" s="24" t="n"/>
      <c r="N389" s="26" t="n"/>
    </row>
    <row r="390">
      <c r="A390" s="24" t="n"/>
      <c r="B390" s="17" t="n"/>
      <c r="C390" s="25">
        <f>IFERROR(IF(B390="","",B390-MOD(B390-1,7)),"")</f>
        <v/>
      </c>
      <c r="D390" s="26" t="n"/>
      <c r="E390" s="24" t="n"/>
      <c r="F390" s="24" t="n"/>
      <c r="G390" s="24" t="n"/>
      <c r="H390" s="24" t="n"/>
      <c r="I390" s="20" t="n"/>
      <c r="J390" s="27">
        <f>IFERROR(IF(I390="","",IF(G390="Oui",I390*'Paramètres'!$B$8,0)),"")</f>
        <v/>
      </c>
      <c r="K390" s="27">
        <f>IFERROR(IF(I390="","",IF(H390="Oui",I390*'Paramètres'!$B$9,0)),"")</f>
        <v/>
      </c>
      <c r="L390" s="27">
        <f>IFERROR(IF(OR(I390="",F390=""),"",IF(F390="Encaissement",I390+J390+K390,-(I390+J390+K390))),"")</f>
        <v/>
      </c>
      <c r="M390" s="24" t="n"/>
      <c r="N390" s="26" t="n"/>
    </row>
    <row r="391">
      <c r="A391" s="24" t="n"/>
      <c r="B391" s="17" t="n"/>
      <c r="C391" s="25">
        <f>IFERROR(IF(B391="","",B391-MOD(B391-1,7)),"")</f>
        <v/>
      </c>
      <c r="D391" s="26" t="n"/>
      <c r="E391" s="24" t="n"/>
      <c r="F391" s="24" t="n"/>
      <c r="G391" s="24" t="n"/>
      <c r="H391" s="24" t="n"/>
      <c r="I391" s="20" t="n"/>
      <c r="J391" s="27">
        <f>IFERROR(IF(I391="","",IF(G391="Oui",I391*'Paramètres'!$B$8,0)),"")</f>
        <v/>
      </c>
      <c r="K391" s="27">
        <f>IFERROR(IF(I391="","",IF(H391="Oui",I391*'Paramètres'!$B$9,0)),"")</f>
        <v/>
      </c>
      <c r="L391" s="27">
        <f>IFERROR(IF(OR(I391="",F391=""),"",IF(F391="Encaissement",I391+J391+K391,-(I391+J391+K391))),"")</f>
        <v/>
      </c>
      <c r="M391" s="24" t="n"/>
      <c r="N391" s="26" t="n"/>
    </row>
    <row r="392">
      <c r="A392" s="24" t="n"/>
      <c r="B392" s="17" t="n"/>
      <c r="C392" s="25">
        <f>IFERROR(IF(B392="","",B392-MOD(B392-1,7)),"")</f>
        <v/>
      </c>
      <c r="D392" s="26" t="n"/>
      <c r="E392" s="24" t="n"/>
      <c r="F392" s="24" t="n"/>
      <c r="G392" s="24" t="n"/>
      <c r="H392" s="24" t="n"/>
      <c r="I392" s="20" t="n"/>
      <c r="J392" s="27">
        <f>IFERROR(IF(I392="","",IF(G392="Oui",I392*'Paramètres'!$B$8,0)),"")</f>
        <v/>
      </c>
      <c r="K392" s="27">
        <f>IFERROR(IF(I392="","",IF(H392="Oui",I392*'Paramètres'!$B$9,0)),"")</f>
        <v/>
      </c>
      <c r="L392" s="27">
        <f>IFERROR(IF(OR(I392="",F392=""),"",IF(F392="Encaissement",I392+J392+K392,-(I392+J392+K392))),"")</f>
        <v/>
      </c>
      <c r="M392" s="24" t="n"/>
      <c r="N392" s="26" t="n"/>
    </row>
    <row r="393">
      <c r="A393" s="24" t="n"/>
      <c r="B393" s="17" t="n"/>
      <c r="C393" s="25">
        <f>IFERROR(IF(B393="","",B393-MOD(B393-1,7)),"")</f>
        <v/>
      </c>
      <c r="D393" s="26" t="n"/>
      <c r="E393" s="24" t="n"/>
      <c r="F393" s="24" t="n"/>
      <c r="G393" s="24" t="n"/>
      <c r="H393" s="24" t="n"/>
      <c r="I393" s="20" t="n"/>
      <c r="J393" s="27">
        <f>IFERROR(IF(I393="","",IF(G393="Oui",I393*'Paramètres'!$B$8,0)),"")</f>
        <v/>
      </c>
      <c r="K393" s="27">
        <f>IFERROR(IF(I393="","",IF(H393="Oui",I393*'Paramètres'!$B$9,0)),"")</f>
        <v/>
      </c>
      <c r="L393" s="27">
        <f>IFERROR(IF(OR(I393="",F393=""),"",IF(F393="Encaissement",I393+J393+K393,-(I393+J393+K393))),"")</f>
        <v/>
      </c>
      <c r="M393" s="24" t="n"/>
      <c r="N393" s="26" t="n"/>
    </row>
    <row r="394">
      <c r="A394" s="24" t="n"/>
      <c r="B394" s="17" t="n"/>
      <c r="C394" s="25">
        <f>IFERROR(IF(B394="","",B394-MOD(B394-1,7)),"")</f>
        <v/>
      </c>
      <c r="D394" s="26" t="n"/>
      <c r="E394" s="24" t="n"/>
      <c r="F394" s="24" t="n"/>
      <c r="G394" s="24" t="n"/>
      <c r="H394" s="24" t="n"/>
      <c r="I394" s="20" t="n"/>
      <c r="J394" s="27">
        <f>IFERROR(IF(I394="","",IF(G394="Oui",I394*'Paramètres'!$B$8,0)),"")</f>
        <v/>
      </c>
      <c r="K394" s="27">
        <f>IFERROR(IF(I394="","",IF(H394="Oui",I394*'Paramètres'!$B$9,0)),"")</f>
        <v/>
      </c>
      <c r="L394" s="27">
        <f>IFERROR(IF(OR(I394="",F394=""),"",IF(F394="Encaissement",I394+J394+K394,-(I394+J394+K394))),"")</f>
        <v/>
      </c>
      <c r="M394" s="24" t="n"/>
      <c r="N394" s="26" t="n"/>
    </row>
    <row r="395">
      <c r="A395" s="24" t="n"/>
      <c r="B395" s="17" t="n"/>
      <c r="C395" s="25">
        <f>IFERROR(IF(B395="","",B395-MOD(B395-1,7)),"")</f>
        <v/>
      </c>
      <c r="D395" s="26" t="n"/>
      <c r="E395" s="24" t="n"/>
      <c r="F395" s="24" t="n"/>
      <c r="G395" s="24" t="n"/>
      <c r="H395" s="24" t="n"/>
      <c r="I395" s="20" t="n"/>
      <c r="J395" s="27">
        <f>IFERROR(IF(I395="","",IF(G395="Oui",I395*'Paramètres'!$B$8,0)),"")</f>
        <v/>
      </c>
      <c r="K395" s="27">
        <f>IFERROR(IF(I395="","",IF(H395="Oui",I395*'Paramètres'!$B$9,0)),"")</f>
        <v/>
      </c>
      <c r="L395" s="27">
        <f>IFERROR(IF(OR(I395="",F395=""),"",IF(F395="Encaissement",I395+J395+K395,-(I395+J395+K395))),"")</f>
        <v/>
      </c>
      <c r="M395" s="24" t="n"/>
      <c r="N395" s="26" t="n"/>
    </row>
    <row r="396">
      <c r="A396" s="24" t="n"/>
      <c r="B396" s="17" t="n"/>
      <c r="C396" s="25">
        <f>IFERROR(IF(B396="","",B396-MOD(B396-1,7)),"")</f>
        <v/>
      </c>
      <c r="D396" s="26" t="n"/>
      <c r="E396" s="24" t="n"/>
      <c r="F396" s="24" t="n"/>
      <c r="G396" s="24" t="n"/>
      <c r="H396" s="24" t="n"/>
      <c r="I396" s="20" t="n"/>
      <c r="J396" s="27">
        <f>IFERROR(IF(I396="","",IF(G396="Oui",I396*'Paramètres'!$B$8,0)),"")</f>
        <v/>
      </c>
      <c r="K396" s="27">
        <f>IFERROR(IF(I396="","",IF(H396="Oui",I396*'Paramètres'!$B$9,0)),"")</f>
        <v/>
      </c>
      <c r="L396" s="27">
        <f>IFERROR(IF(OR(I396="",F396=""),"",IF(F396="Encaissement",I396+J396+K396,-(I396+J396+K396))),"")</f>
        <v/>
      </c>
      <c r="M396" s="24" t="n"/>
      <c r="N396" s="26" t="n"/>
    </row>
    <row r="397">
      <c r="A397" s="24" t="n"/>
      <c r="B397" s="17" t="n"/>
      <c r="C397" s="25">
        <f>IFERROR(IF(B397="","",B397-MOD(B397-1,7)),"")</f>
        <v/>
      </c>
      <c r="D397" s="26" t="n"/>
      <c r="E397" s="24" t="n"/>
      <c r="F397" s="24" t="n"/>
      <c r="G397" s="24" t="n"/>
      <c r="H397" s="24" t="n"/>
      <c r="I397" s="20" t="n"/>
      <c r="J397" s="27">
        <f>IFERROR(IF(I397="","",IF(G397="Oui",I397*'Paramètres'!$B$8,0)),"")</f>
        <v/>
      </c>
      <c r="K397" s="27">
        <f>IFERROR(IF(I397="","",IF(H397="Oui",I397*'Paramètres'!$B$9,0)),"")</f>
        <v/>
      </c>
      <c r="L397" s="27">
        <f>IFERROR(IF(OR(I397="",F397=""),"",IF(F397="Encaissement",I397+J397+K397,-(I397+J397+K397))),"")</f>
        <v/>
      </c>
      <c r="M397" s="24" t="n"/>
      <c r="N397" s="26" t="n"/>
    </row>
    <row r="398">
      <c r="A398" s="24" t="n"/>
      <c r="B398" s="17" t="n"/>
      <c r="C398" s="25">
        <f>IFERROR(IF(B398="","",B398-MOD(B398-1,7)),"")</f>
        <v/>
      </c>
      <c r="D398" s="26" t="n"/>
      <c r="E398" s="24" t="n"/>
      <c r="F398" s="24" t="n"/>
      <c r="G398" s="24" t="n"/>
      <c r="H398" s="24" t="n"/>
      <c r="I398" s="20" t="n"/>
      <c r="J398" s="27">
        <f>IFERROR(IF(I398="","",IF(G398="Oui",I398*'Paramètres'!$B$8,0)),"")</f>
        <v/>
      </c>
      <c r="K398" s="27">
        <f>IFERROR(IF(I398="","",IF(H398="Oui",I398*'Paramètres'!$B$9,0)),"")</f>
        <v/>
      </c>
      <c r="L398" s="27">
        <f>IFERROR(IF(OR(I398="",F398=""),"",IF(F398="Encaissement",I398+J398+K398,-(I398+J398+K398))),"")</f>
        <v/>
      </c>
      <c r="M398" s="24" t="n"/>
      <c r="N398" s="26" t="n"/>
    </row>
    <row r="399">
      <c r="A399" s="24" t="n"/>
      <c r="B399" s="17" t="n"/>
      <c r="C399" s="25">
        <f>IFERROR(IF(B399="","",B399-MOD(B399-1,7)),"")</f>
        <v/>
      </c>
      <c r="D399" s="26" t="n"/>
      <c r="E399" s="24" t="n"/>
      <c r="F399" s="24" t="n"/>
      <c r="G399" s="24" t="n"/>
      <c r="H399" s="24" t="n"/>
      <c r="I399" s="20" t="n"/>
      <c r="J399" s="27">
        <f>IFERROR(IF(I399="","",IF(G399="Oui",I399*'Paramètres'!$B$8,0)),"")</f>
        <v/>
      </c>
      <c r="K399" s="27">
        <f>IFERROR(IF(I399="","",IF(H399="Oui",I399*'Paramètres'!$B$9,0)),"")</f>
        <v/>
      </c>
      <c r="L399" s="27">
        <f>IFERROR(IF(OR(I399="",F399=""),"",IF(F399="Encaissement",I399+J399+K399,-(I399+J399+K399))),"")</f>
        <v/>
      </c>
      <c r="M399" s="24" t="n"/>
      <c r="N399" s="26" t="n"/>
    </row>
    <row r="400">
      <c r="A400" s="24" t="n"/>
      <c r="B400" s="17" t="n"/>
      <c r="C400" s="25">
        <f>IFERROR(IF(B400="","",B400-MOD(B400-1,7)),"")</f>
        <v/>
      </c>
      <c r="D400" s="26" t="n"/>
      <c r="E400" s="24" t="n"/>
      <c r="F400" s="24" t="n"/>
      <c r="G400" s="24" t="n"/>
      <c r="H400" s="24" t="n"/>
      <c r="I400" s="20" t="n"/>
      <c r="J400" s="27">
        <f>IFERROR(IF(I400="","",IF(G400="Oui",I400*'Paramètres'!$B$8,0)),"")</f>
        <v/>
      </c>
      <c r="K400" s="27">
        <f>IFERROR(IF(I400="","",IF(H400="Oui",I400*'Paramètres'!$B$9,0)),"")</f>
        <v/>
      </c>
      <c r="L400" s="27">
        <f>IFERROR(IF(OR(I400="",F400=""),"",IF(F400="Encaissement",I400+J400+K400,-(I400+J400+K400))),"")</f>
        <v/>
      </c>
      <c r="M400" s="24" t="n"/>
      <c r="N400" s="26" t="n"/>
    </row>
    <row r="401">
      <c r="A401" s="24" t="n"/>
      <c r="B401" s="17" t="n"/>
      <c r="C401" s="25">
        <f>IFERROR(IF(B401="","",B401-MOD(B401-1,7)),"")</f>
        <v/>
      </c>
      <c r="D401" s="26" t="n"/>
      <c r="E401" s="24" t="n"/>
      <c r="F401" s="24" t="n"/>
      <c r="G401" s="24" t="n"/>
      <c r="H401" s="24" t="n"/>
      <c r="I401" s="20" t="n"/>
      <c r="J401" s="27">
        <f>IFERROR(IF(I401="","",IF(G401="Oui",I401*'Paramètres'!$B$8,0)),"")</f>
        <v/>
      </c>
      <c r="K401" s="27">
        <f>IFERROR(IF(I401="","",IF(H401="Oui",I401*'Paramètres'!$B$9,0)),"")</f>
        <v/>
      </c>
      <c r="L401" s="27">
        <f>IFERROR(IF(OR(I401="",F401=""),"",IF(F401="Encaissement",I401+J401+K401,-(I401+J401+K401))),"")</f>
        <v/>
      </c>
      <c r="M401" s="24" t="n"/>
      <c r="N401" s="26" t="n"/>
    </row>
    <row r="402">
      <c r="A402" s="24" t="n"/>
      <c r="B402" s="17" t="n"/>
      <c r="C402" s="25">
        <f>IFERROR(IF(B402="","",B402-MOD(B402-1,7)),"")</f>
        <v/>
      </c>
      <c r="D402" s="26" t="n"/>
      <c r="E402" s="24" t="n"/>
      <c r="F402" s="24" t="n"/>
      <c r="G402" s="24" t="n"/>
      <c r="H402" s="24" t="n"/>
      <c r="I402" s="20" t="n"/>
      <c r="J402" s="27">
        <f>IFERROR(IF(I402="","",IF(G402="Oui",I402*'Paramètres'!$B$8,0)),"")</f>
        <v/>
      </c>
      <c r="K402" s="27">
        <f>IFERROR(IF(I402="","",IF(H402="Oui",I402*'Paramètres'!$B$9,0)),"")</f>
        <v/>
      </c>
      <c r="L402" s="27">
        <f>IFERROR(IF(OR(I402="",F402=""),"",IF(F402="Encaissement",I402+J402+K402,-(I402+J402+K402))),"")</f>
        <v/>
      </c>
      <c r="M402" s="24" t="n"/>
      <c r="N402" s="26" t="n"/>
    </row>
    <row r="403">
      <c r="A403" s="24" t="n"/>
      <c r="B403" s="17" t="n"/>
      <c r="C403" s="25">
        <f>IFERROR(IF(B403="","",B403-MOD(B403-1,7)),"")</f>
        <v/>
      </c>
      <c r="D403" s="26" t="n"/>
      <c r="E403" s="24" t="n"/>
      <c r="F403" s="24" t="n"/>
      <c r="G403" s="24" t="n"/>
      <c r="H403" s="24" t="n"/>
      <c r="I403" s="20" t="n"/>
      <c r="J403" s="27">
        <f>IFERROR(IF(I403="","",IF(G403="Oui",I403*'Paramètres'!$B$8,0)),"")</f>
        <v/>
      </c>
      <c r="K403" s="27">
        <f>IFERROR(IF(I403="","",IF(H403="Oui",I403*'Paramètres'!$B$9,0)),"")</f>
        <v/>
      </c>
      <c r="L403" s="27">
        <f>IFERROR(IF(OR(I403="",F403=""),"",IF(F403="Encaissement",I403+J403+K403,-(I403+J403+K403))),"")</f>
        <v/>
      </c>
      <c r="M403" s="24" t="n"/>
      <c r="N403" s="26" t="n"/>
    </row>
    <row r="404">
      <c r="A404" s="24" t="n"/>
      <c r="B404" s="17" t="n"/>
      <c r="C404" s="25">
        <f>IFERROR(IF(B404="","",B404-MOD(B404-1,7)),"")</f>
        <v/>
      </c>
      <c r="D404" s="26" t="n"/>
      <c r="E404" s="24" t="n"/>
      <c r="F404" s="24" t="n"/>
      <c r="G404" s="24" t="n"/>
      <c r="H404" s="24" t="n"/>
      <c r="I404" s="20" t="n"/>
      <c r="J404" s="27">
        <f>IFERROR(IF(I404="","",IF(G404="Oui",I404*'Paramètres'!$B$8,0)),"")</f>
        <v/>
      </c>
      <c r="K404" s="27">
        <f>IFERROR(IF(I404="","",IF(H404="Oui",I404*'Paramètres'!$B$9,0)),"")</f>
        <v/>
      </c>
      <c r="L404" s="27">
        <f>IFERROR(IF(OR(I404="",F404=""),"",IF(F404="Encaissement",I404+J404+K404,-(I404+J404+K404))),"")</f>
        <v/>
      </c>
      <c r="M404" s="24" t="n"/>
      <c r="N404" s="26" t="n"/>
    </row>
    <row r="405">
      <c r="A405" s="24" t="n"/>
      <c r="B405" s="17" t="n"/>
      <c r="C405" s="25">
        <f>IFERROR(IF(B405="","",B405-MOD(B405-1,7)),"")</f>
        <v/>
      </c>
      <c r="D405" s="26" t="n"/>
      <c r="E405" s="24" t="n"/>
      <c r="F405" s="24" t="n"/>
      <c r="G405" s="24" t="n"/>
      <c r="H405" s="24" t="n"/>
      <c r="I405" s="20" t="n"/>
      <c r="J405" s="27">
        <f>IFERROR(IF(I405="","",IF(G405="Oui",I405*'Paramètres'!$B$8,0)),"")</f>
        <v/>
      </c>
      <c r="K405" s="27">
        <f>IFERROR(IF(I405="","",IF(H405="Oui",I405*'Paramètres'!$B$9,0)),"")</f>
        <v/>
      </c>
      <c r="L405" s="27">
        <f>IFERROR(IF(OR(I405="",F405=""),"",IF(F405="Encaissement",I405+J405+K405,-(I405+J405+K405))),"")</f>
        <v/>
      </c>
      <c r="M405" s="24" t="n"/>
      <c r="N405" s="26" t="n"/>
    </row>
    <row r="406">
      <c r="A406" s="24" t="n"/>
      <c r="B406" s="17" t="n"/>
      <c r="C406" s="25">
        <f>IFERROR(IF(B406="","",B406-MOD(B406-1,7)),"")</f>
        <v/>
      </c>
      <c r="D406" s="26" t="n"/>
      <c r="E406" s="24" t="n"/>
      <c r="F406" s="24" t="n"/>
      <c r="G406" s="24" t="n"/>
      <c r="H406" s="24" t="n"/>
      <c r="I406" s="20" t="n"/>
      <c r="J406" s="27">
        <f>IFERROR(IF(I406="","",IF(G406="Oui",I406*'Paramètres'!$B$8,0)),"")</f>
        <v/>
      </c>
      <c r="K406" s="27">
        <f>IFERROR(IF(I406="","",IF(H406="Oui",I406*'Paramètres'!$B$9,0)),"")</f>
        <v/>
      </c>
      <c r="L406" s="27">
        <f>IFERROR(IF(OR(I406="",F406=""),"",IF(F406="Encaissement",I406+J406+K406,-(I406+J406+K406))),"")</f>
        <v/>
      </c>
      <c r="M406" s="24" t="n"/>
      <c r="N406" s="26" t="n"/>
    </row>
    <row r="407">
      <c r="A407" s="24" t="n"/>
      <c r="B407" s="17" t="n"/>
      <c r="C407" s="25">
        <f>IFERROR(IF(B407="","",B407-MOD(B407-1,7)),"")</f>
        <v/>
      </c>
      <c r="D407" s="26" t="n"/>
      <c r="E407" s="24" t="n"/>
      <c r="F407" s="24" t="n"/>
      <c r="G407" s="24" t="n"/>
      <c r="H407" s="24" t="n"/>
      <c r="I407" s="20" t="n"/>
      <c r="J407" s="27">
        <f>IFERROR(IF(I407="","",IF(G407="Oui",I407*'Paramètres'!$B$8,0)),"")</f>
        <v/>
      </c>
      <c r="K407" s="27">
        <f>IFERROR(IF(I407="","",IF(H407="Oui",I407*'Paramètres'!$B$9,0)),"")</f>
        <v/>
      </c>
      <c r="L407" s="27">
        <f>IFERROR(IF(OR(I407="",F407=""),"",IF(F407="Encaissement",I407+J407+K407,-(I407+J407+K407))),"")</f>
        <v/>
      </c>
      <c r="M407" s="24" t="n"/>
      <c r="N407" s="26" t="n"/>
    </row>
    <row r="408">
      <c r="A408" s="24" t="n"/>
      <c r="B408" s="17" t="n"/>
      <c r="C408" s="25">
        <f>IFERROR(IF(B408="","",B408-MOD(B408-1,7)),"")</f>
        <v/>
      </c>
      <c r="D408" s="26" t="n"/>
      <c r="E408" s="24" t="n"/>
      <c r="F408" s="24" t="n"/>
      <c r="G408" s="24" t="n"/>
      <c r="H408" s="24" t="n"/>
      <c r="I408" s="20" t="n"/>
      <c r="J408" s="27">
        <f>IFERROR(IF(I408="","",IF(G408="Oui",I408*'Paramètres'!$B$8,0)),"")</f>
        <v/>
      </c>
      <c r="K408" s="27">
        <f>IFERROR(IF(I408="","",IF(H408="Oui",I408*'Paramètres'!$B$9,0)),"")</f>
        <v/>
      </c>
      <c r="L408" s="27">
        <f>IFERROR(IF(OR(I408="",F408=""),"",IF(F408="Encaissement",I408+J408+K408,-(I408+J408+K408))),"")</f>
        <v/>
      </c>
      <c r="M408" s="24" t="n"/>
      <c r="N408" s="26" t="n"/>
    </row>
    <row r="409">
      <c r="A409" s="24" t="n"/>
      <c r="B409" s="17" t="n"/>
      <c r="C409" s="25">
        <f>IFERROR(IF(B409="","",B409-MOD(B409-1,7)),"")</f>
        <v/>
      </c>
      <c r="D409" s="26" t="n"/>
      <c r="E409" s="24" t="n"/>
      <c r="F409" s="24" t="n"/>
      <c r="G409" s="24" t="n"/>
      <c r="H409" s="24" t="n"/>
      <c r="I409" s="20" t="n"/>
      <c r="J409" s="27">
        <f>IFERROR(IF(I409="","",IF(G409="Oui",I409*'Paramètres'!$B$8,0)),"")</f>
        <v/>
      </c>
      <c r="K409" s="27">
        <f>IFERROR(IF(I409="","",IF(H409="Oui",I409*'Paramètres'!$B$9,0)),"")</f>
        <v/>
      </c>
      <c r="L409" s="27">
        <f>IFERROR(IF(OR(I409="",F409=""),"",IF(F409="Encaissement",I409+J409+K409,-(I409+J409+K409))),"")</f>
        <v/>
      </c>
      <c r="M409" s="24" t="n"/>
      <c r="N409" s="26" t="n"/>
    </row>
    <row r="410">
      <c r="A410" s="24" t="n"/>
      <c r="B410" s="17" t="n"/>
      <c r="C410" s="25">
        <f>IFERROR(IF(B410="","",B410-MOD(B410-1,7)),"")</f>
        <v/>
      </c>
      <c r="D410" s="26" t="n"/>
      <c r="E410" s="24" t="n"/>
      <c r="F410" s="24" t="n"/>
      <c r="G410" s="24" t="n"/>
      <c r="H410" s="24" t="n"/>
      <c r="I410" s="20" t="n"/>
      <c r="J410" s="27">
        <f>IFERROR(IF(I410="","",IF(G410="Oui",I410*'Paramètres'!$B$8,0)),"")</f>
        <v/>
      </c>
      <c r="K410" s="27">
        <f>IFERROR(IF(I410="","",IF(H410="Oui",I410*'Paramètres'!$B$9,0)),"")</f>
        <v/>
      </c>
      <c r="L410" s="27">
        <f>IFERROR(IF(OR(I410="",F410=""),"",IF(F410="Encaissement",I410+J410+K410,-(I410+J410+K410))),"")</f>
        <v/>
      </c>
      <c r="M410" s="24" t="n"/>
      <c r="N410" s="26" t="n"/>
    </row>
    <row r="411">
      <c r="A411" s="24" t="n"/>
      <c r="B411" s="17" t="n"/>
      <c r="C411" s="25">
        <f>IFERROR(IF(B411="","",B411-MOD(B411-1,7)),"")</f>
        <v/>
      </c>
      <c r="D411" s="26" t="n"/>
      <c r="E411" s="24" t="n"/>
      <c r="F411" s="24" t="n"/>
      <c r="G411" s="24" t="n"/>
      <c r="H411" s="24" t="n"/>
      <c r="I411" s="20" t="n"/>
      <c r="J411" s="27">
        <f>IFERROR(IF(I411="","",IF(G411="Oui",I411*'Paramètres'!$B$8,0)),"")</f>
        <v/>
      </c>
      <c r="K411" s="27">
        <f>IFERROR(IF(I411="","",IF(H411="Oui",I411*'Paramètres'!$B$9,0)),"")</f>
        <v/>
      </c>
      <c r="L411" s="27">
        <f>IFERROR(IF(OR(I411="",F411=""),"",IF(F411="Encaissement",I411+J411+K411,-(I411+J411+K411))),"")</f>
        <v/>
      </c>
      <c r="M411" s="24" t="n"/>
      <c r="N411" s="26" t="n"/>
    </row>
    <row r="412">
      <c r="A412" s="24" t="n"/>
      <c r="B412" s="17" t="n"/>
      <c r="C412" s="25">
        <f>IFERROR(IF(B412="","",B412-MOD(B412-1,7)),"")</f>
        <v/>
      </c>
      <c r="D412" s="26" t="n"/>
      <c r="E412" s="24" t="n"/>
      <c r="F412" s="24" t="n"/>
      <c r="G412" s="24" t="n"/>
      <c r="H412" s="24" t="n"/>
      <c r="I412" s="20" t="n"/>
      <c r="J412" s="27">
        <f>IFERROR(IF(I412="","",IF(G412="Oui",I412*'Paramètres'!$B$8,0)),"")</f>
        <v/>
      </c>
      <c r="K412" s="27">
        <f>IFERROR(IF(I412="","",IF(H412="Oui",I412*'Paramètres'!$B$9,0)),"")</f>
        <v/>
      </c>
      <c r="L412" s="27">
        <f>IFERROR(IF(OR(I412="",F412=""),"",IF(F412="Encaissement",I412+J412+K412,-(I412+J412+K412))),"")</f>
        <v/>
      </c>
      <c r="M412" s="24" t="n"/>
      <c r="N412" s="26" t="n"/>
    </row>
    <row r="413">
      <c r="A413" s="24" t="n"/>
      <c r="B413" s="17" t="n"/>
      <c r="C413" s="25">
        <f>IFERROR(IF(B413="","",B413-MOD(B413-1,7)),"")</f>
        <v/>
      </c>
      <c r="D413" s="26" t="n"/>
      <c r="E413" s="24" t="n"/>
      <c r="F413" s="24" t="n"/>
      <c r="G413" s="24" t="n"/>
      <c r="H413" s="24" t="n"/>
      <c r="I413" s="20" t="n"/>
      <c r="J413" s="27">
        <f>IFERROR(IF(I413="","",IF(G413="Oui",I413*'Paramètres'!$B$8,0)),"")</f>
        <v/>
      </c>
      <c r="K413" s="27">
        <f>IFERROR(IF(I413="","",IF(H413="Oui",I413*'Paramètres'!$B$9,0)),"")</f>
        <v/>
      </c>
      <c r="L413" s="27">
        <f>IFERROR(IF(OR(I413="",F413=""),"",IF(F413="Encaissement",I413+J413+K413,-(I413+J413+K413))),"")</f>
        <v/>
      </c>
      <c r="M413" s="24" t="n"/>
      <c r="N413" s="26" t="n"/>
    </row>
    <row r="414">
      <c r="A414" s="24" t="n"/>
      <c r="B414" s="17" t="n"/>
      <c r="C414" s="25">
        <f>IFERROR(IF(B414="","",B414-MOD(B414-1,7)),"")</f>
        <v/>
      </c>
      <c r="D414" s="26" t="n"/>
      <c r="E414" s="24" t="n"/>
      <c r="F414" s="24" t="n"/>
      <c r="G414" s="24" t="n"/>
      <c r="H414" s="24" t="n"/>
      <c r="I414" s="20" t="n"/>
      <c r="J414" s="27">
        <f>IFERROR(IF(I414="","",IF(G414="Oui",I414*'Paramètres'!$B$8,0)),"")</f>
        <v/>
      </c>
      <c r="K414" s="27">
        <f>IFERROR(IF(I414="","",IF(H414="Oui",I414*'Paramètres'!$B$9,0)),"")</f>
        <v/>
      </c>
      <c r="L414" s="27">
        <f>IFERROR(IF(OR(I414="",F414=""),"",IF(F414="Encaissement",I414+J414+K414,-(I414+J414+K414))),"")</f>
        <v/>
      </c>
      <c r="M414" s="24" t="n"/>
      <c r="N414" s="26" t="n"/>
    </row>
    <row r="415">
      <c r="A415" s="24" t="n"/>
      <c r="B415" s="17" t="n"/>
      <c r="C415" s="25">
        <f>IFERROR(IF(B415="","",B415-MOD(B415-1,7)),"")</f>
        <v/>
      </c>
      <c r="D415" s="26" t="n"/>
      <c r="E415" s="24" t="n"/>
      <c r="F415" s="24" t="n"/>
      <c r="G415" s="24" t="n"/>
      <c r="H415" s="24" t="n"/>
      <c r="I415" s="20" t="n"/>
      <c r="J415" s="27">
        <f>IFERROR(IF(I415="","",IF(G415="Oui",I415*'Paramètres'!$B$8,0)),"")</f>
        <v/>
      </c>
      <c r="K415" s="27">
        <f>IFERROR(IF(I415="","",IF(H415="Oui",I415*'Paramètres'!$B$9,0)),"")</f>
        <v/>
      </c>
      <c r="L415" s="27">
        <f>IFERROR(IF(OR(I415="",F415=""),"",IF(F415="Encaissement",I415+J415+K415,-(I415+J415+K415))),"")</f>
        <v/>
      </c>
      <c r="M415" s="24" t="n"/>
      <c r="N415" s="26" t="n"/>
    </row>
    <row r="416">
      <c r="A416" s="24" t="n"/>
      <c r="B416" s="17" t="n"/>
      <c r="C416" s="25">
        <f>IFERROR(IF(B416="","",B416-MOD(B416-1,7)),"")</f>
        <v/>
      </c>
      <c r="D416" s="26" t="n"/>
      <c r="E416" s="24" t="n"/>
      <c r="F416" s="24" t="n"/>
      <c r="G416" s="24" t="n"/>
      <c r="H416" s="24" t="n"/>
      <c r="I416" s="20" t="n"/>
      <c r="J416" s="27">
        <f>IFERROR(IF(I416="","",IF(G416="Oui",I416*'Paramètres'!$B$8,0)),"")</f>
        <v/>
      </c>
      <c r="K416" s="27">
        <f>IFERROR(IF(I416="","",IF(H416="Oui",I416*'Paramètres'!$B$9,0)),"")</f>
        <v/>
      </c>
      <c r="L416" s="27">
        <f>IFERROR(IF(OR(I416="",F416=""),"",IF(F416="Encaissement",I416+J416+K416,-(I416+J416+K416))),"")</f>
        <v/>
      </c>
      <c r="M416" s="24" t="n"/>
      <c r="N416" s="26" t="n"/>
    </row>
    <row r="417">
      <c r="A417" s="24" t="n"/>
      <c r="B417" s="17" t="n"/>
      <c r="C417" s="25">
        <f>IFERROR(IF(B417="","",B417-MOD(B417-1,7)),"")</f>
        <v/>
      </c>
      <c r="D417" s="26" t="n"/>
      <c r="E417" s="24" t="n"/>
      <c r="F417" s="24" t="n"/>
      <c r="G417" s="24" t="n"/>
      <c r="H417" s="24" t="n"/>
      <c r="I417" s="20" t="n"/>
      <c r="J417" s="27">
        <f>IFERROR(IF(I417="","",IF(G417="Oui",I417*'Paramètres'!$B$8,0)),"")</f>
        <v/>
      </c>
      <c r="K417" s="27">
        <f>IFERROR(IF(I417="","",IF(H417="Oui",I417*'Paramètres'!$B$9,0)),"")</f>
        <v/>
      </c>
      <c r="L417" s="27">
        <f>IFERROR(IF(OR(I417="",F417=""),"",IF(F417="Encaissement",I417+J417+K417,-(I417+J417+K417))),"")</f>
        <v/>
      </c>
      <c r="M417" s="24" t="n"/>
      <c r="N417" s="26" t="n"/>
    </row>
    <row r="418">
      <c r="A418" s="24" t="n"/>
      <c r="B418" s="17" t="n"/>
      <c r="C418" s="25">
        <f>IFERROR(IF(B418="","",B418-MOD(B418-1,7)),"")</f>
        <v/>
      </c>
      <c r="D418" s="26" t="n"/>
      <c r="E418" s="24" t="n"/>
      <c r="F418" s="24" t="n"/>
      <c r="G418" s="24" t="n"/>
      <c r="H418" s="24" t="n"/>
      <c r="I418" s="20" t="n"/>
      <c r="J418" s="27">
        <f>IFERROR(IF(I418="","",IF(G418="Oui",I418*'Paramètres'!$B$8,0)),"")</f>
        <v/>
      </c>
      <c r="K418" s="27">
        <f>IFERROR(IF(I418="","",IF(H418="Oui",I418*'Paramètres'!$B$9,0)),"")</f>
        <v/>
      </c>
      <c r="L418" s="27">
        <f>IFERROR(IF(OR(I418="",F418=""),"",IF(F418="Encaissement",I418+J418+K418,-(I418+J418+K418))),"")</f>
        <v/>
      </c>
      <c r="M418" s="24" t="n"/>
      <c r="N418" s="26" t="n"/>
    </row>
    <row r="419">
      <c r="A419" s="24" t="n"/>
      <c r="B419" s="17" t="n"/>
      <c r="C419" s="25">
        <f>IFERROR(IF(B419="","",B419-MOD(B419-1,7)),"")</f>
        <v/>
      </c>
      <c r="D419" s="26" t="n"/>
      <c r="E419" s="24" t="n"/>
      <c r="F419" s="24" t="n"/>
      <c r="G419" s="24" t="n"/>
      <c r="H419" s="24" t="n"/>
      <c r="I419" s="20" t="n"/>
      <c r="J419" s="27">
        <f>IFERROR(IF(I419="","",IF(G419="Oui",I419*'Paramètres'!$B$8,0)),"")</f>
        <v/>
      </c>
      <c r="K419" s="27">
        <f>IFERROR(IF(I419="","",IF(H419="Oui",I419*'Paramètres'!$B$9,0)),"")</f>
        <v/>
      </c>
      <c r="L419" s="27">
        <f>IFERROR(IF(OR(I419="",F419=""),"",IF(F419="Encaissement",I419+J419+K419,-(I419+J419+K419))),"")</f>
        <v/>
      </c>
      <c r="M419" s="24" t="n"/>
      <c r="N419" s="26" t="n"/>
    </row>
    <row r="420">
      <c r="A420" s="24" t="n"/>
      <c r="B420" s="17" t="n"/>
      <c r="C420" s="25">
        <f>IFERROR(IF(B420="","",B420-MOD(B420-1,7)),"")</f>
        <v/>
      </c>
      <c r="D420" s="26" t="n"/>
      <c r="E420" s="24" t="n"/>
      <c r="F420" s="24" t="n"/>
      <c r="G420" s="24" t="n"/>
      <c r="H420" s="24" t="n"/>
      <c r="I420" s="20" t="n"/>
      <c r="J420" s="27">
        <f>IFERROR(IF(I420="","",IF(G420="Oui",I420*'Paramètres'!$B$8,0)),"")</f>
        <v/>
      </c>
      <c r="K420" s="27">
        <f>IFERROR(IF(I420="","",IF(H420="Oui",I420*'Paramètres'!$B$9,0)),"")</f>
        <v/>
      </c>
      <c r="L420" s="27">
        <f>IFERROR(IF(OR(I420="",F420=""),"",IF(F420="Encaissement",I420+J420+K420,-(I420+J420+K420))),"")</f>
        <v/>
      </c>
      <c r="M420" s="24" t="n"/>
      <c r="N420" s="26" t="n"/>
    </row>
    <row r="421">
      <c r="A421" s="24" t="n"/>
      <c r="B421" s="17" t="n"/>
      <c r="C421" s="25">
        <f>IFERROR(IF(B421="","",B421-MOD(B421-1,7)),"")</f>
        <v/>
      </c>
      <c r="D421" s="26" t="n"/>
      <c r="E421" s="24" t="n"/>
      <c r="F421" s="24" t="n"/>
      <c r="G421" s="24" t="n"/>
      <c r="H421" s="24" t="n"/>
      <c r="I421" s="20" t="n"/>
      <c r="J421" s="27">
        <f>IFERROR(IF(I421="","",IF(G421="Oui",I421*'Paramètres'!$B$8,0)),"")</f>
        <v/>
      </c>
      <c r="K421" s="27">
        <f>IFERROR(IF(I421="","",IF(H421="Oui",I421*'Paramètres'!$B$9,0)),"")</f>
        <v/>
      </c>
      <c r="L421" s="27">
        <f>IFERROR(IF(OR(I421="",F421=""),"",IF(F421="Encaissement",I421+J421+K421,-(I421+J421+K421))),"")</f>
        <v/>
      </c>
      <c r="M421" s="24" t="n"/>
      <c r="N421" s="26" t="n"/>
    </row>
    <row r="422">
      <c r="A422" s="24" t="n"/>
      <c r="B422" s="17" t="n"/>
      <c r="C422" s="25">
        <f>IFERROR(IF(B422="","",B422-MOD(B422-1,7)),"")</f>
        <v/>
      </c>
      <c r="D422" s="26" t="n"/>
      <c r="E422" s="24" t="n"/>
      <c r="F422" s="24" t="n"/>
      <c r="G422" s="24" t="n"/>
      <c r="H422" s="24" t="n"/>
      <c r="I422" s="20" t="n"/>
      <c r="J422" s="27">
        <f>IFERROR(IF(I422="","",IF(G422="Oui",I422*'Paramètres'!$B$8,0)),"")</f>
        <v/>
      </c>
      <c r="K422" s="27">
        <f>IFERROR(IF(I422="","",IF(H422="Oui",I422*'Paramètres'!$B$9,0)),"")</f>
        <v/>
      </c>
      <c r="L422" s="27">
        <f>IFERROR(IF(OR(I422="",F422=""),"",IF(F422="Encaissement",I422+J422+K422,-(I422+J422+K422))),"")</f>
        <v/>
      </c>
      <c r="M422" s="24" t="n"/>
      <c r="N422" s="26" t="n"/>
    </row>
    <row r="423">
      <c r="A423" s="24" t="n"/>
      <c r="B423" s="17" t="n"/>
      <c r="C423" s="25">
        <f>IFERROR(IF(B423="","",B423-MOD(B423-1,7)),"")</f>
        <v/>
      </c>
      <c r="D423" s="26" t="n"/>
      <c r="E423" s="24" t="n"/>
      <c r="F423" s="24" t="n"/>
      <c r="G423" s="24" t="n"/>
      <c r="H423" s="24" t="n"/>
      <c r="I423" s="20" t="n"/>
      <c r="J423" s="27">
        <f>IFERROR(IF(I423="","",IF(G423="Oui",I423*'Paramètres'!$B$8,0)),"")</f>
        <v/>
      </c>
      <c r="K423" s="27">
        <f>IFERROR(IF(I423="","",IF(H423="Oui",I423*'Paramètres'!$B$9,0)),"")</f>
        <v/>
      </c>
      <c r="L423" s="27">
        <f>IFERROR(IF(OR(I423="",F423=""),"",IF(F423="Encaissement",I423+J423+K423,-(I423+J423+K423))),"")</f>
        <v/>
      </c>
      <c r="M423" s="24" t="n"/>
      <c r="N423" s="26" t="n"/>
    </row>
    <row r="424">
      <c r="A424" s="24" t="n"/>
      <c r="B424" s="17" t="n"/>
      <c r="C424" s="25">
        <f>IFERROR(IF(B424="","",B424-MOD(B424-1,7)),"")</f>
        <v/>
      </c>
      <c r="D424" s="26" t="n"/>
      <c r="E424" s="24" t="n"/>
      <c r="F424" s="24" t="n"/>
      <c r="G424" s="24" t="n"/>
      <c r="H424" s="24" t="n"/>
      <c r="I424" s="20" t="n"/>
      <c r="J424" s="27">
        <f>IFERROR(IF(I424="","",IF(G424="Oui",I424*'Paramètres'!$B$8,0)),"")</f>
        <v/>
      </c>
      <c r="K424" s="27">
        <f>IFERROR(IF(I424="","",IF(H424="Oui",I424*'Paramètres'!$B$9,0)),"")</f>
        <v/>
      </c>
      <c r="L424" s="27">
        <f>IFERROR(IF(OR(I424="",F424=""),"",IF(F424="Encaissement",I424+J424+K424,-(I424+J424+K424))),"")</f>
        <v/>
      </c>
      <c r="M424" s="24" t="n"/>
      <c r="N424" s="26" t="n"/>
    </row>
    <row r="425">
      <c r="A425" s="24" t="n"/>
      <c r="B425" s="17" t="n"/>
      <c r="C425" s="25">
        <f>IFERROR(IF(B425="","",B425-MOD(B425-1,7)),"")</f>
        <v/>
      </c>
      <c r="D425" s="26" t="n"/>
      <c r="E425" s="24" t="n"/>
      <c r="F425" s="24" t="n"/>
      <c r="G425" s="24" t="n"/>
      <c r="H425" s="24" t="n"/>
      <c r="I425" s="20" t="n"/>
      <c r="J425" s="27">
        <f>IFERROR(IF(I425="","",IF(G425="Oui",I425*'Paramètres'!$B$8,0)),"")</f>
        <v/>
      </c>
      <c r="K425" s="27">
        <f>IFERROR(IF(I425="","",IF(H425="Oui",I425*'Paramètres'!$B$9,0)),"")</f>
        <v/>
      </c>
      <c r="L425" s="27">
        <f>IFERROR(IF(OR(I425="",F425=""),"",IF(F425="Encaissement",I425+J425+K425,-(I425+J425+K425))),"")</f>
        <v/>
      </c>
      <c r="M425" s="24" t="n"/>
      <c r="N425" s="26" t="n"/>
    </row>
    <row r="426">
      <c r="A426" s="24" t="n"/>
      <c r="B426" s="17" t="n"/>
      <c r="C426" s="25">
        <f>IFERROR(IF(B426="","",B426-MOD(B426-1,7)),"")</f>
        <v/>
      </c>
      <c r="D426" s="26" t="n"/>
      <c r="E426" s="24" t="n"/>
      <c r="F426" s="24" t="n"/>
      <c r="G426" s="24" t="n"/>
      <c r="H426" s="24" t="n"/>
      <c r="I426" s="20" t="n"/>
      <c r="J426" s="27">
        <f>IFERROR(IF(I426="","",IF(G426="Oui",I426*'Paramètres'!$B$8,0)),"")</f>
        <v/>
      </c>
      <c r="K426" s="27">
        <f>IFERROR(IF(I426="","",IF(H426="Oui",I426*'Paramètres'!$B$9,0)),"")</f>
        <v/>
      </c>
      <c r="L426" s="27">
        <f>IFERROR(IF(OR(I426="",F426=""),"",IF(F426="Encaissement",I426+J426+K426,-(I426+J426+K426))),"")</f>
        <v/>
      </c>
      <c r="M426" s="24" t="n"/>
      <c r="N426" s="26" t="n"/>
    </row>
    <row r="427">
      <c r="A427" s="24" t="n"/>
      <c r="B427" s="17" t="n"/>
      <c r="C427" s="25">
        <f>IFERROR(IF(B427="","",B427-MOD(B427-1,7)),"")</f>
        <v/>
      </c>
      <c r="D427" s="26" t="n"/>
      <c r="E427" s="24" t="n"/>
      <c r="F427" s="24" t="n"/>
      <c r="G427" s="24" t="n"/>
      <c r="H427" s="24" t="n"/>
      <c r="I427" s="20" t="n"/>
      <c r="J427" s="27">
        <f>IFERROR(IF(I427="","",IF(G427="Oui",I427*'Paramètres'!$B$8,0)),"")</f>
        <v/>
      </c>
      <c r="K427" s="27">
        <f>IFERROR(IF(I427="","",IF(H427="Oui",I427*'Paramètres'!$B$9,0)),"")</f>
        <v/>
      </c>
      <c r="L427" s="27">
        <f>IFERROR(IF(OR(I427="",F427=""),"",IF(F427="Encaissement",I427+J427+K427,-(I427+J427+K427))),"")</f>
        <v/>
      </c>
      <c r="M427" s="24" t="n"/>
      <c r="N427" s="26" t="n"/>
    </row>
    <row r="428">
      <c r="A428" s="24" t="n"/>
      <c r="B428" s="17" t="n"/>
      <c r="C428" s="25">
        <f>IFERROR(IF(B428="","",B428-MOD(B428-1,7)),"")</f>
        <v/>
      </c>
      <c r="D428" s="26" t="n"/>
      <c r="E428" s="24" t="n"/>
      <c r="F428" s="24" t="n"/>
      <c r="G428" s="24" t="n"/>
      <c r="H428" s="24" t="n"/>
      <c r="I428" s="20" t="n"/>
      <c r="J428" s="27">
        <f>IFERROR(IF(I428="","",IF(G428="Oui",I428*'Paramètres'!$B$8,0)),"")</f>
        <v/>
      </c>
      <c r="K428" s="27">
        <f>IFERROR(IF(I428="","",IF(H428="Oui",I428*'Paramètres'!$B$9,0)),"")</f>
        <v/>
      </c>
      <c r="L428" s="27">
        <f>IFERROR(IF(OR(I428="",F428=""),"",IF(F428="Encaissement",I428+J428+K428,-(I428+J428+K428))),"")</f>
        <v/>
      </c>
      <c r="M428" s="24" t="n"/>
      <c r="N428" s="26" t="n"/>
    </row>
    <row r="429">
      <c r="A429" s="24" t="n"/>
      <c r="B429" s="17" t="n"/>
      <c r="C429" s="25">
        <f>IFERROR(IF(B429="","",B429-MOD(B429-1,7)),"")</f>
        <v/>
      </c>
      <c r="D429" s="26" t="n"/>
      <c r="E429" s="24" t="n"/>
      <c r="F429" s="24" t="n"/>
      <c r="G429" s="24" t="n"/>
      <c r="H429" s="24" t="n"/>
      <c r="I429" s="20" t="n"/>
      <c r="J429" s="27">
        <f>IFERROR(IF(I429="","",IF(G429="Oui",I429*'Paramètres'!$B$8,0)),"")</f>
        <v/>
      </c>
      <c r="K429" s="27">
        <f>IFERROR(IF(I429="","",IF(H429="Oui",I429*'Paramètres'!$B$9,0)),"")</f>
        <v/>
      </c>
      <c r="L429" s="27">
        <f>IFERROR(IF(OR(I429="",F429=""),"",IF(F429="Encaissement",I429+J429+K429,-(I429+J429+K429))),"")</f>
        <v/>
      </c>
      <c r="M429" s="24" t="n"/>
      <c r="N429" s="26" t="n"/>
    </row>
    <row r="430">
      <c r="A430" s="24" t="n"/>
      <c r="B430" s="17" t="n"/>
      <c r="C430" s="25">
        <f>IFERROR(IF(B430="","",B430-MOD(B430-1,7)),"")</f>
        <v/>
      </c>
      <c r="D430" s="26" t="n"/>
      <c r="E430" s="24" t="n"/>
      <c r="F430" s="24" t="n"/>
      <c r="G430" s="24" t="n"/>
      <c r="H430" s="24" t="n"/>
      <c r="I430" s="20" t="n"/>
      <c r="J430" s="27">
        <f>IFERROR(IF(I430="","",IF(G430="Oui",I430*'Paramètres'!$B$8,0)),"")</f>
        <v/>
      </c>
      <c r="K430" s="27">
        <f>IFERROR(IF(I430="","",IF(H430="Oui",I430*'Paramètres'!$B$9,0)),"")</f>
        <v/>
      </c>
      <c r="L430" s="27">
        <f>IFERROR(IF(OR(I430="",F430=""),"",IF(F430="Encaissement",I430+J430+K430,-(I430+J430+K430))),"")</f>
        <v/>
      </c>
      <c r="M430" s="24" t="n"/>
      <c r="N430" s="26" t="n"/>
    </row>
    <row r="431">
      <c r="A431" s="24" t="n"/>
      <c r="B431" s="17" t="n"/>
      <c r="C431" s="25">
        <f>IFERROR(IF(B431="","",B431-MOD(B431-1,7)),"")</f>
        <v/>
      </c>
      <c r="D431" s="26" t="n"/>
      <c r="E431" s="24" t="n"/>
      <c r="F431" s="24" t="n"/>
      <c r="G431" s="24" t="n"/>
      <c r="H431" s="24" t="n"/>
      <c r="I431" s="20" t="n"/>
      <c r="J431" s="27">
        <f>IFERROR(IF(I431="","",IF(G431="Oui",I431*'Paramètres'!$B$8,0)),"")</f>
        <v/>
      </c>
      <c r="K431" s="27">
        <f>IFERROR(IF(I431="","",IF(H431="Oui",I431*'Paramètres'!$B$9,0)),"")</f>
        <v/>
      </c>
      <c r="L431" s="27">
        <f>IFERROR(IF(OR(I431="",F431=""),"",IF(F431="Encaissement",I431+J431+K431,-(I431+J431+K431))),"")</f>
        <v/>
      </c>
      <c r="M431" s="24" t="n"/>
      <c r="N431" s="26" t="n"/>
    </row>
    <row r="432">
      <c r="A432" s="24" t="n"/>
      <c r="B432" s="17" t="n"/>
      <c r="C432" s="25">
        <f>IFERROR(IF(B432="","",B432-MOD(B432-1,7)),"")</f>
        <v/>
      </c>
      <c r="D432" s="26" t="n"/>
      <c r="E432" s="24" t="n"/>
      <c r="F432" s="24" t="n"/>
      <c r="G432" s="24" t="n"/>
      <c r="H432" s="24" t="n"/>
      <c r="I432" s="20" t="n"/>
      <c r="J432" s="27">
        <f>IFERROR(IF(I432="","",IF(G432="Oui",I432*'Paramètres'!$B$8,0)),"")</f>
        <v/>
      </c>
      <c r="K432" s="27">
        <f>IFERROR(IF(I432="","",IF(H432="Oui",I432*'Paramètres'!$B$9,0)),"")</f>
        <v/>
      </c>
      <c r="L432" s="27">
        <f>IFERROR(IF(OR(I432="",F432=""),"",IF(F432="Encaissement",I432+J432+K432,-(I432+J432+K432))),"")</f>
        <v/>
      </c>
      <c r="M432" s="24" t="n"/>
      <c r="N432" s="26" t="n"/>
    </row>
    <row r="433">
      <c r="A433" s="24" t="n"/>
      <c r="B433" s="17" t="n"/>
      <c r="C433" s="25">
        <f>IFERROR(IF(B433="","",B433-MOD(B433-1,7)),"")</f>
        <v/>
      </c>
      <c r="D433" s="26" t="n"/>
      <c r="E433" s="24" t="n"/>
      <c r="F433" s="24" t="n"/>
      <c r="G433" s="24" t="n"/>
      <c r="H433" s="24" t="n"/>
      <c r="I433" s="20" t="n"/>
      <c r="J433" s="27">
        <f>IFERROR(IF(I433="","",IF(G433="Oui",I433*'Paramètres'!$B$8,0)),"")</f>
        <v/>
      </c>
      <c r="K433" s="27">
        <f>IFERROR(IF(I433="","",IF(H433="Oui",I433*'Paramètres'!$B$9,0)),"")</f>
        <v/>
      </c>
      <c r="L433" s="27">
        <f>IFERROR(IF(OR(I433="",F433=""),"",IF(F433="Encaissement",I433+J433+K433,-(I433+J433+K433))),"")</f>
        <v/>
      </c>
      <c r="M433" s="24" t="n"/>
      <c r="N433" s="26" t="n"/>
    </row>
    <row r="434">
      <c r="A434" s="24" t="n"/>
      <c r="B434" s="17" t="n"/>
      <c r="C434" s="25">
        <f>IFERROR(IF(B434="","",B434-MOD(B434-1,7)),"")</f>
        <v/>
      </c>
      <c r="D434" s="26" t="n"/>
      <c r="E434" s="24" t="n"/>
      <c r="F434" s="24" t="n"/>
      <c r="G434" s="24" t="n"/>
      <c r="H434" s="24" t="n"/>
      <c r="I434" s="20" t="n"/>
      <c r="J434" s="27">
        <f>IFERROR(IF(I434="","",IF(G434="Oui",I434*'Paramètres'!$B$8,0)),"")</f>
        <v/>
      </c>
      <c r="K434" s="27">
        <f>IFERROR(IF(I434="","",IF(H434="Oui",I434*'Paramètres'!$B$9,0)),"")</f>
        <v/>
      </c>
      <c r="L434" s="27">
        <f>IFERROR(IF(OR(I434="",F434=""),"",IF(F434="Encaissement",I434+J434+K434,-(I434+J434+K434))),"")</f>
        <v/>
      </c>
      <c r="M434" s="24" t="n"/>
      <c r="N434" s="26" t="n"/>
    </row>
    <row r="435">
      <c r="A435" s="24" t="n"/>
      <c r="B435" s="17" t="n"/>
      <c r="C435" s="25">
        <f>IFERROR(IF(B435="","",B435-MOD(B435-1,7)),"")</f>
        <v/>
      </c>
      <c r="D435" s="26" t="n"/>
      <c r="E435" s="24" t="n"/>
      <c r="F435" s="24" t="n"/>
      <c r="G435" s="24" t="n"/>
      <c r="H435" s="24" t="n"/>
      <c r="I435" s="20" t="n"/>
      <c r="J435" s="27">
        <f>IFERROR(IF(I435="","",IF(G435="Oui",I435*'Paramètres'!$B$8,0)),"")</f>
        <v/>
      </c>
      <c r="K435" s="27">
        <f>IFERROR(IF(I435="","",IF(H435="Oui",I435*'Paramètres'!$B$9,0)),"")</f>
        <v/>
      </c>
      <c r="L435" s="27">
        <f>IFERROR(IF(OR(I435="",F435=""),"",IF(F435="Encaissement",I435+J435+K435,-(I435+J435+K435))),"")</f>
        <v/>
      </c>
      <c r="M435" s="24" t="n"/>
      <c r="N435" s="26" t="n"/>
    </row>
    <row r="436">
      <c r="A436" s="24" t="n"/>
      <c r="B436" s="17" t="n"/>
      <c r="C436" s="25">
        <f>IFERROR(IF(B436="","",B436-MOD(B436-1,7)),"")</f>
        <v/>
      </c>
      <c r="D436" s="26" t="n"/>
      <c r="E436" s="24" t="n"/>
      <c r="F436" s="24" t="n"/>
      <c r="G436" s="24" t="n"/>
      <c r="H436" s="24" t="n"/>
      <c r="I436" s="20" t="n"/>
      <c r="J436" s="27">
        <f>IFERROR(IF(I436="","",IF(G436="Oui",I436*'Paramètres'!$B$8,0)),"")</f>
        <v/>
      </c>
      <c r="K436" s="27">
        <f>IFERROR(IF(I436="","",IF(H436="Oui",I436*'Paramètres'!$B$9,0)),"")</f>
        <v/>
      </c>
      <c r="L436" s="27">
        <f>IFERROR(IF(OR(I436="",F436=""),"",IF(F436="Encaissement",I436+J436+K436,-(I436+J436+K436))),"")</f>
        <v/>
      </c>
      <c r="M436" s="24" t="n"/>
      <c r="N436" s="26" t="n"/>
    </row>
    <row r="437">
      <c r="A437" s="24" t="n"/>
      <c r="B437" s="17" t="n"/>
      <c r="C437" s="25">
        <f>IFERROR(IF(B437="","",B437-MOD(B437-1,7)),"")</f>
        <v/>
      </c>
      <c r="D437" s="26" t="n"/>
      <c r="E437" s="24" t="n"/>
      <c r="F437" s="24" t="n"/>
      <c r="G437" s="24" t="n"/>
      <c r="H437" s="24" t="n"/>
      <c r="I437" s="20" t="n"/>
      <c r="J437" s="27">
        <f>IFERROR(IF(I437="","",IF(G437="Oui",I437*'Paramètres'!$B$8,0)),"")</f>
        <v/>
      </c>
      <c r="K437" s="27">
        <f>IFERROR(IF(I437="","",IF(H437="Oui",I437*'Paramètres'!$B$9,0)),"")</f>
        <v/>
      </c>
      <c r="L437" s="27">
        <f>IFERROR(IF(OR(I437="",F437=""),"",IF(F437="Encaissement",I437+J437+K437,-(I437+J437+K437))),"")</f>
        <v/>
      </c>
      <c r="M437" s="24" t="n"/>
      <c r="N437" s="26" t="n"/>
    </row>
    <row r="438">
      <c r="A438" s="24" t="n"/>
      <c r="B438" s="17" t="n"/>
      <c r="C438" s="25">
        <f>IFERROR(IF(B438="","",B438-MOD(B438-1,7)),"")</f>
        <v/>
      </c>
      <c r="D438" s="26" t="n"/>
      <c r="E438" s="24" t="n"/>
      <c r="F438" s="24" t="n"/>
      <c r="G438" s="24" t="n"/>
      <c r="H438" s="24" t="n"/>
      <c r="I438" s="20" t="n"/>
      <c r="J438" s="27">
        <f>IFERROR(IF(I438="","",IF(G438="Oui",I438*'Paramètres'!$B$8,0)),"")</f>
        <v/>
      </c>
      <c r="K438" s="27">
        <f>IFERROR(IF(I438="","",IF(H438="Oui",I438*'Paramètres'!$B$9,0)),"")</f>
        <v/>
      </c>
      <c r="L438" s="27">
        <f>IFERROR(IF(OR(I438="",F438=""),"",IF(F438="Encaissement",I438+J438+K438,-(I438+J438+K438))),"")</f>
        <v/>
      </c>
      <c r="M438" s="24" t="n"/>
      <c r="N438" s="26" t="n"/>
    </row>
    <row r="439">
      <c r="A439" s="24" t="n"/>
      <c r="B439" s="17" t="n"/>
      <c r="C439" s="25">
        <f>IFERROR(IF(B439="","",B439-MOD(B439-1,7)),"")</f>
        <v/>
      </c>
      <c r="D439" s="26" t="n"/>
      <c r="E439" s="24" t="n"/>
      <c r="F439" s="24" t="n"/>
      <c r="G439" s="24" t="n"/>
      <c r="H439" s="24" t="n"/>
      <c r="I439" s="20" t="n"/>
      <c r="J439" s="27">
        <f>IFERROR(IF(I439="","",IF(G439="Oui",I439*'Paramètres'!$B$8,0)),"")</f>
        <v/>
      </c>
      <c r="K439" s="27">
        <f>IFERROR(IF(I439="","",IF(H439="Oui",I439*'Paramètres'!$B$9,0)),"")</f>
        <v/>
      </c>
      <c r="L439" s="27">
        <f>IFERROR(IF(OR(I439="",F439=""),"",IF(F439="Encaissement",I439+J439+K439,-(I439+J439+K439))),"")</f>
        <v/>
      </c>
      <c r="M439" s="24" t="n"/>
      <c r="N439" s="26" t="n"/>
    </row>
    <row r="440">
      <c r="A440" s="24" t="n"/>
      <c r="B440" s="17" t="n"/>
      <c r="C440" s="25">
        <f>IFERROR(IF(B440="","",B440-MOD(B440-1,7)),"")</f>
        <v/>
      </c>
      <c r="D440" s="26" t="n"/>
      <c r="E440" s="24" t="n"/>
      <c r="F440" s="24" t="n"/>
      <c r="G440" s="24" t="n"/>
      <c r="H440" s="24" t="n"/>
      <c r="I440" s="20" t="n"/>
      <c r="J440" s="27">
        <f>IFERROR(IF(I440="","",IF(G440="Oui",I440*'Paramètres'!$B$8,0)),"")</f>
        <v/>
      </c>
      <c r="K440" s="27">
        <f>IFERROR(IF(I440="","",IF(H440="Oui",I440*'Paramètres'!$B$9,0)),"")</f>
        <v/>
      </c>
      <c r="L440" s="27">
        <f>IFERROR(IF(OR(I440="",F440=""),"",IF(F440="Encaissement",I440+J440+K440,-(I440+J440+K440))),"")</f>
        <v/>
      </c>
      <c r="M440" s="24" t="n"/>
      <c r="N440" s="26" t="n"/>
    </row>
    <row r="441">
      <c r="A441" s="24" t="n"/>
      <c r="B441" s="17" t="n"/>
      <c r="C441" s="25">
        <f>IFERROR(IF(B441="","",B441-MOD(B441-1,7)),"")</f>
        <v/>
      </c>
      <c r="D441" s="26" t="n"/>
      <c r="E441" s="24" t="n"/>
      <c r="F441" s="24" t="n"/>
      <c r="G441" s="24" t="n"/>
      <c r="H441" s="24" t="n"/>
      <c r="I441" s="20" t="n"/>
      <c r="J441" s="27">
        <f>IFERROR(IF(I441="","",IF(G441="Oui",I441*'Paramètres'!$B$8,0)),"")</f>
        <v/>
      </c>
      <c r="K441" s="27">
        <f>IFERROR(IF(I441="","",IF(H441="Oui",I441*'Paramètres'!$B$9,0)),"")</f>
        <v/>
      </c>
      <c r="L441" s="27">
        <f>IFERROR(IF(OR(I441="",F441=""),"",IF(F441="Encaissement",I441+J441+K441,-(I441+J441+K441))),"")</f>
        <v/>
      </c>
      <c r="M441" s="24" t="n"/>
      <c r="N441" s="26" t="n"/>
    </row>
    <row r="442">
      <c r="A442" s="24" t="n"/>
      <c r="B442" s="17" t="n"/>
      <c r="C442" s="25">
        <f>IFERROR(IF(B442="","",B442-MOD(B442-1,7)),"")</f>
        <v/>
      </c>
      <c r="D442" s="26" t="n"/>
      <c r="E442" s="24" t="n"/>
      <c r="F442" s="24" t="n"/>
      <c r="G442" s="24" t="n"/>
      <c r="H442" s="24" t="n"/>
      <c r="I442" s="20" t="n"/>
      <c r="J442" s="27">
        <f>IFERROR(IF(I442="","",IF(G442="Oui",I442*'Paramètres'!$B$8,0)),"")</f>
        <v/>
      </c>
      <c r="K442" s="27">
        <f>IFERROR(IF(I442="","",IF(H442="Oui",I442*'Paramètres'!$B$9,0)),"")</f>
        <v/>
      </c>
      <c r="L442" s="27">
        <f>IFERROR(IF(OR(I442="",F442=""),"",IF(F442="Encaissement",I442+J442+K442,-(I442+J442+K442))),"")</f>
        <v/>
      </c>
      <c r="M442" s="24" t="n"/>
      <c r="N442" s="26" t="n"/>
    </row>
    <row r="443">
      <c r="A443" s="24" t="n"/>
      <c r="B443" s="17" t="n"/>
      <c r="C443" s="25">
        <f>IFERROR(IF(B443="","",B443-MOD(B443-1,7)),"")</f>
        <v/>
      </c>
      <c r="D443" s="26" t="n"/>
      <c r="E443" s="24" t="n"/>
      <c r="F443" s="24" t="n"/>
      <c r="G443" s="24" t="n"/>
      <c r="H443" s="24" t="n"/>
      <c r="I443" s="20" t="n"/>
      <c r="J443" s="27">
        <f>IFERROR(IF(I443="","",IF(G443="Oui",I443*'Paramètres'!$B$8,0)),"")</f>
        <v/>
      </c>
      <c r="K443" s="27">
        <f>IFERROR(IF(I443="","",IF(H443="Oui",I443*'Paramètres'!$B$9,0)),"")</f>
        <v/>
      </c>
      <c r="L443" s="27">
        <f>IFERROR(IF(OR(I443="",F443=""),"",IF(F443="Encaissement",I443+J443+K443,-(I443+J443+K443))),"")</f>
        <v/>
      </c>
      <c r="M443" s="24" t="n"/>
      <c r="N443" s="26" t="n"/>
    </row>
    <row r="444">
      <c r="A444" s="24" t="n"/>
      <c r="B444" s="17" t="n"/>
      <c r="C444" s="25">
        <f>IFERROR(IF(B444="","",B444-MOD(B444-1,7)),"")</f>
        <v/>
      </c>
      <c r="D444" s="26" t="n"/>
      <c r="E444" s="24" t="n"/>
      <c r="F444" s="24" t="n"/>
      <c r="G444" s="24" t="n"/>
      <c r="H444" s="24" t="n"/>
      <c r="I444" s="20" t="n"/>
      <c r="J444" s="27">
        <f>IFERROR(IF(I444="","",IF(G444="Oui",I444*'Paramètres'!$B$8,0)),"")</f>
        <v/>
      </c>
      <c r="K444" s="27">
        <f>IFERROR(IF(I444="","",IF(H444="Oui",I444*'Paramètres'!$B$9,0)),"")</f>
        <v/>
      </c>
      <c r="L444" s="27">
        <f>IFERROR(IF(OR(I444="",F444=""),"",IF(F444="Encaissement",I444+J444+K444,-(I444+J444+K444))),"")</f>
        <v/>
      </c>
      <c r="M444" s="24" t="n"/>
      <c r="N444" s="26" t="n"/>
    </row>
    <row r="445">
      <c r="A445" s="24" t="n"/>
      <c r="B445" s="17" t="n"/>
      <c r="C445" s="25">
        <f>IFERROR(IF(B445="","",B445-MOD(B445-1,7)),"")</f>
        <v/>
      </c>
      <c r="D445" s="26" t="n"/>
      <c r="E445" s="24" t="n"/>
      <c r="F445" s="24" t="n"/>
      <c r="G445" s="24" t="n"/>
      <c r="H445" s="24" t="n"/>
      <c r="I445" s="20" t="n"/>
      <c r="J445" s="27">
        <f>IFERROR(IF(I445="","",IF(G445="Oui",I445*'Paramètres'!$B$8,0)),"")</f>
        <v/>
      </c>
      <c r="K445" s="27">
        <f>IFERROR(IF(I445="","",IF(H445="Oui",I445*'Paramètres'!$B$9,0)),"")</f>
        <v/>
      </c>
      <c r="L445" s="27">
        <f>IFERROR(IF(OR(I445="",F445=""),"",IF(F445="Encaissement",I445+J445+K445,-(I445+J445+K445))),"")</f>
        <v/>
      </c>
      <c r="M445" s="24" t="n"/>
      <c r="N445" s="26" t="n"/>
    </row>
    <row r="446">
      <c r="A446" s="24" t="n"/>
      <c r="B446" s="17" t="n"/>
      <c r="C446" s="25">
        <f>IFERROR(IF(B446="","",B446-MOD(B446-1,7)),"")</f>
        <v/>
      </c>
      <c r="D446" s="26" t="n"/>
      <c r="E446" s="24" t="n"/>
      <c r="F446" s="24" t="n"/>
      <c r="G446" s="24" t="n"/>
      <c r="H446" s="24" t="n"/>
      <c r="I446" s="20" t="n"/>
      <c r="J446" s="27">
        <f>IFERROR(IF(I446="","",IF(G446="Oui",I446*'Paramètres'!$B$8,0)),"")</f>
        <v/>
      </c>
      <c r="K446" s="27">
        <f>IFERROR(IF(I446="","",IF(H446="Oui",I446*'Paramètres'!$B$9,0)),"")</f>
        <v/>
      </c>
      <c r="L446" s="27">
        <f>IFERROR(IF(OR(I446="",F446=""),"",IF(F446="Encaissement",I446+J446+K446,-(I446+J446+K446))),"")</f>
        <v/>
      </c>
      <c r="M446" s="24" t="n"/>
      <c r="N446" s="26" t="n"/>
    </row>
    <row r="447">
      <c r="A447" s="24" t="n"/>
      <c r="B447" s="17" t="n"/>
      <c r="C447" s="25">
        <f>IFERROR(IF(B447="","",B447-MOD(B447-1,7)),"")</f>
        <v/>
      </c>
      <c r="D447" s="26" t="n"/>
      <c r="E447" s="24" t="n"/>
      <c r="F447" s="24" t="n"/>
      <c r="G447" s="24" t="n"/>
      <c r="H447" s="24" t="n"/>
      <c r="I447" s="20" t="n"/>
      <c r="J447" s="27">
        <f>IFERROR(IF(I447="","",IF(G447="Oui",I447*'Paramètres'!$B$8,0)),"")</f>
        <v/>
      </c>
      <c r="K447" s="27">
        <f>IFERROR(IF(I447="","",IF(H447="Oui",I447*'Paramètres'!$B$9,0)),"")</f>
        <v/>
      </c>
      <c r="L447" s="27">
        <f>IFERROR(IF(OR(I447="",F447=""),"",IF(F447="Encaissement",I447+J447+K447,-(I447+J447+K447))),"")</f>
        <v/>
      </c>
      <c r="M447" s="24" t="n"/>
      <c r="N447" s="26" t="n"/>
    </row>
    <row r="448">
      <c r="A448" s="24" t="n"/>
      <c r="B448" s="17" t="n"/>
      <c r="C448" s="25">
        <f>IFERROR(IF(B448="","",B448-MOD(B448-1,7)),"")</f>
        <v/>
      </c>
      <c r="D448" s="26" t="n"/>
      <c r="E448" s="24" t="n"/>
      <c r="F448" s="24" t="n"/>
      <c r="G448" s="24" t="n"/>
      <c r="H448" s="24" t="n"/>
      <c r="I448" s="20" t="n"/>
      <c r="J448" s="27">
        <f>IFERROR(IF(I448="","",IF(G448="Oui",I448*'Paramètres'!$B$8,0)),"")</f>
        <v/>
      </c>
      <c r="K448" s="27">
        <f>IFERROR(IF(I448="","",IF(H448="Oui",I448*'Paramètres'!$B$9,0)),"")</f>
        <v/>
      </c>
      <c r="L448" s="27">
        <f>IFERROR(IF(OR(I448="",F448=""),"",IF(F448="Encaissement",I448+J448+K448,-(I448+J448+K448))),"")</f>
        <v/>
      </c>
      <c r="M448" s="24" t="n"/>
      <c r="N448" s="26" t="n"/>
    </row>
    <row r="449">
      <c r="A449" s="24" t="n"/>
      <c r="B449" s="17" t="n"/>
      <c r="C449" s="25">
        <f>IFERROR(IF(B449="","",B449-MOD(B449-1,7)),"")</f>
        <v/>
      </c>
      <c r="D449" s="26" t="n"/>
      <c r="E449" s="24" t="n"/>
      <c r="F449" s="24" t="n"/>
      <c r="G449" s="24" t="n"/>
      <c r="H449" s="24" t="n"/>
      <c r="I449" s="20" t="n"/>
      <c r="J449" s="27">
        <f>IFERROR(IF(I449="","",IF(G449="Oui",I449*'Paramètres'!$B$8,0)),"")</f>
        <v/>
      </c>
      <c r="K449" s="27">
        <f>IFERROR(IF(I449="","",IF(H449="Oui",I449*'Paramètres'!$B$9,0)),"")</f>
        <v/>
      </c>
      <c r="L449" s="27">
        <f>IFERROR(IF(OR(I449="",F449=""),"",IF(F449="Encaissement",I449+J449+K449,-(I449+J449+K449))),"")</f>
        <v/>
      </c>
      <c r="M449" s="24" t="n"/>
      <c r="N449" s="26" t="n"/>
    </row>
    <row r="450">
      <c r="A450" s="24" t="n"/>
      <c r="B450" s="17" t="n"/>
      <c r="C450" s="25">
        <f>IFERROR(IF(B450="","",B450-MOD(B450-1,7)),"")</f>
        <v/>
      </c>
      <c r="D450" s="26" t="n"/>
      <c r="E450" s="24" t="n"/>
      <c r="F450" s="24" t="n"/>
      <c r="G450" s="24" t="n"/>
      <c r="H450" s="24" t="n"/>
      <c r="I450" s="20" t="n"/>
      <c r="J450" s="27">
        <f>IFERROR(IF(I450="","",IF(G450="Oui",I450*'Paramètres'!$B$8,0)),"")</f>
        <v/>
      </c>
      <c r="K450" s="27">
        <f>IFERROR(IF(I450="","",IF(H450="Oui",I450*'Paramètres'!$B$9,0)),"")</f>
        <v/>
      </c>
      <c r="L450" s="27">
        <f>IFERROR(IF(OR(I450="",F450=""),"",IF(F450="Encaissement",I450+J450+K450,-(I450+J450+K450))),"")</f>
        <v/>
      </c>
      <c r="M450" s="24" t="n"/>
      <c r="N450" s="26" t="n"/>
    </row>
    <row r="451">
      <c r="A451" s="24" t="n"/>
      <c r="B451" s="17" t="n"/>
      <c r="C451" s="25">
        <f>IFERROR(IF(B451="","",B451-MOD(B451-1,7)),"")</f>
        <v/>
      </c>
      <c r="D451" s="26" t="n"/>
      <c r="E451" s="24" t="n"/>
      <c r="F451" s="24" t="n"/>
      <c r="G451" s="24" t="n"/>
      <c r="H451" s="24" t="n"/>
      <c r="I451" s="20" t="n"/>
      <c r="J451" s="27">
        <f>IFERROR(IF(I451="","",IF(G451="Oui",I451*'Paramètres'!$B$8,0)),"")</f>
        <v/>
      </c>
      <c r="K451" s="27">
        <f>IFERROR(IF(I451="","",IF(H451="Oui",I451*'Paramètres'!$B$9,0)),"")</f>
        <v/>
      </c>
      <c r="L451" s="27">
        <f>IFERROR(IF(OR(I451="",F451=""),"",IF(F451="Encaissement",I451+J451+K451,-(I451+J451+K451))),"")</f>
        <v/>
      </c>
      <c r="M451" s="24" t="n"/>
      <c r="N451" s="26" t="n"/>
    </row>
    <row r="452">
      <c r="A452" s="24" t="n"/>
      <c r="B452" s="17" t="n"/>
      <c r="C452" s="25">
        <f>IFERROR(IF(B452="","",B452-MOD(B452-1,7)),"")</f>
        <v/>
      </c>
      <c r="D452" s="26" t="n"/>
      <c r="E452" s="24" t="n"/>
      <c r="F452" s="24" t="n"/>
      <c r="G452" s="24" t="n"/>
      <c r="H452" s="24" t="n"/>
      <c r="I452" s="20" t="n"/>
      <c r="J452" s="27">
        <f>IFERROR(IF(I452="","",IF(G452="Oui",I452*'Paramètres'!$B$8,0)),"")</f>
        <v/>
      </c>
      <c r="K452" s="27">
        <f>IFERROR(IF(I452="","",IF(H452="Oui",I452*'Paramètres'!$B$9,0)),"")</f>
        <v/>
      </c>
      <c r="L452" s="27">
        <f>IFERROR(IF(OR(I452="",F452=""),"",IF(F452="Encaissement",I452+J452+K452,-(I452+J452+K452))),"")</f>
        <v/>
      </c>
      <c r="M452" s="24" t="n"/>
      <c r="N452" s="26" t="n"/>
    </row>
    <row r="453">
      <c r="A453" s="24" t="n"/>
      <c r="B453" s="17" t="n"/>
      <c r="C453" s="25">
        <f>IFERROR(IF(B453="","",B453-MOD(B453-1,7)),"")</f>
        <v/>
      </c>
      <c r="D453" s="26" t="n"/>
      <c r="E453" s="24" t="n"/>
      <c r="F453" s="24" t="n"/>
      <c r="G453" s="24" t="n"/>
      <c r="H453" s="24" t="n"/>
      <c r="I453" s="20" t="n"/>
      <c r="J453" s="27">
        <f>IFERROR(IF(I453="","",IF(G453="Oui",I453*'Paramètres'!$B$8,0)),"")</f>
        <v/>
      </c>
      <c r="K453" s="27">
        <f>IFERROR(IF(I453="","",IF(H453="Oui",I453*'Paramètres'!$B$9,0)),"")</f>
        <v/>
      </c>
      <c r="L453" s="27">
        <f>IFERROR(IF(OR(I453="",F453=""),"",IF(F453="Encaissement",I453+J453+K453,-(I453+J453+K453))),"")</f>
        <v/>
      </c>
      <c r="M453" s="24" t="n"/>
      <c r="N453" s="26" t="n"/>
    </row>
    <row r="454">
      <c r="A454" s="24" t="n"/>
      <c r="B454" s="17" t="n"/>
      <c r="C454" s="25">
        <f>IFERROR(IF(B454="","",B454-MOD(B454-1,7)),"")</f>
        <v/>
      </c>
      <c r="D454" s="26" t="n"/>
      <c r="E454" s="24" t="n"/>
      <c r="F454" s="24" t="n"/>
      <c r="G454" s="24" t="n"/>
      <c r="H454" s="24" t="n"/>
      <c r="I454" s="20" t="n"/>
      <c r="J454" s="27">
        <f>IFERROR(IF(I454="","",IF(G454="Oui",I454*'Paramètres'!$B$8,0)),"")</f>
        <v/>
      </c>
      <c r="K454" s="27">
        <f>IFERROR(IF(I454="","",IF(H454="Oui",I454*'Paramètres'!$B$9,0)),"")</f>
        <v/>
      </c>
      <c r="L454" s="27">
        <f>IFERROR(IF(OR(I454="",F454=""),"",IF(F454="Encaissement",I454+J454+K454,-(I454+J454+K454))),"")</f>
        <v/>
      </c>
      <c r="M454" s="24" t="n"/>
      <c r="N454" s="26" t="n"/>
    </row>
    <row r="455">
      <c r="A455" s="24" t="n"/>
      <c r="B455" s="17" t="n"/>
      <c r="C455" s="25">
        <f>IFERROR(IF(B455="","",B455-MOD(B455-1,7)),"")</f>
        <v/>
      </c>
      <c r="D455" s="26" t="n"/>
      <c r="E455" s="24" t="n"/>
      <c r="F455" s="24" t="n"/>
      <c r="G455" s="24" t="n"/>
      <c r="H455" s="24" t="n"/>
      <c r="I455" s="20" t="n"/>
      <c r="J455" s="27">
        <f>IFERROR(IF(I455="","",IF(G455="Oui",I455*'Paramètres'!$B$8,0)),"")</f>
        <v/>
      </c>
      <c r="K455" s="27">
        <f>IFERROR(IF(I455="","",IF(H455="Oui",I455*'Paramètres'!$B$9,0)),"")</f>
        <v/>
      </c>
      <c r="L455" s="27">
        <f>IFERROR(IF(OR(I455="",F455=""),"",IF(F455="Encaissement",I455+J455+K455,-(I455+J455+K455))),"")</f>
        <v/>
      </c>
      <c r="M455" s="24" t="n"/>
      <c r="N455" s="26" t="n"/>
    </row>
    <row r="456">
      <c r="A456" s="24" t="n"/>
      <c r="B456" s="17" t="n"/>
      <c r="C456" s="25">
        <f>IFERROR(IF(B456="","",B456-MOD(B456-1,7)),"")</f>
        <v/>
      </c>
      <c r="D456" s="26" t="n"/>
      <c r="E456" s="24" t="n"/>
      <c r="F456" s="24" t="n"/>
      <c r="G456" s="24" t="n"/>
      <c r="H456" s="24" t="n"/>
      <c r="I456" s="20" t="n"/>
      <c r="J456" s="27">
        <f>IFERROR(IF(I456="","",IF(G456="Oui",I456*'Paramètres'!$B$8,0)),"")</f>
        <v/>
      </c>
      <c r="K456" s="27">
        <f>IFERROR(IF(I456="","",IF(H456="Oui",I456*'Paramètres'!$B$9,0)),"")</f>
        <v/>
      </c>
      <c r="L456" s="27">
        <f>IFERROR(IF(OR(I456="",F456=""),"",IF(F456="Encaissement",I456+J456+K456,-(I456+J456+K456))),"")</f>
        <v/>
      </c>
      <c r="M456" s="24" t="n"/>
      <c r="N456" s="26" t="n"/>
    </row>
    <row r="457">
      <c r="A457" s="24" t="n"/>
      <c r="B457" s="17" t="n"/>
      <c r="C457" s="25">
        <f>IFERROR(IF(B457="","",B457-MOD(B457-1,7)),"")</f>
        <v/>
      </c>
      <c r="D457" s="26" t="n"/>
      <c r="E457" s="24" t="n"/>
      <c r="F457" s="24" t="n"/>
      <c r="G457" s="24" t="n"/>
      <c r="H457" s="24" t="n"/>
      <c r="I457" s="20" t="n"/>
      <c r="J457" s="27">
        <f>IFERROR(IF(I457="","",IF(G457="Oui",I457*'Paramètres'!$B$8,0)),"")</f>
        <v/>
      </c>
      <c r="K457" s="27">
        <f>IFERROR(IF(I457="","",IF(H457="Oui",I457*'Paramètres'!$B$9,0)),"")</f>
        <v/>
      </c>
      <c r="L457" s="27">
        <f>IFERROR(IF(OR(I457="",F457=""),"",IF(F457="Encaissement",I457+J457+K457,-(I457+J457+K457))),"")</f>
        <v/>
      </c>
      <c r="M457" s="24" t="n"/>
      <c r="N457" s="26" t="n"/>
    </row>
    <row r="458">
      <c r="A458" s="24" t="n"/>
      <c r="B458" s="17" t="n"/>
      <c r="C458" s="25">
        <f>IFERROR(IF(B458="","",B458-MOD(B458-1,7)),"")</f>
        <v/>
      </c>
      <c r="D458" s="26" t="n"/>
      <c r="E458" s="24" t="n"/>
      <c r="F458" s="24" t="n"/>
      <c r="G458" s="24" t="n"/>
      <c r="H458" s="24" t="n"/>
      <c r="I458" s="20" t="n"/>
      <c r="J458" s="27">
        <f>IFERROR(IF(I458="","",IF(G458="Oui",I458*'Paramètres'!$B$8,0)),"")</f>
        <v/>
      </c>
      <c r="K458" s="27">
        <f>IFERROR(IF(I458="","",IF(H458="Oui",I458*'Paramètres'!$B$9,0)),"")</f>
        <v/>
      </c>
      <c r="L458" s="27">
        <f>IFERROR(IF(OR(I458="",F458=""),"",IF(F458="Encaissement",I458+J458+K458,-(I458+J458+K458))),"")</f>
        <v/>
      </c>
      <c r="M458" s="24" t="n"/>
      <c r="N458" s="26" t="n"/>
    </row>
    <row r="459">
      <c r="A459" s="24" t="n"/>
      <c r="B459" s="17" t="n"/>
      <c r="C459" s="25">
        <f>IFERROR(IF(B459="","",B459-MOD(B459-1,7)),"")</f>
        <v/>
      </c>
      <c r="D459" s="26" t="n"/>
      <c r="E459" s="24" t="n"/>
      <c r="F459" s="24" t="n"/>
      <c r="G459" s="24" t="n"/>
      <c r="H459" s="24" t="n"/>
      <c r="I459" s="20" t="n"/>
      <c r="J459" s="27">
        <f>IFERROR(IF(I459="","",IF(G459="Oui",I459*'Paramètres'!$B$8,0)),"")</f>
        <v/>
      </c>
      <c r="K459" s="27">
        <f>IFERROR(IF(I459="","",IF(H459="Oui",I459*'Paramètres'!$B$9,0)),"")</f>
        <v/>
      </c>
      <c r="L459" s="27">
        <f>IFERROR(IF(OR(I459="",F459=""),"",IF(F459="Encaissement",I459+J459+K459,-(I459+J459+K459))),"")</f>
        <v/>
      </c>
      <c r="M459" s="24" t="n"/>
      <c r="N459" s="26" t="n"/>
    </row>
    <row r="460">
      <c r="A460" s="24" t="n"/>
      <c r="B460" s="17" t="n"/>
      <c r="C460" s="25">
        <f>IFERROR(IF(B460="","",B460-MOD(B460-1,7)),"")</f>
        <v/>
      </c>
      <c r="D460" s="26" t="n"/>
      <c r="E460" s="24" t="n"/>
      <c r="F460" s="24" t="n"/>
      <c r="G460" s="24" t="n"/>
      <c r="H460" s="24" t="n"/>
      <c r="I460" s="20" t="n"/>
      <c r="J460" s="27">
        <f>IFERROR(IF(I460="","",IF(G460="Oui",I460*'Paramètres'!$B$8,0)),"")</f>
        <v/>
      </c>
      <c r="K460" s="27">
        <f>IFERROR(IF(I460="","",IF(H460="Oui",I460*'Paramètres'!$B$9,0)),"")</f>
        <v/>
      </c>
      <c r="L460" s="27">
        <f>IFERROR(IF(OR(I460="",F460=""),"",IF(F460="Encaissement",I460+J460+K460,-(I460+J460+K460))),"")</f>
        <v/>
      </c>
      <c r="M460" s="24" t="n"/>
      <c r="N460" s="26" t="n"/>
    </row>
    <row r="461">
      <c r="A461" s="24" t="n"/>
      <c r="B461" s="17" t="n"/>
      <c r="C461" s="25">
        <f>IFERROR(IF(B461="","",B461-MOD(B461-1,7)),"")</f>
        <v/>
      </c>
      <c r="D461" s="26" t="n"/>
      <c r="E461" s="24" t="n"/>
      <c r="F461" s="24" t="n"/>
      <c r="G461" s="24" t="n"/>
      <c r="H461" s="24" t="n"/>
      <c r="I461" s="20" t="n"/>
      <c r="J461" s="27">
        <f>IFERROR(IF(I461="","",IF(G461="Oui",I461*'Paramètres'!$B$8,0)),"")</f>
        <v/>
      </c>
      <c r="K461" s="27">
        <f>IFERROR(IF(I461="","",IF(H461="Oui",I461*'Paramètres'!$B$9,0)),"")</f>
        <v/>
      </c>
      <c r="L461" s="27">
        <f>IFERROR(IF(OR(I461="",F461=""),"",IF(F461="Encaissement",I461+J461+K461,-(I461+J461+K461))),"")</f>
        <v/>
      </c>
      <c r="M461" s="24" t="n"/>
      <c r="N461" s="26" t="n"/>
    </row>
    <row r="462">
      <c r="A462" s="24" t="n"/>
      <c r="B462" s="17" t="n"/>
      <c r="C462" s="25">
        <f>IFERROR(IF(B462="","",B462-MOD(B462-1,7)),"")</f>
        <v/>
      </c>
      <c r="D462" s="26" t="n"/>
      <c r="E462" s="24" t="n"/>
      <c r="F462" s="24" t="n"/>
      <c r="G462" s="24" t="n"/>
      <c r="H462" s="24" t="n"/>
      <c r="I462" s="20" t="n"/>
      <c r="J462" s="27">
        <f>IFERROR(IF(I462="","",IF(G462="Oui",I462*'Paramètres'!$B$8,0)),"")</f>
        <v/>
      </c>
      <c r="K462" s="27">
        <f>IFERROR(IF(I462="","",IF(H462="Oui",I462*'Paramètres'!$B$9,0)),"")</f>
        <v/>
      </c>
      <c r="L462" s="27">
        <f>IFERROR(IF(OR(I462="",F462=""),"",IF(F462="Encaissement",I462+J462+K462,-(I462+J462+K462))),"")</f>
        <v/>
      </c>
      <c r="M462" s="24" t="n"/>
      <c r="N462" s="26" t="n"/>
    </row>
    <row r="463">
      <c r="A463" s="24" t="n"/>
      <c r="B463" s="17" t="n"/>
      <c r="C463" s="25">
        <f>IFERROR(IF(B463="","",B463-MOD(B463-1,7)),"")</f>
        <v/>
      </c>
      <c r="D463" s="26" t="n"/>
      <c r="E463" s="24" t="n"/>
      <c r="F463" s="24" t="n"/>
      <c r="G463" s="24" t="n"/>
      <c r="H463" s="24" t="n"/>
      <c r="I463" s="20" t="n"/>
      <c r="J463" s="27">
        <f>IFERROR(IF(I463="","",IF(G463="Oui",I463*'Paramètres'!$B$8,0)),"")</f>
        <v/>
      </c>
      <c r="K463" s="27">
        <f>IFERROR(IF(I463="","",IF(H463="Oui",I463*'Paramètres'!$B$9,0)),"")</f>
        <v/>
      </c>
      <c r="L463" s="27">
        <f>IFERROR(IF(OR(I463="",F463=""),"",IF(F463="Encaissement",I463+J463+K463,-(I463+J463+K463))),"")</f>
        <v/>
      </c>
      <c r="M463" s="24" t="n"/>
      <c r="N463" s="26" t="n"/>
    </row>
    <row r="464">
      <c r="A464" s="24" t="n"/>
      <c r="B464" s="17" t="n"/>
      <c r="C464" s="25">
        <f>IFERROR(IF(B464="","",B464-MOD(B464-1,7)),"")</f>
        <v/>
      </c>
      <c r="D464" s="26" t="n"/>
      <c r="E464" s="24" t="n"/>
      <c r="F464" s="24" t="n"/>
      <c r="G464" s="24" t="n"/>
      <c r="H464" s="24" t="n"/>
      <c r="I464" s="20" t="n"/>
      <c r="J464" s="27">
        <f>IFERROR(IF(I464="","",IF(G464="Oui",I464*'Paramètres'!$B$8,0)),"")</f>
        <v/>
      </c>
      <c r="K464" s="27">
        <f>IFERROR(IF(I464="","",IF(H464="Oui",I464*'Paramètres'!$B$9,0)),"")</f>
        <v/>
      </c>
      <c r="L464" s="27">
        <f>IFERROR(IF(OR(I464="",F464=""),"",IF(F464="Encaissement",I464+J464+K464,-(I464+J464+K464))),"")</f>
        <v/>
      </c>
      <c r="M464" s="24" t="n"/>
      <c r="N464" s="26" t="n"/>
    </row>
    <row r="465">
      <c r="A465" s="24" t="n"/>
      <c r="B465" s="17" t="n"/>
      <c r="C465" s="25">
        <f>IFERROR(IF(B465="","",B465-MOD(B465-1,7)),"")</f>
        <v/>
      </c>
      <c r="D465" s="26" t="n"/>
      <c r="E465" s="24" t="n"/>
      <c r="F465" s="24" t="n"/>
      <c r="G465" s="24" t="n"/>
      <c r="H465" s="24" t="n"/>
      <c r="I465" s="20" t="n"/>
      <c r="J465" s="27">
        <f>IFERROR(IF(I465="","",IF(G465="Oui",I465*'Paramètres'!$B$8,0)),"")</f>
        <v/>
      </c>
      <c r="K465" s="27">
        <f>IFERROR(IF(I465="","",IF(H465="Oui",I465*'Paramètres'!$B$9,0)),"")</f>
        <v/>
      </c>
      <c r="L465" s="27">
        <f>IFERROR(IF(OR(I465="",F465=""),"",IF(F465="Encaissement",I465+J465+K465,-(I465+J465+K465))),"")</f>
        <v/>
      </c>
      <c r="M465" s="24" t="n"/>
      <c r="N465" s="26" t="n"/>
    </row>
    <row r="466">
      <c r="A466" s="24" t="n"/>
      <c r="B466" s="17" t="n"/>
      <c r="C466" s="25">
        <f>IFERROR(IF(B466="","",B466-MOD(B466-1,7)),"")</f>
        <v/>
      </c>
      <c r="D466" s="26" t="n"/>
      <c r="E466" s="24" t="n"/>
      <c r="F466" s="24" t="n"/>
      <c r="G466" s="24" t="n"/>
      <c r="H466" s="24" t="n"/>
      <c r="I466" s="20" t="n"/>
      <c r="J466" s="27">
        <f>IFERROR(IF(I466="","",IF(G466="Oui",I466*'Paramètres'!$B$8,0)),"")</f>
        <v/>
      </c>
      <c r="K466" s="27">
        <f>IFERROR(IF(I466="","",IF(H466="Oui",I466*'Paramètres'!$B$9,0)),"")</f>
        <v/>
      </c>
      <c r="L466" s="27">
        <f>IFERROR(IF(OR(I466="",F466=""),"",IF(F466="Encaissement",I466+J466+K466,-(I466+J466+K466))),"")</f>
        <v/>
      </c>
      <c r="M466" s="24" t="n"/>
      <c r="N466" s="26" t="n"/>
    </row>
    <row r="467">
      <c r="A467" s="24" t="n"/>
      <c r="B467" s="17" t="n"/>
      <c r="C467" s="25">
        <f>IFERROR(IF(B467="","",B467-MOD(B467-1,7)),"")</f>
        <v/>
      </c>
      <c r="D467" s="26" t="n"/>
      <c r="E467" s="24" t="n"/>
      <c r="F467" s="24" t="n"/>
      <c r="G467" s="24" t="n"/>
      <c r="H467" s="24" t="n"/>
      <c r="I467" s="20" t="n"/>
      <c r="J467" s="27">
        <f>IFERROR(IF(I467="","",IF(G467="Oui",I467*'Paramètres'!$B$8,0)),"")</f>
        <v/>
      </c>
      <c r="K467" s="27">
        <f>IFERROR(IF(I467="","",IF(H467="Oui",I467*'Paramètres'!$B$9,0)),"")</f>
        <v/>
      </c>
      <c r="L467" s="27">
        <f>IFERROR(IF(OR(I467="",F467=""),"",IF(F467="Encaissement",I467+J467+K467,-(I467+J467+K467))),"")</f>
        <v/>
      </c>
      <c r="M467" s="24" t="n"/>
      <c r="N467" s="26" t="n"/>
    </row>
    <row r="468">
      <c r="A468" s="24" t="n"/>
      <c r="B468" s="17" t="n"/>
      <c r="C468" s="25">
        <f>IFERROR(IF(B468="","",B468-MOD(B468-1,7)),"")</f>
        <v/>
      </c>
      <c r="D468" s="26" t="n"/>
      <c r="E468" s="24" t="n"/>
      <c r="F468" s="24" t="n"/>
      <c r="G468" s="24" t="n"/>
      <c r="H468" s="24" t="n"/>
      <c r="I468" s="20" t="n"/>
      <c r="J468" s="27">
        <f>IFERROR(IF(I468="","",IF(G468="Oui",I468*'Paramètres'!$B$8,0)),"")</f>
        <v/>
      </c>
      <c r="K468" s="27">
        <f>IFERROR(IF(I468="","",IF(H468="Oui",I468*'Paramètres'!$B$9,0)),"")</f>
        <v/>
      </c>
      <c r="L468" s="27">
        <f>IFERROR(IF(OR(I468="",F468=""),"",IF(F468="Encaissement",I468+J468+K468,-(I468+J468+K468))),"")</f>
        <v/>
      </c>
      <c r="M468" s="24" t="n"/>
      <c r="N468" s="26" t="n"/>
    </row>
    <row r="469">
      <c r="A469" s="24" t="n"/>
      <c r="B469" s="17" t="n"/>
      <c r="C469" s="25">
        <f>IFERROR(IF(B469="","",B469-MOD(B469-1,7)),"")</f>
        <v/>
      </c>
      <c r="D469" s="26" t="n"/>
      <c r="E469" s="24" t="n"/>
      <c r="F469" s="24" t="n"/>
      <c r="G469" s="24" t="n"/>
      <c r="H469" s="24" t="n"/>
      <c r="I469" s="20" t="n"/>
      <c r="J469" s="27">
        <f>IFERROR(IF(I469="","",IF(G469="Oui",I469*'Paramètres'!$B$8,0)),"")</f>
        <v/>
      </c>
      <c r="K469" s="27">
        <f>IFERROR(IF(I469="","",IF(H469="Oui",I469*'Paramètres'!$B$9,0)),"")</f>
        <v/>
      </c>
      <c r="L469" s="27">
        <f>IFERROR(IF(OR(I469="",F469=""),"",IF(F469="Encaissement",I469+J469+K469,-(I469+J469+K469))),"")</f>
        <v/>
      </c>
      <c r="M469" s="24" t="n"/>
      <c r="N469" s="26" t="n"/>
    </row>
    <row r="470">
      <c r="A470" s="24" t="n"/>
      <c r="B470" s="17" t="n"/>
      <c r="C470" s="25">
        <f>IFERROR(IF(B470="","",B470-MOD(B470-1,7)),"")</f>
        <v/>
      </c>
      <c r="D470" s="26" t="n"/>
      <c r="E470" s="24" t="n"/>
      <c r="F470" s="24" t="n"/>
      <c r="G470" s="24" t="n"/>
      <c r="H470" s="24" t="n"/>
      <c r="I470" s="20" t="n"/>
      <c r="J470" s="27">
        <f>IFERROR(IF(I470="","",IF(G470="Oui",I470*'Paramètres'!$B$8,0)),"")</f>
        <v/>
      </c>
      <c r="K470" s="27">
        <f>IFERROR(IF(I470="","",IF(H470="Oui",I470*'Paramètres'!$B$9,0)),"")</f>
        <v/>
      </c>
      <c r="L470" s="27">
        <f>IFERROR(IF(OR(I470="",F470=""),"",IF(F470="Encaissement",I470+J470+K470,-(I470+J470+K470))),"")</f>
        <v/>
      </c>
      <c r="M470" s="24" t="n"/>
      <c r="N470" s="26" t="n"/>
    </row>
    <row r="471">
      <c r="A471" s="24" t="n"/>
      <c r="B471" s="17" t="n"/>
      <c r="C471" s="25">
        <f>IFERROR(IF(B471="","",B471-MOD(B471-1,7)),"")</f>
        <v/>
      </c>
      <c r="D471" s="26" t="n"/>
      <c r="E471" s="24" t="n"/>
      <c r="F471" s="24" t="n"/>
      <c r="G471" s="24" t="n"/>
      <c r="H471" s="24" t="n"/>
      <c r="I471" s="20" t="n"/>
      <c r="J471" s="27">
        <f>IFERROR(IF(I471="","",IF(G471="Oui",I471*'Paramètres'!$B$8,0)),"")</f>
        <v/>
      </c>
      <c r="K471" s="27">
        <f>IFERROR(IF(I471="","",IF(H471="Oui",I471*'Paramètres'!$B$9,0)),"")</f>
        <v/>
      </c>
      <c r="L471" s="27">
        <f>IFERROR(IF(OR(I471="",F471=""),"",IF(F471="Encaissement",I471+J471+K471,-(I471+J471+K471))),"")</f>
        <v/>
      </c>
      <c r="M471" s="24" t="n"/>
      <c r="N471" s="26" t="n"/>
    </row>
    <row r="472">
      <c r="A472" s="24" t="n"/>
      <c r="B472" s="17" t="n"/>
      <c r="C472" s="25">
        <f>IFERROR(IF(B472="","",B472-MOD(B472-1,7)),"")</f>
        <v/>
      </c>
      <c r="D472" s="26" t="n"/>
      <c r="E472" s="24" t="n"/>
      <c r="F472" s="24" t="n"/>
      <c r="G472" s="24" t="n"/>
      <c r="H472" s="24" t="n"/>
      <c r="I472" s="20" t="n"/>
      <c r="J472" s="27">
        <f>IFERROR(IF(I472="","",IF(G472="Oui",I472*'Paramètres'!$B$8,0)),"")</f>
        <v/>
      </c>
      <c r="K472" s="27">
        <f>IFERROR(IF(I472="","",IF(H472="Oui",I472*'Paramètres'!$B$9,0)),"")</f>
        <v/>
      </c>
      <c r="L472" s="27">
        <f>IFERROR(IF(OR(I472="",F472=""),"",IF(F472="Encaissement",I472+J472+K472,-(I472+J472+K472))),"")</f>
        <v/>
      </c>
      <c r="M472" s="24" t="n"/>
      <c r="N472" s="26" t="n"/>
    </row>
    <row r="473">
      <c r="A473" s="24" t="n"/>
      <c r="B473" s="17" t="n"/>
      <c r="C473" s="25">
        <f>IFERROR(IF(B473="","",B473-MOD(B473-1,7)),"")</f>
        <v/>
      </c>
      <c r="D473" s="26" t="n"/>
      <c r="E473" s="24" t="n"/>
      <c r="F473" s="24" t="n"/>
      <c r="G473" s="24" t="n"/>
      <c r="H473" s="24" t="n"/>
      <c r="I473" s="20" t="n"/>
      <c r="J473" s="27">
        <f>IFERROR(IF(I473="","",IF(G473="Oui",I473*'Paramètres'!$B$8,0)),"")</f>
        <v/>
      </c>
      <c r="K473" s="27">
        <f>IFERROR(IF(I473="","",IF(H473="Oui",I473*'Paramètres'!$B$9,0)),"")</f>
        <v/>
      </c>
      <c r="L473" s="27">
        <f>IFERROR(IF(OR(I473="",F473=""),"",IF(F473="Encaissement",I473+J473+K473,-(I473+J473+K473))),"")</f>
        <v/>
      </c>
      <c r="M473" s="24" t="n"/>
      <c r="N473" s="26" t="n"/>
    </row>
    <row r="474">
      <c r="A474" s="24" t="n"/>
      <c r="B474" s="17" t="n"/>
      <c r="C474" s="25">
        <f>IFERROR(IF(B474="","",B474-MOD(B474-1,7)),"")</f>
        <v/>
      </c>
      <c r="D474" s="26" t="n"/>
      <c r="E474" s="24" t="n"/>
      <c r="F474" s="24" t="n"/>
      <c r="G474" s="24" t="n"/>
      <c r="H474" s="24" t="n"/>
      <c r="I474" s="20" t="n"/>
      <c r="J474" s="27">
        <f>IFERROR(IF(I474="","",IF(G474="Oui",I474*'Paramètres'!$B$8,0)),"")</f>
        <v/>
      </c>
      <c r="K474" s="27">
        <f>IFERROR(IF(I474="","",IF(H474="Oui",I474*'Paramètres'!$B$9,0)),"")</f>
        <v/>
      </c>
      <c r="L474" s="27">
        <f>IFERROR(IF(OR(I474="",F474=""),"",IF(F474="Encaissement",I474+J474+K474,-(I474+J474+K474))),"")</f>
        <v/>
      </c>
      <c r="M474" s="24" t="n"/>
      <c r="N474" s="26" t="n"/>
    </row>
    <row r="475">
      <c r="A475" s="24" t="n"/>
      <c r="B475" s="17" t="n"/>
      <c r="C475" s="25">
        <f>IFERROR(IF(B475="","",B475-MOD(B475-1,7)),"")</f>
        <v/>
      </c>
      <c r="D475" s="26" t="n"/>
      <c r="E475" s="24" t="n"/>
      <c r="F475" s="24" t="n"/>
      <c r="G475" s="24" t="n"/>
      <c r="H475" s="24" t="n"/>
      <c r="I475" s="20" t="n"/>
      <c r="J475" s="27">
        <f>IFERROR(IF(I475="","",IF(G475="Oui",I475*'Paramètres'!$B$8,0)),"")</f>
        <v/>
      </c>
      <c r="K475" s="27">
        <f>IFERROR(IF(I475="","",IF(H475="Oui",I475*'Paramètres'!$B$9,0)),"")</f>
        <v/>
      </c>
      <c r="L475" s="27">
        <f>IFERROR(IF(OR(I475="",F475=""),"",IF(F475="Encaissement",I475+J475+K475,-(I475+J475+K475))),"")</f>
        <v/>
      </c>
      <c r="M475" s="24" t="n"/>
      <c r="N475" s="26" t="n"/>
    </row>
    <row r="476">
      <c r="A476" s="24" t="n"/>
      <c r="B476" s="17" t="n"/>
      <c r="C476" s="25">
        <f>IFERROR(IF(B476="","",B476-MOD(B476-1,7)),"")</f>
        <v/>
      </c>
      <c r="D476" s="26" t="n"/>
      <c r="E476" s="24" t="n"/>
      <c r="F476" s="24" t="n"/>
      <c r="G476" s="24" t="n"/>
      <c r="H476" s="24" t="n"/>
      <c r="I476" s="20" t="n"/>
      <c r="J476" s="27">
        <f>IFERROR(IF(I476="","",IF(G476="Oui",I476*'Paramètres'!$B$8,0)),"")</f>
        <v/>
      </c>
      <c r="K476" s="27">
        <f>IFERROR(IF(I476="","",IF(H476="Oui",I476*'Paramètres'!$B$9,0)),"")</f>
        <v/>
      </c>
      <c r="L476" s="27">
        <f>IFERROR(IF(OR(I476="",F476=""),"",IF(F476="Encaissement",I476+J476+K476,-(I476+J476+K476))),"")</f>
        <v/>
      </c>
      <c r="M476" s="24" t="n"/>
      <c r="N476" s="26" t="n"/>
    </row>
    <row r="477">
      <c r="A477" s="24" t="n"/>
      <c r="B477" s="17" t="n"/>
      <c r="C477" s="25">
        <f>IFERROR(IF(B477="","",B477-MOD(B477-1,7)),"")</f>
        <v/>
      </c>
      <c r="D477" s="26" t="n"/>
      <c r="E477" s="24" t="n"/>
      <c r="F477" s="24" t="n"/>
      <c r="G477" s="24" t="n"/>
      <c r="H477" s="24" t="n"/>
      <c r="I477" s="20" t="n"/>
      <c r="J477" s="27">
        <f>IFERROR(IF(I477="","",IF(G477="Oui",I477*'Paramètres'!$B$8,0)),"")</f>
        <v/>
      </c>
      <c r="K477" s="27">
        <f>IFERROR(IF(I477="","",IF(H477="Oui",I477*'Paramètres'!$B$9,0)),"")</f>
        <v/>
      </c>
      <c r="L477" s="27">
        <f>IFERROR(IF(OR(I477="",F477=""),"",IF(F477="Encaissement",I477+J477+K477,-(I477+J477+K477))),"")</f>
        <v/>
      </c>
      <c r="M477" s="24" t="n"/>
      <c r="N477" s="26" t="n"/>
    </row>
    <row r="478">
      <c r="A478" s="24" t="n"/>
      <c r="B478" s="17" t="n"/>
      <c r="C478" s="25">
        <f>IFERROR(IF(B478="","",B478-MOD(B478-1,7)),"")</f>
        <v/>
      </c>
      <c r="D478" s="26" t="n"/>
      <c r="E478" s="24" t="n"/>
      <c r="F478" s="24" t="n"/>
      <c r="G478" s="24" t="n"/>
      <c r="H478" s="24" t="n"/>
      <c r="I478" s="20" t="n"/>
      <c r="J478" s="27">
        <f>IFERROR(IF(I478="","",IF(G478="Oui",I478*'Paramètres'!$B$8,0)),"")</f>
        <v/>
      </c>
      <c r="K478" s="27">
        <f>IFERROR(IF(I478="","",IF(H478="Oui",I478*'Paramètres'!$B$9,0)),"")</f>
        <v/>
      </c>
      <c r="L478" s="27">
        <f>IFERROR(IF(OR(I478="",F478=""),"",IF(F478="Encaissement",I478+J478+K478,-(I478+J478+K478))),"")</f>
        <v/>
      </c>
      <c r="M478" s="24" t="n"/>
      <c r="N478" s="26" t="n"/>
    </row>
    <row r="479">
      <c r="A479" s="24" t="n"/>
      <c r="B479" s="17" t="n"/>
      <c r="C479" s="25">
        <f>IFERROR(IF(B479="","",B479-MOD(B479-1,7)),"")</f>
        <v/>
      </c>
      <c r="D479" s="26" t="n"/>
      <c r="E479" s="24" t="n"/>
      <c r="F479" s="24" t="n"/>
      <c r="G479" s="24" t="n"/>
      <c r="H479" s="24" t="n"/>
      <c r="I479" s="20" t="n"/>
      <c r="J479" s="27">
        <f>IFERROR(IF(I479="","",IF(G479="Oui",I479*'Paramètres'!$B$8,0)),"")</f>
        <v/>
      </c>
      <c r="K479" s="27">
        <f>IFERROR(IF(I479="","",IF(H479="Oui",I479*'Paramètres'!$B$9,0)),"")</f>
        <v/>
      </c>
      <c r="L479" s="27">
        <f>IFERROR(IF(OR(I479="",F479=""),"",IF(F479="Encaissement",I479+J479+K479,-(I479+J479+K479))),"")</f>
        <v/>
      </c>
      <c r="M479" s="24" t="n"/>
      <c r="N479" s="26" t="n"/>
    </row>
    <row r="480">
      <c r="A480" s="24" t="n"/>
      <c r="B480" s="17" t="n"/>
      <c r="C480" s="25">
        <f>IFERROR(IF(B480="","",B480-MOD(B480-1,7)),"")</f>
        <v/>
      </c>
      <c r="D480" s="26" t="n"/>
      <c r="E480" s="24" t="n"/>
      <c r="F480" s="24" t="n"/>
      <c r="G480" s="24" t="n"/>
      <c r="H480" s="24" t="n"/>
      <c r="I480" s="20" t="n"/>
      <c r="J480" s="27">
        <f>IFERROR(IF(I480="","",IF(G480="Oui",I480*'Paramètres'!$B$8,0)),"")</f>
        <v/>
      </c>
      <c r="K480" s="27">
        <f>IFERROR(IF(I480="","",IF(H480="Oui",I480*'Paramètres'!$B$9,0)),"")</f>
        <v/>
      </c>
      <c r="L480" s="27">
        <f>IFERROR(IF(OR(I480="",F480=""),"",IF(F480="Encaissement",I480+J480+K480,-(I480+J480+K480))),"")</f>
        <v/>
      </c>
      <c r="M480" s="24" t="n"/>
      <c r="N480" s="26" t="n"/>
    </row>
    <row r="481">
      <c r="A481" s="24" t="n"/>
      <c r="B481" s="17" t="n"/>
      <c r="C481" s="25">
        <f>IFERROR(IF(B481="","",B481-MOD(B481-1,7)),"")</f>
        <v/>
      </c>
      <c r="D481" s="26" t="n"/>
      <c r="E481" s="24" t="n"/>
      <c r="F481" s="24" t="n"/>
      <c r="G481" s="24" t="n"/>
      <c r="H481" s="24" t="n"/>
      <c r="I481" s="20" t="n"/>
      <c r="J481" s="27">
        <f>IFERROR(IF(I481="","",IF(G481="Oui",I481*'Paramètres'!$B$8,0)),"")</f>
        <v/>
      </c>
      <c r="K481" s="27">
        <f>IFERROR(IF(I481="","",IF(H481="Oui",I481*'Paramètres'!$B$9,0)),"")</f>
        <v/>
      </c>
      <c r="L481" s="27">
        <f>IFERROR(IF(OR(I481="",F481=""),"",IF(F481="Encaissement",I481+J481+K481,-(I481+J481+K481))),"")</f>
        <v/>
      </c>
      <c r="M481" s="24" t="n"/>
      <c r="N481" s="26" t="n"/>
    </row>
    <row r="482">
      <c r="A482" s="24" t="n"/>
      <c r="B482" s="17" t="n"/>
      <c r="C482" s="25">
        <f>IFERROR(IF(B482="","",B482-MOD(B482-1,7)),"")</f>
        <v/>
      </c>
      <c r="D482" s="26" t="n"/>
      <c r="E482" s="24" t="n"/>
      <c r="F482" s="24" t="n"/>
      <c r="G482" s="24" t="n"/>
      <c r="H482" s="24" t="n"/>
      <c r="I482" s="20" t="n"/>
      <c r="J482" s="27">
        <f>IFERROR(IF(I482="","",IF(G482="Oui",I482*'Paramètres'!$B$8,0)),"")</f>
        <v/>
      </c>
      <c r="K482" s="27">
        <f>IFERROR(IF(I482="","",IF(H482="Oui",I482*'Paramètres'!$B$9,0)),"")</f>
        <v/>
      </c>
      <c r="L482" s="27">
        <f>IFERROR(IF(OR(I482="",F482=""),"",IF(F482="Encaissement",I482+J482+K482,-(I482+J482+K482))),"")</f>
        <v/>
      </c>
      <c r="M482" s="24" t="n"/>
      <c r="N482" s="26" t="n"/>
    </row>
    <row r="483">
      <c r="A483" s="24" t="n"/>
      <c r="B483" s="17" t="n"/>
      <c r="C483" s="25">
        <f>IFERROR(IF(B483="","",B483-MOD(B483-1,7)),"")</f>
        <v/>
      </c>
      <c r="D483" s="26" t="n"/>
      <c r="E483" s="24" t="n"/>
      <c r="F483" s="24" t="n"/>
      <c r="G483" s="24" t="n"/>
      <c r="H483" s="24" t="n"/>
      <c r="I483" s="20" t="n"/>
      <c r="J483" s="27">
        <f>IFERROR(IF(I483="","",IF(G483="Oui",I483*'Paramètres'!$B$8,0)),"")</f>
        <v/>
      </c>
      <c r="K483" s="27">
        <f>IFERROR(IF(I483="","",IF(H483="Oui",I483*'Paramètres'!$B$9,0)),"")</f>
        <v/>
      </c>
      <c r="L483" s="27">
        <f>IFERROR(IF(OR(I483="",F483=""),"",IF(F483="Encaissement",I483+J483+K483,-(I483+J483+K483))),"")</f>
        <v/>
      </c>
      <c r="M483" s="24" t="n"/>
      <c r="N483" s="26" t="n"/>
    </row>
    <row r="484">
      <c r="A484" s="24" t="n"/>
      <c r="B484" s="17" t="n"/>
      <c r="C484" s="25">
        <f>IFERROR(IF(B484="","",B484-MOD(B484-1,7)),"")</f>
        <v/>
      </c>
      <c r="D484" s="26" t="n"/>
      <c r="E484" s="24" t="n"/>
      <c r="F484" s="24" t="n"/>
      <c r="G484" s="24" t="n"/>
      <c r="H484" s="24" t="n"/>
      <c r="I484" s="20" t="n"/>
      <c r="J484" s="27">
        <f>IFERROR(IF(I484="","",IF(G484="Oui",I484*'Paramètres'!$B$8,0)),"")</f>
        <v/>
      </c>
      <c r="K484" s="27">
        <f>IFERROR(IF(I484="","",IF(H484="Oui",I484*'Paramètres'!$B$9,0)),"")</f>
        <v/>
      </c>
      <c r="L484" s="27">
        <f>IFERROR(IF(OR(I484="",F484=""),"",IF(F484="Encaissement",I484+J484+K484,-(I484+J484+K484))),"")</f>
        <v/>
      </c>
      <c r="M484" s="24" t="n"/>
      <c r="N484" s="26" t="n"/>
    </row>
    <row r="485">
      <c r="A485" s="24" t="n"/>
      <c r="B485" s="17" t="n"/>
      <c r="C485" s="25">
        <f>IFERROR(IF(B485="","",B485-MOD(B485-1,7)),"")</f>
        <v/>
      </c>
      <c r="D485" s="26" t="n"/>
      <c r="E485" s="24" t="n"/>
      <c r="F485" s="24" t="n"/>
      <c r="G485" s="24" t="n"/>
      <c r="H485" s="24" t="n"/>
      <c r="I485" s="20" t="n"/>
      <c r="J485" s="27">
        <f>IFERROR(IF(I485="","",IF(G485="Oui",I485*'Paramètres'!$B$8,0)),"")</f>
        <v/>
      </c>
      <c r="K485" s="27">
        <f>IFERROR(IF(I485="","",IF(H485="Oui",I485*'Paramètres'!$B$9,0)),"")</f>
        <v/>
      </c>
      <c r="L485" s="27">
        <f>IFERROR(IF(OR(I485="",F485=""),"",IF(F485="Encaissement",I485+J485+K485,-(I485+J485+K485))),"")</f>
        <v/>
      </c>
      <c r="M485" s="24" t="n"/>
      <c r="N485" s="26" t="n"/>
    </row>
    <row r="486">
      <c r="A486" s="24" t="n"/>
      <c r="B486" s="17" t="n"/>
      <c r="C486" s="25">
        <f>IFERROR(IF(B486="","",B486-MOD(B486-1,7)),"")</f>
        <v/>
      </c>
      <c r="D486" s="26" t="n"/>
      <c r="E486" s="24" t="n"/>
      <c r="F486" s="24" t="n"/>
      <c r="G486" s="24" t="n"/>
      <c r="H486" s="24" t="n"/>
      <c r="I486" s="20" t="n"/>
      <c r="J486" s="27">
        <f>IFERROR(IF(I486="","",IF(G486="Oui",I486*'Paramètres'!$B$8,0)),"")</f>
        <v/>
      </c>
      <c r="K486" s="27">
        <f>IFERROR(IF(I486="","",IF(H486="Oui",I486*'Paramètres'!$B$9,0)),"")</f>
        <v/>
      </c>
      <c r="L486" s="27">
        <f>IFERROR(IF(OR(I486="",F486=""),"",IF(F486="Encaissement",I486+J486+K486,-(I486+J486+K486))),"")</f>
        <v/>
      </c>
      <c r="M486" s="24" t="n"/>
      <c r="N486" s="26" t="n"/>
    </row>
    <row r="487">
      <c r="A487" s="24" t="n"/>
      <c r="B487" s="17" t="n"/>
      <c r="C487" s="25">
        <f>IFERROR(IF(B487="","",B487-MOD(B487-1,7)),"")</f>
        <v/>
      </c>
      <c r="D487" s="26" t="n"/>
      <c r="E487" s="24" t="n"/>
      <c r="F487" s="24" t="n"/>
      <c r="G487" s="24" t="n"/>
      <c r="H487" s="24" t="n"/>
      <c r="I487" s="20" t="n"/>
      <c r="J487" s="27">
        <f>IFERROR(IF(I487="","",IF(G487="Oui",I487*'Paramètres'!$B$8,0)),"")</f>
        <v/>
      </c>
      <c r="K487" s="27">
        <f>IFERROR(IF(I487="","",IF(H487="Oui",I487*'Paramètres'!$B$9,0)),"")</f>
        <v/>
      </c>
      <c r="L487" s="27">
        <f>IFERROR(IF(OR(I487="",F487=""),"",IF(F487="Encaissement",I487+J487+K487,-(I487+J487+K487))),"")</f>
        <v/>
      </c>
      <c r="M487" s="24" t="n"/>
      <c r="N487" s="26" t="n"/>
    </row>
    <row r="488">
      <c r="A488" s="24" t="n"/>
      <c r="B488" s="17" t="n"/>
      <c r="C488" s="25">
        <f>IFERROR(IF(B488="","",B488-MOD(B488-1,7)),"")</f>
        <v/>
      </c>
      <c r="D488" s="26" t="n"/>
      <c r="E488" s="24" t="n"/>
      <c r="F488" s="24" t="n"/>
      <c r="G488" s="24" t="n"/>
      <c r="H488" s="24" t="n"/>
      <c r="I488" s="20" t="n"/>
      <c r="J488" s="27">
        <f>IFERROR(IF(I488="","",IF(G488="Oui",I488*'Paramètres'!$B$8,0)),"")</f>
        <v/>
      </c>
      <c r="K488" s="27">
        <f>IFERROR(IF(I488="","",IF(H488="Oui",I488*'Paramètres'!$B$9,0)),"")</f>
        <v/>
      </c>
      <c r="L488" s="27">
        <f>IFERROR(IF(OR(I488="",F488=""),"",IF(F488="Encaissement",I488+J488+K488,-(I488+J488+K488))),"")</f>
        <v/>
      </c>
      <c r="M488" s="24" t="n"/>
      <c r="N488" s="26" t="n"/>
    </row>
    <row r="489">
      <c r="A489" s="24" t="n"/>
      <c r="B489" s="17" t="n"/>
      <c r="C489" s="25">
        <f>IFERROR(IF(B489="","",B489-MOD(B489-1,7)),"")</f>
        <v/>
      </c>
      <c r="D489" s="26" t="n"/>
      <c r="E489" s="24" t="n"/>
      <c r="F489" s="24" t="n"/>
      <c r="G489" s="24" t="n"/>
      <c r="H489" s="24" t="n"/>
      <c r="I489" s="20" t="n"/>
      <c r="J489" s="27">
        <f>IFERROR(IF(I489="","",IF(G489="Oui",I489*'Paramètres'!$B$8,0)),"")</f>
        <v/>
      </c>
      <c r="K489" s="27">
        <f>IFERROR(IF(I489="","",IF(H489="Oui",I489*'Paramètres'!$B$9,0)),"")</f>
        <v/>
      </c>
      <c r="L489" s="27">
        <f>IFERROR(IF(OR(I489="",F489=""),"",IF(F489="Encaissement",I489+J489+K489,-(I489+J489+K489))),"")</f>
        <v/>
      </c>
      <c r="M489" s="24" t="n"/>
      <c r="N489" s="26" t="n"/>
    </row>
    <row r="490">
      <c r="A490" s="24" t="n"/>
      <c r="B490" s="17" t="n"/>
      <c r="C490" s="25">
        <f>IFERROR(IF(B490="","",B490-MOD(B490-1,7)),"")</f>
        <v/>
      </c>
      <c r="D490" s="26" t="n"/>
      <c r="E490" s="24" t="n"/>
      <c r="F490" s="24" t="n"/>
      <c r="G490" s="24" t="n"/>
      <c r="H490" s="24" t="n"/>
      <c r="I490" s="20" t="n"/>
      <c r="J490" s="27">
        <f>IFERROR(IF(I490="","",IF(G490="Oui",I490*'Paramètres'!$B$8,0)),"")</f>
        <v/>
      </c>
      <c r="K490" s="27">
        <f>IFERROR(IF(I490="","",IF(H490="Oui",I490*'Paramètres'!$B$9,0)),"")</f>
        <v/>
      </c>
      <c r="L490" s="27">
        <f>IFERROR(IF(OR(I490="",F490=""),"",IF(F490="Encaissement",I490+J490+K490,-(I490+J490+K490))),"")</f>
        <v/>
      </c>
      <c r="M490" s="24" t="n"/>
      <c r="N490" s="26" t="n"/>
    </row>
    <row r="491">
      <c r="A491" s="24" t="n"/>
      <c r="B491" s="17" t="n"/>
      <c r="C491" s="25">
        <f>IFERROR(IF(B491="","",B491-MOD(B491-1,7)),"")</f>
        <v/>
      </c>
      <c r="D491" s="26" t="n"/>
      <c r="E491" s="24" t="n"/>
      <c r="F491" s="24" t="n"/>
      <c r="G491" s="24" t="n"/>
      <c r="H491" s="24" t="n"/>
      <c r="I491" s="20" t="n"/>
      <c r="J491" s="27">
        <f>IFERROR(IF(I491="","",IF(G491="Oui",I491*'Paramètres'!$B$8,0)),"")</f>
        <v/>
      </c>
      <c r="K491" s="27">
        <f>IFERROR(IF(I491="","",IF(H491="Oui",I491*'Paramètres'!$B$9,0)),"")</f>
        <v/>
      </c>
      <c r="L491" s="27">
        <f>IFERROR(IF(OR(I491="",F491=""),"",IF(F491="Encaissement",I491+J491+K491,-(I491+J491+K491))),"")</f>
        <v/>
      </c>
      <c r="M491" s="24" t="n"/>
      <c r="N491" s="26" t="n"/>
    </row>
    <row r="492">
      <c r="A492" s="24" t="n"/>
      <c r="B492" s="17" t="n"/>
      <c r="C492" s="25">
        <f>IFERROR(IF(B492="","",B492-MOD(B492-1,7)),"")</f>
        <v/>
      </c>
      <c r="D492" s="26" t="n"/>
      <c r="E492" s="24" t="n"/>
      <c r="F492" s="24" t="n"/>
      <c r="G492" s="24" t="n"/>
      <c r="H492" s="24" t="n"/>
      <c r="I492" s="20" t="n"/>
      <c r="J492" s="27">
        <f>IFERROR(IF(I492="","",IF(G492="Oui",I492*'Paramètres'!$B$8,0)),"")</f>
        <v/>
      </c>
      <c r="K492" s="27">
        <f>IFERROR(IF(I492="","",IF(H492="Oui",I492*'Paramètres'!$B$9,0)),"")</f>
        <v/>
      </c>
      <c r="L492" s="27">
        <f>IFERROR(IF(OR(I492="",F492=""),"",IF(F492="Encaissement",I492+J492+K492,-(I492+J492+K492))),"")</f>
        <v/>
      </c>
      <c r="M492" s="24" t="n"/>
      <c r="N492" s="26" t="n"/>
    </row>
    <row r="493">
      <c r="A493" s="24" t="n"/>
      <c r="B493" s="17" t="n"/>
      <c r="C493" s="25">
        <f>IFERROR(IF(B493="","",B493-MOD(B493-1,7)),"")</f>
        <v/>
      </c>
      <c r="D493" s="26" t="n"/>
      <c r="E493" s="24" t="n"/>
      <c r="F493" s="24" t="n"/>
      <c r="G493" s="24" t="n"/>
      <c r="H493" s="24" t="n"/>
      <c r="I493" s="20" t="n"/>
      <c r="J493" s="27">
        <f>IFERROR(IF(I493="","",IF(G493="Oui",I493*'Paramètres'!$B$8,0)),"")</f>
        <v/>
      </c>
      <c r="K493" s="27">
        <f>IFERROR(IF(I493="","",IF(H493="Oui",I493*'Paramètres'!$B$9,0)),"")</f>
        <v/>
      </c>
      <c r="L493" s="27">
        <f>IFERROR(IF(OR(I493="",F493=""),"",IF(F493="Encaissement",I493+J493+K493,-(I493+J493+K493))),"")</f>
        <v/>
      </c>
      <c r="M493" s="24" t="n"/>
      <c r="N493" s="26" t="n"/>
    </row>
    <row r="494">
      <c r="A494" s="24" t="n"/>
      <c r="B494" s="17" t="n"/>
      <c r="C494" s="25">
        <f>IFERROR(IF(B494="","",B494-MOD(B494-1,7)),"")</f>
        <v/>
      </c>
      <c r="D494" s="26" t="n"/>
      <c r="E494" s="24" t="n"/>
      <c r="F494" s="24" t="n"/>
      <c r="G494" s="24" t="n"/>
      <c r="H494" s="24" t="n"/>
      <c r="I494" s="20" t="n"/>
      <c r="J494" s="27">
        <f>IFERROR(IF(I494="","",IF(G494="Oui",I494*'Paramètres'!$B$8,0)),"")</f>
        <v/>
      </c>
      <c r="K494" s="27">
        <f>IFERROR(IF(I494="","",IF(H494="Oui",I494*'Paramètres'!$B$9,0)),"")</f>
        <v/>
      </c>
      <c r="L494" s="27">
        <f>IFERROR(IF(OR(I494="",F494=""),"",IF(F494="Encaissement",I494+J494+K494,-(I494+J494+K494))),"")</f>
        <v/>
      </c>
      <c r="M494" s="24" t="n"/>
      <c r="N494" s="26" t="n"/>
    </row>
    <row r="495">
      <c r="A495" s="24" t="n"/>
      <c r="B495" s="17" t="n"/>
      <c r="C495" s="25">
        <f>IFERROR(IF(B495="","",B495-MOD(B495-1,7)),"")</f>
        <v/>
      </c>
      <c r="D495" s="26" t="n"/>
      <c r="E495" s="24" t="n"/>
      <c r="F495" s="24" t="n"/>
      <c r="G495" s="24" t="n"/>
      <c r="H495" s="24" t="n"/>
      <c r="I495" s="20" t="n"/>
      <c r="J495" s="27">
        <f>IFERROR(IF(I495="","",IF(G495="Oui",I495*'Paramètres'!$B$8,0)),"")</f>
        <v/>
      </c>
      <c r="K495" s="27">
        <f>IFERROR(IF(I495="","",IF(H495="Oui",I495*'Paramètres'!$B$9,0)),"")</f>
        <v/>
      </c>
      <c r="L495" s="27">
        <f>IFERROR(IF(OR(I495="",F495=""),"",IF(F495="Encaissement",I495+J495+K495,-(I495+J495+K495))),"")</f>
        <v/>
      </c>
      <c r="M495" s="24" t="n"/>
      <c r="N495" s="26" t="n"/>
    </row>
    <row r="496">
      <c r="A496" s="24" t="n"/>
      <c r="B496" s="17" t="n"/>
      <c r="C496" s="25">
        <f>IFERROR(IF(B496="","",B496-MOD(B496-1,7)),"")</f>
        <v/>
      </c>
      <c r="D496" s="26" t="n"/>
      <c r="E496" s="24" t="n"/>
      <c r="F496" s="24" t="n"/>
      <c r="G496" s="24" t="n"/>
      <c r="H496" s="24" t="n"/>
      <c r="I496" s="20" t="n"/>
      <c r="J496" s="27">
        <f>IFERROR(IF(I496="","",IF(G496="Oui",I496*'Paramètres'!$B$8,0)),"")</f>
        <v/>
      </c>
      <c r="K496" s="27">
        <f>IFERROR(IF(I496="","",IF(H496="Oui",I496*'Paramètres'!$B$9,0)),"")</f>
        <v/>
      </c>
      <c r="L496" s="27">
        <f>IFERROR(IF(OR(I496="",F496=""),"",IF(F496="Encaissement",I496+J496+K496,-(I496+J496+K496))),"")</f>
        <v/>
      </c>
      <c r="M496" s="24" t="n"/>
      <c r="N496" s="26" t="n"/>
    </row>
    <row r="497">
      <c r="A497" s="24" t="n"/>
      <c r="B497" s="17" t="n"/>
      <c r="C497" s="25">
        <f>IFERROR(IF(B497="","",B497-MOD(B497-1,7)),"")</f>
        <v/>
      </c>
      <c r="D497" s="26" t="n"/>
      <c r="E497" s="24" t="n"/>
      <c r="F497" s="24" t="n"/>
      <c r="G497" s="24" t="n"/>
      <c r="H497" s="24" t="n"/>
      <c r="I497" s="20" t="n"/>
      <c r="J497" s="27">
        <f>IFERROR(IF(I497="","",IF(G497="Oui",I497*'Paramètres'!$B$8,0)),"")</f>
        <v/>
      </c>
      <c r="K497" s="27">
        <f>IFERROR(IF(I497="","",IF(H497="Oui",I497*'Paramètres'!$B$9,0)),"")</f>
        <v/>
      </c>
      <c r="L497" s="27">
        <f>IFERROR(IF(OR(I497="",F497=""),"",IF(F497="Encaissement",I497+J497+K497,-(I497+J497+K497))),"")</f>
        <v/>
      </c>
      <c r="M497" s="24" t="n"/>
      <c r="N497" s="26" t="n"/>
    </row>
    <row r="498">
      <c r="A498" s="24" t="n"/>
      <c r="B498" s="17" t="n"/>
      <c r="C498" s="25">
        <f>IFERROR(IF(B498="","",B498-MOD(B498-1,7)),"")</f>
        <v/>
      </c>
      <c r="D498" s="26" t="n"/>
      <c r="E498" s="24" t="n"/>
      <c r="F498" s="24" t="n"/>
      <c r="G498" s="24" t="n"/>
      <c r="H498" s="24" t="n"/>
      <c r="I498" s="20" t="n"/>
      <c r="J498" s="27">
        <f>IFERROR(IF(I498="","",IF(G498="Oui",I498*'Paramètres'!$B$8,0)),"")</f>
        <v/>
      </c>
      <c r="K498" s="27">
        <f>IFERROR(IF(I498="","",IF(H498="Oui",I498*'Paramètres'!$B$9,0)),"")</f>
        <v/>
      </c>
      <c r="L498" s="27">
        <f>IFERROR(IF(OR(I498="",F498=""),"",IF(F498="Encaissement",I498+J498+K498,-(I498+J498+K498))),"")</f>
        <v/>
      </c>
      <c r="M498" s="24" t="n"/>
      <c r="N498" s="26" t="n"/>
    </row>
    <row r="499">
      <c r="A499" s="24" t="n"/>
      <c r="B499" s="17" t="n"/>
      <c r="C499" s="25">
        <f>IFERROR(IF(B499="","",B499-MOD(B499-1,7)),"")</f>
        <v/>
      </c>
      <c r="D499" s="26" t="n"/>
      <c r="E499" s="24" t="n"/>
      <c r="F499" s="24" t="n"/>
      <c r="G499" s="24" t="n"/>
      <c r="H499" s="24" t="n"/>
      <c r="I499" s="20" t="n"/>
      <c r="J499" s="27">
        <f>IFERROR(IF(I499="","",IF(G499="Oui",I499*'Paramètres'!$B$8,0)),"")</f>
        <v/>
      </c>
      <c r="K499" s="27">
        <f>IFERROR(IF(I499="","",IF(H499="Oui",I499*'Paramètres'!$B$9,0)),"")</f>
        <v/>
      </c>
      <c r="L499" s="27">
        <f>IFERROR(IF(OR(I499="",F499=""),"",IF(F499="Encaissement",I499+J499+K499,-(I499+J499+K499))),"")</f>
        <v/>
      </c>
      <c r="M499" s="24" t="n"/>
      <c r="N499" s="26" t="n"/>
    </row>
    <row r="500">
      <c r="A500" s="24" t="n"/>
      <c r="B500" s="17" t="n"/>
      <c r="C500" s="25">
        <f>IFERROR(IF(B500="","",B500-MOD(B500-1,7)),"")</f>
        <v/>
      </c>
      <c r="D500" s="26" t="n"/>
      <c r="E500" s="24" t="n"/>
      <c r="F500" s="24" t="n"/>
      <c r="G500" s="24" t="n"/>
      <c r="H500" s="24" t="n"/>
      <c r="I500" s="20" t="n"/>
      <c r="J500" s="27">
        <f>IFERROR(IF(I500="","",IF(G500="Oui",I500*'Paramètres'!$B$8,0)),"")</f>
        <v/>
      </c>
      <c r="K500" s="27">
        <f>IFERROR(IF(I500="","",IF(H500="Oui",I500*'Paramètres'!$B$9,0)),"")</f>
        <v/>
      </c>
      <c r="L500" s="27">
        <f>IFERROR(IF(OR(I500="",F500=""),"",IF(F500="Encaissement",I500+J500+K500,-(I500+J500+K500))),"")</f>
        <v/>
      </c>
      <c r="M500" s="24" t="n"/>
      <c r="N500" s="26" t="n"/>
    </row>
    <row r="501">
      <c r="A501" s="24" t="n"/>
      <c r="B501" s="17" t="n"/>
      <c r="C501" s="25">
        <f>IFERROR(IF(B501="","",B501-MOD(B501-1,7)),"")</f>
        <v/>
      </c>
      <c r="D501" s="26" t="n"/>
      <c r="E501" s="24" t="n"/>
      <c r="F501" s="24" t="n"/>
      <c r="G501" s="24" t="n"/>
      <c r="H501" s="24" t="n"/>
      <c r="I501" s="20" t="n"/>
      <c r="J501" s="27">
        <f>IFERROR(IF(I501="","",IF(G501="Oui",I501*'Paramètres'!$B$8,0)),"")</f>
        <v/>
      </c>
      <c r="K501" s="27">
        <f>IFERROR(IF(I501="","",IF(H501="Oui",I501*'Paramètres'!$B$9,0)),"")</f>
        <v/>
      </c>
      <c r="L501" s="27">
        <f>IFERROR(IF(OR(I501="",F501=""),"",IF(F501="Encaissement",I501+J501+K501,-(I501+J501+K501))),"")</f>
        <v/>
      </c>
      <c r="M501" s="24" t="n"/>
      <c r="N501" s="26" t="n"/>
    </row>
    <row r="502">
      <c r="A502" s="24" t="n"/>
      <c r="B502" s="17" t="n"/>
      <c r="C502" s="25">
        <f>IFERROR(IF(B502="","",B502-MOD(B502-1,7)),"")</f>
        <v/>
      </c>
      <c r="D502" s="26" t="n"/>
      <c r="E502" s="24" t="n"/>
      <c r="F502" s="24" t="n"/>
      <c r="G502" s="24" t="n"/>
      <c r="H502" s="24" t="n"/>
      <c r="I502" s="20" t="n"/>
      <c r="J502" s="27">
        <f>IFERROR(IF(I502="","",IF(G502="Oui",I502*'Paramètres'!$B$8,0)),"")</f>
        <v/>
      </c>
      <c r="K502" s="27">
        <f>IFERROR(IF(I502="","",IF(H502="Oui",I502*'Paramètres'!$B$9,0)),"")</f>
        <v/>
      </c>
      <c r="L502" s="27">
        <f>IFERROR(IF(OR(I502="",F502=""),"",IF(F502="Encaissement",I502+J502+K502,-(I502+J502+K502))),"")</f>
        <v/>
      </c>
      <c r="M502" s="24" t="n"/>
      <c r="N502" s="26" t="n"/>
    </row>
    <row r="503">
      <c r="A503" s="24" t="n"/>
      <c r="B503" s="17" t="n"/>
      <c r="C503" s="25">
        <f>IFERROR(IF(B503="","",B503-MOD(B503-1,7)),"")</f>
        <v/>
      </c>
      <c r="D503" s="26" t="n"/>
      <c r="E503" s="24" t="n"/>
      <c r="F503" s="24" t="n"/>
      <c r="G503" s="24" t="n"/>
      <c r="H503" s="24" t="n"/>
      <c r="I503" s="20" t="n"/>
      <c r="J503" s="27">
        <f>IFERROR(IF(I503="","",IF(G503="Oui",I503*'Paramètres'!$B$8,0)),"")</f>
        <v/>
      </c>
      <c r="K503" s="27">
        <f>IFERROR(IF(I503="","",IF(H503="Oui",I503*'Paramètres'!$B$9,0)),"")</f>
        <v/>
      </c>
      <c r="L503" s="27">
        <f>IFERROR(IF(OR(I503="",F503=""),"",IF(F503="Encaissement",I503+J503+K503,-(I503+J503+K503))),"")</f>
        <v/>
      </c>
      <c r="M503" s="24" t="n"/>
      <c r="N503" s="26" t="n"/>
    </row>
    <row r="504">
      <c r="A504" s="24" t="n"/>
      <c r="B504" s="17" t="n"/>
      <c r="C504" s="25">
        <f>IFERROR(IF(B504="","",B504-MOD(B504-1,7)),"")</f>
        <v/>
      </c>
      <c r="D504" s="26" t="n"/>
      <c r="E504" s="24" t="n"/>
      <c r="F504" s="24" t="n"/>
      <c r="G504" s="24" t="n"/>
      <c r="H504" s="24" t="n"/>
      <c r="I504" s="20" t="n"/>
      <c r="J504" s="27">
        <f>IFERROR(IF(I504="","",IF(G504="Oui",I504*'Paramètres'!$B$8,0)),"")</f>
        <v/>
      </c>
      <c r="K504" s="27">
        <f>IFERROR(IF(I504="","",IF(H504="Oui",I504*'Paramètres'!$B$9,0)),"")</f>
        <v/>
      </c>
      <c r="L504" s="27">
        <f>IFERROR(IF(OR(I504="",F504=""),"",IF(F504="Encaissement",I504+J504+K504,-(I504+J504+K504))),"")</f>
        <v/>
      </c>
      <c r="M504" s="24" t="n"/>
      <c r="N504" s="26" t="n"/>
    </row>
    <row r="505">
      <c r="A505" s="24" t="n"/>
      <c r="B505" s="17" t="n"/>
      <c r="C505" s="25">
        <f>IFERROR(IF(B505="","",B505-MOD(B505-1,7)),"")</f>
        <v/>
      </c>
      <c r="D505" s="26" t="n"/>
      <c r="E505" s="24" t="n"/>
      <c r="F505" s="24" t="n"/>
      <c r="G505" s="24" t="n"/>
      <c r="H505" s="24" t="n"/>
      <c r="I505" s="20" t="n"/>
      <c r="J505" s="27">
        <f>IFERROR(IF(I505="","",IF(G505="Oui",I505*'Paramètres'!$B$8,0)),"")</f>
        <v/>
      </c>
      <c r="K505" s="27">
        <f>IFERROR(IF(I505="","",IF(H505="Oui",I505*'Paramètres'!$B$9,0)),"")</f>
        <v/>
      </c>
      <c r="L505" s="27">
        <f>IFERROR(IF(OR(I505="",F505=""),"",IF(F505="Encaissement",I505+J505+K505,-(I505+J505+K505))),"")</f>
        <v/>
      </c>
      <c r="M505" s="24" t="n"/>
      <c r="N505" s="26" t="n"/>
    </row>
    <row r="506">
      <c r="A506" s="24" t="n"/>
      <c r="B506" s="17" t="n"/>
      <c r="C506" s="25">
        <f>IFERROR(IF(B506="","",B506-MOD(B506-1,7)),"")</f>
        <v/>
      </c>
      <c r="D506" s="26" t="n"/>
      <c r="E506" s="24" t="n"/>
      <c r="F506" s="24" t="n"/>
      <c r="G506" s="24" t="n"/>
      <c r="H506" s="24" t="n"/>
      <c r="I506" s="20" t="n"/>
      <c r="J506" s="27">
        <f>IFERROR(IF(I506="","",IF(G506="Oui",I506*'Paramètres'!$B$8,0)),"")</f>
        <v/>
      </c>
      <c r="K506" s="27">
        <f>IFERROR(IF(I506="","",IF(H506="Oui",I506*'Paramètres'!$B$9,0)),"")</f>
        <v/>
      </c>
      <c r="L506" s="27">
        <f>IFERROR(IF(OR(I506="",F506=""),"",IF(F506="Encaissement",I506+J506+K506,-(I506+J506+K506))),"")</f>
        <v/>
      </c>
      <c r="M506" s="24" t="n"/>
      <c r="N506" s="26" t="n"/>
    </row>
  </sheetData>
  <autoFilter ref="A6:N506"/>
  <mergeCells count="3">
    <mergeCell ref="A1:N1"/>
    <mergeCell ref="A2:N2"/>
    <mergeCell ref="A3:N3"/>
  </mergeCells>
  <conditionalFormatting sqref="L7:L506">
    <cfRule type="cellIs" priority="1" operator="greaterThan" dxfId="5">
      <formula>0</formula>
    </cfRule>
    <cfRule type="cellIs" priority="2" operator="lessThan" dxfId="6">
      <formula>0</formula>
    </cfRule>
  </conditionalFormatting>
  <conditionalFormatting sqref="M7:M506">
    <cfRule type="expression" priority="3" dxfId="0">
      <formula>ISNUMBER(SEARCH("Confirmé",M7))</formula>
    </cfRule>
    <cfRule type="expression" priority="4" dxfId="2">
      <formula>ISNUMBER(SEARCH("À confirmer",M7))</formula>
    </cfRule>
    <cfRule type="expression" priority="5" dxfId="7">
      <formula>ISNUMBER(SEARCH("Annulé",M7))</formula>
    </cfRule>
  </conditionalFormatting>
  <conditionalFormatting sqref="A7:N506">
    <cfRule type="expression" priority="6" dxfId="7">
      <formula>$M7="Annulé"</formula>
    </cfRule>
  </conditionalFormatting>
  <dataValidations count="6">
    <dataValidation sqref="B7:B506" showErrorMessage="1" showInputMessage="1" allowBlank="1" type="date" operator="between">
      <formula1>DATE(2020,1,1)</formula1>
      <formula2>DATE(2100,12,31)</formula2>
    </dataValidation>
    <dataValidation sqref="E7:E506" showErrorMessage="1" showInputMessage="1" allowBlank="1" type="list">
      <formula1>'Paramètres'!$D$5:$D$14</formula1>
    </dataValidation>
    <dataValidation sqref="F7:F506" showErrorMessage="1" showInputMessage="1" allowBlank="1" type="list">
      <formula1>'Paramètres'!$E$5:$E$6</formula1>
    </dataValidation>
    <dataValidation sqref="G7:H506" showErrorMessage="1" showInputMessage="1" allowBlank="1" type="list">
      <formula1>'Paramètres'!$F$5:$F$6</formula1>
    </dataValidation>
    <dataValidation sqref="I7:I506" showErrorMessage="1" showInputMessage="1" allowBlank="1" type="decimal" operator="greaterThanOrEqual">
      <formula1>0</formula1>
    </dataValidation>
    <dataValidation sqref="M7:M506" showErrorMessage="1" showInputMessage="1" allowBlank="1" type="list">
      <formula1>'Paramètres'!$G$5:$G$7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2026-09-02T10:08:09Z</dcterms:created>
  <dcterms:modified xmlns:dcterms="http://purl.org/dc/terms/" xmlns:xsi="http://www.w3.org/2001/XMLSchema-instance" xsi:type="dcterms:W3CDTF">2026-09-02T10:08:09Z</dcterms:modified>
</cp:coreProperties>
</file>