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Registre des contrat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'Registre des contrats'!$A$6:$Z$506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[$CAD-1009]"/>
    <numFmt numFmtId="166" formatCode="0.0%"/>
    <numFmt numFmtId="167" formatCode="0.00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04040"/>
      <sz val="10"/>
    </font>
    <font>
      <name val="Aptos"/>
      <b val="1"/>
      <sz val="10"/>
    </font>
    <font>
      <name val="Aptos"/>
      <b val="1"/>
      <color rgb="00FFFFFF"/>
      <sz val="11"/>
    </font>
    <font>
      <name val="Aptos"/>
      <i val="1"/>
      <color rgb="007F6000"/>
      <sz val="10"/>
    </font>
    <font>
      <name val="Aptos"/>
      <sz val="10"/>
    </font>
    <font>
      <name val="Aptos"/>
      <b val="1"/>
      <color rgb="00004B87"/>
      <sz val="11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7" fillId="5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5" borderId="1" pivotButton="0" quotePrefix="0" xfId="0"/>
    <xf numFmtId="165" fontId="0" fillId="5" borderId="1" pivotButton="0" quotePrefix="0" xfId="0"/>
    <xf numFmtId="3" fontId="0" fillId="5" borderId="1" pivotButton="0" quotePrefix="0" xfId="0"/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horizontal="left" vertical="center" wrapText="1"/>
      <protection locked="0" hidden="0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3" fontId="6" fillId="4" borderId="1" applyAlignment="1" applyProtection="1" pivotButton="0" quotePrefix="0" xfId="0">
      <alignment horizontal="center" vertical="center"/>
      <protection locked="0" hidden="0"/>
    </xf>
    <xf numFmtId="164" fontId="6" fillId="5" borderId="1" applyAlignment="1" pivotButton="0" quotePrefix="0" xfId="0">
      <alignment horizontal="center" vertical="center"/>
    </xf>
    <xf numFmtId="165" fontId="6" fillId="4" borderId="1" applyAlignment="1" applyProtection="1" pivotButton="0" quotePrefix="0" xfId="0">
      <alignment horizontal="center" vertical="center"/>
      <protection locked="0" hidden="0"/>
    </xf>
    <xf numFmtId="165" fontId="6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3" fontId="4" fillId="2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0" fontId="0" fillId="4" borderId="1" applyAlignment="1" applyProtection="1" pivotButton="0" quotePrefix="0" xfId="0">
      <alignment horizontal="left" vertical="center"/>
      <protection locked="0" hidden="0"/>
    </xf>
    <xf numFmtId="167" fontId="0" fillId="4" borderId="1" applyAlignment="1" applyProtection="1" pivotButton="0" quotePrefix="0" xfId="0">
      <alignment horizontal="left" vertical="center"/>
      <protection locked="0" hidden="0"/>
    </xf>
    <xf numFmtId="0" fontId="0" fillId="5" borderId="1" applyAlignment="1" pivotButton="0" quotePrefix="0" xfId="0">
      <alignment horizontal="left" vertical="center"/>
    </xf>
    <xf numFmtId="3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Alignment="1" applyProtection="1" pivotButton="0" quotePrefix="0" xfId="0">
      <alignment horizontal="left" vertical="center"/>
      <protection locked="0" hidden="0"/>
    </xf>
    <xf numFmtId="0" fontId="5" fillId="6" borderId="1" applyAlignment="1" pivotButton="0" quotePrefix="0" xfId="0">
      <alignment horizontal="left" vertical="center" wrapText="1"/>
    </xf>
    <xf numFmtId="0" fontId="0" fillId="4" borderId="1" applyAlignment="1" applyProtection="1" pivotButton="0" quotePrefix="0" xfId="0">
      <alignment horizontal="left" vertical="center" wrapText="1"/>
      <protection locked="0" hidden="0"/>
    </xf>
    <xf numFmtId="164" fontId="3" fillId="0" borderId="0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5" fontId="0" fillId="5" borderId="1" pivotButton="0" quotePrefix="0" xfId="0"/>
    <xf numFmtId="164" fontId="6" fillId="4" borderId="1" applyAlignment="1" applyProtection="1" pivotButton="0" quotePrefix="0" xfId="0">
      <alignment horizontal="center" vertical="center"/>
      <protection locked="0" hidden="0"/>
    </xf>
    <xf numFmtId="164" fontId="6" fillId="5" borderId="1" applyAlignment="1" pivotButton="0" quotePrefix="0" xfId="0">
      <alignment horizontal="center" vertical="center"/>
    </xf>
    <xf numFmtId="165" fontId="6" fillId="4" borderId="1" applyAlignment="1" applyProtection="1" pivotButton="0" quotePrefix="0" xfId="0">
      <alignment horizontal="center" vertical="center"/>
      <protection locked="0" hidden="0"/>
    </xf>
    <xf numFmtId="165" fontId="6" fillId="5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167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ont>
        <color rgb="009C0006"/>
      </font>
      <fill>
        <patternFill patternType="solid">
          <fgColor rgb="00F4CCCC"/>
        </patternFill>
      </fill>
    </dxf>
    <dxf>
      <font>
        <color rgb="007F6000"/>
      </font>
      <fill>
        <patternFill patternType="solid">
          <fgColor rgb="00FCE5CD"/>
        </patternFill>
      </fill>
    </dxf>
    <dxf>
      <font>
        <color rgb="007F600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Valeur des contrats par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bord'!B12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bord'!$A$13:$A$18</f>
            </numRef>
          </cat>
          <val>
            <numRef>
              <f>'Tableau de bord'!$B$13:$B$18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 de contrat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avant taxes (CAD)</a:t>
                </a:r>
              </a:p>
            </rich>
          </tx>
        </title>
        <numFmt formatCode="#,##0 [$CAD-1009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ntrats" displayName="tblContrats" ref="A6:Z506" headerRowCount="1">
  <autoFilter ref="A6:Z506"/>
  <tableColumns count="26">
    <tableColumn id="1" name="ID contrat"/>
    <tableColumn id="2" name="Fournisseur"/>
    <tableColumn id="3" name="NEQ ou no d’entreprise"/>
    <tableColumn id="4" name="Contact fournisseur"/>
    <tableColumn id="5" name="Courriel fournisseur"/>
    <tableColumn id="6" name="Type de contrat"/>
    <tableColumn id="7" name="Objet / service"/>
    <tableColumn id="8" name="Responsable interne"/>
    <tableColumn id="9" name="Date de signature"/>
    <tableColumn id="10" name="Date de début"/>
    <tableColumn id="11" name="Date de fin"/>
    <tableColumn id="12" name="Préavis (jours)"/>
    <tableColumn id="13" name="Date avis de renouvellement"/>
    <tableColumn id="14" name="Renouvellement automatique"/>
    <tableColumn id="15" name="Statut"/>
    <tableColumn id="16" name="Valeur contractuelle avant taxes"/>
    <tableColumn id="17" name="TPS applicable"/>
    <tableColumn id="18" name="TVQ applicable"/>
    <tableColumn id="19" name="TPS"/>
    <tableColumn id="20" name="TVQ"/>
    <tableColumn id="21" name="Valeur contractuelle taxes incluses"/>
    <tableColumn id="22" name="Fréquence de facturation"/>
    <tableColumn id="23" name="Emplacement du document"/>
    <tableColumn id="24" name="Jours avant échéance"/>
    <tableColumn id="25" name="Alerte échéance"/>
    <tableColumn id="2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35" customWidth="1" min="4" max="4"/>
    <col width="20" customWidth="1" min="5" max="5"/>
    <col width="4" customWidth="1" min="6" max="6"/>
    <col width="18" customWidth="1" min="7" max="7"/>
    <col width="16" customWidth="1" min="8" max="8"/>
  </cols>
  <sheetData>
    <row r="1" ht="28" customHeight="1">
      <c r="A1" s="1" t="inlineStr">
        <is>
          <t>Tableau de bord — Contrats fournisseurs</t>
        </is>
      </c>
    </row>
    <row r="2">
      <c r="A2" s="2" t="inlineStr">
        <is>
          <t>Mise à jour automatique selon les données du registre.</t>
        </is>
      </c>
      <c r="G2" s="3" t="inlineStr">
        <is>
          <t>Date du jour</t>
        </is>
      </c>
      <c r="H2" s="34">
        <f>TODAY()</f>
        <v/>
      </c>
    </row>
    <row r="3"/>
    <row r="4">
      <c r="A4" s="5" t="inlineStr">
        <is>
          <t>Nombre de contrats enregistrés</t>
        </is>
      </c>
      <c r="B4" s="6">
        <f>COUNTIF('Registre des contrats'!$A$7:$A$506,"&lt;&gt;")</f>
        <v/>
      </c>
      <c r="D4" s="5" t="inlineStr">
        <is>
          <t>Valeur active avant taxes</t>
        </is>
      </c>
      <c r="E4" s="35">
        <f>SUMIF('Registre des contrats'!$O$7:$O$506,"Actif",'Registre des contrats'!$P$7:$P$506)</f>
        <v/>
      </c>
    </row>
    <row r="5">
      <c r="A5" s="5" t="inlineStr">
        <is>
          <t>Contrats actifs</t>
        </is>
      </c>
      <c r="B5" s="6">
        <f>COUNTIF('Registre des contrats'!$O$7:$O$506,"Actif")</f>
        <v/>
      </c>
      <c r="D5" s="5" t="inlineStr">
        <is>
          <t>Valeur active taxes incluses</t>
        </is>
      </c>
      <c r="E5" s="35">
        <f>SUMIF('Registre des contrats'!$O$7:$O$506,"Actif",'Registre des contrats'!$U$7:$U$506)</f>
        <v/>
      </c>
    </row>
    <row r="6">
      <c r="A6" s="5" t="inlineStr">
        <is>
          <t>Échéances prochaines</t>
        </is>
      </c>
      <c r="B6" s="6">
        <f>COUNTIF('Registre des contrats'!$Y$7:$Y$506,"Échéance prochaine")</f>
        <v/>
      </c>
      <c r="D6" s="5" t="inlineStr">
        <is>
          <t>Valeur totale avant taxes</t>
        </is>
      </c>
      <c r="E6" s="35">
        <f>SUM('Registre des contrats'!$P$7:$P$506)</f>
        <v/>
      </c>
    </row>
    <row r="7">
      <c r="A7" s="5" t="inlineStr">
        <is>
          <t>Avis de renouvellement requis</t>
        </is>
      </c>
      <c r="B7" s="6">
        <f>COUNTIF('Registre des contrats'!$Y$7:$Y$506,"Avis de renouvellement requis")</f>
        <v/>
      </c>
      <c r="D7" s="5" t="inlineStr">
        <is>
          <t>Proportion de contrats actifs</t>
        </is>
      </c>
      <c r="E7" s="36">
        <f>IFERROR(B5/B4,0)</f>
        <v/>
      </c>
    </row>
    <row r="8">
      <c r="A8" s="5" t="inlineStr">
        <is>
          <t>Contrats échus</t>
        </is>
      </c>
      <c r="B8" s="6">
        <f>COUNTIF('Registre des contrats'!$Y$7:$Y$506,"Échu")</f>
        <v/>
      </c>
      <c r="D8" s="5" t="inlineStr">
        <is>
          <t>Écart de contrôle — valeur avant taxes</t>
        </is>
      </c>
      <c r="E8" s="35">
        <f>E6-SUM(B13:B18)</f>
        <v/>
      </c>
    </row>
    <row r="9"/>
    <row r="10"/>
    <row r="11"/>
    <row r="12">
      <c r="A12" s="9" t="inlineStr">
        <is>
          <t>Type de contrat</t>
        </is>
      </c>
      <c r="B12" s="9" t="inlineStr">
        <is>
          <t>Valeur avant taxes</t>
        </is>
      </c>
      <c r="D12" s="9" t="inlineStr">
        <is>
          <t>Statut</t>
        </is>
      </c>
      <c r="E12" s="9" t="inlineStr">
        <is>
          <t>Nombre de contrats</t>
        </is>
      </c>
    </row>
    <row r="13">
      <c r="A13" s="10" t="inlineStr">
        <is>
          <t>Services TI et logiciels</t>
        </is>
      </c>
      <c r="B13" s="37">
        <f>SUMIF('Registre des contrats'!$F$7:$F$506,A13,'Registre des contrats'!$P$7:$P$506)</f>
        <v/>
      </c>
      <c r="D13" s="10" t="inlineStr">
        <is>
          <t>Projet</t>
        </is>
      </c>
      <c r="E13" s="12">
        <f>COUNTIF('Registre des contrats'!$O$7:$O$506,D13)</f>
        <v/>
      </c>
    </row>
    <row r="14">
      <c r="A14" s="10" t="inlineStr">
        <is>
          <t>Télécommunications</t>
        </is>
      </c>
      <c r="B14" s="37">
        <f>SUMIF('Registre des contrats'!$F$7:$F$506,A14,'Registre des contrats'!$P$7:$P$506)</f>
        <v/>
      </c>
      <c r="D14" s="10" t="inlineStr">
        <is>
          <t>Actif</t>
        </is>
      </c>
      <c r="E14" s="12">
        <f>COUNTIF('Registre des contrats'!$O$7:$O$506,D14)</f>
        <v/>
      </c>
    </row>
    <row r="15">
      <c r="A15" s="10" t="inlineStr">
        <is>
          <t>Services professionnels</t>
        </is>
      </c>
      <c r="B15" s="37">
        <f>SUMIF('Registre des contrats'!$F$7:$F$506,A15,'Registre des contrats'!$P$7:$P$506)</f>
        <v/>
      </c>
      <c r="D15" s="10" t="inlineStr">
        <is>
          <t>À renouveler</t>
        </is>
      </c>
      <c r="E15" s="12">
        <f>COUNTIF('Registre des contrats'!$O$7:$O$506,D15)</f>
        <v/>
      </c>
    </row>
    <row r="16">
      <c r="A16" s="10" t="inlineStr">
        <is>
          <t>Location d’équipement</t>
        </is>
      </c>
      <c r="B16" s="37">
        <f>SUMIF('Registre des contrats'!$F$7:$F$506,A16,'Registre des contrats'!$P$7:$P$506)</f>
        <v/>
      </c>
      <c r="D16" s="10" t="inlineStr">
        <is>
          <t>Échu</t>
        </is>
      </c>
      <c r="E16" s="12">
        <f>COUNTIF('Registre des contrats'!$O$7:$O$506,D16)</f>
        <v/>
      </c>
    </row>
    <row r="17">
      <c r="A17" s="10" t="inlineStr">
        <is>
          <t>Entretien et réparations</t>
        </is>
      </c>
      <c r="B17" s="37">
        <f>SUMIF('Registre des contrats'!$F$7:$F$506,A17,'Registre des contrats'!$P$7:$P$506)</f>
        <v/>
      </c>
      <c r="D17" s="10" t="inlineStr">
        <is>
          <t>Résilié</t>
        </is>
      </c>
      <c r="E17" s="12">
        <f>COUNTIF('Registre des contrats'!$O$7:$O$506,D17)</f>
        <v/>
      </c>
    </row>
    <row r="18">
      <c r="A18" s="10" t="inlineStr">
        <is>
          <t>Fournitures et autres services</t>
        </is>
      </c>
      <c r="B18" s="37">
        <f>SUMIF('Registre des contrats'!$F$7:$F$506,A18,'Registre des contrats'!$P$7:$P$506)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H1"/>
  </mergeCells>
  <conditionalFormatting sqref="E8">
    <cfRule type="cellIs" priority="1" operator="notEqual" dxfId="0">
      <formula>0</formula>
    </cfRule>
    <cfRule type="cellIs" priority="2" operator="equal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0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1" customWidth="1" min="3" max="3"/>
    <col width="23" customWidth="1" min="4" max="4"/>
    <col width="32" customWidth="1" min="5" max="5"/>
    <col width="26" customWidth="1" min="6" max="6"/>
    <col width="40" customWidth="1" min="7" max="7"/>
    <col width="26" customWidth="1" min="8" max="8"/>
    <col width="15" customWidth="1" min="9" max="9"/>
    <col width="15" customWidth="1" min="10" max="10"/>
    <col width="15" customWidth="1" min="11" max="11"/>
    <col width="15" customWidth="1" min="12" max="12"/>
    <col width="20" customWidth="1" min="13" max="13"/>
    <col width="22" customWidth="1" min="14" max="14"/>
    <col width="18" customWidth="1" min="15" max="15"/>
    <col width="22" customWidth="1" min="16" max="16"/>
    <col width="16" customWidth="1" min="17" max="17"/>
    <col width="16" customWidth="1" min="18" max="18"/>
    <col width="15" customWidth="1" min="19" max="19"/>
    <col width="15" customWidth="1" min="20" max="20"/>
    <col width="24" customWidth="1" min="21" max="21"/>
    <col width="23" customWidth="1" min="22" max="22"/>
    <col width="42" customWidth="1" min="23" max="23"/>
    <col width="18" customWidth="1" min="24" max="24"/>
    <col width="27" customWidth="1" min="25" max="25"/>
    <col width="42" customWidth="1" min="26" max="26"/>
  </cols>
  <sheetData>
    <row r="1" ht="28" customHeight="1">
      <c r="A1" s="1" t="inlineStr">
        <is>
          <t>Registre des contrats fournisseurs</t>
        </is>
      </c>
    </row>
    <row r="2" ht="22" customHeight="1">
      <c r="A2" s="13" t="inlineStr">
        <is>
          <t>Saisir les données dans les cellules bleues. Les cellules grises sont calculées automatiquement.</t>
        </is>
      </c>
    </row>
    <row r="3" ht="22" customHeight="1">
      <c r="A3" s="13" t="inlineStr">
        <is>
          <t>Les valeurs contractuelles sont inscrites avant taxes. Les taux appliqués proviennent de la feuille Paramètres.</t>
        </is>
      </c>
    </row>
    <row r="6">
      <c r="A6" s="14" t="inlineStr">
        <is>
          <t>ID contrat</t>
        </is>
      </c>
      <c r="B6" s="14" t="inlineStr">
        <is>
          <t>Fournisseur</t>
        </is>
      </c>
      <c r="C6" s="14" t="inlineStr">
        <is>
          <t>NEQ ou no d’entreprise</t>
        </is>
      </c>
      <c r="D6" s="14" t="inlineStr">
        <is>
          <t>Contact fournisseur</t>
        </is>
      </c>
      <c r="E6" s="14" t="inlineStr">
        <is>
          <t>Courriel fournisseur</t>
        </is>
      </c>
      <c r="F6" s="14" t="inlineStr">
        <is>
          <t>Type de contrat</t>
        </is>
      </c>
      <c r="G6" s="14" t="inlineStr">
        <is>
          <t>Objet / service</t>
        </is>
      </c>
      <c r="H6" s="14" t="inlineStr">
        <is>
          <t>Responsable interne</t>
        </is>
      </c>
      <c r="I6" s="14" t="inlineStr">
        <is>
          <t>Date de signature</t>
        </is>
      </c>
      <c r="J6" s="14" t="inlineStr">
        <is>
          <t>Date de début</t>
        </is>
      </c>
      <c r="K6" s="14" t="inlineStr">
        <is>
          <t>Date de fin</t>
        </is>
      </c>
      <c r="L6" s="14" t="inlineStr">
        <is>
          <t>Préavis (jours)</t>
        </is>
      </c>
      <c r="M6" s="14" t="inlineStr">
        <is>
          <t>Date avis de renouvellement</t>
        </is>
      </c>
      <c r="N6" s="14" t="inlineStr">
        <is>
          <t>Renouvellement automatique</t>
        </is>
      </c>
      <c r="O6" s="14" t="inlineStr">
        <is>
          <t>Statut</t>
        </is>
      </c>
      <c r="P6" s="14" t="inlineStr">
        <is>
          <t>Valeur contractuelle avant taxes</t>
        </is>
      </c>
      <c r="Q6" s="14" t="inlineStr">
        <is>
          <t>TPS applicable</t>
        </is>
      </c>
      <c r="R6" s="14" t="inlineStr">
        <is>
          <t>TVQ applicable</t>
        </is>
      </c>
      <c r="S6" s="14" t="inlineStr">
        <is>
          <t>TPS</t>
        </is>
      </c>
      <c r="T6" s="14" t="inlineStr">
        <is>
          <t>TVQ</t>
        </is>
      </c>
      <c r="U6" s="14" t="inlineStr">
        <is>
          <t>Valeur contractuelle taxes incluses</t>
        </is>
      </c>
      <c r="V6" s="14" t="inlineStr">
        <is>
          <t>Fréquence de facturation</t>
        </is>
      </c>
      <c r="W6" s="14" t="inlineStr">
        <is>
          <t>Emplacement du document</t>
        </is>
      </c>
      <c r="X6" s="14" t="inlineStr">
        <is>
          <t>Jours avant échéance</t>
        </is>
      </c>
      <c r="Y6" s="14" t="inlineStr">
        <is>
          <t>Alerte échéance</t>
        </is>
      </c>
      <c r="Z6" s="14" t="inlineStr">
        <is>
          <t>Notes</t>
        </is>
      </c>
    </row>
    <row r="7">
      <c r="A7" s="15" t="inlineStr">
        <is>
          <t>CF-2026-001</t>
        </is>
      </c>
      <c r="B7" s="16" t="inlineStr">
        <is>
          <t>Solutions Nuage Boréal inc.</t>
        </is>
      </c>
      <c r="C7" s="15" t="inlineStr">
        <is>
          <t>1171234567</t>
        </is>
      </c>
      <c r="D7" s="16" t="inlineStr">
        <is>
          <t>Mélanie Gagnon</t>
        </is>
      </c>
      <c r="E7" s="16" t="inlineStr">
        <is>
          <t>melanie.gagnon@nuageboreal.ca</t>
        </is>
      </c>
      <c r="F7" s="16" t="inlineStr">
        <is>
          <t>Services TI et logiciels</t>
        </is>
      </c>
      <c r="G7" s="16" t="inlineStr">
        <is>
          <t>Abonnement infonuagique de gestion documentaire</t>
        </is>
      </c>
      <c r="H7" s="16" t="inlineStr">
        <is>
          <t>Technologies de l’information</t>
        </is>
      </c>
      <c r="I7" s="38" t="n">
        <v>45917</v>
      </c>
      <c r="J7" s="38" t="n">
        <v>45937</v>
      </c>
      <c r="K7" s="38" t="n">
        <v>46312</v>
      </c>
      <c r="L7" s="18" t="n">
        <v>60</v>
      </c>
      <c r="M7" s="39">
        <f>IF(OR(A7="",K7="",L7=""),"",K7-L7)</f>
        <v/>
      </c>
      <c r="N7" s="15" t="inlineStr">
        <is>
          <t>Oui</t>
        </is>
      </c>
      <c r="O7" s="15" t="inlineStr">
        <is>
          <t>Actif</t>
        </is>
      </c>
      <c r="P7" s="40" t="n">
        <v>4800</v>
      </c>
      <c r="Q7" s="15" t="inlineStr">
        <is>
          <t>Oui</t>
        </is>
      </c>
      <c r="R7" s="15" t="inlineStr">
        <is>
          <t>Oui</t>
        </is>
      </c>
      <c r="S7" s="41">
        <f>IF(OR(A7="",P7=""),"",IF(Q7="Oui",P7*'Paramètres'!$B$4,0))</f>
        <v/>
      </c>
      <c r="T7" s="41">
        <f>IF(OR(A7="",P7=""),"",IF(R7="Oui",P7*'Paramètres'!$B$5,0))</f>
        <v/>
      </c>
      <c r="U7" s="41">
        <f>IF(OR(A7="",P7=""),"",P7+S7+T7)</f>
        <v/>
      </c>
      <c r="V7" s="15" t="inlineStr">
        <is>
          <t>Annuelle</t>
        </is>
      </c>
      <c r="W7" s="16" t="inlineStr">
        <is>
          <t>SharePoint/Contrats/CF-2026-001.pdf</t>
        </is>
      </c>
      <c r="X7" s="22">
        <f>IF(OR(A7="",K7=""),"",K7-TODAY())</f>
        <v/>
      </c>
      <c r="Y7" s="23">
        <f>IF(A7="","",IF(O7="Résilié","Sans objet",IF(K7="","À compléter",IF(K7&lt;TODAY(),"Échu",IF(K7&lt;=TODAY()+'Paramètres'!$B$7,"Échéance prochaine",IF(M7&lt;=TODAY(),"Avis de renouvellement requis","Conforme"))))))</f>
        <v/>
      </c>
      <c r="Z7" s="16" t="inlineStr">
        <is>
          <t>Licence pour 12 utilisateurs</t>
        </is>
      </c>
    </row>
    <row r="8">
      <c r="A8" s="15" t="inlineStr">
        <is>
          <t>CF-2026-002</t>
        </is>
      </c>
      <c r="B8" s="16" t="inlineStr">
        <is>
          <t>Télécom Québec Nord inc.</t>
        </is>
      </c>
      <c r="C8" s="15" t="inlineStr">
        <is>
          <t>1169876543</t>
        </is>
      </c>
      <c r="D8" s="16" t="inlineStr">
        <is>
          <t>Étienne Morin</t>
        </is>
      </c>
      <c r="E8" s="16" t="inlineStr">
        <is>
          <t>etienne.morin@telecomquebecnord.ca</t>
        </is>
      </c>
      <c r="F8" s="16" t="inlineStr">
        <is>
          <t>Télécommunications</t>
        </is>
      </c>
      <c r="G8" s="16" t="inlineStr">
        <is>
          <t>Téléphonie IP et accès Internet</t>
        </is>
      </c>
      <c r="H8" s="16" t="inlineStr">
        <is>
          <t>Administration</t>
        </is>
      </c>
      <c r="I8" s="38" t="n">
        <v>46027</v>
      </c>
      <c r="J8" s="38" t="n">
        <v>46042</v>
      </c>
      <c r="K8" s="38" t="n">
        <v>46487</v>
      </c>
      <c r="L8" s="18" t="n">
        <v>90</v>
      </c>
      <c r="M8" s="39">
        <f>IF(OR(A8="",K8="",L8=""),"",K8-L8)</f>
        <v/>
      </c>
      <c r="N8" s="15" t="inlineStr">
        <is>
          <t>Oui</t>
        </is>
      </c>
      <c r="O8" s="15" t="inlineStr">
        <is>
          <t>Actif</t>
        </is>
      </c>
      <c r="P8" s="40" t="n">
        <v>18600</v>
      </c>
      <c r="Q8" s="15" t="inlineStr">
        <is>
          <t>Oui</t>
        </is>
      </c>
      <c r="R8" s="15" t="inlineStr">
        <is>
          <t>Oui</t>
        </is>
      </c>
      <c r="S8" s="41">
        <f>IF(OR(A8="",P8=""),"",IF(Q8="Oui",P8*'Paramètres'!$B$4,0))</f>
        <v/>
      </c>
      <c r="T8" s="41">
        <f>IF(OR(A8="",P8=""),"",IF(R8="Oui",P8*'Paramètres'!$B$5,0))</f>
        <v/>
      </c>
      <c r="U8" s="41">
        <f>IF(OR(A8="",P8=""),"",P8+S8+T8)</f>
        <v/>
      </c>
      <c r="V8" s="15" t="inlineStr">
        <is>
          <t>Mensuelle</t>
        </is>
      </c>
      <c r="W8" s="16" t="inlineStr">
        <is>
          <t>SharePoint/Contrats/CF-2026-002.pdf</t>
        </is>
      </c>
      <c r="X8" s="22">
        <f>IF(OR(A8="",K8=""),"",K8-TODAY())</f>
        <v/>
      </c>
      <c r="Y8" s="23">
        <f>IF(A8="","",IF(O8="Résilié","Sans objet",IF(K8="","À compléter",IF(K8&lt;TODAY(),"Échu",IF(K8&lt;=TODAY()+'Paramètres'!$B$7,"Échéance prochaine",IF(M8&lt;=TODAY(),"Avis de renouvellement requis","Conforme"))))))</f>
        <v/>
      </c>
      <c r="Z8" s="16" t="inlineStr">
        <is>
          <t>Inclut trois lignes mobiles</t>
        </is>
      </c>
    </row>
    <row r="9">
      <c r="A9" s="15" t="inlineStr">
        <is>
          <t>CF-2026-003</t>
        </is>
      </c>
      <c r="B9" s="16" t="inlineStr">
        <is>
          <t>Cabinet Lavoie CPA s.e.n.c.r.l.</t>
        </is>
      </c>
      <c r="C9" s="15" t="inlineStr">
        <is>
          <t>1174567890</t>
        </is>
      </c>
      <c r="D9" s="16" t="inlineStr">
        <is>
          <t>Catherine Lavoie, CPA</t>
        </is>
      </c>
      <c r="E9" s="16" t="inlineStr">
        <is>
          <t>c.lavoie@lavoiecpa.ca</t>
        </is>
      </c>
      <c r="F9" s="16" t="inlineStr">
        <is>
          <t>Services professionnels</t>
        </is>
      </c>
      <c r="G9" s="16" t="inlineStr">
        <is>
          <t>Mission de compilation et déclarations fiscales</t>
        </is>
      </c>
      <c r="H9" s="16" t="inlineStr">
        <is>
          <t>Comptabilité</t>
        </is>
      </c>
      <c r="I9" s="38" t="n">
        <v>46017</v>
      </c>
      <c r="J9" s="38" t="n">
        <v>46027</v>
      </c>
      <c r="K9" s="38" t="n">
        <v>46417</v>
      </c>
      <c r="L9" s="18" t="n">
        <v>30</v>
      </c>
      <c r="M9" s="39">
        <f>IF(OR(A9="",K9="",L9=""),"",K9-L9)</f>
        <v/>
      </c>
      <c r="N9" s="15" t="inlineStr">
        <is>
          <t>Non</t>
        </is>
      </c>
      <c r="O9" s="15" t="inlineStr">
        <is>
          <t>À renouveler</t>
        </is>
      </c>
      <c r="P9" s="40" t="n">
        <v>7250</v>
      </c>
      <c r="Q9" s="15" t="inlineStr">
        <is>
          <t>Oui</t>
        </is>
      </c>
      <c r="R9" s="15" t="inlineStr">
        <is>
          <t>Oui</t>
        </is>
      </c>
      <c r="S9" s="41">
        <f>IF(OR(A9="",P9=""),"",IF(Q9="Oui",P9*'Paramètres'!$B$4,0))</f>
        <v/>
      </c>
      <c r="T9" s="41">
        <f>IF(OR(A9="",P9=""),"",IF(R9="Oui",P9*'Paramètres'!$B$5,0))</f>
        <v/>
      </c>
      <c r="U9" s="41">
        <f>IF(OR(A9="",P9=""),"",P9+S9+T9)</f>
        <v/>
      </c>
      <c r="V9" s="15" t="inlineStr">
        <is>
          <t>Annuelle</t>
        </is>
      </c>
      <c r="W9" s="16" t="inlineStr">
        <is>
          <t>SharePoint/Contrats/CF-2026-003.pdf</t>
        </is>
      </c>
      <c r="X9" s="22">
        <f>IF(OR(A9="",K9=""),"",K9-TODAY())</f>
        <v/>
      </c>
      <c r="Y9" s="23">
        <f>IF(A9="","",IF(O9="Résilié","Sans objet",IF(K9="","À compléter",IF(K9&lt;TODAY(),"Échu",IF(K9&lt;=TODAY()+'Paramètres'!$B$7,"Échéance prochaine",IF(M9&lt;=TODAY(),"Avis de renouvellement requis","Conforme"))))))</f>
        <v/>
      </c>
      <c r="Z9" s="16" t="inlineStr">
        <is>
          <t>Révision requise avant la prochaine année financière</t>
        </is>
      </c>
    </row>
    <row r="10">
      <c r="A10" s="15" t="inlineStr">
        <is>
          <t>CF-2026-004</t>
        </is>
      </c>
      <c r="B10" s="16" t="inlineStr">
        <is>
          <t>Entretien Propre-Matin inc.</t>
        </is>
      </c>
      <c r="C10" s="15" t="inlineStr">
        <is>
          <t>1162345678</t>
        </is>
      </c>
      <c r="D10" s="16" t="inlineStr">
        <is>
          <t>Patrick Roy</t>
        </is>
      </c>
      <c r="E10" s="16" t="inlineStr">
        <is>
          <t>proymatin@entretienpm.ca</t>
        </is>
      </c>
      <c r="F10" s="16" t="inlineStr">
        <is>
          <t>Entretien et réparations</t>
        </is>
      </c>
      <c r="G10" s="16" t="inlineStr">
        <is>
          <t>Entretien ménager hebdomadaire des bureaux</t>
        </is>
      </c>
      <c r="H10" s="16" t="inlineStr">
        <is>
          <t>Opérations</t>
        </is>
      </c>
      <c r="I10" s="38" t="n">
        <v>46147</v>
      </c>
      <c r="J10" s="38" t="n">
        <v>46147</v>
      </c>
      <c r="K10" s="38" t="n">
        <v>46287</v>
      </c>
      <c r="L10" s="18" t="n">
        <v>30</v>
      </c>
      <c r="M10" s="39">
        <f>IF(OR(A10="",K10="",L10=""),"",K10-L10)</f>
        <v/>
      </c>
      <c r="N10" s="15" t="inlineStr">
        <is>
          <t>Oui</t>
        </is>
      </c>
      <c r="O10" s="15" t="inlineStr">
        <is>
          <t>Actif</t>
        </is>
      </c>
      <c r="P10" s="40" t="n">
        <v>12480</v>
      </c>
      <c r="Q10" s="15" t="inlineStr">
        <is>
          <t>Oui</t>
        </is>
      </c>
      <c r="R10" s="15" t="inlineStr">
        <is>
          <t>Oui</t>
        </is>
      </c>
      <c r="S10" s="41">
        <f>IF(OR(A10="",P10=""),"",IF(Q10="Oui",P10*'Paramètres'!$B$4,0))</f>
        <v/>
      </c>
      <c r="T10" s="41">
        <f>IF(OR(A10="",P10=""),"",IF(R10="Oui",P10*'Paramètres'!$B$5,0))</f>
        <v/>
      </c>
      <c r="U10" s="41">
        <f>IF(OR(A10="",P10=""),"",P10+S10+T10)</f>
        <v/>
      </c>
      <c r="V10" s="15" t="inlineStr">
        <is>
          <t>Mensuelle</t>
        </is>
      </c>
      <c r="W10" s="16" t="inlineStr">
        <is>
          <t>SharePoint/Contrats/CF-2026-004.pdf</t>
        </is>
      </c>
      <c r="X10" s="22">
        <f>IF(OR(A10="",K10=""),"",K10-TODAY())</f>
        <v/>
      </c>
      <c r="Y10" s="23">
        <f>IF(A10="","",IF(O10="Résilié","Sans objet",IF(K10="","À compléter",IF(K10&lt;TODAY(),"Échu",IF(K10&lt;=TODAY()+'Paramètres'!$B$7,"Échéance prochaine",IF(M10&lt;=TODAY(),"Avis de renouvellement requis","Conforme"))))))</f>
        <v/>
      </c>
      <c r="Z10" s="16" t="inlineStr">
        <is>
          <t>Service le mardi soir</t>
        </is>
      </c>
    </row>
    <row r="11">
      <c r="A11" s="15" t="inlineStr">
        <is>
          <t>CF-2026-005</t>
        </is>
      </c>
      <c r="B11" s="16" t="inlineStr">
        <is>
          <t>Mobilier Bureau Laurentien ltée</t>
        </is>
      </c>
      <c r="C11" s="15" t="inlineStr">
        <is>
          <t>1173456789</t>
        </is>
      </c>
      <c r="D11" s="16" t="inlineStr">
        <is>
          <t>Sophie Bérubé</t>
        </is>
      </c>
      <c r="E11" s="16" t="inlineStr">
        <is>
          <t>s.berube@bureaulaurentien.ca</t>
        </is>
      </c>
      <c r="F11" s="16" t="inlineStr">
        <is>
          <t>Location d’équipement</t>
        </is>
      </c>
      <c r="G11" s="16" t="inlineStr">
        <is>
          <t>Location de photocopieur multifonction</t>
        </is>
      </c>
      <c r="H11" s="16" t="inlineStr">
        <is>
          <t>Administration</t>
        </is>
      </c>
      <c r="I11" s="38" t="n">
        <v>46087</v>
      </c>
      <c r="J11" s="38" t="n">
        <v>46102</v>
      </c>
      <c r="K11" s="38" t="n">
        <v>46627</v>
      </c>
      <c r="L11" s="18" t="n">
        <v>90</v>
      </c>
      <c r="M11" s="39">
        <f>IF(OR(A11="",K11="",L11=""),"",K11-L11)</f>
        <v/>
      </c>
      <c r="N11" s="15" t="inlineStr">
        <is>
          <t>Oui</t>
        </is>
      </c>
      <c r="O11" s="15" t="inlineStr">
        <is>
          <t>Actif</t>
        </is>
      </c>
      <c r="P11" s="40" t="n">
        <v>9720</v>
      </c>
      <c r="Q11" s="15" t="inlineStr">
        <is>
          <t>Oui</t>
        </is>
      </c>
      <c r="R11" s="15" t="inlineStr">
        <is>
          <t>Oui</t>
        </is>
      </c>
      <c r="S11" s="41">
        <f>IF(OR(A11="",P11=""),"",IF(Q11="Oui",P11*'Paramètres'!$B$4,0))</f>
        <v/>
      </c>
      <c r="T11" s="41">
        <f>IF(OR(A11="",P11=""),"",IF(R11="Oui",P11*'Paramètres'!$B$5,0))</f>
        <v/>
      </c>
      <c r="U11" s="41">
        <f>IF(OR(A11="",P11=""),"",P11+S11+T11)</f>
        <v/>
      </c>
      <c r="V11" s="15" t="inlineStr">
        <is>
          <t>Mensuelle</t>
        </is>
      </c>
      <c r="W11" s="16" t="inlineStr">
        <is>
          <t>SharePoint/Contrats/CF-2026-005.pdf</t>
        </is>
      </c>
      <c r="X11" s="22">
        <f>IF(OR(A11="",K11=""),"",K11-TODAY())</f>
        <v/>
      </c>
      <c r="Y11" s="23">
        <f>IF(A11="","",IF(O11="Résilié","Sans objet",IF(K11="","À compléter",IF(K11&lt;TODAY(),"Échu",IF(K11&lt;=TODAY()+'Paramètres'!$B$7,"Échéance prochaine",IF(M11&lt;=TODAY(),"Avis de renouvellement requis","Conforme"))))))</f>
        <v/>
      </c>
      <c r="Z11" s="16" t="inlineStr">
        <is>
          <t>Volume mensuel inclus au contrat</t>
        </is>
      </c>
    </row>
    <row r="12">
      <c r="A12" s="15" t="inlineStr">
        <is>
          <t>CF-2026-006</t>
        </is>
      </c>
      <c r="B12" s="16" t="inlineStr">
        <is>
          <t>Services Web Rivière inc.</t>
        </is>
      </c>
      <c r="C12" s="15" t="inlineStr">
        <is>
          <t>1167654321</t>
        </is>
      </c>
      <c r="D12" s="16" t="inlineStr">
        <is>
          <t>Nicolas Tremblay</t>
        </is>
      </c>
      <c r="E12" s="16" t="inlineStr">
        <is>
          <t>n.tremblay@webriviere.ca</t>
        </is>
      </c>
      <c r="F12" s="16" t="inlineStr">
        <is>
          <t>Services TI et logiciels</t>
        </is>
      </c>
      <c r="G12" s="16" t="inlineStr">
        <is>
          <t>Hébergement Web et maintenance préventive</t>
        </is>
      </c>
      <c r="H12" s="16" t="inlineStr">
        <is>
          <t>Technologies de l’information</t>
        </is>
      </c>
      <c r="I12" s="38" t="n">
        <v>45967</v>
      </c>
      <c r="J12" s="38" t="n">
        <v>45977</v>
      </c>
      <c r="K12" s="38" t="n">
        <v>46257</v>
      </c>
      <c r="L12" s="18" t="n">
        <v>45</v>
      </c>
      <c r="M12" s="39">
        <f>IF(OR(A12="",K12="",L12=""),"",K12-L12)</f>
        <v/>
      </c>
      <c r="N12" s="15" t="inlineStr">
        <is>
          <t>Oui</t>
        </is>
      </c>
      <c r="O12" s="15" t="inlineStr">
        <is>
          <t>Actif</t>
        </is>
      </c>
      <c r="P12" s="40" t="n">
        <v>3600</v>
      </c>
      <c r="Q12" s="15" t="inlineStr">
        <is>
          <t>Oui</t>
        </is>
      </c>
      <c r="R12" s="15" t="inlineStr">
        <is>
          <t>Oui</t>
        </is>
      </c>
      <c r="S12" s="41">
        <f>IF(OR(A12="",P12=""),"",IF(Q12="Oui",P12*'Paramètres'!$B$4,0))</f>
        <v/>
      </c>
      <c r="T12" s="41">
        <f>IF(OR(A12="",P12=""),"",IF(R12="Oui",P12*'Paramètres'!$B$5,0))</f>
        <v/>
      </c>
      <c r="U12" s="41">
        <f>IF(OR(A12="",P12=""),"",P12+S12+T12)</f>
        <v/>
      </c>
      <c r="V12" s="15" t="inlineStr">
        <is>
          <t>Annuelle</t>
        </is>
      </c>
      <c r="W12" s="16" t="inlineStr">
        <is>
          <t>SharePoint/Contrats/CF-2026-006.pdf</t>
        </is>
      </c>
      <c r="X12" s="22">
        <f>IF(OR(A12="",K12=""),"",K12-TODAY())</f>
        <v/>
      </c>
      <c r="Y12" s="23">
        <f>IF(A12="","",IF(O12="Résilié","Sans objet",IF(K12="","À compléter",IF(K12&lt;TODAY(),"Échu",IF(K12&lt;=TODAY()+'Paramètres'!$B$7,"Échéance prochaine",IF(M12&lt;=TODAY(),"Avis de renouvellement requis","Conforme"))))))</f>
        <v/>
      </c>
      <c r="Z12" s="16" t="inlineStr">
        <is>
          <t>Domaine et certificat SSL inclus</t>
        </is>
      </c>
    </row>
    <row r="13">
      <c r="A13" s="15" t="inlineStr">
        <is>
          <t>CF-2026-007</t>
        </is>
      </c>
      <c r="B13" s="16" t="inlineStr">
        <is>
          <t>Bureau Express Montréal inc.</t>
        </is>
      </c>
      <c r="C13" s="15" t="inlineStr">
        <is>
          <t>1176543210</t>
        </is>
      </c>
      <c r="D13" s="16" t="inlineStr">
        <is>
          <t>Karine Ouellet</t>
        </is>
      </c>
      <c r="E13" s="16" t="inlineStr">
        <is>
          <t>karine.ouellet@bureauexpress.ca</t>
        </is>
      </c>
      <c r="F13" s="16" t="inlineStr">
        <is>
          <t>Fournitures et autres services</t>
        </is>
      </c>
      <c r="G13" s="16" t="inlineStr">
        <is>
          <t>Fournitures de bureau et papeterie</t>
        </is>
      </c>
      <c r="H13" s="16" t="inlineStr">
        <is>
          <t>Administration</t>
        </is>
      </c>
      <c r="I13" s="38" t="n">
        <v>46177</v>
      </c>
      <c r="J13" s="38" t="n">
        <v>46182</v>
      </c>
      <c r="K13" s="38" t="n">
        <v>46342</v>
      </c>
      <c r="L13" s="18" t="n">
        <v>15</v>
      </c>
      <c r="M13" s="39">
        <f>IF(OR(A13="",K13="",L13=""),"",K13-L13)</f>
        <v/>
      </c>
      <c r="N13" s="15" t="inlineStr">
        <is>
          <t>Non</t>
        </is>
      </c>
      <c r="O13" s="15" t="inlineStr">
        <is>
          <t>Actif</t>
        </is>
      </c>
      <c r="P13" s="40" t="n">
        <v>2400</v>
      </c>
      <c r="Q13" s="15" t="inlineStr">
        <is>
          <t>Oui</t>
        </is>
      </c>
      <c r="R13" s="15" t="inlineStr">
        <is>
          <t>Oui</t>
        </is>
      </c>
      <c r="S13" s="41">
        <f>IF(OR(A13="",P13=""),"",IF(Q13="Oui",P13*'Paramètres'!$B$4,0))</f>
        <v/>
      </c>
      <c r="T13" s="41">
        <f>IF(OR(A13="",P13=""),"",IF(R13="Oui",P13*'Paramètres'!$B$5,0))</f>
        <v/>
      </c>
      <c r="U13" s="41">
        <f>IF(OR(A13="",P13=""),"",P13+S13+T13)</f>
        <v/>
      </c>
      <c r="V13" s="15" t="inlineStr">
        <is>
          <t>Selon utilisation</t>
        </is>
      </c>
      <c r="W13" s="16" t="inlineStr">
        <is>
          <t>SharePoint/Contrats/CF-2026-007.pdf</t>
        </is>
      </c>
      <c r="X13" s="22">
        <f>IF(OR(A13="",K13=""),"",K13-TODAY())</f>
        <v/>
      </c>
      <c r="Y13" s="23">
        <f>IF(A13="","",IF(O13="Résilié","Sans objet",IF(K13="","À compléter",IF(K13&lt;TODAY(),"Échu",IF(K13&lt;=TODAY()+'Paramètres'!$B$7,"Échéance prochaine",IF(M13&lt;=TODAY(),"Avis de renouvellement requis","Conforme"))))))</f>
        <v/>
      </c>
      <c r="Z13" s="16" t="inlineStr">
        <is>
          <t>Rabais volume de 8 % selon entente</t>
        </is>
      </c>
    </row>
    <row r="14">
      <c r="A14" s="15" t="inlineStr">
        <is>
          <t>CF-2026-008</t>
        </is>
      </c>
      <c r="B14" s="16" t="inlineStr">
        <is>
          <t>Atelier Mécanique Saint-Laurent inc.</t>
        </is>
      </c>
      <c r="C14" s="15" t="inlineStr">
        <is>
          <t>1165432109</t>
        </is>
      </c>
      <c r="D14" s="16" t="inlineStr">
        <is>
          <t>Marc-André Lévesque</t>
        </is>
      </c>
      <c r="E14" s="16" t="inlineStr">
        <is>
          <t>m.a.levesque@amsl.ca</t>
        </is>
      </c>
      <c r="F14" s="16" t="inlineStr">
        <is>
          <t>Entretien et réparations</t>
        </is>
      </c>
      <c r="G14" s="16" t="inlineStr">
        <is>
          <t>Entretien préventif du véhicule de livraison</t>
        </is>
      </c>
      <c r="H14" s="16" t="inlineStr">
        <is>
          <t>Opérations</t>
        </is>
      </c>
      <c r="I14" s="38" t="n">
        <v>45767</v>
      </c>
      <c r="J14" s="38" t="n">
        <v>45777</v>
      </c>
      <c r="K14" s="38" t="n">
        <v>46087</v>
      </c>
      <c r="L14" s="18" t="n">
        <v>30</v>
      </c>
      <c r="M14" s="39">
        <f>IF(OR(A14="",K14="",L14=""),"",K14-L14)</f>
        <v/>
      </c>
      <c r="N14" s="15" t="inlineStr">
        <is>
          <t>Non</t>
        </is>
      </c>
      <c r="O14" s="15" t="inlineStr">
        <is>
          <t>Échu</t>
        </is>
      </c>
      <c r="P14" s="40" t="n">
        <v>1950</v>
      </c>
      <c r="Q14" s="15" t="inlineStr">
        <is>
          <t>Oui</t>
        </is>
      </c>
      <c r="R14" s="15" t="inlineStr">
        <is>
          <t>Oui</t>
        </is>
      </c>
      <c r="S14" s="41">
        <f>IF(OR(A14="",P14=""),"",IF(Q14="Oui",P14*'Paramètres'!$B$4,0))</f>
        <v/>
      </c>
      <c r="T14" s="41">
        <f>IF(OR(A14="",P14=""),"",IF(R14="Oui",P14*'Paramètres'!$B$5,0))</f>
        <v/>
      </c>
      <c r="U14" s="41">
        <f>IF(OR(A14="",P14=""),"",P14+S14+T14)</f>
        <v/>
      </c>
      <c r="V14" s="15" t="inlineStr">
        <is>
          <t>Ponctuelle</t>
        </is>
      </c>
      <c r="W14" s="16" t="inlineStr">
        <is>
          <t>SharePoint/Contrats/CF-2026-008.pdf</t>
        </is>
      </c>
      <c r="X14" s="22">
        <f>IF(OR(A14="",K14=""),"",K14-TODAY())</f>
        <v/>
      </c>
      <c r="Y14" s="23">
        <f>IF(A14="","",IF(O14="Résilié","Sans objet",IF(K14="","À compléter",IF(K14&lt;TODAY(),"Échu",IF(K14&lt;=TODAY()+'Paramètres'!$B$7,"Échéance prochaine",IF(M14&lt;=TODAY(),"Avis de renouvellement requis","Conforme"))))))</f>
        <v/>
      </c>
      <c r="Z14" s="16" t="inlineStr">
        <is>
          <t>Contrat terminé, soumissions à obtenir</t>
        </is>
      </c>
    </row>
    <row r="15">
      <c r="A15" s="15" t="inlineStr">
        <is>
          <t>CF-2026-009</t>
        </is>
      </c>
      <c r="B15" s="16" t="inlineStr">
        <is>
          <t>Traduction Capitale inc.</t>
        </is>
      </c>
      <c r="C15" s="15" t="inlineStr">
        <is>
          <t>1178901234</t>
        </is>
      </c>
      <c r="D15" s="16" t="inlineStr">
        <is>
          <t>Véronique Parent</t>
        </is>
      </c>
      <c r="E15" s="16" t="inlineStr">
        <is>
          <t>v.parent@traductioncapitale.ca</t>
        </is>
      </c>
      <c r="F15" s="16" t="inlineStr">
        <is>
          <t>Services professionnels</t>
        </is>
      </c>
      <c r="G15" s="16" t="inlineStr">
        <is>
          <t>Services de traduction français-anglais</t>
        </is>
      </c>
      <c r="H15" s="16" t="inlineStr">
        <is>
          <t>Direction générale</t>
        </is>
      </c>
      <c r="I15" s="38" t="n">
        <v>46207</v>
      </c>
      <c r="J15" s="38" t="n">
        <v>46212</v>
      </c>
      <c r="K15" s="38" t="n">
        <v>46547</v>
      </c>
      <c r="L15" s="18" t="n">
        <v>30</v>
      </c>
      <c r="M15" s="39">
        <f>IF(OR(A15="",K15="",L15=""),"",K15-L15)</f>
        <v/>
      </c>
      <c r="N15" s="15" t="inlineStr">
        <is>
          <t>Non</t>
        </is>
      </c>
      <c r="O15" s="15" t="inlineStr">
        <is>
          <t>Projet</t>
        </is>
      </c>
      <c r="P15" s="40" t="n">
        <v>5000</v>
      </c>
      <c r="Q15" s="15" t="inlineStr">
        <is>
          <t>Oui</t>
        </is>
      </c>
      <c r="R15" s="15" t="inlineStr">
        <is>
          <t>Oui</t>
        </is>
      </c>
      <c r="S15" s="41">
        <f>IF(OR(A15="",P15=""),"",IF(Q15="Oui",P15*'Paramètres'!$B$4,0))</f>
        <v/>
      </c>
      <c r="T15" s="41">
        <f>IF(OR(A15="",P15=""),"",IF(R15="Oui",P15*'Paramètres'!$B$5,0))</f>
        <v/>
      </c>
      <c r="U15" s="41">
        <f>IF(OR(A15="",P15=""),"",P15+S15+T15)</f>
        <v/>
      </c>
      <c r="V15" s="15" t="inlineStr">
        <is>
          <t>Selon utilisation</t>
        </is>
      </c>
      <c r="W15" s="16" t="inlineStr">
        <is>
          <t>SharePoint/Contrats/CF-2026-009.pdf</t>
        </is>
      </c>
      <c r="X15" s="22">
        <f>IF(OR(A15="",K15=""),"",K15-TODAY())</f>
        <v/>
      </c>
      <c r="Y15" s="23">
        <f>IF(A15="","",IF(O15="Résilié","Sans objet",IF(K15="","À compléter",IF(K15&lt;TODAY(),"Échu",IF(K15&lt;=TODAY()+'Paramètres'!$B$7,"Échéance prochaine",IF(M15&lt;=TODAY(),"Avis de renouvellement requis","Conforme"))))))</f>
        <v/>
      </c>
      <c r="Z15" s="16" t="inlineStr">
        <is>
          <t>Mandat maximal autorisé pour l’exercice</t>
        </is>
      </c>
    </row>
    <row r="16">
      <c r="A16" s="15" t="n"/>
      <c r="B16" s="16" t="n"/>
      <c r="C16" s="15" t="n"/>
      <c r="D16" s="16" t="n"/>
      <c r="E16" s="16" t="n"/>
      <c r="F16" s="16" t="n"/>
      <c r="G16" s="16" t="n"/>
      <c r="H16" s="16" t="n"/>
      <c r="I16" s="38" t="n"/>
      <c r="J16" s="38" t="n"/>
      <c r="K16" s="38" t="n"/>
      <c r="L16" s="18" t="n"/>
      <c r="M16" s="39">
        <f>IF(OR(A16="",K16="",L16=""),"",K16-L16)</f>
        <v/>
      </c>
      <c r="N16" s="15" t="n"/>
      <c r="O16" s="15" t="n"/>
      <c r="P16" s="40" t="n"/>
      <c r="Q16" s="15" t="n"/>
      <c r="R16" s="15" t="n"/>
      <c r="S16" s="41">
        <f>IF(OR(A16="",P16=""),"",IF(Q16="Oui",P16*'Paramètres'!$B$4,0))</f>
        <v/>
      </c>
      <c r="T16" s="41">
        <f>IF(OR(A16="",P16=""),"",IF(R16="Oui",P16*'Paramètres'!$B$5,0))</f>
        <v/>
      </c>
      <c r="U16" s="41">
        <f>IF(OR(A16="",P16=""),"",P16+S16+T16)</f>
        <v/>
      </c>
      <c r="V16" s="15" t="n"/>
      <c r="W16" s="16" t="n"/>
      <c r="X16" s="22">
        <f>IF(OR(A16="",K16=""),"",K16-TODAY())</f>
        <v/>
      </c>
      <c r="Y16" s="23">
        <f>IF(A16="","",IF(O16="Résilié","Sans objet",IF(K16="","À compléter",IF(K16&lt;TODAY(),"Échu",IF(K16&lt;=TODAY()+'Paramètres'!$B$7,"Échéance prochaine",IF(M16&lt;=TODAY(),"Avis de renouvellement requis","Conforme"))))))</f>
        <v/>
      </c>
      <c r="Z16" s="16" t="n"/>
    </row>
    <row r="17">
      <c r="A17" s="15" t="n"/>
      <c r="B17" s="16" t="n"/>
      <c r="C17" s="15" t="n"/>
      <c r="D17" s="16" t="n"/>
      <c r="E17" s="16" t="n"/>
      <c r="F17" s="16" t="n"/>
      <c r="G17" s="16" t="n"/>
      <c r="H17" s="16" t="n"/>
      <c r="I17" s="38" t="n"/>
      <c r="J17" s="38" t="n"/>
      <c r="K17" s="38" t="n"/>
      <c r="L17" s="18" t="n"/>
      <c r="M17" s="39">
        <f>IF(OR(A17="",K17="",L17=""),"",K17-L17)</f>
        <v/>
      </c>
      <c r="N17" s="15" t="n"/>
      <c r="O17" s="15" t="n"/>
      <c r="P17" s="40" t="n"/>
      <c r="Q17" s="15" t="n"/>
      <c r="R17" s="15" t="n"/>
      <c r="S17" s="41">
        <f>IF(OR(A17="",P17=""),"",IF(Q17="Oui",P17*'Paramètres'!$B$4,0))</f>
        <v/>
      </c>
      <c r="T17" s="41">
        <f>IF(OR(A17="",P17=""),"",IF(R17="Oui",P17*'Paramètres'!$B$5,0))</f>
        <v/>
      </c>
      <c r="U17" s="41">
        <f>IF(OR(A17="",P17=""),"",P17+S17+T17)</f>
        <v/>
      </c>
      <c r="V17" s="15" t="n"/>
      <c r="W17" s="16" t="n"/>
      <c r="X17" s="22">
        <f>IF(OR(A17="",K17=""),"",K17-TODAY())</f>
        <v/>
      </c>
      <c r="Y17" s="23">
        <f>IF(A17="","",IF(O17="Résilié","Sans objet",IF(K17="","À compléter",IF(K17&lt;TODAY(),"Échu",IF(K17&lt;=TODAY()+'Paramètres'!$B$7,"Échéance prochaine",IF(M17&lt;=TODAY(),"Avis de renouvellement requis","Conforme"))))))</f>
        <v/>
      </c>
      <c r="Z17" s="16" t="n"/>
    </row>
    <row r="18">
      <c r="A18" s="15" t="n"/>
      <c r="B18" s="16" t="n"/>
      <c r="C18" s="15" t="n"/>
      <c r="D18" s="16" t="n"/>
      <c r="E18" s="16" t="n"/>
      <c r="F18" s="16" t="n"/>
      <c r="G18" s="16" t="n"/>
      <c r="H18" s="16" t="n"/>
      <c r="I18" s="38" t="n"/>
      <c r="J18" s="38" t="n"/>
      <c r="K18" s="38" t="n"/>
      <c r="L18" s="18" t="n"/>
      <c r="M18" s="39">
        <f>IF(OR(A18="",K18="",L18=""),"",K18-L18)</f>
        <v/>
      </c>
      <c r="N18" s="15" t="n"/>
      <c r="O18" s="15" t="n"/>
      <c r="P18" s="40" t="n"/>
      <c r="Q18" s="15" t="n"/>
      <c r="R18" s="15" t="n"/>
      <c r="S18" s="41">
        <f>IF(OR(A18="",P18=""),"",IF(Q18="Oui",P18*'Paramètres'!$B$4,0))</f>
        <v/>
      </c>
      <c r="T18" s="41">
        <f>IF(OR(A18="",P18=""),"",IF(R18="Oui",P18*'Paramètres'!$B$5,0))</f>
        <v/>
      </c>
      <c r="U18" s="41">
        <f>IF(OR(A18="",P18=""),"",P18+S18+T18)</f>
        <v/>
      </c>
      <c r="V18" s="15" t="n"/>
      <c r="W18" s="16" t="n"/>
      <c r="X18" s="22">
        <f>IF(OR(A18="",K18=""),"",K18-TODAY())</f>
        <v/>
      </c>
      <c r="Y18" s="23">
        <f>IF(A18="","",IF(O18="Résilié","Sans objet",IF(K18="","À compléter",IF(K18&lt;TODAY(),"Échu",IF(K18&lt;=TODAY()+'Paramètres'!$B$7,"Échéance prochaine",IF(M18&lt;=TODAY(),"Avis de renouvellement requis","Conforme"))))))</f>
        <v/>
      </c>
      <c r="Z18" s="16" t="n"/>
    </row>
    <row r="19">
      <c r="A19" s="15" t="n"/>
      <c r="B19" s="16" t="n"/>
      <c r="C19" s="15" t="n"/>
      <c r="D19" s="16" t="n"/>
      <c r="E19" s="16" t="n"/>
      <c r="F19" s="16" t="n"/>
      <c r="G19" s="16" t="n"/>
      <c r="H19" s="16" t="n"/>
      <c r="I19" s="38" t="n"/>
      <c r="J19" s="38" t="n"/>
      <c r="K19" s="38" t="n"/>
      <c r="L19" s="18" t="n"/>
      <c r="M19" s="39">
        <f>IF(OR(A19="",K19="",L19=""),"",K19-L19)</f>
        <v/>
      </c>
      <c r="N19" s="15" t="n"/>
      <c r="O19" s="15" t="n"/>
      <c r="P19" s="40" t="n"/>
      <c r="Q19" s="15" t="n"/>
      <c r="R19" s="15" t="n"/>
      <c r="S19" s="41">
        <f>IF(OR(A19="",P19=""),"",IF(Q19="Oui",P19*'Paramètres'!$B$4,0))</f>
        <v/>
      </c>
      <c r="T19" s="41">
        <f>IF(OR(A19="",P19=""),"",IF(R19="Oui",P19*'Paramètres'!$B$5,0))</f>
        <v/>
      </c>
      <c r="U19" s="41">
        <f>IF(OR(A19="",P19=""),"",P19+S19+T19)</f>
        <v/>
      </c>
      <c r="V19" s="15" t="n"/>
      <c r="W19" s="16" t="n"/>
      <c r="X19" s="22">
        <f>IF(OR(A19="",K19=""),"",K19-TODAY())</f>
        <v/>
      </c>
      <c r="Y19" s="23">
        <f>IF(A19="","",IF(O19="Résilié","Sans objet",IF(K19="","À compléter",IF(K19&lt;TODAY(),"Échu",IF(K19&lt;=TODAY()+'Paramètres'!$B$7,"Échéance prochaine",IF(M19&lt;=TODAY(),"Avis de renouvellement requis","Conforme"))))))</f>
        <v/>
      </c>
      <c r="Z19" s="16" t="n"/>
    </row>
    <row r="20">
      <c r="A20" s="15" t="n"/>
      <c r="B20" s="16" t="n"/>
      <c r="C20" s="15" t="n"/>
      <c r="D20" s="16" t="n"/>
      <c r="E20" s="16" t="n"/>
      <c r="F20" s="16" t="n"/>
      <c r="G20" s="16" t="n"/>
      <c r="H20" s="16" t="n"/>
      <c r="I20" s="38" t="n"/>
      <c r="J20" s="38" t="n"/>
      <c r="K20" s="38" t="n"/>
      <c r="L20" s="18" t="n"/>
      <c r="M20" s="39">
        <f>IF(OR(A20="",K20="",L20=""),"",K20-L20)</f>
        <v/>
      </c>
      <c r="N20" s="15" t="n"/>
      <c r="O20" s="15" t="n"/>
      <c r="P20" s="40" t="n"/>
      <c r="Q20" s="15" t="n"/>
      <c r="R20" s="15" t="n"/>
      <c r="S20" s="41">
        <f>IF(OR(A20="",P20=""),"",IF(Q20="Oui",P20*'Paramètres'!$B$4,0))</f>
        <v/>
      </c>
      <c r="T20" s="41">
        <f>IF(OR(A20="",P20=""),"",IF(R20="Oui",P20*'Paramètres'!$B$5,0))</f>
        <v/>
      </c>
      <c r="U20" s="41">
        <f>IF(OR(A20="",P20=""),"",P20+S20+T20)</f>
        <v/>
      </c>
      <c r="V20" s="15" t="n"/>
      <c r="W20" s="16" t="n"/>
      <c r="X20" s="22">
        <f>IF(OR(A20="",K20=""),"",K20-TODAY())</f>
        <v/>
      </c>
      <c r="Y20" s="23">
        <f>IF(A20="","",IF(O20="Résilié","Sans objet",IF(K20="","À compléter",IF(K20&lt;TODAY(),"Échu",IF(K20&lt;=TODAY()+'Paramètres'!$B$7,"Échéance prochaine",IF(M20&lt;=TODAY(),"Avis de renouvellement requis","Conforme"))))))</f>
        <v/>
      </c>
      <c r="Z20" s="16" t="n"/>
    </row>
    <row r="21">
      <c r="A21" s="15" t="n"/>
      <c r="B21" s="16" t="n"/>
      <c r="C21" s="15" t="n"/>
      <c r="D21" s="16" t="n"/>
      <c r="E21" s="16" t="n"/>
      <c r="F21" s="16" t="n"/>
      <c r="G21" s="16" t="n"/>
      <c r="H21" s="16" t="n"/>
      <c r="I21" s="38" t="n"/>
      <c r="J21" s="38" t="n"/>
      <c r="K21" s="38" t="n"/>
      <c r="L21" s="18" t="n"/>
      <c r="M21" s="39">
        <f>IF(OR(A21="",K21="",L21=""),"",K21-L21)</f>
        <v/>
      </c>
      <c r="N21" s="15" t="n"/>
      <c r="O21" s="15" t="n"/>
      <c r="P21" s="40" t="n"/>
      <c r="Q21" s="15" t="n"/>
      <c r="R21" s="15" t="n"/>
      <c r="S21" s="41">
        <f>IF(OR(A21="",P21=""),"",IF(Q21="Oui",P21*'Paramètres'!$B$4,0))</f>
        <v/>
      </c>
      <c r="T21" s="41">
        <f>IF(OR(A21="",P21=""),"",IF(R21="Oui",P21*'Paramètres'!$B$5,0))</f>
        <v/>
      </c>
      <c r="U21" s="41">
        <f>IF(OR(A21="",P21=""),"",P21+S21+T21)</f>
        <v/>
      </c>
      <c r="V21" s="15" t="n"/>
      <c r="W21" s="16" t="n"/>
      <c r="X21" s="22">
        <f>IF(OR(A21="",K21=""),"",K21-TODAY())</f>
        <v/>
      </c>
      <c r="Y21" s="23">
        <f>IF(A21="","",IF(O21="Résilié","Sans objet",IF(K21="","À compléter",IF(K21&lt;TODAY(),"Échu",IF(K21&lt;=TODAY()+'Paramètres'!$B$7,"Échéance prochaine",IF(M21&lt;=TODAY(),"Avis de renouvellement requis","Conforme"))))))</f>
        <v/>
      </c>
      <c r="Z21" s="16" t="n"/>
    </row>
    <row r="22">
      <c r="A22" s="15" t="n"/>
      <c r="B22" s="16" t="n"/>
      <c r="C22" s="15" t="n"/>
      <c r="D22" s="16" t="n"/>
      <c r="E22" s="16" t="n"/>
      <c r="F22" s="16" t="n"/>
      <c r="G22" s="16" t="n"/>
      <c r="H22" s="16" t="n"/>
      <c r="I22" s="38" t="n"/>
      <c r="J22" s="38" t="n"/>
      <c r="K22" s="38" t="n"/>
      <c r="L22" s="18" t="n"/>
      <c r="M22" s="39">
        <f>IF(OR(A22="",K22="",L22=""),"",K22-L22)</f>
        <v/>
      </c>
      <c r="N22" s="15" t="n"/>
      <c r="O22" s="15" t="n"/>
      <c r="P22" s="40" t="n"/>
      <c r="Q22" s="15" t="n"/>
      <c r="R22" s="15" t="n"/>
      <c r="S22" s="41">
        <f>IF(OR(A22="",P22=""),"",IF(Q22="Oui",P22*'Paramètres'!$B$4,0))</f>
        <v/>
      </c>
      <c r="T22" s="41">
        <f>IF(OR(A22="",P22=""),"",IF(R22="Oui",P22*'Paramètres'!$B$5,0))</f>
        <v/>
      </c>
      <c r="U22" s="41">
        <f>IF(OR(A22="",P22=""),"",P22+S22+T22)</f>
        <v/>
      </c>
      <c r="V22" s="15" t="n"/>
      <c r="W22" s="16" t="n"/>
      <c r="X22" s="22">
        <f>IF(OR(A22="",K22=""),"",K22-TODAY())</f>
        <v/>
      </c>
      <c r="Y22" s="23">
        <f>IF(A22="","",IF(O22="Résilié","Sans objet",IF(K22="","À compléter",IF(K22&lt;TODAY(),"Échu",IF(K22&lt;=TODAY()+'Paramètres'!$B$7,"Échéance prochaine",IF(M22&lt;=TODAY(),"Avis de renouvellement requis","Conforme"))))))</f>
        <v/>
      </c>
      <c r="Z22" s="16" t="n"/>
    </row>
    <row r="23">
      <c r="A23" s="15" t="n"/>
      <c r="B23" s="16" t="n"/>
      <c r="C23" s="15" t="n"/>
      <c r="D23" s="16" t="n"/>
      <c r="E23" s="16" t="n"/>
      <c r="F23" s="16" t="n"/>
      <c r="G23" s="16" t="n"/>
      <c r="H23" s="16" t="n"/>
      <c r="I23" s="38" t="n"/>
      <c r="J23" s="38" t="n"/>
      <c r="K23" s="38" t="n"/>
      <c r="L23" s="18" t="n"/>
      <c r="M23" s="39">
        <f>IF(OR(A23="",K23="",L23=""),"",K23-L23)</f>
        <v/>
      </c>
      <c r="N23" s="15" t="n"/>
      <c r="O23" s="15" t="n"/>
      <c r="P23" s="40" t="n"/>
      <c r="Q23" s="15" t="n"/>
      <c r="R23" s="15" t="n"/>
      <c r="S23" s="41">
        <f>IF(OR(A23="",P23=""),"",IF(Q23="Oui",P23*'Paramètres'!$B$4,0))</f>
        <v/>
      </c>
      <c r="T23" s="41">
        <f>IF(OR(A23="",P23=""),"",IF(R23="Oui",P23*'Paramètres'!$B$5,0))</f>
        <v/>
      </c>
      <c r="U23" s="41">
        <f>IF(OR(A23="",P23=""),"",P23+S23+T23)</f>
        <v/>
      </c>
      <c r="V23" s="15" t="n"/>
      <c r="W23" s="16" t="n"/>
      <c r="X23" s="22">
        <f>IF(OR(A23="",K23=""),"",K23-TODAY())</f>
        <v/>
      </c>
      <c r="Y23" s="23">
        <f>IF(A23="","",IF(O23="Résilié","Sans objet",IF(K23="","À compléter",IF(K23&lt;TODAY(),"Échu",IF(K23&lt;=TODAY()+'Paramètres'!$B$7,"Échéance prochaine",IF(M23&lt;=TODAY(),"Avis de renouvellement requis","Conforme"))))))</f>
        <v/>
      </c>
      <c r="Z23" s="16" t="n"/>
    </row>
    <row r="24">
      <c r="A24" s="15" t="n"/>
      <c r="B24" s="16" t="n"/>
      <c r="C24" s="15" t="n"/>
      <c r="D24" s="16" t="n"/>
      <c r="E24" s="16" t="n"/>
      <c r="F24" s="16" t="n"/>
      <c r="G24" s="16" t="n"/>
      <c r="H24" s="16" t="n"/>
      <c r="I24" s="38" t="n"/>
      <c r="J24" s="38" t="n"/>
      <c r="K24" s="38" t="n"/>
      <c r="L24" s="18" t="n"/>
      <c r="M24" s="39">
        <f>IF(OR(A24="",K24="",L24=""),"",K24-L24)</f>
        <v/>
      </c>
      <c r="N24" s="15" t="n"/>
      <c r="O24" s="15" t="n"/>
      <c r="P24" s="40" t="n"/>
      <c r="Q24" s="15" t="n"/>
      <c r="R24" s="15" t="n"/>
      <c r="S24" s="41">
        <f>IF(OR(A24="",P24=""),"",IF(Q24="Oui",P24*'Paramètres'!$B$4,0))</f>
        <v/>
      </c>
      <c r="T24" s="41">
        <f>IF(OR(A24="",P24=""),"",IF(R24="Oui",P24*'Paramètres'!$B$5,0))</f>
        <v/>
      </c>
      <c r="U24" s="41">
        <f>IF(OR(A24="",P24=""),"",P24+S24+T24)</f>
        <v/>
      </c>
      <c r="V24" s="15" t="n"/>
      <c r="W24" s="16" t="n"/>
      <c r="X24" s="22">
        <f>IF(OR(A24="",K24=""),"",K24-TODAY())</f>
        <v/>
      </c>
      <c r="Y24" s="23">
        <f>IF(A24="","",IF(O24="Résilié","Sans objet",IF(K24="","À compléter",IF(K24&lt;TODAY(),"Échu",IF(K24&lt;=TODAY()+'Paramètres'!$B$7,"Échéance prochaine",IF(M24&lt;=TODAY(),"Avis de renouvellement requis","Conforme"))))))</f>
        <v/>
      </c>
      <c r="Z24" s="16" t="n"/>
    </row>
    <row r="25">
      <c r="A25" s="15" t="n"/>
      <c r="B25" s="16" t="n"/>
      <c r="C25" s="15" t="n"/>
      <c r="D25" s="16" t="n"/>
      <c r="E25" s="16" t="n"/>
      <c r="F25" s="16" t="n"/>
      <c r="G25" s="16" t="n"/>
      <c r="H25" s="16" t="n"/>
      <c r="I25" s="38" t="n"/>
      <c r="J25" s="38" t="n"/>
      <c r="K25" s="38" t="n"/>
      <c r="L25" s="18" t="n"/>
      <c r="M25" s="39">
        <f>IF(OR(A25="",K25="",L25=""),"",K25-L25)</f>
        <v/>
      </c>
      <c r="N25" s="15" t="n"/>
      <c r="O25" s="15" t="n"/>
      <c r="P25" s="40" t="n"/>
      <c r="Q25" s="15" t="n"/>
      <c r="R25" s="15" t="n"/>
      <c r="S25" s="41">
        <f>IF(OR(A25="",P25=""),"",IF(Q25="Oui",P25*'Paramètres'!$B$4,0))</f>
        <v/>
      </c>
      <c r="T25" s="41">
        <f>IF(OR(A25="",P25=""),"",IF(R25="Oui",P25*'Paramètres'!$B$5,0))</f>
        <v/>
      </c>
      <c r="U25" s="41">
        <f>IF(OR(A25="",P25=""),"",P25+S25+T25)</f>
        <v/>
      </c>
      <c r="V25" s="15" t="n"/>
      <c r="W25" s="16" t="n"/>
      <c r="X25" s="22">
        <f>IF(OR(A25="",K25=""),"",K25-TODAY())</f>
        <v/>
      </c>
      <c r="Y25" s="23">
        <f>IF(A25="","",IF(O25="Résilié","Sans objet",IF(K25="","À compléter",IF(K25&lt;TODAY(),"Échu",IF(K25&lt;=TODAY()+'Paramètres'!$B$7,"Échéance prochaine",IF(M25&lt;=TODAY(),"Avis de renouvellement requis","Conforme"))))))</f>
        <v/>
      </c>
      <c r="Z25" s="16" t="n"/>
    </row>
    <row r="26">
      <c r="A26" s="15" t="n"/>
      <c r="B26" s="16" t="n"/>
      <c r="C26" s="15" t="n"/>
      <c r="D26" s="16" t="n"/>
      <c r="E26" s="16" t="n"/>
      <c r="F26" s="16" t="n"/>
      <c r="G26" s="16" t="n"/>
      <c r="H26" s="16" t="n"/>
      <c r="I26" s="38" t="n"/>
      <c r="J26" s="38" t="n"/>
      <c r="K26" s="38" t="n"/>
      <c r="L26" s="18" t="n"/>
      <c r="M26" s="39">
        <f>IF(OR(A26="",K26="",L26=""),"",K26-L26)</f>
        <v/>
      </c>
      <c r="N26" s="15" t="n"/>
      <c r="O26" s="15" t="n"/>
      <c r="P26" s="40" t="n"/>
      <c r="Q26" s="15" t="n"/>
      <c r="R26" s="15" t="n"/>
      <c r="S26" s="41">
        <f>IF(OR(A26="",P26=""),"",IF(Q26="Oui",P26*'Paramètres'!$B$4,0))</f>
        <v/>
      </c>
      <c r="T26" s="41">
        <f>IF(OR(A26="",P26=""),"",IF(R26="Oui",P26*'Paramètres'!$B$5,0))</f>
        <v/>
      </c>
      <c r="U26" s="41">
        <f>IF(OR(A26="",P26=""),"",P26+S26+T26)</f>
        <v/>
      </c>
      <c r="V26" s="15" t="n"/>
      <c r="W26" s="16" t="n"/>
      <c r="X26" s="22">
        <f>IF(OR(A26="",K26=""),"",K26-TODAY())</f>
        <v/>
      </c>
      <c r="Y26" s="23">
        <f>IF(A26="","",IF(O26="Résilié","Sans objet",IF(K26="","À compléter",IF(K26&lt;TODAY(),"Échu",IF(K26&lt;=TODAY()+'Paramètres'!$B$7,"Échéance prochaine",IF(M26&lt;=TODAY(),"Avis de renouvellement requis","Conforme"))))))</f>
        <v/>
      </c>
      <c r="Z26" s="16" t="n"/>
    </row>
    <row r="27">
      <c r="A27" s="15" t="n"/>
      <c r="B27" s="16" t="n"/>
      <c r="C27" s="15" t="n"/>
      <c r="D27" s="16" t="n"/>
      <c r="E27" s="16" t="n"/>
      <c r="F27" s="16" t="n"/>
      <c r="G27" s="16" t="n"/>
      <c r="H27" s="16" t="n"/>
      <c r="I27" s="38" t="n"/>
      <c r="J27" s="38" t="n"/>
      <c r="K27" s="38" t="n"/>
      <c r="L27" s="18" t="n"/>
      <c r="M27" s="39">
        <f>IF(OR(A27="",K27="",L27=""),"",K27-L27)</f>
        <v/>
      </c>
      <c r="N27" s="15" t="n"/>
      <c r="O27" s="15" t="n"/>
      <c r="P27" s="40" t="n"/>
      <c r="Q27" s="15" t="n"/>
      <c r="R27" s="15" t="n"/>
      <c r="S27" s="41">
        <f>IF(OR(A27="",P27=""),"",IF(Q27="Oui",P27*'Paramètres'!$B$4,0))</f>
        <v/>
      </c>
      <c r="T27" s="41">
        <f>IF(OR(A27="",P27=""),"",IF(R27="Oui",P27*'Paramètres'!$B$5,0))</f>
        <v/>
      </c>
      <c r="U27" s="41">
        <f>IF(OR(A27="",P27=""),"",P27+S27+T27)</f>
        <v/>
      </c>
      <c r="V27" s="15" t="n"/>
      <c r="W27" s="16" t="n"/>
      <c r="X27" s="22">
        <f>IF(OR(A27="",K27=""),"",K27-TODAY())</f>
        <v/>
      </c>
      <c r="Y27" s="23">
        <f>IF(A27="","",IF(O27="Résilié","Sans objet",IF(K27="","À compléter",IF(K27&lt;TODAY(),"Échu",IF(K27&lt;=TODAY()+'Paramètres'!$B$7,"Échéance prochaine",IF(M27&lt;=TODAY(),"Avis de renouvellement requis","Conforme"))))))</f>
        <v/>
      </c>
      <c r="Z27" s="16" t="n"/>
    </row>
    <row r="28">
      <c r="A28" s="15" t="n"/>
      <c r="B28" s="16" t="n"/>
      <c r="C28" s="15" t="n"/>
      <c r="D28" s="16" t="n"/>
      <c r="E28" s="16" t="n"/>
      <c r="F28" s="16" t="n"/>
      <c r="G28" s="16" t="n"/>
      <c r="H28" s="16" t="n"/>
      <c r="I28" s="38" t="n"/>
      <c r="J28" s="38" t="n"/>
      <c r="K28" s="38" t="n"/>
      <c r="L28" s="18" t="n"/>
      <c r="M28" s="39">
        <f>IF(OR(A28="",K28="",L28=""),"",K28-L28)</f>
        <v/>
      </c>
      <c r="N28" s="15" t="n"/>
      <c r="O28" s="15" t="n"/>
      <c r="P28" s="40" t="n"/>
      <c r="Q28" s="15" t="n"/>
      <c r="R28" s="15" t="n"/>
      <c r="S28" s="41">
        <f>IF(OR(A28="",P28=""),"",IF(Q28="Oui",P28*'Paramètres'!$B$4,0))</f>
        <v/>
      </c>
      <c r="T28" s="41">
        <f>IF(OR(A28="",P28=""),"",IF(R28="Oui",P28*'Paramètres'!$B$5,0))</f>
        <v/>
      </c>
      <c r="U28" s="41">
        <f>IF(OR(A28="",P28=""),"",P28+S28+T28)</f>
        <v/>
      </c>
      <c r="V28" s="15" t="n"/>
      <c r="W28" s="16" t="n"/>
      <c r="X28" s="22">
        <f>IF(OR(A28="",K28=""),"",K28-TODAY())</f>
        <v/>
      </c>
      <c r="Y28" s="23">
        <f>IF(A28="","",IF(O28="Résilié","Sans objet",IF(K28="","À compléter",IF(K28&lt;TODAY(),"Échu",IF(K28&lt;=TODAY()+'Paramètres'!$B$7,"Échéance prochaine",IF(M28&lt;=TODAY(),"Avis de renouvellement requis","Conforme"))))))</f>
        <v/>
      </c>
      <c r="Z28" s="16" t="n"/>
    </row>
    <row r="29">
      <c r="A29" s="15" t="n"/>
      <c r="B29" s="16" t="n"/>
      <c r="C29" s="15" t="n"/>
      <c r="D29" s="16" t="n"/>
      <c r="E29" s="16" t="n"/>
      <c r="F29" s="16" t="n"/>
      <c r="G29" s="16" t="n"/>
      <c r="H29" s="16" t="n"/>
      <c r="I29" s="38" t="n"/>
      <c r="J29" s="38" t="n"/>
      <c r="K29" s="38" t="n"/>
      <c r="L29" s="18" t="n"/>
      <c r="M29" s="39">
        <f>IF(OR(A29="",K29="",L29=""),"",K29-L29)</f>
        <v/>
      </c>
      <c r="N29" s="15" t="n"/>
      <c r="O29" s="15" t="n"/>
      <c r="P29" s="40" t="n"/>
      <c r="Q29" s="15" t="n"/>
      <c r="R29" s="15" t="n"/>
      <c r="S29" s="41">
        <f>IF(OR(A29="",P29=""),"",IF(Q29="Oui",P29*'Paramètres'!$B$4,0))</f>
        <v/>
      </c>
      <c r="T29" s="41">
        <f>IF(OR(A29="",P29=""),"",IF(R29="Oui",P29*'Paramètres'!$B$5,0))</f>
        <v/>
      </c>
      <c r="U29" s="41">
        <f>IF(OR(A29="",P29=""),"",P29+S29+T29)</f>
        <v/>
      </c>
      <c r="V29" s="15" t="n"/>
      <c r="W29" s="16" t="n"/>
      <c r="X29" s="22">
        <f>IF(OR(A29="",K29=""),"",K29-TODAY())</f>
        <v/>
      </c>
      <c r="Y29" s="23">
        <f>IF(A29="","",IF(O29="Résilié","Sans objet",IF(K29="","À compléter",IF(K29&lt;TODAY(),"Échu",IF(K29&lt;=TODAY()+'Paramètres'!$B$7,"Échéance prochaine",IF(M29&lt;=TODAY(),"Avis de renouvellement requis","Conforme"))))))</f>
        <v/>
      </c>
      <c r="Z29" s="16" t="n"/>
    </row>
    <row r="30">
      <c r="A30" s="15" t="n"/>
      <c r="B30" s="16" t="n"/>
      <c r="C30" s="15" t="n"/>
      <c r="D30" s="16" t="n"/>
      <c r="E30" s="16" t="n"/>
      <c r="F30" s="16" t="n"/>
      <c r="G30" s="16" t="n"/>
      <c r="H30" s="16" t="n"/>
      <c r="I30" s="38" t="n"/>
      <c r="J30" s="38" t="n"/>
      <c r="K30" s="38" t="n"/>
      <c r="L30" s="18" t="n"/>
      <c r="M30" s="39">
        <f>IF(OR(A30="",K30="",L30=""),"",K30-L30)</f>
        <v/>
      </c>
      <c r="N30" s="15" t="n"/>
      <c r="O30" s="15" t="n"/>
      <c r="P30" s="40" t="n"/>
      <c r="Q30" s="15" t="n"/>
      <c r="R30" s="15" t="n"/>
      <c r="S30" s="41">
        <f>IF(OR(A30="",P30=""),"",IF(Q30="Oui",P30*'Paramètres'!$B$4,0))</f>
        <v/>
      </c>
      <c r="T30" s="41">
        <f>IF(OR(A30="",P30=""),"",IF(R30="Oui",P30*'Paramètres'!$B$5,0))</f>
        <v/>
      </c>
      <c r="U30" s="41">
        <f>IF(OR(A30="",P30=""),"",P30+S30+T30)</f>
        <v/>
      </c>
      <c r="V30" s="15" t="n"/>
      <c r="W30" s="16" t="n"/>
      <c r="X30" s="22">
        <f>IF(OR(A30="",K30=""),"",K30-TODAY())</f>
        <v/>
      </c>
      <c r="Y30" s="23">
        <f>IF(A30="","",IF(O30="Résilié","Sans objet",IF(K30="","À compléter",IF(K30&lt;TODAY(),"Échu",IF(K30&lt;=TODAY()+'Paramètres'!$B$7,"Échéance prochaine",IF(M30&lt;=TODAY(),"Avis de renouvellement requis","Conforme"))))))</f>
        <v/>
      </c>
      <c r="Z30" s="16" t="n"/>
    </row>
    <row r="31">
      <c r="A31" s="15" t="n"/>
      <c r="B31" s="16" t="n"/>
      <c r="C31" s="15" t="n"/>
      <c r="D31" s="16" t="n"/>
      <c r="E31" s="16" t="n"/>
      <c r="F31" s="16" t="n"/>
      <c r="G31" s="16" t="n"/>
      <c r="H31" s="16" t="n"/>
      <c r="I31" s="38" t="n"/>
      <c r="J31" s="38" t="n"/>
      <c r="K31" s="38" t="n"/>
      <c r="L31" s="18" t="n"/>
      <c r="M31" s="39">
        <f>IF(OR(A31="",K31="",L31=""),"",K31-L31)</f>
        <v/>
      </c>
      <c r="N31" s="15" t="n"/>
      <c r="O31" s="15" t="n"/>
      <c r="P31" s="40" t="n"/>
      <c r="Q31" s="15" t="n"/>
      <c r="R31" s="15" t="n"/>
      <c r="S31" s="41">
        <f>IF(OR(A31="",P31=""),"",IF(Q31="Oui",P31*'Paramètres'!$B$4,0))</f>
        <v/>
      </c>
      <c r="T31" s="41">
        <f>IF(OR(A31="",P31=""),"",IF(R31="Oui",P31*'Paramètres'!$B$5,0))</f>
        <v/>
      </c>
      <c r="U31" s="41">
        <f>IF(OR(A31="",P31=""),"",P31+S31+T31)</f>
        <v/>
      </c>
      <c r="V31" s="15" t="n"/>
      <c r="W31" s="16" t="n"/>
      <c r="X31" s="22">
        <f>IF(OR(A31="",K31=""),"",K31-TODAY())</f>
        <v/>
      </c>
      <c r="Y31" s="23">
        <f>IF(A31="","",IF(O31="Résilié","Sans objet",IF(K31="","À compléter",IF(K31&lt;TODAY(),"Échu",IF(K31&lt;=TODAY()+'Paramètres'!$B$7,"Échéance prochaine",IF(M31&lt;=TODAY(),"Avis de renouvellement requis","Conforme"))))))</f>
        <v/>
      </c>
      <c r="Z31" s="16" t="n"/>
    </row>
    <row r="32">
      <c r="A32" s="15" t="n"/>
      <c r="B32" s="16" t="n"/>
      <c r="C32" s="15" t="n"/>
      <c r="D32" s="16" t="n"/>
      <c r="E32" s="16" t="n"/>
      <c r="F32" s="16" t="n"/>
      <c r="G32" s="16" t="n"/>
      <c r="H32" s="16" t="n"/>
      <c r="I32" s="38" t="n"/>
      <c r="J32" s="38" t="n"/>
      <c r="K32" s="38" t="n"/>
      <c r="L32" s="18" t="n"/>
      <c r="M32" s="39">
        <f>IF(OR(A32="",K32="",L32=""),"",K32-L32)</f>
        <v/>
      </c>
      <c r="N32" s="15" t="n"/>
      <c r="O32" s="15" t="n"/>
      <c r="P32" s="40" t="n"/>
      <c r="Q32" s="15" t="n"/>
      <c r="R32" s="15" t="n"/>
      <c r="S32" s="41">
        <f>IF(OR(A32="",P32=""),"",IF(Q32="Oui",P32*'Paramètres'!$B$4,0))</f>
        <v/>
      </c>
      <c r="T32" s="41">
        <f>IF(OR(A32="",P32=""),"",IF(R32="Oui",P32*'Paramètres'!$B$5,0))</f>
        <v/>
      </c>
      <c r="U32" s="41">
        <f>IF(OR(A32="",P32=""),"",P32+S32+T32)</f>
        <v/>
      </c>
      <c r="V32" s="15" t="n"/>
      <c r="W32" s="16" t="n"/>
      <c r="X32" s="22">
        <f>IF(OR(A32="",K32=""),"",K32-TODAY())</f>
        <v/>
      </c>
      <c r="Y32" s="23">
        <f>IF(A32="","",IF(O32="Résilié","Sans objet",IF(K32="","À compléter",IF(K32&lt;TODAY(),"Échu",IF(K32&lt;=TODAY()+'Paramètres'!$B$7,"Échéance prochaine",IF(M32&lt;=TODAY(),"Avis de renouvellement requis","Conforme"))))))</f>
        <v/>
      </c>
      <c r="Z32" s="16" t="n"/>
    </row>
    <row r="33">
      <c r="A33" s="15" t="n"/>
      <c r="B33" s="16" t="n"/>
      <c r="C33" s="15" t="n"/>
      <c r="D33" s="16" t="n"/>
      <c r="E33" s="16" t="n"/>
      <c r="F33" s="16" t="n"/>
      <c r="G33" s="16" t="n"/>
      <c r="H33" s="16" t="n"/>
      <c r="I33" s="38" t="n"/>
      <c r="J33" s="38" t="n"/>
      <c r="K33" s="38" t="n"/>
      <c r="L33" s="18" t="n"/>
      <c r="M33" s="39">
        <f>IF(OR(A33="",K33="",L33=""),"",K33-L33)</f>
        <v/>
      </c>
      <c r="N33" s="15" t="n"/>
      <c r="O33" s="15" t="n"/>
      <c r="P33" s="40" t="n"/>
      <c r="Q33" s="15" t="n"/>
      <c r="R33" s="15" t="n"/>
      <c r="S33" s="41">
        <f>IF(OR(A33="",P33=""),"",IF(Q33="Oui",P33*'Paramètres'!$B$4,0))</f>
        <v/>
      </c>
      <c r="T33" s="41">
        <f>IF(OR(A33="",P33=""),"",IF(R33="Oui",P33*'Paramètres'!$B$5,0))</f>
        <v/>
      </c>
      <c r="U33" s="41">
        <f>IF(OR(A33="",P33=""),"",P33+S33+T33)</f>
        <v/>
      </c>
      <c r="V33" s="15" t="n"/>
      <c r="W33" s="16" t="n"/>
      <c r="X33" s="22">
        <f>IF(OR(A33="",K33=""),"",K33-TODAY())</f>
        <v/>
      </c>
      <c r="Y33" s="23">
        <f>IF(A33="","",IF(O33="Résilié","Sans objet",IF(K33="","À compléter",IF(K33&lt;TODAY(),"Échu",IF(K33&lt;=TODAY()+'Paramètres'!$B$7,"Échéance prochaine",IF(M33&lt;=TODAY(),"Avis de renouvellement requis","Conforme"))))))</f>
        <v/>
      </c>
      <c r="Z33" s="16" t="n"/>
    </row>
    <row r="34">
      <c r="A34" s="15" t="n"/>
      <c r="B34" s="16" t="n"/>
      <c r="C34" s="15" t="n"/>
      <c r="D34" s="16" t="n"/>
      <c r="E34" s="16" t="n"/>
      <c r="F34" s="16" t="n"/>
      <c r="G34" s="16" t="n"/>
      <c r="H34" s="16" t="n"/>
      <c r="I34" s="38" t="n"/>
      <c r="J34" s="38" t="n"/>
      <c r="K34" s="38" t="n"/>
      <c r="L34" s="18" t="n"/>
      <c r="M34" s="39">
        <f>IF(OR(A34="",K34="",L34=""),"",K34-L34)</f>
        <v/>
      </c>
      <c r="N34" s="15" t="n"/>
      <c r="O34" s="15" t="n"/>
      <c r="P34" s="40" t="n"/>
      <c r="Q34" s="15" t="n"/>
      <c r="R34" s="15" t="n"/>
      <c r="S34" s="41">
        <f>IF(OR(A34="",P34=""),"",IF(Q34="Oui",P34*'Paramètres'!$B$4,0))</f>
        <v/>
      </c>
      <c r="T34" s="41">
        <f>IF(OR(A34="",P34=""),"",IF(R34="Oui",P34*'Paramètres'!$B$5,0))</f>
        <v/>
      </c>
      <c r="U34" s="41">
        <f>IF(OR(A34="",P34=""),"",P34+S34+T34)</f>
        <v/>
      </c>
      <c r="V34" s="15" t="n"/>
      <c r="W34" s="16" t="n"/>
      <c r="X34" s="22">
        <f>IF(OR(A34="",K34=""),"",K34-TODAY())</f>
        <v/>
      </c>
      <c r="Y34" s="23">
        <f>IF(A34="","",IF(O34="Résilié","Sans objet",IF(K34="","À compléter",IF(K34&lt;TODAY(),"Échu",IF(K34&lt;=TODAY()+'Paramètres'!$B$7,"Échéance prochaine",IF(M34&lt;=TODAY(),"Avis de renouvellement requis","Conforme"))))))</f>
        <v/>
      </c>
      <c r="Z34" s="16" t="n"/>
    </row>
    <row r="35">
      <c r="A35" s="15" t="n"/>
      <c r="B35" s="16" t="n"/>
      <c r="C35" s="15" t="n"/>
      <c r="D35" s="16" t="n"/>
      <c r="E35" s="16" t="n"/>
      <c r="F35" s="16" t="n"/>
      <c r="G35" s="16" t="n"/>
      <c r="H35" s="16" t="n"/>
      <c r="I35" s="38" t="n"/>
      <c r="J35" s="38" t="n"/>
      <c r="K35" s="38" t="n"/>
      <c r="L35" s="18" t="n"/>
      <c r="M35" s="39">
        <f>IF(OR(A35="",K35="",L35=""),"",K35-L35)</f>
        <v/>
      </c>
      <c r="N35" s="15" t="n"/>
      <c r="O35" s="15" t="n"/>
      <c r="P35" s="40" t="n"/>
      <c r="Q35" s="15" t="n"/>
      <c r="R35" s="15" t="n"/>
      <c r="S35" s="41">
        <f>IF(OR(A35="",P35=""),"",IF(Q35="Oui",P35*'Paramètres'!$B$4,0))</f>
        <v/>
      </c>
      <c r="T35" s="41">
        <f>IF(OR(A35="",P35=""),"",IF(R35="Oui",P35*'Paramètres'!$B$5,0))</f>
        <v/>
      </c>
      <c r="U35" s="41">
        <f>IF(OR(A35="",P35=""),"",P35+S35+T35)</f>
        <v/>
      </c>
      <c r="V35" s="15" t="n"/>
      <c r="W35" s="16" t="n"/>
      <c r="X35" s="22">
        <f>IF(OR(A35="",K35=""),"",K35-TODAY())</f>
        <v/>
      </c>
      <c r="Y35" s="23">
        <f>IF(A35="","",IF(O35="Résilié","Sans objet",IF(K35="","À compléter",IF(K35&lt;TODAY(),"Échu",IF(K35&lt;=TODAY()+'Paramètres'!$B$7,"Échéance prochaine",IF(M35&lt;=TODAY(),"Avis de renouvellement requis","Conforme"))))))</f>
        <v/>
      </c>
      <c r="Z35" s="16" t="n"/>
    </row>
    <row r="36">
      <c r="A36" s="15" t="n"/>
      <c r="B36" s="16" t="n"/>
      <c r="C36" s="15" t="n"/>
      <c r="D36" s="16" t="n"/>
      <c r="E36" s="16" t="n"/>
      <c r="F36" s="16" t="n"/>
      <c r="G36" s="16" t="n"/>
      <c r="H36" s="16" t="n"/>
      <c r="I36" s="38" t="n"/>
      <c r="J36" s="38" t="n"/>
      <c r="K36" s="38" t="n"/>
      <c r="L36" s="18" t="n"/>
      <c r="M36" s="39">
        <f>IF(OR(A36="",K36="",L36=""),"",K36-L36)</f>
        <v/>
      </c>
      <c r="N36" s="15" t="n"/>
      <c r="O36" s="15" t="n"/>
      <c r="P36" s="40" t="n"/>
      <c r="Q36" s="15" t="n"/>
      <c r="R36" s="15" t="n"/>
      <c r="S36" s="41">
        <f>IF(OR(A36="",P36=""),"",IF(Q36="Oui",P36*'Paramètres'!$B$4,0))</f>
        <v/>
      </c>
      <c r="T36" s="41">
        <f>IF(OR(A36="",P36=""),"",IF(R36="Oui",P36*'Paramètres'!$B$5,0))</f>
        <v/>
      </c>
      <c r="U36" s="41">
        <f>IF(OR(A36="",P36=""),"",P36+S36+T36)</f>
        <v/>
      </c>
      <c r="V36" s="15" t="n"/>
      <c r="W36" s="16" t="n"/>
      <c r="X36" s="22">
        <f>IF(OR(A36="",K36=""),"",K36-TODAY())</f>
        <v/>
      </c>
      <c r="Y36" s="23">
        <f>IF(A36="","",IF(O36="Résilié","Sans objet",IF(K36="","À compléter",IF(K36&lt;TODAY(),"Échu",IF(K36&lt;=TODAY()+'Paramètres'!$B$7,"Échéance prochaine",IF(M36&lt;=TODAY(),"Avis de renouvellement requis","Conforme"))))))</f>
        <v/>
      </c>
      <c r="Z36" s="16" t="n"/>
    </row>
    <row r="37">
      <c r="A37" s="15" t="n"/>
      <c r="B37" s="16" t="n"/>
      <c r="C37" s="15" t="n"/>
      <c r="D37" s="16" t="n"/>
      <c r="E37" s="16" t="n"/>
      <c r="F37" s="16" t="n"/>
      <c r="G37" s="16" t="n"/>
      <c r="H37" s="16" t="n"/>
      <c r="I37" s="38" t="n"/>
      <c r="J37" s="38" t="n"/>
      <c r="K37" s="38" t="n"/>
      <c r="L37" s="18" t="n"/>
      <c r="M37" s="39">
        <f>IF(OR(A37="",K37="",L37=""),"",K37-L37)</f>
        <v/>
      </c>
      <c r="N37" s="15" t="n"/>
      <c r="O37" s="15" t="n"/>
      <c r="P37" s="40" t="n"/>
      <c r="Q37" s="15" t="n"/>
      <c r="R37" s="15" t="n"/>
      <c r="S37" s="41">
        <f>IF(OR(A37="",P37=""),"",IF(Q37="Oui",P37*'Paramètres'!$B$4,0))</f>
        <v/>
      </c>
      <c r="T37" s="41">
        <f>IF(OR(A37="",P37=""),"",IF(R37="Oui",P37*'Paramètres'!$B$5,0))</f>
        <v/>
      </c>
      <c r="U37" s="41">
        <f>IF(OR(A37="",P37=""),"",P37+S37+T37)</f>
        <v/>
      </c>
      <c r="V37" s="15" t="n"/>
      <c r="W37" s="16" t="n"/>
      <c r="X37" s="22">
        <f>IF(OR(A37="",K37=""),"",K37-TODAY())</f>
        <v/>
      </c>
      <c r="Y37" s="23">
        <f>IF(A37="","",IF(O37="Résilié","Sans objet",IF(K37="","À compléter",IF(K37&lt;TODAY(),"Échu",IF(K37&lt;=TODAY()+'Paramètres'!$B$7,"Échéance prochaine",IF(M37&lt;=TODAY(),"Avis de renouvellement requis","Conforme"))))))</f>
        <v/>
      </c>
      <c r="Z37" s="16" t="n"/>
    </row>
    <row r="38">
      <c r="A38" s="15" t="n"/>
      <c r="B38" s="16" t="n"/>
      <c r="C38" s="15" t="n"/>
      <c r="D38" s="16" t="n"/>
      <c r="E38" s="16" t="n"/>
      <c r="F38" s="16" t="n"/>
      <c r="G38" s="16" t="n"/>
      <c r="H38" s="16" t="n"/>
      <c r="I38" s="38" t="n"/>
      <c r="J38" s="38" t="n"/>
      <c r="K38" s="38" t="n"/>
      <c r="L38" s="18" t="n"/>
      <c r="M38" s="39">
        <f>IF(OR(A38="",K38="",L38=""),"",K38-L38)</f>
        <v/>
      </c>
      <c r="N38" s="15" t="n"/>
      <c r="O38" s="15" t="n"/>
      <c r="P38" s="40" t="n"/>
      <c r="Q38" s="15" t="n"/>
      <c r="R38" s="15" t="n"/>
      <c r="S38" s="41">
        <f>IF(OR(A38="",P38=""),"",IF(Q38="Oui",P38*'Paramètres'!$B$4,0))</f>
        <v/>
      </c>
      <c r="T38" s="41">
        <f>IF(OR(A38="",P38=""),"",IF(R38="Oui",P38*'Paramètres'!$B$5,0))</f>
        <v/>
      </c>
      <c r="U38" s="41">
        <f>IF(OR(A38="",P38=""),"",P38+S38+T38)</f>
        <v/>
      </c>
      <c r="V38" s="15" t="n"/>
      <c r="W38" s="16" t="n"/>
      <c r="X38" s="22">
        <f>IF(OR(A38="",K38=""),"",K38-TODAY())</f>
        <v/>
      </c>
      <c r="Y38" s="23">
        <f>IF(A38="","",IF(O38="Résilié","Sans objet",IF(K38="","À compléter",IF(K38&lt;TODAY(),"Échu",IF(K38&lt;=TODAY()+'Paramètres'!$B$7,"Échéance prochaine",IF(M38&lt;=TODAY(),"Avis de renouvellement requis","Conforme"))))))</f>
        <v/>
      </c>
      <c r="Z38" s="16" t="n"/>
    </row>
    <row r="39">
      <c r="A39" s="15" t="n"/>
      <c r="B39" s="16" t="n"/>
      <c r="C39" s="15" t="n"/>
      <c r="D39" s="16" t="n"/>
      <c r="E39" s="16" t="n"/>
      <c r="F39" s="16" t="n"/>
      <c r="G39" s="16" t="n"/>
      <c r="H39" s="16" t="n"/>
      <c r="I39" s="38" t="n"/>
      <c r="J39" s="38" t="n"/>
      <c r="K39" s="38" t="n"/>
      <c r="L39" s="18" t="n"/>
      <c r="M39" s="39">
        <f>IF(OR(A39="",K39="",L39=""),"",K39-L39)</f>
        <v/>
      </c>
      <c r="N39" s="15" t="n"/>
      <c r="O39" s="15" t="n"/>
      <c r="P39" s="40" t="n"/>
      <c r="Q39" s="15" t="n"/>
      <c r="R39" s="15" t="n"/>
      <c r="S39" s="41">
        <f>IF(OR(A39="",P39=""),"",IF(Q39="Oui",P39*'Paramètres'!$B$4,0))</f>
        <v/>
      </c>
      <c r="T39" s="41">
        <f>IF(OR(A39="",P39=""),"",IF(R39="Oui",P39*'Paramètres'!$B$5,0))</f>
        <v/>
      </c>
      <c r="U39" s="41">
        <f>IF(OR(A39="",P39=""),"",P39+S39+T39)</f>
        <v/>
      </c>
      <c r="V39" s="15" t="n"/>
      <c r="W39" s="16" t="n"/>
      <c r="X39" s="22">
        <f>IF(OR(A39="",K39=""),"",K39-TODAY())</f>
        <v/>
      </c>
      <c r="Y39" s="23">
        <f>IF(A39="","",IF(O39="Résilié","Sans objet",IF(K39="","À compléter",IF(K39&lt;TODAY(),"Échu",IF(K39&lt;=TODAY()+'Paramètres'!$B$7,"Échéance prochaine",IF(M39&lt;=TODAY(),"Avis de renouvellement requis","Conforme"))))))</f>
        <v/>
      </c>
      <c r="Z39" s="16" t="n"/>
    </row>
    <row r="40">
      <c r="A40" s="15" t="n"/>
      <c r="B40" s="16" t="n"/>
      <c r="C40" s="15" t="n"/>
      <c r="D40" s="16" t="n"/>
      <c r="E40" s="16" t="n"/>
      <c r="F40" s="16" t="n"/>
      <c r="G40" s="16" t="n"/>
      <c r="H40" s="16" t="n"/>
      <c r="I40" s="38" t="n"/>
      <c r="J40" s="38" t="n"/>
      <c r="K40" s="38" t="n"/>
      <c r="L40" s="18" t="n"/>
      <c r="M40" s="39">
        <f>IF(OR(A40="",K40="",L40=""),"",K40-L40)</f>
        <v/>
      </c>
      <c r="N40" s="15" t="n"/>
      <c r="O40" s="15" t="n"/>
      <c r="P40" s="40" t="n"/>
      <c r="Q40" s="15" t="n"/>
      <c r="R40" s="15" t="n"/>
      <c r="S40" s="41">
        <f>IF(OR(A40="",P40=""),"",IF(Q40="Oui",P40*'Paramètres'!$B$4,0))</f>
        <v/>
      </c>
      <c r="T40" s="41">
        <f>IF(OR(A40="",P40=""),"",IF(R40="Oui",P40*'Paramètres'!$B$5,0))</f>
        <v/>
      </c>
      <c r="U40" s="41">
        <f>IF(OR(A40="",P40=""),"",P40+S40+T40)</f>
        <v/>
      </c>
      <c r="V40" s="15" t="n"/>
      <c r="W40" s="16" t="n"/>
      <c r="X40" s="22">
        <f>IF(OR(A40="",K40=""),"",K40-TODAY())</f>
        <v/>
      </c>
      <c r="Y40" s="23">
        <f>IF(A40="","",IF(O40="Résilié","Sans objet",IF(K40="","À compléter",IF(K40&lt;TODAY(),"Échu",IF(K40&lt;=TODAY()+'Paramètres'!$B$7,"Échéance prochaine",IF(M40&lt;=TODAY(),"Avis de renouvellement requis","Conforme"))))))</f>
        <v/>
      </c>
      <c r="Z40" s="16" t="n"/>
    </row>
    <row r="41">
      <c r="A41" s="15" t="n"/>
      <c r="B41" s="16" t="n"/>
      <c r="C41" s="15" t="n"/>
      <c r="D41" s="16" t="n"/>
      <c r="E41" s="16" t="n"/>
      <c r="F41" s="16" t="n"/>
      <c r="G41" s="16" t="n"/>
      <c r="H41" s="16" t="n"/>
      <c r="I41" s="38" t="n"/>
      <c r="J41" s="38" t="n"/>
      <c r="K41" s="38" t="n"/>
      <c r="L41" s="18" t="n"/>
      <c r="M41" s="39">
        <f>IF(OR(A41="",K41="",L41=""),"",K41-L41)</f>
        <v/>
      </c>
      <c r="N41" s="15" t="n"/>
      <c r="O41" s="15" t="n"/>
      <c r="P41" s="40" t="n"/>
      <c r="Q41" s="15" t="n"/>
      <c r="R41" s="15" t="n"/>
      <c r="S41" s="41">
        <f>IF(OR(A41="",P41=""),"",IF(Q41="Oui",P41*'Paramètres'!$B$4,0))</f>
        <v/>
      </c>
      <c r="T41" s="41">
        <f>IF(OR(A41="",P41=""),"",IF(R41="Oui",P41*'Paramètres'!$B$5,0))</f>
        <v/>
      </c>
      <c r="U41" s="41">
        <f>IF(OR(A41="",P41=""),"",P41+S41+T41)</f>
        <v/>
      </c>
      <c r="V41" s="15" t="n"/>
      <c r="W41" s="16" t="n"/>
      <c r="X41" s="22">
        <f>IF(OR(A41="",K41=""),"",K41-TODAY())</f>
        <v/>
      </c>
      <c r="Y41" s="23">
        <f>IF(A41="","",IF(O41="Résilié","Sans objet",IF(K41="","À compléter",IF(K41&lt;TODAY(),"Échu",IF(K41&lt;=TODAY()+'Paramètres'!$B$7,"Échéance prochaine",IF(M41&lt;=TODAY(),"Avis de renouvellement requis","Conforme"))))))</f>
        <v/>
      </c>
      <c r="Z41" s="16" t="n"/>
    </row>
    <row r="42">
      <c r="A42" s="15" t="n"/>
      <c r="B42" s="16" t="n"/>
      <c r="C42" s="15" t="n"/>
      <c r="D42" s="16" t="n"/>
      <c r="E42" s="16" t="n"/>
      <c r="F42" s="16" t="n"/>
      <c r="G42" s="16" t="n"/>
      <c r="H42" s="16" t="n"/>
      <c r="I42" s="38" t="n"/>
      <c r="J42" s="38" t="n"/>
      <c r="K42" s="38" t="n"/>
      <c r="L42" s="18" t="n"/>
      <c r="M42" s="39">
        <f>IF(OR(A42="",K42="",L42=""),"",K42-L42)</f>
        <v/>
      </c>
      <c r="N42" s="15" t="n"/>
      <c r="O42" s="15" t="n"/>
      <c r="P42" s="40" t="n"/>
      <c r="Q42" s="15" t="n"/>
      <c r="R42" s="15" t="n"/>
      <c r="S42" s="41">
        <f>IF(OR(A42="",P42=""),"",IF(Q42="Oui",P42*'Paramètres'!$B$4,0))</f>
        <v/>
      </c>
      <c r="T42" s="41">
        <f>IF(OR(A42="",P42=""),"",IF(R42="Oui",P42*'Paramètres'!$B$5,0))</f>
        <v/>
      </c>
      <c r="U42" s="41">
        <f>IF(OR(A42="",P42=""),"",P42+S42+T42)</f>
        <v/>
      </c>
      <c r="V42" s="15" t="n"/>
      <c r="W42" s="16" t="n"/>
      <c r="X42" s="22">
        <f>IF(OR(A42="",K42=""),"",K42-TODAY())</f>
        <v/>
      </c>
      <c r="Y42" s="23">
        <f>IF(A42="","",IF(O42="Résilié","Sans objet",IF(K42="","À compléter",IF(K42&lt;TODAY(),"Échu",IF(K42&lt;=TODAY()+'Paramètres'!$B$7,"Échéance prochaine",IF(M42&lt;=TODAY(),"Avis de renouvellement requis","Conforme"))))))</f>
        <v/>
      </c>
      <c r="Z42" s="16" t="n"/>
    </row>
    <row r="43">
      <c r="A43" s="15" t="n"/>
      <c r="B43" s="16" t="n"/>
      <c r="C43" s="15" t="n"/>
      <c r="D43" s="16" t="n"/>
      <c r="E43" s="16" t="n"/>
      <c r="F43" s="16" t="n"/>
      <c r="G43" s="16" t="n"/>
      <c r="H43" s="16" t="n"/>
      <c r="I43" s="38" t="n"/>
      <c r="J43" s="38" t="n"/>
      <c r="K43" s="38" t="n"/>
      <c r="L43" s="18" t="n"/>
      <c r="M43" s="39">
        <f>IF(OR(A43="",K43="",L43=""),"",K43-L43)</f>
        <v/>
      </c>
      <c r="N43" s="15" t="n"/>
      <c r="O43" s="15" t="n"/>
      <c r="P43" s="40" t="n"/>
      <c r="Q43" s="15" t="n"/>
      <c r="R43" s="15" t="n"/>
      <c r="S43" s="41">
        <f>IF(OR(A43="",P43=""),"",IF(Q43="Oui",P43*'Paramètres'!$B$4,0))</f>
        <v/>
      </c>
      <c r="T43" s="41">
        <f>IF(OR(A43="",P43=""),"",IF(R43="Oui",P43*'Paramètres'!$B$5,0))</f>
        <v/>
      </c>
      <c r="U43" s="41">
        <f>IF(OR(A43="",P43=""),"",P43+S43+T43)</f>
        <v/>
      </c>
      <c r="V43" s="15" t="n"/>
      <c r="W43" s="16" t="n"/>
      <c r="X43" s="22">
        <f>IF(OR(A43="",K43=""),"",K43-TODAY())</f>
        <v/>
      </c>
      <c r="Y43" s="23">
        <f>IF(A43="","",IF(O43="Résilié","Sans objet",IF(K43="","À compléter",IF(K43&lt;TODAY(),"Échu",IF(K43&lt;=TODAY()+'Paramètres'!$B$7,"Échéance prochaine",IF(M43&lt;=TODAY(),"Avis de renouvellement requis","Conforme"))))))</f>
        <v/>
      </c>
      <c r="Z43" s="16" t="n"/>
    </row>
    <row r="44">
      <c r="A44" s="15" t="n"/>
      <c r="B44" s="16" t="n"/>
      <c r="C44" s="15" t="n"/>
      <c r="D44" s="16" t="n"/>
      <c r="E44" s="16" t="n"/>
      <c r="F44" s="16" t="n"/>
      <c r="G44" s="16" t="n"/>
      <c r="H44" s="16" t="n"/>
      <c r="I44" s="38" t="n"/>
      <c r="J44" s="38" t="n"/>
      <c r="K44" s="38" t="n"/>
      <c r="L44" s="18" t="n"/>
      <c r="M44" s="39">
        <f>IF(OR(A44="",K44="",L44=""),"",K44-L44)</f>
        <v/>
      </c>
      <c r="N44" s="15" t="n"/>
      <c r="O44" s="15" t="n"/>
      <c r="P44" s="40" t="n"/>
      <c r="Q44" s="15" t="n"/>
      <c r="R44" s="15" t="n"/>
      <c r="S44" s="41">
        <f>IF(OR(A44="",P44=""),"",IF(Q44="Oui",P44*'Paramètres'!$B$4,0))</f>
        <v/>
      </c>
      <c r="T44" s="41">
        <f>IF(OR(A44="",P44=""),"",IF(R44="Oui",P44*'Paramètres'!$B$5,0))</f>
        <v/>
      </c>
      <c r="U44" s="41">
        <f>IF(OR(A44="",P44=""),"",P44+S44+T44)</f>
        <v/>
      </c>
      <c r="V44" s="15" t="n"/>
      <c r="W44" s="16" t="n"/>
      <c r="X44" s="22">
        <f>IF(OR(A44="",K44=""),"",K44-TODAY())</f>
        <v/>
      </c>
      <c r="Y44" s="23">
        <f>IF(A44="","",IF(O44="Résilié","Sans objet",IF(K44="","À compléter",IF(K44&lt;TODAY(),"Échu",IF(K44&lt;=TODAY()+'Paramètres'!$B$7,"Échéance prochaine",IF(M44&lt;=TODAY(),"Avis de renouvellement requis","Conforme"))))))</f>
        <v/>
      </c>
      <c r="Z44" s="16" t="n"/>
    </row>
    <row r="45">
      <c r="A45" s="15" t="n"/>
      <c r="B45" s="16" t="n"/>
      <c r="C45" s="15" t="n"/>
      <c r="D45" s="16" t="n"/>
      <c r="E45" s="16" t="n"/>
      <c r="F45" s="16" t="n"/>
      <c r="G45" s="16" t="n"/>
      <c r="H45" s="16" t="n"/>
      <c r="I45" s="38" t="n"/>
      <c r="J45" s="38" t="n"/>
      <c r="K45" s="38" t="n"/>
      <c r="L45" s="18" t="n"/>
      <c r="M45" s="39">
        <f>IF(OR(A45="",K45="",L45=""),"",K45-L45)</f>
        <v/>
      </c>
      <c r="N45" s="15" t="n"/>
      <c r="O45" s="15" t="n"/>
      <c r="P45" s="40" t="n"/>
      <c r="Q45" s="15" t="n"/>
      <c r="R45" s="15" t="n"/>
      <c r="S45" s="41">
        <f>IF(OR(A45="",P45=""),"",IF(Q45="Oui",P45*'Paramètres'!$B$4,0))</f>
        <v/>
      </c>
      <c r="T45" s="41">
        <f>IF(OR(A45="",P45=""),"",IF(R45="Oui",P45*'Paramètres'!$B$5,0))</f>
        <v/>
      </c>
      <c r="U45" s="41">
        <f>IF(OR(A45="",P45=""),"",P45+S45+T45)</f>
        <v/>
      </c>
      <c r="V45" s="15" t="n"/>
      <c r="W45" s="16" t="n"/>
      <c r="X45" s="22">
        <f>IF(OR(A45="",K45=""),"",K45-TODAY())</f>
        <v/>
      </c>
      <c r="Y45" s="23">
        <f>IF(A45="","",IF(O45="Résilié","Sans objet",IF(K45="","À compléter",IF(K45&lt;TODAY(),"Échu",IF(K45&lt;=TODAY()+'Paramètres'!$B$7,"Échéance prochaine",IF(M45&lt;=TODAY(),"Avis de renouvellement requis","Conforme"))))))</f>
        <v/>
      </c>
      <c r="Z45" s="16" t="n"/>
    </row>
    <row r="46">
      <c r="A46" s="15" t="n"/>
      <c r="B46" s="16" t="n"/>
      <c r="C46" s="15" t="n"/>
      <c r="D46" s="16" t="n"/>
      <c r="E46" s="16" t="n"/>
      <c r="F46" s="16" t="n"/>
      <c r="G46" s="16" t="n"/>
      <c r="H46" s="16" t="n"/>
      <c r="I46" s="38" t="n"/>
      <c r="J46" s="38" t="n"/>
      <c r="K46" s="38" t="n"/>
      <c r="L46" s="18" t="n"/>
      <c r="M46" s="39">
        <f>IF(OR(A46="",K46="",L46=""),"",K46-L46)</f>
        <v/>
      </c>
      <c r="N46" s="15" t="n"/>
      <c r="O46" s="15" t="n"/>
      <c r="P46" s="40" t="n"/>
      <c r="Q46" s="15" t="n"/>
      <c r="R46" s="15" t="n"/>
      <c r="S46" s="41">
        <f>IF(OR(A46="",P46=""),"",IF(Q46="Oui",P46*'Paramètres'!$B$4,0))</f>
        <v/>
      </c>
      <c r="T46" s="41">
        <f>IF(OR(A46="",P46=""),"",IF(R46="Oui",P46*'Paramètres'!$B$5,0))</f>
        <v/>
      </c>
      <c r="U46" s="41">
        <f>IF(OR(A46="",P46=""),"",P46+S46+T46)</f>
        <v/>
      </c>
      <c r="V46" s="15" t="n"/>
      <c r="W46" s="16" t="n"/>
      <c r="X46" s="22">
        <f>IF(OR(A46="",K46=""),"",K46-TODAY())</f>
        <v/>
      </c>
      <c r="Y46" s="23">
        <f>IF(A46="","",IF(O46="Résilié","Sans objet",IF(K46="","À compléter",IF(K46&lt;TODAY(),"Échu",IF(K46&lt;=TODAY()+'Paramètres'!$B$7,"Échéance prochaine",IF(M46&lt;=TODAY(),"Avis de renouvellement requis","Conforme"))))))</f>
        <v/>
      </c>
      <c r="Z46" s="16" t="n"/>
    </row>
    <row r="47">
      <c r="A47" s="15" t="n"/>
      <c r="B47" s="16" t="n"/>
      <c r="C47" s="15" t="n"/>
      <c r="D47" s="16" t="n"/>
      <c r="E47" s="16" t="n"/>
      <c r="F47" s="16" t="n"/>
      <c r="G47" s="16" t="n"/>
      <c r="H47" s="16" t="n"/>
      <c r="I47" s="38" t="n"/>
      <c r="J47" s="38" t="n"/>
      <c r="K47" s="38" t="n"/>
      <c r="L47" s="18" t="n"/>
      <c r="M47" s="39">
        <f>IF(OR(A47="",K47="",L47=""),"",K47-L47)</f>
        <v/>
      </c>
      <c r="N47" s="15" t="n"/>
      <c r="O47" s="15" t="n"/>
      <c r="P47" s="40" t="n"/>
      <c r="Q47" s="15" t="n"/>
      <c r="R47" s="15" t="n"/>
      <c r="S47" s="41">
        <f>IF(OR(A47="",P47=""),"",IF(Q47="Oui",P47*'Paramètres'!$B$4,0))</f>
        <v/>
      </c>
      <c r="T47" s="41">
        <f>IF(OR(A47="",P47=""),"",IF(R47="Oui",P47*'Paramètres'!$B$5,0))</f>
        <v/>
      </c>
      <c r="U47" s="41">
        <f>IF(OR(A47="",P47=""),"",P47+S47+T47)</f>
        <v/>
      </c>
      <c r="V47" s="15" t="n"/>
      <c r="W47" s="16" t="n"/>
      <c r="X47" s="22">
        <f>IF(OR(A47="",K47=""),"",K47-TODAY())</f>
        <v/>
      </c>
      <c r="Y47" s="23">
        <f>IF(A47="","",IF(O47="Résilié","Sans objet",IF(K47="","À compléter",IF(K47&lt;TODAY(),"Échu",IF(K47&lt;=TODAY()+'Paramètres'!$B$7,"Échéance prochaine",IF(M47&lt;=TODAY(),"Avis de renouvellement requis","Conforme"))))))</f>
        <v/>
      </c>
      <c r="Z47" s="16" t="n"/>
    </row>
    <row r="48">
      <c r="A48" s="15" t="n"/>
      <c r="B48" s="16" t="n"/>
      <c r="C48" s="15" t="n"/>
      <c r="D48" s="16" t="n"/>
      <c r="E48" s="16" t="n"/>
      <c r="F48" s="16" t="n"/>
      <c r="G48" s="16" t="n"/>
      <c r="H48" s="16" t="n"/>
      <c r="I48" s="38" t="n"/>
      <c r="J48" s="38" t="n"/>
      <c r="K48" s="38" t="n"/>
      <c r="L48" s="18" t="n"/>
      <c r="M48" s="39">
        <f>IF(OR(A48="",K48="",L48=""),"",K48-L48)</f>
        <v/>
      </c>
      <c r="N48" s="15" t="n"/>
      <c r="O48" s="15" t="n"/>
      <c r="P48" s="40" t="n"/>
      <c r="Q48" s="15" t="n"/>
      <c r="R48" s="15" t="n"/>
      <c r="S48" s="41">
        <f>IF(OR(A48="",P48=""),"",IF(Q48="Oui",P48*'Paramètres'!$B$4,0))</f>
        <v/>
      </c>
      <c r="T48" s="41">
        <f>IF(OR(A48="",P48=""),"",IF(R48="Oui",P48*'Paramètres'!$B$5,0))</f>
        <v/>
      </c>
      <c r="U48" s="41">
        <f>IF(OR(A48="",P48=""),"",P48+S48+T48)</f>
        <v/>
      </c>
      <c r="V48" s="15" t="n"/>
      <c r="W48" s="16" t="n"/>
      <c r="X48" s="22">
        <f>IF(OR(A48="",K48=""),"",K48-TODAY())</f>
        <v/>
      </c>
      <c r="Y48" s="23">
        <f>IF(A48="","",IF(O48="Résilié","Sans objet",IF(K48="","À compléter",IF(K48&lt;TODAY(),"Échu",IF(K48&lt;=TODAY()+'Paramètres'!$B$7,"Échéance prochaine",IF(M48&lt;=TODAY(),"Avis de renouvellement requis","Conforme"))))))</f>
        <v/>
      </c>
      <c r="Z48" s="16" t="n"/>
    </row>
    <row r="49">
      <c r="A49" s="15" t="n"/>
      <c r="B49" s="16" t="n"/>
      <c r="C49" s="15" t="n"/>
      <c r="D49" s="16" t="n"/>
      <c r="E49" s="16" t="n"/>
      <c r="F49" s="16" t="n"/>
      <c r="G49" s="16" t="n"/>
      <c r="H49" s="16" t="n"/>
      <c r="I49" s="38" t="n"/>
      <c r="J49" s="38" t="n"/>
      <c r="K49" s="38" t="n"/>
      <c r="L49" s="18" t="n"/>
      <c r="M49" s="39">
        <f>IF(OR(A49="",K49="",L49=""),"",K49-L49)</f>
        <v/>
      </c>
      <c r="N49" s="15" t="n"/>
      <c r="O49" s="15" t="n"/>
      <c r="P49" s="40" t="n"/>
      <c r="Q49" s="15" t="n"/>
      <c r="R49" s="15" t="n"/>
      <c r="S49" s="41">
        <f>IF(OR(A49="",P49=""),"",IF(Q49="Oui",P49*'Paramètres'!$B$4,0))</f>
        <v/>
      </c>
      <c r="T49" s="41">
        <f>IF(OR(A49="",P49=""),"",IF(R49="Oui",P49*'Paramètres'!$B$5,0))</f>
        <v/>
      </c>
      <c r="U49" s="41">
        <f>IF(OR(A49="",P49=""),"",P49+S49+T49)</f>
        <v/>
      </c>
      <c r="V49" s="15" t="n"/>
      <c r="W49" s="16" t="n"/>
      <c r="X49" s="22">
        <f>IF(OR(A49="",K49=""),"",K49-TODAY())</f>
        <v/>
      </c>
      <c r="Y49" s="23">
        <f>IF(A49="","",IF(O49="Résilié","Sans objet",IF(K49="","À compléter",IF(K49&lt;TODAY(),"Échu",IF(K49&lt;=TODAY()+'Paramètres'!$B$7,"Échéance prochaine",IF(M49&lt;=TODAY(),"Avis de renouvellement requis","Conforme"))))))</f>
        <v/>
      </c>
      <c r="Z49" s="16" t="n"/>
    </row>
    <row r="50">
      <c r="A50" s="15" t="n"/>
      <c r="B50" s="16" t="n"/>
      <c r="C50" s="15" t="n"/>
      <c r="D50" s="16" t="n"/>
      <c r="E50" s="16" t="n"/>
      <c r="F50" s="16" t="n"/>
      <c r="G50" s="16" t="n"/>
      <c r="H50" s="16" t="n"/>
      <c r="I50" s="38" t="n"/>
      <c r="J50" s="38" t="n"/>
      <c r="K50" s="38" t="n"/>
      <c r="L50" s="18" t="n"/>
      <c r="M50" s="39">
        <f>IF(OR(A50="",K50="",L50=""),"",K50-L50)</f>
        <v/>
      </c>
      <c r="N50" s="15" t="n"/>
      <c r="O50" s="15" t="n"/>
      <c r="P50" s="40" t="n"/>
      <c r="Q50" s="15" t="n"/>
      <c r="R50" s="15" t="n"/>
      <c r="S50" s="41">
        <f>IF(OR(A50="",P50=""),"",IF(Q50="Oui",P50*'Paramètres'!$B$4,0))</f>
        <v/>
      </c>
      <c r="T50" s="41">
        <f>IF(OR(A50="",P50=""),"",IF(R50="Oui",P50*'Paramètres'!$B$5,0))</f>
        <v/>
      </c>
      <c r="U50" s="41">
        <f>IF(OR(A50="",P50=""),"",P50+S50+T50)</f>
        <v/>
      </c>
      <c r="V50" s="15" t="n"/>
      <c r="W50" s="16" t="n"/>
      <c r="X50" s="22">
        <f>IF(OR(A50="",K50=""),"",K50-TODAY())</f>
        <v/>
      </c>
      <c r="Y50" s="23">
        <f>IF(A50="","",IF(O50="Résilié","Sans objet",IF(K50="","À compléter",IF(K50&lt;TODAY(),"Échu",IF(K50&lt;=TODAY()+'Paramètres'!$B$7,"Échéance prochaine",IF(M50&lt;=TODAY(),"Avis de renouvellement requis","Conforme"))))))</f>
        <v/>
      </c>
      <c r="Z50" s="16" t="n"/>
    </row>
    <row r="51">
      <c r="A51" s="15" t="n"/>
      <c r="B51" s="16" t="n"/>
      <c r="C51" s="15" t="n"/>
      <c r="D51" s="16" t="n"/>
      <c r="E51" s="16" t="n"/>
      <c r="F51" s="16" t="n"/>
      <c r="G51" s="16" t="n"/>
      <c r="H51" s="16" t="n"/>
      <c r="I51" s="38" t="n"/>
      <c r="J51" s="38" t="n"/>
      <c r="K51" s="38" t="n"/>
      <c r="L51" s="18" t="n"/>
      <c r="M51" s="39">
        <f>IF(OR(A51="",K51="",L51=""),"",K51-L51)</f>
        <v/>
      </c>
      <c r="N51" s="15" t="n"/>
      <c r="O51" s="15" t="n"/>
      <c r="P51" s="40" t="n"/>
      <c r="Q51" s="15" t="n"/>
      <c r="R51" s="15" t="n"/>
      <c r="S51" s="41">
        <f>IF(OR(A51="",P51=""),"",IF(Q51="Oui",P51*'Paramètres'!$B$4,0))</f>
        <v/>
      </c>
      <c r="T51" s="41">
        <f>IF(OR(A51="",P51=""),"",IF(R51="Oui",P51*'Paramètres'!$B$5,0))</f>
        <v/>
      </c>
      <c r="U51" s="41">
        <f>IF(OR(A51="",P51=""),"",P51+S51+T51)</f>
        <v/>
      </c>
      <c r="V51" s="15" t="n"/>
      <c r="W51" s="16" t="n"/>
      <c r="X51" s="22">
        <f>IF(OR(A51="",K51=""),"",K51-TODAY())</f>
        <v/>
      </c>
      <c r="Y51" s="23">
        <f>IF(A51="","",IF(O51="Résilié","Sans objet",IF(K51="","À compléter",IF(K51&lt;TODAY(),"Échu",IF(K51&lt;=TODAY()+'Paramètres'!$B$7,"Échéance prochaine",IF(M51&lt;=TODAY(),"Avis de renouvellement requis","Conforme"))))))</f>
        <v/>
      </c>
      <c r="Z51" s="16" t="n"/>
    </row>
    <row r="52">
      <c r="A52" s="15" t="n"/>
      <c r="B52" s="16" t="n"/>
      <c r="C52" s="15" t="n"/>
      <c r="D52" s="16" t="n"/>
      <c r="E52" s="16" t="n"/>
      <c r="F52" s="16" t="n"/>
      <c r="G52" s="16" t="n"/>
      <c r="H52" s="16" t="n"/>
      <c r="I52" s="38" t="n"/>
      <c r="J52" s="38" t="n"/>
      <c r="K52" s="38" t="n"/>
      <c r="L52" s="18" t="n"/>
      <c r="M52" s="39">
        <f>IF(OR(A52="",K52="",L52=""),"",K52-L52)</f>
        <v/>
      </c>
      <c r="N52" s="15" t="n"/>
      <c r="O52" s="15" t="n"/>
      <c r="P52" s="40" t="n"/>
      <c r="Q52" s="15" t="n"/>
      <c r="R52" s="15" t="n"/>
      <c r="S52" s="41">
        <f>IF(OR(A52="",P52=""),"",IF(Q52="Oui",P52*'Paramètres'!$B$4,0))</f>
        <v/>
      </c>
      <c r="T52" s="41">
        <f>IF(OR(A52="",P52=""),"",IF(R52="Oui",P52*'Paramètres'!$B$5,0))</f>
        <v/>
      </c>
      <c r="U52" s="41">
        <f>IF(OR(A52="",P52=""),"",P52+S52+T52)</f>
        <v/>
      </c>
      <c r="V52" s="15" t="n"/>
      <c r="W52" s="16" t="n"/>
      <c r="X52" s="22">
        <f>IF(OR(A52="",K52=""),"",K52-TODAY())</f>
        <v/>
      </c>
      <c r="Y52" s="23">
        <f>IF(A52="","",IF(O52="Résilié","Sans objet",IF(K52="","À compléter",IF(K52&lt;TODAY(),"Échu",IF(K52&lt;=TODAY()+'Paramètres'!$B$7,"Échéance prochaine",IF(M52&lt;=TODAY(),"Avis de renouvellement requis","Conforme"))))))</f>
        <v/>
      </c>
      <c r="Z52" s="16" t="n"/>
    </row>
    <row r="53">
      <c r="A53" s="15" t="n"/>
      <c r="B53" s="16" t="n"/>
      <c r="C53" s="15" t="n"/>
      <c r="D53" s="16" t="n"/>
      <c r="E53" s="16" t="n"/>
      <c r="F53" s="16" t="n"/>
      <c r="G53" s="16" t="n"/>
      <c r="H53" s="16" t="n"/>
      <c r="I53" s="38" t="n"/>
      <c r="J53" s="38" t="n"/>
      <c r="K53" s="38" t="n"/>
      <c r="L53" s="18" t="n"/>
      <c r="M53" s="39">
        <f>IF(OR(A53="",K53="",L53=""),"",K53-L53)</f>
        <v/>
      </c>
      <c r="N53" s="15" t="n"/>
      <c r="O53" s="15" t="n"/>
      <c r="P53" s="40" t="n"/>
      <c r="Q53" s="15" t="n"/>
      <c r="R53" s="15" t="n"/>
      <c r="S53" s="41">
        <f>IF(OR(A53="",P53=""),"",IF(Q53="Oui",P53*'Paramètres'!$B$4,0))</f>
        <v/>
      </c>
      <c r="T53" s="41">
        <f>IF(OR(A53="",P53=""),"",IF(R53="Oui",P53*'Paramètres'!$B$5,0))</f>
        <v/>
      </c>
      <c r="U53" s="41">
        <f>IF(OR(A53="",P53=""),"",P53+S53+T53)</f>
        <v/>
      </c>
      <c r="V53" s="15" t="n"/>
      <c r="W53" s="16" t="n"/>
      <c r="X53" s="22">
        <f>IF(OR(A53="",K53=""),"",K53-TODAY())</f>
        <v/>
      </c>
      <c r="Y53" s="23">
        <f>IF(A53="","",IF(O53="Résilié","Sans objet",IF(K53="","À compléter",IF(K53&lt;TODAY(),"Échu",IF(K53&lt;=TODAY()+'Paramètres'!$B$7,"Échéance prochaine",IF(M53&lt;=TODAY(),"Avis de renouvellement requis","Conforme"))))))</f>
        <v/>
      </c>
      <c r="Z53" s="16" t="n"/>
    </row>
    <row r="54">
      <c r="A54" s="15" t="n"/>
      <c r="B54" s="16" t="n"/>
      <c r="C54" s="15" t="n"/>
      <c r="D54" s="16" t="n"/>
      <c r="E54" s="16" t="n"/>
      <c r="F54" s="16" t="n"/>
      <c r="G54" s="16" t="n"/>
      <c r="H54" s="16" t="n"/>
      <c r="I54" s="38" t="n"/>
      <c r="J54" s="38" t="n"/>
      <c r="K54" s="38" t="n"/>
      <c r="L54" s="18" t="n"/>
      <c r="M54" s="39">
        <f>IF(OR(A54="",K54="",L54=""),"",K54-L54)</f>
        <v/>
      </c>
      <c r="N54" s="15" t="n"/>
      <c r="O54" s="15" t="n"/>
      <c r="P54" s="40" t="n"/>
      <c r="Q54" s="15" t="n"/>
      <c r="R54" s="15" t="n"/>
      <c r="S54" s="41">
        <f>IF(OR(A54="",P54=""),"",IF(Q54="Oui",P54*'Paramètres'!$B$4,0))</f>
        <v/>
      </c>
      <c r="T54" s="41">
        <f>IF(OR(A54="",P54=""),"",IF(R54="Oui",P54*'Paramètres'!$B$5,0))</f>
        <v/>
      </c>
      <c r="U54" s="41">
        <f>IF(OR(A54="",P54=""),"",P54+S54+T54)</f>
        <v/>
      </c>
      <c r="V54" s="15" t="n"/>
      <c r="W54" s="16" t="n"/>
      <c r="X54" s="22">
        <f>IF(OR(A54="",K54=""),"",K54-TODAY())</f>
        <v/>
      </c>
      <c r="Y54" s="23">
        <f>IF(A54="","",IF(O54="Résilié","Sans objet",IF(K54="","À compléter",IF(K54&lt;TODAY(),"Échu",IF(K54&lt;=TODAY()+'Paramètres'!$B$7,"Échéance prochaine",IF(M54&lt;=TODAY(),"Avis de renouvellement requis","Conforme"))))))</f>
        <v/>
      </c>
      <c r="Z54" s="16" t="n"/>
    </row>
    <row r="55">
      <c r="A55" s="15" t="n"/>
      <c r="B55" s="16" t="n"/>
      <c r="C55" s="15" t="n"/>
      <c r="D55" s="16" t="n"/>
      <c r="E55" s="16" t="n"/>
      <c r="F55" s="16" t="n"/>
      <c r="G55" s="16" t="n"/>
      <c r="H55" s="16" t="n"/>
      <c r="I55" s="38" t="n"/>
      <c r="J55" s="38" t="n"/>
      <c r="K55" s="38" t="n"/>
      <c r="L55" s="18" t="n"/>
      <c r="M55" s="39">
        <f>IF(OR(A55="",K55="",L55=""),"",K55-L55)</f>
        <v/>
      </c>
      <c r="N55" s="15" t="n"/>
      <c r="O55" s="15" t="n"/>
      <c r="P55" s="40" t="n"/>
      <c r="Q55" s="15" t="n"/>
      <c r="R55" s="15" t="n"/>
      <c r="S55" s="41">
        <f>IF(OR(A55="",P55=""),"",IF(Q55="Oui",P55*'Paramètres'!$B$4,0))</f>
        <v/>
      </c>
      <c r="T55" s="41">
        <f>IF(OR(A55="",P55=""),"",IF(R55="Oui",P55*'Paramètres'!$B$5,0))</f>
        <v/>
      </c>
      <c r="U55" s="41">
        <f>IF(OR(A55="",P55=""),"",P55+S55+T55)</f>
        <v/>
      </c>
      <c r="V55" s="15" t="n"/>
      <c r="W55" s="16" t="n"/>
      <c r="X55" s="22">
        <f>IF(OR(A55="",K55=""),"",K55-TODAY())</f>
        <v/>
      </c>
      <c r="Y55" s="23">
        <f>IF(A55="","",IF(O55="Résilié","Sans objet",IF(K55="","À compléter",IF(K55&lt;TODAY(),"Échu",IF(K55&lt;=TODAY()+'Paramètres'!$B$7,"Échéance prochaine",IF(M55&lt;=TODAY(),"Avis de renouvellement requis","Conforme"))))))</f>
        <v/>
      </c>
      <c r="Z55" s="16" t="n"/>
    </row>
    <row r="56">
      <c r="A56" s="15" t="n"/>
      <c r="B56" s="16" t="n"/>
      <c r="C56" s="15" t="n"/>
      <c r="D56" s="16" t="n"/>
      <c r="E56" s="16" t="n"/>
      <c r="F56" s="16" t="n"/>
      <c r="G56" s="16" t="n"/>
      <c r="H56" s="16" t="n"/>
      <c r="I56" s="38" t="n"/>
      <c r="J56" s="38" t="n"/>
      <c r="K56" s="38" t="n"/>
      <c r="L56" s="18" t="n"/>
      <c r="M56" s="39">
        <f>IF(OR(A56="",K56="",L56=""),"",K56-L56)</f>
        <v/>
      </c>
      <c r="N56" s="15" t="n"/>
      <c r="O56" s="15" t="n"/>
      <c r="P56" s="40" t="n"/>
      <c r="Q56" s="15" t="n"/>
      <c r="R56" s="15" t="n"/>
      <c r="S56" s="41">
        <f>IF(OR(A56="",P56=""),"",IF(Q56="Oui",P56*'Paramètres'!$B$4,0))</f>
        <v/>
      </c>
      <c r="T56" s="41">
        <f>IF(OR(A56="",P56=""),"",IF(R56="Oui",P56*'Paramètres'!$B$5,0))</f>
        <v/>
      </c>
      <c r="U56" s="41">
        <f>IF(OR(A56="",P56=""),"",P56+S56+T56)</f>
        <v/>
      </c>
      <c r="V56" s="15" t="n"/>
      <c r="W56" s="16" t="n"/>
      <c r="X56" s="22">
        <f>IF(OR(A56="",K56=""),"",K56-TODAY())</f>
        <v/>
      </c>
      <c r="Y56" s="23">
        <f>IF(A56="","",IF(O56="Résilié","Sans objet",IF(K56="","À compléter",IF(K56&lt;TODAY(),"Échu",IF(K56&lt;=TODAY()+'Paramètres'!$B$7,"Échéance prochaine",IF(M56&lt;=TODAY(),"Avis de renouvellement requis","Conforme"))))))</f>
        <v/>
      </c>
      <c r="Z56" s="16" t="n"/>
    </row>
    <row r="57">
      <c r="A57" s="15" t="n"/>
      <c r="B57" s="16" t="n"/>
      <c r="C57" s="15" t="n"/>
      <c r="D57" s="16" t="n"/>
      <c r="E57" s="16" t="n"/>
      <c r="F57" s="16" t="n"/>
      <c r="G57" s="16" t="n"/>
      <c r="H57" s="16" t="n"/>
      <c r="I57" s="38" t="n"/>
      <c r="J57" s="38" t="n"/>
      <c r="K57" s="38" t="n"/>
      <c r="L57" s="18" t="n"/>
      <c r="M57" s="39">
        <f>IF(OR(A57="",K57="",L57=""),"",K57-L57)</f>
        <v/>
      </c>
      <c r="N57" s="15" t="n"/>
      <c r="O57" s="15" t="n"/>
      <c r="P57" s="40" t="n"/>
      <c r="Q57" s="15" t="n"/>
      <c r="R57" s="15" t="n"/>
      <c r="S57" s="41">
        <f>IF(OR(A57="",P57=""),"",IF(Q57="Oui",P57*'Paramètres'!$B$4,0))</f>
        <v/>
      </c>
      <c r="T57" s="41">
        <f>IF(OR(A57="",P57=""),"",IF(R57="Oui",P57*'Paramètres'!$B$5,0))</f>
        <v/>
      </c>
      <c r="U57" s="41">
        <f>IF(OR(A57="",P57=""),"",P57+S57+T57)</f>
        <v/>
      </c>
      <c r="V57" s="15" t="n"/>
      <c r="W57" s="16" t="n"/>
      <c r="X57" s="22">
        <f>IF(OR(A57="",K57=""),"",K57-TODAY())</f>
        <v/>
      </c>
      <c r="Y57" s="23">
        <f>IF(A57="","",IF(O57="Résilié","Sans objet",IF(K57="","À compléter",IF(K57&lt;TODAY(),"Échu",IF(K57&lt;=TODAY()+'Paramètres'!$B$7,"Échéance prochaine",IF(M57&lt;=TODAY(),"Avis de renouvellement requis","Conforme"))))))</f>
        <v/>
      </c>
      <c r="Z57" s="16" t="n"/>
    </row>
    <row r="58">
      <c r="A58" s="15" t="n"/>
      <c r="B58" s="16" t="n"/>
      <c r="C58" s="15" t="n"/>
      <c r="D58" s="16" t="n"/>
      <c r="E58" s="16" t="n"/>
      <c r="F58" s="16" t="n"/>
      <c r="G58" s="16" t="n"/>
      <c r="H58" s="16" t="n"/>
      <c r="I58" s="38" t="n"/>
      <c r="J58" s="38" t="n"/>
      <c r="K58" s="38" t="n"/>
      <c r="L58" s="18" t="n"/>
      <c r="M58" s="39">
        <f>IF(OR(A58="",K58="",L58=""),"",K58-L58)</f>
        <v/>
      </c>
      <c r="N58" s="15" t="n"/>
      <c r="O58" s="15" t="n"/>
      <c r="P58" s="40" t="n"/>
      <c r="Q58" s="15" t="n"/>
      <c r="R58" s="15" t="n"/>
      <c r="S58" s="41">
        <f>IF(OR(A58="",P58=""),"",IF(Q58="Oui",P58*'Paramètres'!$B$4,0))</f>
        <v/>
      </c>
      <c r="T58" s="41">
        <f>IF(OR(A58="",P58=""),"",IF(R58="Oui",P58*'Paramètres'!$B$5,0))</f>
        <v/>
      </c>
      <c r="U58" s="41">
        <f>IF(OR(A58="",P58=""),"",P58+S58+T58)</f>
        <v/>
      </c>
      <c r="V58" s="15" t="n"/>
      <c r="W58" s="16" t="n"/>
      <c r="X58" s="22">
        <f>IF(OR(A58="",K58=""),"",K58-TODAY())</f>
        <v/>
      </c>
      <c r="Y58" s="23">
        <f>IF(A58="","",IF(O58="Résilié","Sans objet",IF(K58="","À compléter",IF(K58&lt;TODAY(),"Échu",IF(K58&lt;=TODAY()+'Paramètres'!$B$7,"Échéance prochaine",IF(M58&lt;=TODAY(),"Avis de renouvellement requis","Conforme"))))))</f>
        <v/>
      </c>
      <c r="Z58" s="16" t="n"/>
    </row>
    <row r="59">
      <c r="A59" s="15" t="n"/>
      <c r="B59" s="16" t="n"/>
      <c r="C59" s="15" t="n"/>
      <c r="D59" s="16" t="n"/>
      <c r="E59" s="16" t="n"/>
      <c r="F59" s="16" t="n"/>
      <c r="G59" s="16" t="n"/>
      <c r="H59" s="16" t="n"/>
      <c r="I59" s="38" t="n"/>
      <c r="J59" s="38" t="n"/>
      <c r="K59" s="38" t="n"/>
      <c r="L59" s="18" t="n"/>
      <c r="M59" s="39">
        <f>IF(OR(A59="",K59="",L59=""),"",K59-L59)</f>
        <v/>
      </c>
      <c r="N59" s="15" t="n"/>
      <c r="O59" s="15" t="n"/>
      <c r="P59" s="40" t="n"/>
      <c r="Q59" s="15" t="n"/>
      <c r="R59" s="15" t="n"/>
      <c r="S59" s="41">
        <f>IF(OR(A59="",P59=""),"",IF(Q59="Oui",P59*'Paramètres'!$B$4,0))</f>
        <v/>
      </c>
      <c r="T59" s="41">
        <f>IF(OR(A59="",P59=""),"",IF(R59="Oui",P59*'Paramètres'!$B$5,0))</f>
        <v/>
      </c>
      <c r="U59" s="41">
        <f>IF(OR(A59="",P59=""),"",P59+S59+T59)</f>
        <v/>
      </c>
      <c r="V59" s="15" t="n"/>
      <c r="W59" s="16" t="n"/>
      <c r="X59" s="22">
        <f>IF(OR(A59="",K59=""),"",K59-TODAY())</f>
        <v/>
      </c>
      <c r="Y59" s="23">
        <f>IF(A59="","",IF(O59="Résilié","Sans objet",IF(K59="","À compléter",IF(K59&lt;TODAY(),"Échu",IF(K59&lt;=TODAY()+'Paramètres'!$B$7,"Échéance prochaine",IF(M59&lt;=TODAY(),"Avis de renouvellement requis","Conforme"))))))</f>
        <v/>
      </c>
      <c r="Z59" s="16" t="n"/>
    </row>
    <row r="60">
      <c r="A60" s="15" t="n"/>
      <c r="B60" s="16" t="n"/>
      <c r="C60" s="15" t="n"/>
      <c r="D60" s="16" t="n"/>
      <c r="E60" s="16" t="n"/>
      <c r="F60" s="16" t="n"/>
      <c r="G60" s="16" t="n"/>
      <c r="H60" s="16" t="n"/>
      <c r="I60" s="38" t="n"/>
      <c r="J60" s="38" t="n"/>
      <c r="K60" s="38" t="n"/>
      <c r="L60" s="18" t="n"/>
      <c r="M60" s="39">
        <f>IF(OR(A60="",K60="",L60=""),"",K60-L60)</f>
        <v/>
      </c>
      <c r="N60" s="15" t="n"/>
      <c r="O60" s="15" t="n"/>
      <c r="P60" s="40" t="n"/>
      <c r="Q60" s="15" t="n"/>
      <c r="R60" s="15" t="n"/>
      <c r="S60" s="41">
        <f>IF(OR(A60="",P60=""),"",IF(Q60="Oui",P60*'Paramètres'!$B$4,0))</f>
        <v/>
      </c>
      <c r="T60" s="41">
        <f>IF(OR(A60="",P60=""),"",IF(R60="Oui",P60*'Paramètres'!$B$5,0))</f>
        <v/>
      </c>
      <c r="U60" s="41">
        <f>IF(OR(A60="",P60=""),"",P60+S60+T60)</f>
        <v/>
      </c>
      <c r="V60" s="15" t="n"/>
      <c r="W60" s="16" t="n"/>
      <c r="X60" s="22">
        <f>IF(OR(A60="",K60=""),"",K60-TODAY())</f>
        <v/>
      </c>
      <c r="Y60" s="23">
        <f>IF(A60="","",IF(O60="Résilié","Sans objet",IF(K60="","À compléter",IF(K60&lt;TODAY(),"Échu",IF(K60&lt;=TODAY()+'Paramètres'!$B$7,"Échéance prochaine",IF(M60&lt;=TODAY(),"Avis de renouvellement requis","Conforme"))))))</f>
        <v/>
      </c>
      <c r="Z60" s="16" t="n"/>
    </row>
    <row r="61">
      <c r="A61" s="15" t="n"/>
      <c r="B61" s="16" t="n"/>
      <c r="C61" s="15" t="n"/>
      <c r="D61" s="16" t="n"/>
      <c r="E61" s="16" t="n"/>
      <c r="F61" s="16" t="n"/>
      <c r="G61" s="16" t="n"/>
      <c r="H61" s="16" t="n"/>
      <c r="I61" s="38" t="n"/>
      <c r="J61" s="38" t="n"/>
      <c r="K61" s="38" t="n"/>
      <c r="L61" s="18" t="n"/>
      <c r="M61" s="39">
        <f>IF(OR(A61="",K61="",L61=""),"",K61-L61)</f>
        <v/>
      </c>
      <c r="N61" s="15" t="n"/>
      <c r="O61" s="15" t="n"/>
      <c r="P61" s="40" t="n"/>
      <c r="Q61" s="15" t="n"/>
      <c r="R61" s="15" t="n"/>
      <c r="S61" s="41">
        <f>IF(OR(A61="",P61=""),"",IF(Q61="Oui",P61*'Paramètres'!$B$4,0))</f>
        <v/>
      </c>
      <c r="T61" s="41">
        <f>IF(OR(A61="",P61=""),"",IF(R61="Oui",P61*'Paramètres'!$B$5,0))</f>
        <v/>
      </c>
      <c r="U61" s="41">
        <f>IF(OR(A61="",P61=""),"",P61+S61+T61)</f>
        <v/>
      </c>
      <c r="V61" s="15" t="n"/>
      <c r="W61" s="16" t="n"/>
      <c r="X61" s="22">
        <f>IF(OR(A61="",K61=""),"",K61-TODAY())</f>
        <v/>
      </c>
      <c r="Y61" s="23">
        <f>IF(A61="","",IF(O61="Résilié","Sans objet",IF(K61="","À compléter",IF(K61&lt;TODAY(),"Échu",IF(K61&lt;=TODAY()+'Paramètres'!$B$7,"Échéance prochaine",IF(M61&lt;=TODAY(),"Avis de renouvellement requis","Conforme"))))))</f>
        <v/>
      </c>
      <c r="Z61" s="16" t="n"/>
    </row>
    <row r="62">
      <c r="A62" s="15" t="n"/>
      <c r="B62" s="16" t="n"/>
      <c r="C62" s="15" t="n"/>
      <c r="D62" s="16" t="n"/>
      <c r="E62" s="16" t="n"/>
      <c r="F62" s="16" t="n"/>
      <c r="G62" s="16" t="n"/>
      <c r="H62" s="16" t="n"/>
      <c r="I62" s="38" t="n"/>
      <c r="J62" s="38" t="n"/>
      <c r="K62" s="38" t="n"/>
      <c r="L62" s="18" t="n"/>
      <c r="M62" s="39">
        <f>IF(OR(A62="",K62="",L62=""),"",K62-L62)</f>
        <v/>
      </c>
      <c r="N62" s="15" t="n"/>
      <c r="O62" s="15" t="n"/>
      <c r="P62" s="40" t="n"/>
      <c r="Q62" s="15" t="n"/>
      <c r="R62" s="15" t="n"/>
      <c r="S62" s="41">
        <f>IF(OR(A62="",P62=""),"",IF(Q62="Oui",P62*'Paramètres'!$B$4,0))</f>
        <v/>
      </c>
      <c r="T62" s="41">
        <f>IF(OR(A62="",P62=""),"",IF(R62="Oui",P62*'Paramètres'!$B$5,0))</f>
        <v/>
      </c>
      <c r="U62" s="41">
        <f>IF(OR(A62="",P62=""),"",P62+S62+T62)</f>
        <v/>
      </c>
      <c r="V62" s="15" t="n"/>
      <c r="W62" s="16" t="n"/>
      <c r="X62" s="22">
        <f>IF(OR(A62="",K62=""),"",K62-TODAY())</f>
        <v/>
      </c>
      <c r="Y62" s="23">
        <f>IF(A62="","",IF(O62="Résilié","Sans objet",IF(K62="","À compléter",IF(K62&lt;TODAY(),"Échu",IF(K62&lt;=TODAY()+'Paramètres'!$B$7,"Échéance prochaine",IF(M62&lt;=TODAY(),"Avis de renouvellement requis","Conforme"))))))</f>
        <v/>
      </c>
      <c r="Z62" s="16" t="n"/>
    </row>
    <row r="63">
      <c r="A63" s="15" t="n"/>
      <c r="B63" s="16" t="n"/>
      <c r="C63" s="15" t="n"/>
      <c r="D63" s="16" t="n"/>
      <c r="E63" s="16" t="n"/>
      <c r="F63" s="16" t="n"/>
      <c r="G63" s="16" t="n"/>
      <c r="H63" s="16" t="n"/>
      <c r="I63" s="38" t="n"/>
      <c r="J63" s="38" t="n"/>
      <c r="K63" s="38" t="n"/>
      <c r="L63" s="18" t="n"/>
      <c r="M63" s="39">
        <f>IF(OR(A63="",K63="",L63=""),"",K63-L63)</f>
        <v/>
      </c>
      <c r="N63" s="15" t="n"/>
      <c r="O63" s="15" t="n"/>
      <c r="P63" s="40" t="n"/>
      <c r="Q63" s="15" t="n"/>
      <c r="R63" s="15" t="n"/>
      <c r="S63" s="41">
        <f>IF(OR(A63="",P63=""),"",IF(Q63="Oui",P63*'Paramètres'!$B$4,0))</f>
        <v/>
      </c>
      <c r="T63" s="41">
        <f>IF(OR(A63="",P63=""),"",IF(R63="Oui",P63*'Paramètres'!$B$5,0))</f>
        <v/>
      </c>
      <c r="U63" s="41">
        <f>IF(OR(A63="",P63=""),"",P63+S63+T63)</f>
        <v/>
      </c>
      <c r="V63" s="15" t="n"/>
      <c r="W63" s="16" t="n"/>
      <c r="X63" s="22">
        <f>IF(OR(A63="",K63=""),"",K63-TODAY())</f>
        <v/>
      </c>
      <c r="Y63" s="23">
        <f>IF(A63="","",IF(O63="Résilié","Sans objet",IF(K63="","À compléter",IF(K63&lt;TODAY(),"Échu",IF(K63&lt;=TODAY()+'Paramètres'!$B$7,"Échéance prochaine",IF(M63&lt;=TODAY(),"Avis de renouvellement requis","Conforme"))))))</f>
        <v/>
      </c>
      <c r="Z63" s="16" t="n"/>
    </row>
    <row r="64">
      <c r="A64" s="15" t="n"/>
      <c r="B64" s="16" t="n"/>
      <c r="C64" s="15" t="n"/>
      <c r="D64" s="16" t="n"/>
      <c r="E64" s="16" t="n"/>
      <c r="F64" s="16" t="n"/>
      <c r="G64" s="16" t="n"/>
      <c r="H64" s="16" t="n"/>
      <c r="I64" s="38" t="n"/>
      <c r="J64" s="38" t="n"/>
      <c r="K64" s="38" t="n"/>
      <c r="L64" s="18" t="n"/>
      <c r="M64" s="39">
        <f>IF(OR(A64="",K64="",L64=""),"",K64-L64)</f>
        <v/>
      </c>
      <c r="N64" s="15" t="n"/>
      <c r="O64" s="15" t="n"/>
      <c r="P64" s="40" t="n"/>
      <c r="Q64" s="15" t="n"/>
      <c r="R64" s="15" t="n"/>
      <c r="S64" s="41">
        <f>IF(OR(A64="",P64=""),"",IF(Q64="Oui",P64*'Paramètres'!$B$4,0))</f>
        <v/>
      </c>
      <c r="T64" s="41">
        <f>IF(OR(A64="",P64=""),"",IF(R64="Oui",P64*'Paramètres'!$B$5,0))</f>
        <v/>
      </c>
      <c r="U64" s="41">
        <f>IF(OR(A64="",P64=""),"",P64+S64+T64)</f>
        <v/>
      </c>
      <c r="V64" s="15" t="n"/>
      <c r="W64" s="16" t="n"/>
      <c r="X64" s="22">
        <f>IF(OR(A64="",K64=""),"",K64-TODAY())</f>
        <v/>
      </c>
      <c r="Y64" s="23">
        <f>IF(A64="","",IF(O64="Résilié","Sans objet",IF(K64="","À compléter",IF(K64&lt;TODAY(),"Échu",IF(K64&lt;=TODAY()+'Paramètres'!$B$7,"Échéance prochaine",IF(M64&lt;=TODAY(),"Avis de renouvellement requis","Conforme"))))))</f>
        <v/>
      </c>
      <c r="Z64" s="16" t="n"/>
    </row>
    <row r="65">
      <c r="A65" s="15" t="n"/>
      <c r="B65" s="16" t="n"/>
      <c r="C65" s="15" t="n"/>
      <c r="D65" s="16" t="n"/>
      <c r="E65" s="16" t="n"/>
      <c r="F65" s="16" t="n"/>
      <c r="G65" s="16" t="n"/>
      <c r="H65" s="16" t="n"/>
      <c r="I65" s="38" t="n"/>
      <c r="J65" s="38" t="n"/>
      <c r="K65" s="38" t="n"/>
      <c r="L65" s="18" t="n"/>
      <c r="M65" s="39">
        <f>IF(OR(A65="",K65="",L65=""),"",K65-L65)</f>
        <v/>
      </c>
      <c r="N65" s="15" t="n"/>
      <c r="O65" s="15" t="n"/>
      <c r="P65" s="40" t="n"/>
      <c r="Q65" s="15" t="n"/>
      <c r="R65" s="15" t="n"/>
      <c r="S65" s="41">
        <f>IF(OR(A65="",P65=""),"",IF(Q65="Oui",P65*'Paramètres'!$B$4,0))</f>
        <v/>
      </c>
      <c r="T65" s="41">
        <f>IF(OR(A65="",P65=""),"",IF(R65="Oui",P65*'Paramètres'!$B$5,0))</f>
        <v/>
      </c>
      <c r="U65" s="41">
        <f>IF(OR(A65="",P65=""),"",P65+S65+T65)</f>
        <v/>
      </c>
      <c r="V65" s="15" t="n"/>
      <c r="W65" s="16" t="n"/>
      <c r="X65" s="22">
        <f>IF(OR(A65="",K65=""),"",K65-TODAY())</f>
        <v/>
      </c>
      <c r="Y65" s="23">
        <f>IF(A65="","",IF(O65="Résilié","Sans objet",IF(K65="","À compléter",IF(K65&lt;TODAY(),"Échu",IF(K65&lt;=TODAY()+'Paramètres'!$B$7,"Échéance prochaine",IF(M65&lt;=TODAY(),"Avis de renouvellement requis","Conforme"))))))</f>
        <v/>
      </c>
      <c r="Z65" s="16" t="n"/>
    </row>
    <row r="66">
      <c r="A66" s="15" t="n"/>
      <c r="B66" s="16" t="n"/>
      <c r="C66" s="15" t="n"/>
      <c r="D66" s="16" t="n"/>
      <c r="E66" s="16" t="n"/>
      <c r="F66" s="16" t="n"/>
      <c r="G66" s="16" t="n"/>
      <c r="H66" s="16" t="n"/>
      <c r="I66" s="38" t="n"/>
      <c r="J66" s="38" t="n"/>
      <c r="K66" s="38" t="n"/>
      <c r="L66" s="18" t="n"/>
      <c r="M66" s="39">
        <f>IF(OR(A66="",K66="",L66=""),"",K66-L66)</f>
        <v/>
      </c>
      <c r="N66" s="15" t="n"/>
      <c r="O66" s="15" t="n"/>
      <c r="P66" s="40" t="n"/>
      <c r="Q66" s="15" t="n"/>
      <c r="R66" s="15" t="n"/>
      <c r="S66" s="41">
        <f>IF(OR(A66="",P66=""),"",IF(Q66="Oui",P66*'Paramètres'!$B$4,0))</f>
        <v/>
      </c>
      <c r="T66" s="41">
        <f>IF(OR(A66="",P66=""),"",IF(R66="Oui",P66*'Paramètres'!$B$5,0))</f>
        <v/>
      </c>
      <c r="U66" s="41">
        <f>IF(OR(A66="",P66=""),"",P66+S66+T66)</f>
        <v/>
      </c>
      <c r="V66" s="15" t="n"/>
      <c r="W66" s="16" t="n"/>
      <c r="X66" s="22">
        <f>IF(OR(A66="",K66=""),"",K66-TODAY())</f>
        <v/>
      </c>
      <c r="Y66" s="23">
        <f>IF(A66="","",IF(O66="Résilié","Sans objet",IF(K66="","À compléter",IF(K66&lt;TODAY(),"Échu",IF(K66&lt;=TODAY()+'Paramètres'!$B$7,"Échéance prochaine",IF(M66&lt;=TODAY(),"Avis de renouvellement requis","Conforme"))))))</f>
        <v/>
      </c>
      <c r="Z66" s="16" t="n"/>
    </row>
    <row r="67">
      <c r="A67" s="15" t="n"/>
      <c r="B67" s="16" t="n"/>
      <c r="C67" s="15" t="n"/>
      <c r="D67" s="16" t="n"/>
      <c r="E67" s="16" t="n"/>
      <c r="F67" s="16" t="n"/>
      <c r="G67" s="16" t="n"/>
      <c r="H67" s="16" t="n"/>
      <c r="I67" s="38" t="n"/>
      <c r="J67" s="38" t="n"/>
      <c r="K67" s="38" t="n"/>
      <c r="L67" s="18" t="n"/>
      <c r="M67" s="39">
        <f>IF(OR(A67="",K67="",L67=""),"",K67-L67)</f>
        <v/>
      </c>
      <c r="N67" s="15" t="n"/>
      <c r="O67" s="15" t="n"/>
      <c r="P67" s="40" t="n"/>
      <c r="Q67" s="15" t="n"/>
      <c r="R67" s="15" t="n"/>
      <c r="S67" s="41">
        <f>IF(OR(A67="",P67=""),"",IF(Q67="Oui",P67*'Paramètres'!$B$4,0))</f>
        <v/>
      </c>
      <c r="T67" s="41">
        <f>IF(OR(A67="",P67=""),"",IF(R67="Oui",P67*'Paramètres'!$B$5,0))</f>
        <v/>
      </c>
      <c r="U67" s="41">
        <f>IF(OR(A67="",P67=""),"",P67+S67+T67)</f>
        <v/>
      </c>
      <c r="V67" s="15" t="n"/>
      <c r="W67" s="16" t="n"/>
      <c r="X67" s="22">
        <f>IF(OR(A67="",K67=""),"",K67-TODAY())</f>
        <v/>
      </c>
      <c r="Y67" s="23">
        <f>IF(A67="","",IF(O67="Résilié","Sans objet",IF(K67="","À compléter",IF(K67&lt;TODAY(),"Échu",IF(K67&lt;=TODAY()+'Paramètres'!$B$7,"Échéance prochaine",IF(M67&lt;=TODAY(),"Avis de renouvellement requis","Conforme"))))))</f>
        <v/>
      </c>
      <c r="Z67" s="16" t="n"/>
    </row>
    <row r="68">
      <c r="A68" s="15" t="n"/>
      <c r="B68" s="16" t="n"/>
      <c r="C68" s="15" t="n"/>
      <c r="D68" s="16" t="n"/>
      <c r="E68" s="16" t="n"/>
      <c r="F68" s="16" t="n"/>
      <c r="G68" s="16" t="n"/>
      <c r="H68" s="16" t="n"/>
      <c r="I68" s="38" t="n"/>
      <c r="J68" s="38" t="n"/>
      <c r="K68" s="38" t="n"/>
      <c r="L68" s="18" t="n"/>
      <c r="M68" s="39">
        <f>IF(OR(A68="",K68="",L68=""),"",K68-L68)</f>
        <v/>
      </c>
      <c r="N68" s="15" t="n"/>
      <c r="O68" s="15" t="n"/>
      <c r="P68" s="40" t="n"/>
      <c r="Q68" s="15" t="n"/>
      <c r="R68" s="15" t="n"/>
      <c r="S68" s="41">
        <f>IF(OR(A68="",P68=""),"",IF(Q68="Oui",P68*'Paramètres'!$B$4,0))</f>
        <v/>
      </c>
      <c r="T68" s="41">
        <f>IF(OR(A68="",P68=""),"",IF(R68="Oui",P68*'Paramètres'!$B$5,0))</f>
        <v/>
      </c>
      <c r="U68" s="41">
        <f>IF(OR(A68="",P68=""),"",P68+S68+T68)</f>
        <v/>
      </c>
      <c r="V68" s="15" t="n"/>
      <c r="W68" s="16" t="n"/>
      <c r="X68" s="22">
        <f>IF(OR(A68="",K68=""),"",K68-TODAY())</f>
        <v/>
      </c>
      <c r="Y68" s="23">
        <f>IF(A68="","",IF(O68="Résilié","Sans objet",IF(K68="","À compléter",IF(K68&lt;TODAY(),"Échu",IF(K68&lt;=TODAY()+'Paramètres'!$B$7,"Échéance prochaine",IF(M68&lt;=TODAY(),"Avis de renouvellement requis","Conforme"))))))</f>
        <v/>
      </c>
      <c r="Z68" s="16" t="n"/>
    </row>
    <row r="69">
      <c r="A69" s="15" t="n"/>
      <c r="B69" s="16" t="n"/>
      <c r="C69" s="15" t="n"/>
      <c r="D69" s="16" t="n"/>
      <c r="E69" s="16" t="n"/>
      <c r="F69" s="16" t="n"/>
      <c r="G69" s="16" t="n"/>
      <c r="H69" s="16" t="n"/>
      <c r="I69" s="38" t="n"/>
      <c r="J69" s="38" t="n"/>
      <c r="K69" s="38" t="n"/>
      <c r="L69" s="18" t="n"/>
      <c r="M69" s="39">
        <f>IF(OR(A69="",K69="",L69=""),"",K69-L69)</f>
        <v/>
      </c>
      <c r="N69" s="15" t="n"/>
      <c r="O69" s="15" t="n"/>
      <c r="P69" s="40" t="n"/>
      <c r="Q69" s="15" t="n"/>
      <c r="R69" s="15" t="n"/>
      <c r="S69" s="41">
        <f>IF(OR(A69="",P69=""),"",IF(Q69="Oui",P69*'Paramètres'!$B$4,0))</f>
        <v/>
      </c>
      <c r="T69" s="41">
        <f>IF(OR(A69="",P69=""),"",IF(R69="Oui",P69*'Paramètres'!$B$5,0))</f>
        <v/>
      </c>
      <c r="U69" s="41">
        <f>IF(OR(A69="",P69=""),"",P69+S69+T69)</f>
        <v/>
      </c>
      <c r="V69" s="15" t="n"/>
      <c r="W69" s="16" t="n"/>
      <c r="X69" s="22">
        <f>IF(OR(A69="",K69=""),"",K69-TODAY())</f>
        <v/>
      </c>
      <c r="Y69" s="23">
        <f>IF(A69="","",IF(O69="Résilié","Sans objet",IF(K69="","À compléter",IF(K69&lt;TODAY(),"Échu",IF(K69&lt;=TODAY()+'Paramètres'!$B$7,"Échéance prochaine",IF(M69&lt;=TODAY(),"Avis de renouvellement requis","Conforme"))))))</f>
        <v/>
      </c>
      <c r="Z69" s="16" t="n"/>
    </row>
    <row r="70">
      <c r="A70" s="15" t="n"/>
      <c r="B70" s="16" t="n"/>
      <c r="C70" s="15" t="n"/>
      <c r="D70" s="16" t="n"/>
      <c r="E70" s="16" t="n"/>
      <c r="F70" s="16" t="n"/>
      <c r="G70" s="16" t="n"/>
      <c r="H70" s="16" t="n"/>
      <c r="I70" s="38" t="n"/>
      <c r="J70" s="38" t="n"/>
      <c r="K70" s="38" t="n"/>
      <c r="L70" s="18" t="n"/>
      <c r="M70" s="39">
        <f>IF(OR(A70="",K70="",L70=""),"",K70-L70)</f>
        <v/>
      </c>
      <c r="N70" s="15" t="n"/>
      <c r="O70" s="15" t="n"/>
      <c r="P70" s="40" t="n"/>
      <c r="Q70" s="15" t="n"/>
      <c r="R70" s="15" t="n"/>
      <c r="S70" s="41">
        <f>IF(OR(A70="",P70=""),"",IF(Q70="Oui",P70*'Paramètres'!$B$4,0))</f>
        <v/>
      </c>
      <c r="T70" s="41">
        <f>IF(OR(A70="",P70=""),"",IF(R70="Oui",P70*'Paramètres'!$B$5,0))</f>
        <v/>
      </c>
      <c r="U70" s="41">
        <f>IF(OR(A70="",P70=""),"",P70+S70+T70)</f>
        <v/>
      </c>
      <c r="V70" s="15" t="n"/>
      <c r="W70" s="16" t="n"/>
      <c r="X70" s="22">
        <f>IF(OR(A70="",K70=""),"",K70-TODAY())</f>
        <v/>
      </c>
      <c r="Y70" s="23">
        <f>IF(A70="","",IF(O70="Résilié","Sans objet",IF(K70="","À compléter",IF(K70&lt;TODAY(),"Échu",IF(K70&lt;=TODAY()+'Paramètres'!$B$7,"Échéance prochaine",IF(M70&lt;=TODAY(),"Avis de renouvellement requis","Conforme"))))))</f>
        <v/>
      </c>
      <c r="Z70" s="16" t="n"/>
    </row>
    <row r="71">
      <c r="A71" s="15" t="n"/>
      <c r="B71" s="16" t="n"/>
      <c r="C71" s="15" t="n"/>
      <c r="D71" s="16" t="n"/>
      <c r="E71" s="16" t="n"/>
      <c r="F71" s="16" t="n"/>
      <c r="G71" s="16" t="n"/>
      <c r="H71" s="16" t="n"/>
      <c r="I71" s="38" t="n"/>
      <c r="J71" s="38" t="n"/>
      <c r="K71" s="38" t="n"/>
      <c r="L71" s="18" t="n"/>
      <c r="M71" s="39">
        <f>IF(OR(A71="",K71="",L71=""),"",K71-L71)</f>
        <v/>
      </c>
      <c r="N71" s="15" t="n"/>
      <c r="O71" s="15" t="n"/>
      <c r="P71" s="40" t="n"/>
      <c r="Q71" s="15" t="n"/>
      <c r="R71" s="15" t="n"/>
      <c r="S71" s="41">
        <f>IF(OR(A71="",P71=""),"",IF(Q71="Oui",P71*'Paramètres'!$B$4,0))</f>
        <v/>
      </c>
      <c r="T71" s="41">
        <f>IF(OR(A71="",P71=""),"",IF(R71="Oui",P71*'Paramètres'!$B$5,0))</f>
        <v/>
      </c>
      <c r="U71" s="41">
        <f>IF(OR(A71="",P71=""),"",P71+S71+T71)</f>
        <v/>
      </c>
      <c r="V71" s="15" t="n"/>
      <c r="W71" s="16" t="n"/>
      <c r="X71" s="22">
        <f>IF(OR(A71="",K71=""),"",K71-TODAY())</f>
        <v/>
      </c>
      <c r="Y71" s="23">
        <f>IF(A71="","",IF(O71="Résilié","Sans objet",IF(K71="","À compléter",IF(K71&lt;TODAY(),"Échu",IF(K71&lt;=TODAY()+'Paramètres'!$B$7,"Échéance prochaine",IF(M71&lt;=TODAY(),"Avis de renouvellement requis","Conforme"))))))</f>
        <v/>
      </c>
      <c r="Z71" s="16" t="n"/>
    </row>
    <row r="72">
      <c r="A72" s="15" t="n"/>
      <c r="B72" s="16" t="n"/>
      <c r="C72" s="15" t="n"/>
      <c r="D72" s="16" t="n"/>
      <c r="E72" s="16" t="n"/>
      <c r="F72" s="16" t="n"/>
      <c r="G72" s="16" t="n"/>
      <c r="H72" s="16" t="n"/>
      <c r="I72" s="38" t="n"/>
      <c r="J72" s="38" t="n"/>
      <c r="K72" s="38" t="n"/>
      <c r="L72" s="18" t="n"/>
      <c r="M72" s="39">
        <f>IF(OR(A72="",K72="",L72=""),"",K72-L72)</f>
        <v/>
      </c>
      <c r="N72" s="15" t="n"/>
      <c r="O72" s="15" t="n"/>
      <c r="P72" s="40" t="n"/>
      <c r="Q72" s="15" t="n"/>
      <c r="R72" s="15" t="n"/>
      <c r="S72" s="41">
        <f>IF(OR(A72="",P72=""),"",IF(Q72="Oui",P72*'Paramètres'!$B$4,0))</f>
        <v/>
      </c>
      <c r="T72" s="41">
        <f>IF(OR(A72="",P72=""),"",IF(R72="Oui",P72*'Paramètres'!$B$5,0))</f>
        <v/>
      </c>
      <c r="U72" s="41">
        <f>IF(OR(A72="",P72=""),"",P72+S72+T72)</f>
        <v/>
      </c>
      <c r="V72" s="15" t="n"/>
      <c r="W72" s="16" t="n"/>
      <c r="X72" s="22">
        <f>IF(OR(A72="",K72=""),"",K72-TODAY())</f>
        <v/>
      </c>
      <c r="Y72" s="23">
        <f>IF(A72="","",IF(O72="Résilié","Sans objet",IF(K72="","À compléter",IF(K72&lt;TODAY(),"Échu",IF(K72&lt;=TODAY()+'Paramètres'!$B$7,"Échéance prochaine",IF(M72&lt;=TODAY(),"Avis de renouvellement requis","Conforme"))))))</f>
        <v/>
      </c>
      <c r="Z72" s="16" t="n"/>
    </row>
    <row r="73">
      <c r="A73" s="15" t="n"/>
      <c r="B73" s="16" t="n"/>
      <c r="C73" s="15" t="n"/>
      <c r="D73" s="16" t="n"/>
      <c r="E73" s="16" t="n"/>
      <c r="F73" s="16" t="n"/>
      <c r="G73" s="16" t="n"/>
      <c r="H73" s="16" t="n"/>
      <c r="I73" s="38" t="n"/>
      <c r="J73" s="38" t="n"/>
      <c r="K73" s="38" t="n"/>
      <c r="L73" s="18" t="n"/>
      <c r="M73" s="39">
        <f>IF(OR(A73="",K73="",L73=""),"",K73-L73)</f>
        <v/>
      </c>
      <c r="N73" s="15" t="n"/>
      <c r="O73" s="15" t="n"/>
      <c r="P73" s="40" t="n"/>
      <c r="Q73" s="15" t="n"/>
      <c r="R73" s="15" t="n"/>
      <c r="S73" s="41">
        <f>IF(OR(A73="",P73=""),"",IF(Q73="Oui",P73*'Paramètres'!$B$4,0))</f>
        <v/>
      </c>
      <c r="T73" s="41">
        <f>IF(OR(A73="",P73=""),"",IF(R73="Oui",P73*'Paramètres'!$B$5,0))</f>
        <v/>
      </c>
      <c r="U73" s="41">
        <f>IF(OR(A73="",P73=""),"",P73+S73+T73)</f>
        <v/>
      </c>
      <c r="V73" s="15" t="n"/>
      <c r="W73" s="16" t="n"/>
      <c r="X73" s="22">
        <f>IF(OR(A73="",K73=""),"",K73-TODAY())</f>
        <v/>
      </c>
      <c r="Y73" s="23">
        <f>IF(A73="","",IF(O73="Résilié","Sans objet",IF(K73="","À compléter",IF(K73&lt;TODAY(),"Échu",IF(K73&lt;=TODAY()+'Paramètres'!$B$7,"Échéance prochaine",IF(M73&lt;=TODAY(),"Avis de renouvellement requis","Conforme"))))))</f>
        <v/>
      </c>
      <c r="Z73" s="16" t="n"/>
    </row>
    <row r="74">
      <c r="A74" s="15" t="n"/>
      <c r="B74" s="16" t="n"/>
      <c r="C74" s="15" t="n"/>
      <c r="D74" s="16" t="n"/>
      <c r="E74" s="16" t="n"/>
      <c r="F74" s="16" t="n"/>
      <c r="G74" s="16" t="n"/>
      <c r="H74" s="16" t="n"/>
      <c r="I74" s="38" t="n"/>
      <c r="J74" s="38" t="n"/>
      <c r="K74" s="38" t="n"/>
      <c r="L74" s="18" t="n"/>
      <c r="M74" s="39">
        <f>IF(OR(A74="",K74="",L74=""),"",K74-L74)</f>
        <v/>
      </c>
      <c r="N74" s="15" t="n"/>
      <c r="O74" s="15" t="n"/>
      <c r="P74" s="40" t="n"/>
      <c r="Q74" s="15" t="n"/>
      <c r="R74" s="15" t="n"/>
      <c r="S74" s="41">
        <f>IF(OR(A74="",P74=""),"",IF(Q74="Oui",P74*'Paramètres'!$B$4,0))</f>
        <v/>
      </c>
      <c r="T74" s="41">
        <f>IF(OR(A74="",P74=""),"",IF(R74="Oui",P74*'Paramètres'!$B$5,0))</f>
        <v/>
      </c>
      <c r="U74" s="41">
        <f>IF(OR(A74="",P74=""),"",P74+S74+T74)</f>
        <v/>
      </c>
      <c r="V74" s="15" t="n"/>
      <c r="W74" s="16" t="n"/>
      <c r="X74" s="22">
        <f>IF(OR(A74="",K74=""),"",K74-TODAY())</f>
        <v/>
      </c>
      <c r="Y74" s="23">
        <f>IF(A74="","",IF(O74="Résilié","Sans objet",IF(K74="","À compléter",IF(K74&lt;TODAY(),"Échu",IF(K74&lt;=TODAY()+'Paramètres'!$B$7,"Échéance prochaine",IF(M74&lt;=TODAY(),"Avis de renouvellement requis","Conforme"))))))</f>
        <v/>
      </c>
      <c r="Z74" s="16" t="n"/>
    </row>
    <row r="75">
      <c r="A75" s="15" t="n"/>
      <c r="B75" s="16" t="n"/>
      <c r="C75" s="15" t="n"/>
      <c r="D75" s="16" t="n"/>
      <c r="E75" s="16" t="n"/>
      <c r="F75" s="16" t="n"/>
      <c r="G75" s="16" t="n"/>
      <c r="H75" s="16" t="n"/>
      <c r="I75" s="38" t="n"/>
      <c r="J75" s="38" t="n"/>
      <c r="K75" s="38" t="n"/>
      <c r="L75" s="18" t="n"/>
      <c r="M75" s="39">
        <f>IF(OR(A75="",K75="",L75=""),"",K75-L75)</f>
        <v/>
      </c>
      <c r="N75" s="15" t="n"/>
      <c r="O75" s="15" t="n"/>
      <c r="P75" s="40" t="n"/>
      <c r="Q75" s="15" t="n"/>
      <c r="R75" s="15" t="n"/>
      <c r="S75" s="41">
        <f>IF(OR(A75="",P75=""),"",IF(Q75="Oui",P75*'Paramètres'!$B$4,0))</f>
        <v/>
      </c>
      <c r="T75" s="41">
        <f>IF(OR(A75="",P75=""),"",IF(R75="Oui",P75*'Paramètres'!$B$5,0))</f>
        <v/>
      </c>
      <c r="U75" s="41">
        <f>IF(OR(A75="",P75=""),"",P75+S75+T75)</f>
        <v/>
      </c>
      <c r="V75" s="15" t="n"/>
      <c r="W75" s="16" t="n"/>
      <c r="X75" s="22">
        <f>IF(OR(A75="",K75=""),"",K75-TODAY())</f>
        <v/>
      </c>
      <c r="Y75" s="23">
        <f>IF(A75="","",IF(O75="Résilié","Sans objet",IF(K75="","À compléter",IF(K75&lt;TODAY(),"Échu",IF(K75&lt;=TODAY()+'Paramètres'!$B$7,"Échéance prochaine",IF(M75&lt;=TODAY(),"Avis de renouvellement requis","Conforme"))))))</f>
        <v/>
      </c>
      <c r="Z75" s="16" t="n"/>
    </row>
    <row r="76">
      <c r="A76" s="15" t="n"/>
      <c r="B76" s="16" t="n"/>
      <c r="C76" s="15" t="n"/>
      <c r="D76" s="16" t="n"/>
      <c r="E76" s="16" t="n"/>
      <c r="F76" s="16" t="n"/>
      <c r="G76" s="16" t="n"/>
      <c r="H76" s="16" t="n"/>
      <c r="I76" s="38" t="n"/>
      <c r="J76" s="38" t="n"/>
      <c r="K76" s="38" t="n"/>
      <c r="L76" s="18" t="n"/>
      <c r="M76" s="39">
        <f>IF(OR(A76="",K76="",L76=""),"",K76-L76)</f>
        <v/>
      </c>
      <c r="N76" s="15" t="n"/>
      <c r="O76" s="15" t="n"/>
      <c r="P76" s="40" t="n"/>
      <c r="Q76" s="15" t="n"/>
      <c r="R76" s="15" t="n"/>
      <c r="S76" s="41">
        <f>IF(OR(A76="",P76=""),"",IF(Q76="Oui",P76*'Paramètres'!$B$4,0))</f>
        <v/>
      </c>
      <c r="T76" s="41">
        <f>IF(OR(A76="",P76=""),"",IF(R76="Oui",P76*'Paramètres'!$B$5,0))</f>
        <v/>
      </c>
      <c r="U76" s="41">
        <f>IF(OR(A76="",P76=""),"",P76+S76+T76)</f>
        <v/>
      </c>
      <c r="V76" s="15" t="n"/>
      <c r="W76" s="16" t="n"/>
      <c r="X76" s="22">
        <f>IF(OR(A76="",K76=""),"",K76-TODAY())</f>
        <v/>
      </c>
      <c r="Y76" s="23">
        <f>IF(A76="","",IF(O76="Résilié","Sans objet",IF(K76="","À compléter",IF(K76&lt;TODAY(),"Échu",IF(K76&lt;=TODAY()+'Paramètres'!$B$7,"Échéance prochaine",IF(M76&lt;=TODAY(),"Avis de renouvellement requis","Conforme"))))))</f>
        <v/>
      </c>
      <c r="Z76" s="16" t="n"/>
    </row>
    <row r="77">
      <c r="A77" s="15" t="n"/>
      <c r="B77" s="16" t="n"/>
      <c r="C77" s="15" t="n"/>
      <c r="D77" s="16" t="n"/>
      <c r="E77" s="16" t="n"/>
      <c r="F77" s="16" t="n"/>
      <c r="G77" s="16" t="n"/>
      <c r="H77" s="16" t="n"/>
      <c r="I77" s="38" t="n"/>
      <c r="J77" s="38" t="n"/>
      <c r="K77" s="38" t="n"/>
      <c r="L77" s="18" t="n"/>
      <c r="M77" s="39">
        <f>IF(OR(A77="",K77="",L77=""),"",K77-L77)</f>
        <v/>
      </c>
      <c r="N77" s="15" t="n"/>
      <c r="O77" s="15" t="n"/>
      <c r="P77" s="40" t="n"/>
      <c r="Q77" s="15" t="n"/>
      <c r="R77" s="15" t="n"/>
      <c r="S77" s="41">
        <f>IF(OR(A77="",P77=""),"",IF(Q77="Oui",P77*'Paramètres'!$B$4,0))</f>
        <v/>
      </c>
      <c r="T77" s="41">
        <f>IF(OR(A77="",P77=""),"",IF(R77="Oui",P77*'Paramètres'!$B$5,0))</f>
        <v/>
      </c>
      <c r="U77" s="41">
        <f>IF(OR(A77="",P77=""),"",P77+S77+T77)</f>
        <v/>
      </c>
      <c r="V77" s="15" t="n"/>
      <c r="W77" s="16" t="n"/>
      <c r="X77" s="22">
        <f>IF(OR(A77="",K77=""),"",K77-TODAY())</f>
        <v/>
      </c>
      <c r="Y77" s="23">
        <f>IF(A77="","",IF(O77="Résilié","Sans objet",IF(K77="","À compléter",IF(K77&lt;TODAY(),"Échu",IF(K77&lt;=TODAY()+'Paramètres'!$B$7,"Échéance prochaine",IF(M77&lt;=TODAY(),"Avis de renouvellement requis","Conforme"))))))</f>
        <v/>
      </c>
      <c r="Z77" s="16" t="n"/>
    </row>
    <row r="78">
      <c r="A78" s="15" t="n"/>
      <c r="B78" s="16" t="n"/>
      <c r="C78" s="15" t="n"/>
      <c r="D78" s="16" t="n"/>
      <c r="E78" s="16" t="n"/>
      <c r="F78" s="16" t="n"/>
      <c r="G78" s="16" t="n"/>
      <c r="H78" s="16" t="n"/>
      <c r="I78" s="38" t="n"/>
      <c r="J78" s="38" t="n"/>
      <c r="K78" s="38" t="n"/>
      <c r="L78" s="18" t="n"/>
      <c r="M78" s="39">
        <f>IF(OR(A78="",K78="",L78=""),"",K78-L78)</f>
        <v/>
      </c>
      <c r="N78" s="15" t="n"/>
      <c r="O78" s="15" t="n"/>
      <c r="P78" s="40" t="n"/>
      <c r="Q78" s="15" t="n"/>
      <c r="R78" s="15" t="n"/>
      <c r="S78" s="41">
        <f>IF(OR(A78="",P78=""),"",IF(Q78="Oui",P78*'Paramètres'!$B$4,0))</f>
        <v/>
      </c>
      <c r="T78" s="41">
        <f>IF(OR(A78="",P78=""),"",IF(R78="Oui",P78*'Paramètres'!$B$5,0))</f>
        <v/>
      </c>
      <c r="U78" s="41">
        <f>IF(OR(A78="",P78=""),"",P78+S78+T78)</f>
        <v/>
      </c>
      <c r="V78" s="15" t="n"/>
      <c r="W78" s="16" t="n"/>
      <c r="X78" s="22">
        <f>IF(OR(A78="",K78=""),"",K78-TODAY())</f>
        <v/>
      </c>
      <c r="Y78" s="23">
        <f>IF(A78="","",IF(O78="Résilié","Sans objet",IF(K78="","À compléter",IF(K78&lt;TODAY(),"Échu",IF(K78&lt;=TODAY()+'Paramètres'!$B$7,"Échéance prochaine",IF(M78&lt;=TODAY(),"Avis de renouvellement requis","Conforme"))))))</f>
        <v/>
      </c>
      <c r="Z78" s="16" t="n"/>
    </row>
    <row r="79">
      <c r="A79" s="15" t="n"/>
      <c r="B79" s="16" t="n"/>
      <c r="C79" s="15" t="n"/>
      <c r="D79" s="16" t="n"/>
      <c r="E79" s="16" t="n"/>
      <c r="F79" s="16" t="n"/>
      <c r="G79" s="16" t="n"/>
      <c r="H79" s="16" t="n"/>
      <c r="I79" s="38" t="n"/>
      <c r="J79" s="38" t="n"/>
      <c r="K79" s="38" t="n"/>
      <c r="L79" s="18" t="n"/>
      <c r="M79" s="39">
        <f>IF(OR(A79="",K79="",L79=""),"",K79-L79)</f>
        <v/>
      </c>
      <c r="N79" s="15" t="n"/>
      <c r="O79" s="15" t="n"/>
      <c r="P79" s="40" t="n"/>
      <c r="Q79" s="15" t="n"/>
      <c r="R79" s="15" t="n"/>
      <c r="S79" s="41">
        <f>IF(OR(A79="",P79=""),"",IF(Q79="Oui",P79*'Paramètres'!$B$4,0))</f>
        <v/>
      </c>
      <c r="T79" s="41">
        <f>IF(OR(A79="",P79=""),"",IF(R79="Oui",P79*'Paramètres'!$B$5,0))</f>
        <v/>
      </c>
      <c r="U79" s="41">
        <f>IF(OR(A79="",P79=""),"",P79+S79+T79)</f>
        <v/>
      </c>
      <c r="V79" s="15" t="n"/>
      <c r="W79" s="16" t="n"/>
      <c r="X79" s="22">
        <f>IF(OR(A79="",K79=""),"",K79-TODAY())</f>
        <v/>
      </c>
      <c r="Y79" s="23">
        <f>IF(A79="","",IF(O79="Résilié","Sans objet",IF(K79="","À compléter",IF(K79&lt;TODAY(),"Échu",IF(K79&lt;=TODAY()+'Paramètres'!$B$7,"Échéance prochaine",IF(M79&lt;=TODAY(),"Avis de renouvellement requis","Conforme"))))))</f>
        <v/>
      </c>
      <c r="Z79" s="16" t="n"/>
    </row>
    <row r="80">
      <c r="A80" s="15" t="n"/>
      <c r="B80" s="16" t="n"/>
      <c r="C80" s="15" t="n"/>
      <c r="D80" s="16" t="n"/>
      <c r="E80" s="16" t="n"/>
      <c r="F80" s="16" t="n"/>
      <c r="G80" s="16" t="n"/>
      <c r="H80" s="16" t="n"/>
      <c r="I80" s="38" t="n"/>
      <c r="J80" s="38" t="n"/>
      <c r="K80" s="38" t="n"/>
      <c r="L80" s="18" t="n"/>
      <c r="M80" s="39">
        <f>IF(OR(A80="",K80="",L80=""),"",K80-L80)</f>
        <v/>
      </c>
      <c r="N80" s="15" t="n"/>
      <c r="O80" s="15" t="n"/>
      <c r="P80" s="40" t="n"/>
      <c r="Q80" s="15" t="n"/>
      <c r="R80" s="15" t="n"/>
      <c r="S80" s="41">
        <f>IF(OR(A80="",P80=""),"",IF(Q80="Oui",P80*'Paramètres'!$B$4,0))</f>
        <v/>
      </c>
      <c r="T80" s="41">
        <f>IF(OR(A80="",P80=""),"",IF(R80="Oui",P80*'Paramètres'!$B$5,0))</f>
        <v/>
      </c>
      <c r="U80" s="41">
        <f>IF(OR(A80="",P80=""),"",P80+S80+T80)</f>
        <v/>
      </c>
      <c r="V80" s="15" t="n"/>
      <c r="W80" s="16" t="n"/>
      <c r="X80" s="22">
        <f>IF(OR(A80="",K80=""),"",K80-TODAY())</f>
        <v/>
      </c>
      <c r="Y80" s="23">
        <f>IF(A80="","",IF(O80="Résilié","Sans objet",IF(K80="","À compléter",IF(K80&lt;TODAY(),"Échu",IF(K80&lt;=TODAY()+'Paramètres'!$B$7,"Échéance prochaine",IF(M80&lt;=TODAY(),"Avis de renouvellement requis","Conforme"))))))</f>
        <v/>
      </c>
      <c r="Z80" s="16" t="n"/>
    </row>
    <row r="81">
      <c r="A81" s="15" t="n"/>
      <c r="B81" s="16" t="n"/>
      <c r="C81" s="15" t="n"/>
      <c r="D81" s="16" t="n"/>
      <c r="E81" s="16" t="n"/>
      <c r="F81" s="16" t="n"/>
      <c r="G81" s="16" t="n"/>
      <c r="H81" s="16" t="n"/>
      <c r="I81" s="38" t="n"/>
      <c r="J81" s="38" t="n"/>
      <c r="K81" s="38" t="n"/>
      <c r="L81" s="18" t="n"/>
      <c r="M81" s="39">
        <f>IF(OR(A81="",K81="",L81=""),"",K81-L81)</f>
        <v/>
      </c>
      <c r="N81" s="15" t="n"/>
      <c r="O81" s="15" t="n"/>
      <c r="P81" s="40" t="n"/>
      <c r="Q81" s="15" t="n"/>
      <c r="R81" s="15" t="n"/>
      <c r="S81" s="41">
        <f>IF(OR(A81="",P81=""),"",IF(Q81="Oui",P81*'Paramètres'!$B$4,0))</f>
        <v/>
      </c>
      <c r="T81" s="41">
        <f>IF(OR(A81="",P81=""),"",IF(R81="Oui",P81*'Paramètres'!$B$5,0))</f>
        <v/>
      </c>
      <c r="U81" s="41">
        <f>IF(OR(A81="",P81=""),"",P81+S81+T81)</f>
        <v/>
      </c>
      <c r="V81" s="15" t="n"/>
      <c r="W81" s="16" t="n"/>
      <c r="X81" s="22">
        <f>IF(OR(A81="",K81=""),"",K81-TODAY())</f>
        <v/>
      </c>
      <c r="Y81" s="23">
        <f>IF(A81="","",IF(O81="Résilié","Sans objet",IF(K81="","À compléter",IF(K81&lt;TODAY(),"Échu",IF(K81&lt;=TODAY()+'Paramètres'!$B$7,"Échéance prochaine",IF(M81&lt;=TODAY(),"Avis de renouvellement requis","Conforme"))))))</f>
        <v/>
      </c>
      <c r="Z81" s="16" t="n"/>
    </row>
    <row r="82">
      <c r="A82" s="15" t="n"/>
      <c r="B82" s="16" t="n"/>
      <c r="C82" s="15" t="n"/>
      <c r="D82" s="16" t="n"/>
      <c r="E82" s="16" t="n"/>
      <c r="F82" s="16" t="n"/>
      <c r="G82" s="16" t="n"/>
      <c r="H82" s="16" t="n"/>
      <c r="I82" s="38" t="n"/>
      <c r="J82" s="38" t="n"/>
      <c r="K82" s="38" t="n"/>
      <c r="L82" s="18" t="n"/>
      <c r="M82" s="39">
        <f>IF(OR(A82="",K82="",L82=""),"",K82-L82)</f>
        <v/>
      </c>
      <c r="N82" s="15" t="n"/>
      <c r="O82" s="15" t="n"/>
      <c r="P82" s="40" t="n"/>
      <c r="Q82" s="15" t="n"/>
      <c r="R82" s="15" t="n"/>
      <c r="S82" s="41">
        <f>IF(OR(A82="",P82=""),"",IF(Q82="Oui",P82*'Paramètres'!$B$4,0))</f>
        <v/>
      </c>
      <c r="T82" s="41">
        <f>IF(OR(A82="",P82=""),"",IF(R82="Oui",P82*'Paramètres'!$B$5,0))</f>
        <v/>
      </c>
      <c r="U82" s="41">
        <f>IF(OR(A82="",P82=""),"",P82+S82+T82)</f>
        <v/>
      </c>
      <c r="V82" s="15" t="n"/>
      <c r="W82" s="16" t="n"/>
      <c r="X82" s="22">
        <f>IF(OR(A82="",K82=""),"",K82-TODAY())</f>
        <v/>
      </c>
      <c r="Y82" s="23">
        <f>IF(A82="","",IF(O82="Résilié","Sans objet",IF(K82="","À compléter",IF(K82&lt;TODAY(),"Échu",IF(K82&lt;=TODAY()+'Paramètres'!$B$7,"Échéance prochaine",IF(M82&lt;=TODAY(),"Avis de renouvellement requis","Conforme"))))))</f>
        <v/>
      </c>
      <c r="Z82" s="16" t="n"/>
    </row>
    <row r="83">
      <c r="A83" s="15" t="n"/>
      <c r="B83" s="16" t="n"/>
      <c r="C83" s="15" t="n"/>
      <c r="D83" s="16" t="n"/>
      <c r="E83" s="16" t="n"/>
      <c r="F83" s="16" t="n"/>
      <c r="G83" s="16" t="n"/>
      <c r="H83" s="16" t="n"/>
      <c r="I83" s="38" t="n"/>
      <c r="J83" s="38" t="n"/>
      <c r="K83" s="38" t="n"/>
      <c r="L83" s="18" t="n"/>
      <c r="M83" s="39">
        <f>IF(OR(A83="",K83="",L83=""),"",K83-L83)</f>
        <v/>
      </c>
      <c r="N83" s="15" t="n"/>
      <c r="O83" s="15" t="n"/>
      <c r="P83" s="40" t="n"/>
      <c r="Q83" s="15" t="n"/>
      <c r="R83" s="15" t="n"/>
      <c r="S83" s="41">
        <f>IF(OR(A83="",P83=""),"",IF(Q83="Oui",P83*'Paramètres'!$B$4,0))</f>
        <v/>
      </c>
      <c r="T83" s="41">
        <f>IF(OR(A83="",P83=""),"",IF(R83="Oui",P83*'Paramètres'!$B$5,0))</f>
        <v/>
      </c>
      <c r="U83" s="41">
        <f>IF(OR(A83="",P83=""),"",P83+S83+T83)</f>
        <v/>
      </c>
      <c r="V83" s="15" t="n"/>
      <c r="W83" s="16" t="n"/>
      <c r="X83" s="22">
        <f>IF(OR(A83="",K83=""),"",K83-TODAY())</f>
        <v/>
      </c>
      <c r="Y83" s="23">
        <f>IF(A83="","",IF(O83="Résilié","Sans objet",IF(K83="","À compléter",IF(K83&lt;TODAY(),"Échu",IF(K83&lt;=TODAY()+'Paramètres'!$B$7,"Échéance prochaine",IF(M83&lt;=TODAY(),"Avis de renouvellement requis","Conforme"))))))</f>
        <v/>
      </c>
      <c r="Z83" s="16" t="n"/>
    </row>
    <row r="84">
      <c r="A84" s="15" t="n"/>
      <c r="B84" s="16" t="n"/>
      <c r="C84" s="15" t="n"/>
      <c r="D84" s="16" t="n"/>
      <c r="E84" s="16" t="n"/>
      <c r="F84" s="16" t="n"/>
      <c r="G84" s="16" t="n"/>
      <c r="H84" s="16" t="n"/>
      <c r="I84" s="38" t="n"/>
      <c r="J84" s="38" t="n"/>
      <c r="K84" s="38" t="n"/>
      <c r="L84" s="18" t="n"/>
      <c r="M84" s="39">
        <f>IF(OR(A84="",K84="",L84=""),"",K84-L84)</f>
        <v/>
      </c>
      <c r="N84" s="15" t="n"/>
      <c r="O84" s="15" t="n"/>
      <c r="P84" s="40" t="n"/>
      <c r="Q84" s="15" t="n"/>
      <c r="R84" s="15" t="n"/>
      <c r="S84" s="41">
        <f>IF(OR(A84="",P84=""),"",IF(Q84="Oui",P84*'Paramètres'!$B$4,0))</f>
        <v/>
      </c>
      <c r="T84" s="41">
        <f>IF(OR(A84="",P84=""),"",IF(R84="Oui",P84*'Paramètres'!$B$5,0))</f>
        <v/>
      </c>
      <c r="U84" s="41">
        <f>IF(OR(A84="",P84=""),"",P84+S84+T84)</f>
        <v/>
      </c>
      <c r="V84" s="15" t="n"/>
      <c r="W84" s="16" t="n"/>
      <c r="X84" s="22">
        <f>IF(OR(A84="",K84=""),"",K84-TODAY())</f>
        <v/>
      </c>
      <c r="Y84" s="23">
        <f>IF(A84="","",IF(O84="Résilié","Sans objet",IF(K84="","À compléter",IF(K84&lt;TODAY(),"Échu",IF(K84&lt;=TODAY()+'Paramètres'!$B$7,"Échéance prochaine",IF(M84&lt;=TODAY(),"Avis de renouvellement requis","Conforme"))))))</f>
        <v/>
      </c>
      <c r="Z84" s="16" t="n"/>
    </row>
    <row r="85">
      <c r="A85" s="15" t="n"/>
      <c r="B85" s="16" t="n"/>
      <c r="C85" s="15" t="n"/>
      <c r="D85" s="16" t="n"/>
      <c r="E85" s="16" t="n"/>
      <c r="F85" s="16" t="n"/>
      <c r="G85" s="16" t="n"/>
      <c r="H85" s="16" t="n"/>
      <c r="I85" s="38" t="n"/>
      <c r="J85" s="38" t="n"/>
      <c r="K85" s="38" t="n"/>
      <c r="L85" s="18" t="n"/>
      <c r="M85" s="39">
        <f>IF(OR(A85="",K85="",L85=""),"",K85-L85)</f>
        <v/>
      </c>
      <c r="N85" s="15" t="n"/>
      <c r="O85" s="15" t="n"/>
      <c r="P85" s="40" t="n"/>
      <c r="Q85" s="15" t="n"/>
      <c r="R85" s="15" t="n"/>
      <c r="S85" s="41">
        <f>IF(OR(A85="",P85=""),"",IF(Q85="Oui",P85*'Paramètres'!$B$4,0))</f>
        <v/>
      </c>
      <c r="T85" s="41">
        <f>IF(OR(A85="",P85=""),"",IF(R85="Oui",P85*'Paramètres'!$B$5,0))</f>
        <v/>
      </c>
      <c r="U85" s="41">
        <f>IF(OR(A85="",P85=""),"",P85+S85+T85)</f>
        <v/>
      </c>
      <c r="V85" s="15" t="n"/>
      <c r="W85" s="16" t="n"/>
      <c r="X85" s="22">
        <f>IF(OR(A85="",K85=""),"",K85-TODAY())</f>
        <v/>
      </c>
      <c r="Y85" s="23">
        <f>IF(A85="","",IF(O85="Résilié","Sans objet",IF(K85="","À compléter",IF(K85&lt;TODAY(),"Échu",IF(K85&lt;=TODAY()+'Paramètres'!$B$7,"Échéance prochaine",IF(M85&lt;=TODAY(),"Avis de renouvellement requis","Conforme"))))))</f>
        <v/>
      </c>
      <c r="Z85" s="16" t="n"/>
    </row>
    <row r="86">
      <c r="A86" s="15" t="n"/>
      <c r="B86" s="16" t="n"/>
      <c r="C86" s="15" t="n"/>
      <c r="D86" s="16" t="n"/>
      <c r="E86" s="16" t="n"/>
      <c r="F86" s="16" t="n"/>
      <c r="G86" s="16" t="n"/>
      <c r="H86" s="16" t="n"/>
      <c r="I86" s="38" t="n"/>
      <c r="J86" s="38" t="n"/>
      <c r="K86" s="38" t="n"/>
      <c r="L86" s="18" t="n"/>
      <c r="M86" s="39">
        <f>IF(OR(A86="",K86="",L86=""),"",K86-L86)</f>
        <v/>
      </c>
      <c r="N86" s="15" t="n"/>
      <c r="O86" s="15" t="n"/>
      <c r="P86" s="40" t="n"/>
      <c r="Q86" s="15" t="n"/>
      <c r="R86" s="15" t="n"/>
      <c r="S86" s="41">
        <f>IF(OR(A86="",P86=""),"",IF(Q86="Oui",P86*'Paramètres'!$B$4,0))</f>
        <v/>
      </c>
      <c r="T86" s="41">
        <f>IF(OR(A86="",P86=""),"",IF(R86="Oui",P86*'Paramètres'!$B$5,0))</f>
        <v/>
      </c>
      <c r="U86" s="41">
        <f>IF(OR(A86="",P86=""),"",P86+S86+T86)</f>
        <v/>
      </c>
      <c r="V86" s="15" t="n"/>
      <c r="W86" s="16" t="n"/>
      <c r="X86" s="22">
        <f>IF(OR(A86="",K86=""),"",K86-TODAY())</f>
        <v/>
      </c>
      <c r="Y86" s="23">
        <f>IF(A86="","",IF(O86="Résilié","Sans objet",IF(K86="","À compléter",IF(K86&lt;TODAY(),"Échu",IF(K86&lt;=TODAY()+'Paramètres'!$B$7,"Échéance prochaine",IF(M86&lt;=TODAY(),"Avis de renouvellement requis","Conforme"))))))</f>
        <v/>
      </c>
      <c r="Z86" s="16" t="n"/>
    </row>
    <row r="87">
      <c r="A87" s="15" t="n"/>
      <c r="B87" s="16" t="n"/>
      <c r="C87" s="15" t="n"/>
      <c r="D87" s="16" t="n"/>
      <c r="E87" s="16" t="n"/>
      <c r="F87" s="16" t="n"/>
      <c r="G87" s="16" t="n"/>
      <c r="H87" s="16" t="n"/>
      <c r="I87" s="38" t="n"/>
      <c r="J87" s="38" t="n"/>
      <c r="K87" s="38" t="n"/>
      <c r="L87" s="18" t="n"/>
      <c r="M87" s="39">
        <f>IF(OR(A87="",K87="",L87=""),"",K87-L87)</f>
        <v/>
      </c>
      <c r="N87" s="15" t="n"/>
      <c r="O87" s="15" t="n"/>
      <c r="P87" s="40" t="n"/>
      <c r="Q87" s="15" t="n"/>
      <c r="R87" s="15" t="n"/>
      <c r="S87" s="41">
        <f>IF(OR(A87="",P87=""),"",IF(Q87="Oui",P87*'Paramètres'!$B$4,0))</f>
        <v/>
      </c>
      <c r="T87" s="41">
        <f>IF(OR(A87="",P87=""),"",IF(R87="Oui",P87*'Paramètres'!$B$5,0))</f>
        <v/>
      </c>
      <c r="U87" s="41">
        <f>IF(OR(A87="",P87=""),"",P87+S87+T87)</f>
        <v/>
      </c>
      <c r="V87" s="15" t="n"/>
      <c r="W87" s="16" t="n"/>
      <c r="X87" s="22">
        <f>IF(OR(A87="",K87=""),"",K87-TODAY())</f>
        <v/>
      </c>
      <c r="Y87" s="23">
        <f>IF(A87="","",IF(O87="Résilié","Sans objet",IF(K87="","À compléter",IF(K87&lt;TODAY(),"Échu",IF(K87&lt;=TODAY()+'Paramètres'!$B$7,"Échéance prochaine",IF(M87&lt;=TODAY(),"Avis de renouvellement requis","Conforme"))))))</f>
        <v/>
      </c>
      <c r="Z87" s="16" t="n"/>
    </row>
    <row r="88">
      <c r="A88" s="15" t="n"/>
      <c r="B88" s="16" t="n"/>
      <c r="C88" s="15" t="n"/>
      <c r="D88" s="16" t="n"/>
      <c r="E88" s="16" t="n"/>
      <c r="F88" s="16" t="n"/>
      <c r="G88" s="16" t="n"/>
      <c r="H88" s="16" t="n"/>
      <c r="I88" s="38" t="n"/>
      <c r="J88" s="38" t="n"/>
      <c r="K88" s="38" t="n"/>
      <c r="L88" s="18" t="n"/>
      <c r="M88" s="39">
        <f>IF(OR(A88="",K88="",L88=""),"",K88-L88)</f>
        <v/>
      </c>
      <c r="N88" s="15" t="n"/>
      <c r="O88" s="15" t="n"/>
      <c r="P88" s="40" t="n"/>
      <c r="Q88" s="15" t="n"/>
      <c r="R88" s="15" t="n"/>
      <c r="S88" s="41">
        <f>IF(OR(A88="",P88=""),"",IF(Q88="Oui",P88*'Paramètres'!$B$4,0))</f>
        <v/>
      </c>
      <c r="T88" s="41">
        <f>IF(OR(A88="",P88=""),"",IF(R88="Oui",P88*'Paramètres'!$B$5,0))</f>
        <v/>
      </c>
      <c r="U88" s="41">
        <f>IF(OR(A88="",P88=""),"",P88+S88+T88)</f>
        <v/>
      </c>
      <c r="V88" s="15" t="n"/>
      <c r="W88" s="16" t="n"/>
      <c r="X88" s="22">
        <f>IF(OR(A88="",K88=""),"",K88-TODAY())</f>
        <v/>
      </c>
      <c r="Y88" s="23">
        <f>IF(A88="","",IF(O88="Résilié","Sans objet",IF(K88="","À compléter",IF(K88&lt;TODAY(),"Échu",IF(K88&lt;=TODAY()+'Paramètres'!$B$7,"Échéance prochaine",IF(M88&lt;=TODAY(),"Avis de renouvellement requis","Conforme"))))))</f>
        <v/>
      </c>
      <c r="Z88" s="16" t="n"/>
    </row>
    <row r="89">
      <c r="A89" s="15" t="n"/>
      <c r="B89" s="16" t="n"/>
      <c r="C89" s="15" t="n"/>
      <c r="D89" s="16" t="n"/>
      <c r="E89" s="16" t="n"/>
      <c r="F89" s="16" t="n"/>
      <c r="G89" s="16" t="n"/>
      <c r="H89" s="16" t="n"/>
      <c r="I89" s="38" t="n"/>
      <c r="J89" s="38" t="n"/>
      <c r="K89" s="38" t="n"/>
      <c r="L89" s="18" t="n"/>
      <c r="M89" s="39">
        <f>IF(OR(A89="",K89="",L89=""),"",K89-L89)</f>
        <v/>
      </c>
      <c r="N89" s="15" t="n"/>
      <c r="O89" s="15" t="n"/>
      <c r="P89" s="40" t="n"/>
      <c r="Q89" s="15" t="n"/>
      <c r="R89" s="15" t="n"/>
      <c r="S89" s="41">
        <f>IF(OR(A89="",P89=""),"",IF(Q89="Oui",P89*'Paramètres'!$B$4,0))</f>
        <v/>
      </c>
      <c r="T89" s="41">
        <f>IF(OR(A89="",P89=""),"",IF(R89="Oui",P89*'Paramètres'!$B$5,0))</f>
        <v/>
      </c>
      <c r="U89" s="41">
        <f>IF(OR(A89="",P89=""),"",P89+S89+T89)</f>
        <v/>
      </c>
      <c r="V89" s="15" t="n"/>
      <c r="W89" s="16" t="n"/>
      <c r="X89" s="22">
        <f>IF(OR(A89="",K89=""),"",K89-TODAY())</f>
        <v/>
      </c>
      <c r="Y89" s="23">
        <f>IF(A89="","",IF(O89="Résilié","Sans objet",IF(K89="","À compléter",IF(K89&lt;TODAY(),"Échu",IF(K89&lt;=TODAY()+'Paramètres'!$B$7,"Échéance prochaine",IF(M89&lt;=TODAY(),"Avis de renouvellement requis","Conforme"))))))</f>
        <v/>
      </c>
      <c r="Z89" s="16" t="n"/>
    </row>
    <row r="90">
      <c r="A90" s="15" t="n"/>
      <c r="B90" s="16" t="n"/>
      <c r="C90" s="15" t="n"/>
      <c r="D90" s="16" t="n"/>
      <c r="E90" s="16" t="n"/>
      <c r="F90" s="16" t="n"/>
      <c r="G90" s="16" t="n"/>
      <c r="H90" s="16" t="n"/>
      <c r="I90" s="38" t="n"/>
      <c r="J90" s="38" t="n"/>
      <c r="K90" s="38" t="n"/>
      <c r="L90" s="18" t="n"/>
      <c r="M90" s="39">
        <f>IF(OR(A90="",K90="",L90=""),"",K90-L90)</f>
        <v/>
      </c>
      <c r="N90" s="15" t="n"/>
      <c r="O90" s="15" t="n"/>
      <c r="P90" s="40" t="n"/>
      <c r="Q90" s="15" t="n"/>
      <c r="R90" s="15" t="n"/>
      <c r="S90" s="41">
        <f>IF(OR(A90="",P90=""),"",IF(Q90="Oui",P90*'Paramètres'!$B$4,0))</f>
        <v/>
      </c>
      <c r="T90" s="41">
        <f>IF(OR(A90="",P90=""),"",IF(R90="Oui",P90*'Paramètres'!$B$5,0))</f>
        <v/>
      </c>
      <c r="U90" s="41">
        <f>IF(OR(A90="",P90=""),"",P90+S90+T90)</f>
        <v/>
      </c>
      <c r="V90" s="15" t="n"/>
      <c r="W90" s="16" t="n"/>
      <c r="X90" s="22">
        <f>IF(OR(A90="",K90=""),"",K90-TODAY())</f>
        <v/>
      </c>
      <c r="Y90" s="23">
        <f>IF(A90="","",IF(O90="Résilié","Sans objet",IF(K90="","À compléter",IF(K90&lt;TODAY(),"Échu",IF(K90&lt;=TODAY()+'Paramètres'!$B$7,"Échéance prochaine",IF(M90&lt;=TODAY(),"Avis de renouvellement requis","Conforme"))))))</f>
        <v/>
      </c>
      <c r="Z90" s="16" t="n"/>
    </row>
    <row r="91">
      <c r="A91" s="15" t="n"/>
      <c r="B91" s="16" t="n"/>
      <c r="C91" s="15" t="n"/>
      <c r="D91" s="16" t="n"/>
      <c r="E91" s="16" t="n"/>
      <c r="F91" s="16" t="n"/>
      <c r="G91" s="16" t="n"/>
      <c r="H91" s="16" t="n"/>
      <c r="I91" s="38" t="n"/>
      <c r="J91" s="38" t="n"/>
      <c r="K91" s="38" t="n"/>
      <c r="L91" s="18" t="n"/>
      <c r="M91" s="39">
        <f>IF(OR(A91="",K91="",L91=""),"",K91-L91)</f>
        <v/>
      </c>
      <c r="N91" s="15" t="n"/>
      <c r="O91" s="15" t="n"/>
      <c r="P91" s="40" t="n"/>
      <c r="Q91" s="15" t="n"/>
      <c r="R91" s="15" t="n"/>
      <c r="S91" s="41">
        <f>IF(OR(A91="",P91=""),"",IF(Q91="Oui",P91*'Paramètres'!$B$4,0))</f>
        <v/>
      </c>
      <c r="T91" s="41">
        <f>IF(OR(A91="",P91=""),"",IF(R91="Oui",P91*'Paramètres'!$B$5,0))</f>
        <v/>
      </c>
      <c r="U91" s="41">
        <f>IF(OR(A91="",P91=""),"",P91+S91+T91)</f>
        <v/>
      </c>
      <c r="V91" s="15" t="n"/>
      <c r="W91" s="16" t="n"/>
      <c r="X91" s="22">
        <f>IF(OR(A91="",K91=""),"",K91-TODAY())</f>
        <v/>
      </c>
      <c r="Y91" s="23">
        <f>IF(A91="","",IF(O91="Résilié","Sans objet",IF(K91="","À compléter",IF(K91&lt;TODAY(),"Échu",IF(K91&lt;=TODAY()+'Paramètres'!$B$7,"Échéance prochaine",IF(M91&lt;=TODAY(),"Avis de renouvellement requis","Conforme"))))))</f>
        <v/>
      </c>
      <c r="Z91" s="16" t="n"/>
    </row>
    <row r="92">
      <c r="A92" s="15" t="n"/>
      <c r="B92" s="16" t="n"/>
      <c r="C92" s="15" t="n"/>
      <c r="D92" s="16" t="n"/>
      <c r="E92" s="16" t="n"/>
      <c r="F92" s="16" t="n"/>
      <c r="G92" s="16" t="n"/>
      <c r="H92" s="16" t="n"/>
      <c r="I92" s="38" t="n"/>
      <c r="J92" s="38" t="n"/>
      <c r="K92" s="38" t="n"/>
      <c r="L92" s="18" t="n"/>
      <c r="M92" s="39">
        <f>IF(OR(A92="",K92="",L92=""),"",K92-L92)</f>
        <v/>
      </c>
      <c r="N92" s="15" t="n"/>
      <c r="O92" s="15" t="n"/>
      <c r="P92" s="40" t="n"/>
      <c r="Q92" s="15" t="n"/>
      <c r="R92" s="15" t="n"/>
      <c r="S92" s="41">
        <f>IF(OR(A92="",P92=""),"",IF(Q92="Oui",P92*'Paramètres'!$B$4,0))</f>
        <v/>
      </c>
      <c r="T92" s="41">
        <f>IF(OR(A92="",P92=""),"",IF(R92="Oui",P92*'Paramètres'!$B$5,0))</f>
        <v/>
      </c>
      <c r="U92" s="41">
        <f>IF(OR(A92="",P92=""),"",P92+S92+T92)</f>
        <v/>
      </c>
      <c r="V92" s="15" t="n"/>
      <c r="W92" s="16" t="n"/>
      <c r="X92" s="22">
        <f>IF(OR(A92="",K92=""),"",K92-TODAY())</f>
        <v/>
      </c>
      <c r="Y92" s="23">
        <f>IF(A92="","",IF(O92="Résilié","Sans objet",IF(K92="","À compléter",IF(K92&lt;TODAY(),"Échu",IF(K92&lt;=TODAY()+'Paramètres'!$B$7,"Échéance prochaine",IF(M92&lt;=TODAY(),"Avis de renouvellement requis","Conforme"))))))</f>
        <v/>
      </c>
      <c r="Z92" s="16" t="n"/>
    </row>
    <row r="93">
      <c r="A93" s="15" t="n"/>
      <c r="B93" s="16" t="n"/>
      <c r="C93" s="15" t="n"/>
      <c r="D93" s="16" t="n"/>
      <c r="E93" s="16" t="n"/>
      <c r="F93" s="16" t="n"/>
      <c r="G93" s="16" t="n"/>
      <c r="H93" s="16" t="n"/>
      <c r="I93" s="38" t="n"/>
      <c r="J93" s="38" t="n"/>
      <c r="K93" s="38" t="n"/>
      <c r="L93" s="18" t="n"/>
      <c r="M93" s="39">
        <f>IF(OR(A93="",K93="",L93=""),"",K93-L93)</f>
        <v/>
      </c>
      <c r="N93" s="15" t="n"/>
      <c r="O93" s="15" t="n"/>
      <c r="P93" s="40" t="n"/>
      <c r="Q93" s="15" t="n"/>
      <c r="R93" s="15" t="n"/>
      <c r="S93" s="41">
        <f>IF(OR(A93="",P93=""),"",IF(Q93="Oui",P93*'Paramètres'!$B$4,0))</f>
        <v/>
      </c>
      <c r="T93" s="41">
        <f>IF(OR(A93="",P93=""),"",IF(R93="Oui",P93*'Paramètres'!$B$5,0))</f>
        <v/>
      </c>
      <c r="U93" s="41">
        <f>IF(OR(A93="",P93=""),"",P93+S93+T93)</f>
        <v/>
      </c>
      <c r="V93" s="15" t="n"/>
      <c r="W93" s="16" t="n"/>
      <c r="X93" s="22">
        <f>IF(OR(A93="",K93=""),"",K93-TODAY())</f>
        <v/>
      </c>
      <c r="Y93" s="23">
        <f>IF(A93="","",IF(O93="Résilié","Sans objet",IF(K93="","À compléter",IF(K93&lt;TODAY(),"Échu",IF(K93&lt;=TODAY()+'Paramètres'!$B$7,"Échéance prochaine",IF(M93&lt;=TODAY(),"Avis de renouvellement requis","Conforme"))))))</f>
        <v/>
      </c>
      <c r="Z93" s="16" t="n"/>
    </row>
    <row r="94">
      <c r="A94" s="15" t="n"/>
      <c r="B94" s="16" t="n"/>
      <c r="C94" s="15" t="n"/>
      <c r="D94" s="16" t="n"/>
      <c r="E94" s="16" t="n"/>
      <c r="F94" s="16" t="n"/>
      <c r="G94" s="16" t="n"/>
      <c r="H94" s="16" t="n"/>
      <c r="I94" s="38" t="n"/>
      <c r="J94" s="38" t="n"/>
      <c r="K94" s="38" t="n"/>
      <c r="L94" s="18" t="n"/>
      <c r="M94" s="39">
        <f>IF(OR(A94="",K94="",L94=""),"",K94-L94)</f>
        <v/>
      </c>
      <c r="N94" s="15" t="n"/>
      <c r="O94" s="15" t="n"/>
      <c r="P94" s="40" t="n"/>
      <c r="Q94" s="15" t="n"/>
      <c r="R94" s="15" t="n"/>
      <c r="S94" s="41">
        <f>IF(OR(A94="",P94=""),"",IF(Q94="Oui",P94*'Paramètres'!$B$4,0))</f>
        <v/>
      </c>
      <c r="T94" s="41">
        <f>IF(OR(A94="",P94=""),"",IF(R94="Oui",P94*'Paramètres'!$B$5,0))</f>
        <v/>
      </c>
      <c r="U94" s="41">
        <f>IF(OR(A94="",P94=""),"",P94+S94+T94)</f>
        <v/>
      </c>
      <c r="V94" s="15" t="n"/>
      <c r="W94" s="16" t="n"/>
      <c r="X94" s="22">
        <f>IF(OR(A94="",K94=""),"",K94-TODAY())</f>
        <v/>
      </c>
      <c r="Y94" s="23">
        <f>IF(A94="","",IF(O94="Résilié","Sans objet",IF(K94="","À compléter",IF(K94&lt;TODAY(),"Échu",IF(K94&lt;=TODAY()+'Paramètres'!$B$7,"Échéance prochaine",IF(M94&lt;=TODAY(),"Avis de renouvellement requis","Conforme"))))))</f>
        <v/>
      </c>
      <c r="Z94" s="16" t="n"/>
    </row>
    <row r="95">
      <c r="A95" s="15" t="n"/>
      <c r="B95" s="16" t="n"/>
      <c r="C95" s="15" t="n"/>
      <c r="D95" s="16" t="n"/>
      <c r="E95" s="16" t="n"/>
      <c r="F95" s="16" t="n"/>
      <c r="G95" s="16" t="n"/>
      <c r="H95" s="16" t="n"/>
      <c r="I95" s="38" t="n"/>
      <c r="J95" s="38" t="n"/>
      <c r="K95" s="38" t="n"/>
      <c r="L95" s="18" t="n"/>
      <c r="M95" s="39">
        <f>IF(OR(A95="",K95="",L95=""),"",K95-L95)</f>
        <v/>
      </c>
      <c r="N95" s="15" t="n"/>
      <c r="O95" s="15" t="n"/>
      <c r="P95" s="40" t="n"/>
      <c r="Q95" s="15" t="n"/>
      <c r="R95" s="15" t="n"/>
      <c r="S95" s="41">
        <f>IF(OR(A95="",P95=""),"",IF(Q95="Oui",P95*'Paramètres'!$B$4,0))</f>
        <v/>
      </c>
      <c r="T95" s="41">
        <f>IF(OR(A95="",P95=""),"",IF(R95="Oui",P95*'Paramètres'!$B$5,0))</f>
        <v/>
      </c>
      <c r="U95" s="41">
        <f>IF(OR(A95="",P95=""),"",P95+S95+T95)</f>
        <v/>
      </c>
      <c r="V95" s="15" t="n"/>
      <c r="W95" s="16" t="n"/>
      <c r="X95" s="22">
        <f>IF(OR(A95="",K95=""),"",K95-TODAY())</f>
        <v/>
      </c>
      <c r="Y95" s="23">
        <f>IF(A95="","",IF(O95="Résilié","Sans objet",IF(K95="","À compléter",IF(K95&lt;TODAY(),"Échu",IF(K95&lt;=TODAY()+'Paramètres'!$B$7,"Échéance prochaine",IF(M95&lt;=TODAY(),"Avis de renouvellement requis","Conforme"))))))</f>
        <v/>
      </c>
      <c r="Z95" s="16" t="n"/>
    </row>
    <row r="96">
      <c r="A96" s="15" t="n"/>
      <c r="B96" s="16" t="n"/>
      <c r="C96" s="15" t="n"/>
      <c r="D96" s="16" t="n"/>
      <c r="E96" s="16" t="n"/>
      <c r="F96" s="16" t="n"/>
      <c r="G96" s="16" t="n"/>
      <c r="H96" s="16" t="n"/>
      <c r="I96" s="38" t="n"/>
      <c r="J96" s="38" t="n"/>
      <c r="K96" s="38" t="n"/>
      <c r="L96" s="18" t="n"/>
      <c r="M96" s="39">
        <f>IF(OR(A96="",K96="",L96=""),"",K96-L96)</f>
        <v/>
      </c>
      <c r="N96" s="15" t="n"/>
      <c r="O96" s="15" t="n"/>
      <c r="P96" s="40" t="n"/>
      <c r="Q96" s="15" t="n"/>
      <c r="R96" s="15" t="n"/>
      <c r="S96" s="41">
        <f>IF(OR(A96="",P96=""),"",IF(Q96="Oui",P96*'Paramètres'!$B$4,0))</f>
        <v/>
      </c>
      <c r="T96" s="41">
        <f>IF(OR(A96="",P96=""),"",IF(R96="Oui",P96*'Paramètres'!$B$5,0))</f>
        <v/>
      </c>
      <c r="U96" s="41">
        <f>IF(OR(A96="",P96=""),"",P96+S96+T96)</f>
        <v/>
      </c>
      <c r="V96" s="15" t="n"/>
      <c r="W96" s="16" t="n"/>
      <c r="X96" s="22">
        <f>IF(OR(A96="",K96=""),"",K96-TODAY())</f>
        <v/>
      </c>
      <c r="Y96" s="23">
        <f>IF(A96="","",IF(O96="Résilié","Sans objet",IF(K96="","À compléter",IF(K96&lt;TODAY(),"Échu",IF(K96&lt;=TODAY()+'Paramètres'!$B$7,"Échéance prochaine",IF(M96&lt;=TODAY(),"Avis de renouvellement requis","Conforme"))))))</f>
        <v/>
      </c>
      <c r="Z96" s="16" t="n"/>
    </row>
    <row r="97">
      <c r="A97" s="15" t="n"/>
      <c r="B97" s="16" t="n"/>
      <c r="C97" s="15" t="n"/>
      <c r="D97" s="16" t="n"/>
      <c r="E97" s="16" t="n"/>
      <c r="F97" s="16" t="n"/>
      <c r="G97" s="16" t="n"/>
      <c r="H97" s="16" t="n"/>
      <c r="I97" s="38" t="n"/>
      <c r="J97" s="38" t="n"/>
      <c r="K97" s="38" t="n"/>
      <c r="L97" s="18" t="n"/>
      <c r="M97" s="39">
        <f>IF(OR(A97="",K97="",L97=""),"",K97-L97)</f>
        <v/>
      </c>
      <c r="N97" s="15" t="n"/>
      <c r="O97" s="15" t="n"/>
      <c r="P97" s="40" t="n"/>
      <c r="Q97" s="15" t="n"/>
      <c r="R97" s="15" t="n"/>
      <c r="S97" s="41">
        <f>IF(OR(A97="",P97=""),"",IF(Q97="Oui",P97*'Paramètres'!$B$4,0))</f>
        <v/>
      </c>
      <c r="T97" s="41">
        <f>IF(OR(A97="",P97=""),"",IF(R97="Oui",P97*'Paramètres'!$B$5,0))</f>
        <v/>
      </c>
      <c r="U97" s="41">
        <f>IF(OR(A97="",P97=""),"",P97+S97+T97)</f>
        <v/>
      </c>
      <c r="V97" s="15" t="n"/>
      <c r="W97" s="16" t="n"/>
      <c r="X97" s="22">
        <f>IF(OR(A97="",K97=""),"",K97-TODAY())</f>
        <v/>
      </c>
      <c r="Y97" s="23">
        <f>IF(A97="","",IF(O97="Résilié","Sans objet",IF(K97="","À compléter",IF(K97&lt;TODAY(),"Échu",IF(K97&lt;=TODAY()+'Paramètres'!$B$7,"Échéance prochaine",IF(M97&lt;=TODAY(),"Avis de renouvellement requis","Conforme"))))))</f>
        <v/>
      </c>
      <c r="Z97" s="16" t="n"/>
    </row>
    <row r="98">
      <c r="A98" s="15" t="n"/>
      <c r="B98" s="16" t="n"/>
      <c r="C98" s="15" t="n"/>
      <c r="D98" s="16" t="n"/>
      <c r="E98" s="16" t="n"/>
      <c r="F98" s="16" t="n"/>
      <c r="G98" s="16" t="n"/>
      <c r="H98" s="16" t="n"/>
      <c r="I98" s="38" t="n"/>
      <c r="J98" s="38" t="n"/>
      <c r="K98" s="38" t="n"/>
      <c r="L98" s="18" t="n"/>
      <c r="M98" s="39">
        <f>IF(OR(A98="",K98="",L98=""),"",K98-L98)</f>
        <v/>
      </c>
      <c r="N98" s="15" t="n"/>
      <c r="O98" s="15" t="n"/>
      <c r="P98" s="40" t="n"/>
      <c r="Q98" s="15" t="n"/>
      <c r="R98" s="15" t="n"/>
      <c r="S98" s="41">
        <f>IF(OR(A98="",P98=""),"",IF(Q98="Oui",P98*'Paramètres'!$B$4,0))</f>
        <v/>
      </c>
      <c r="T98" s="41">
        <f>IF(OR(A98="",P98=""),"",IF(R98="Oui",P98*'Paramètres'!$B$5,0))</f>
        <v/>
      </c>
      <c r="U98" s="41">
        <f>IF(OR(A98="",P98=""),"",P98+S98+T98)</f>
        <v/>
      </c>
      <c r="V98" s="15" t="n"/>
      <c r="W98" s="16" t="n"/>
      <c r="X98" s="22">
        <f>IF(OR(A98="",K98=""),"",K98-TODAY())</f>
        <v/>
      </c>
      <c r="Y98" s="23">
        <f>IF(A98="","",IF(O98="Résilié","Sans objet",IF(K98="","À compléter",IF(K98&lt;TODAY(),"Échu",IF(K98&lt;=TODAY()+'Paramètres'!$B$7,"Échéance prochaine",IF(M98&lt;=TODAY(),"Avis de renouvellement requis","Conforme"))))))</f>
        <v/>
      </c>
      <c r="Z98" s="16" t="n"/>
    </row>
    <row r="99">
      <c r="A99" s="15" t="n"/>
      <c r="B99" s="16" t="n"/>
      <c r="C99" s="15" t="n"/>
      <c r="D99" s="16" t="n"/>
      <c r="E99" s="16" t="n"/>
      <c r="F99" s="16" t="n"/>
      <c r="G99" s="16" t="n"/>
      <c r="H99" s="16" t="n"/>
      <c r="I99" s="38" t="n"/>
      <c r="J99" s="38" t="n"/>
      <c r="K99" s="38" t="n"/>
      <c r="L99" s="18" t="n"/>
      <c r="M99" s="39">
        <f>IF(OR(A99="",K99="",L99=""),"",K99-L99)</f>
        <v/>
      </c>
      <c r="N99" s="15" t="n"/>
      <c r="O99" s="15" t="n"/>
      <c r="P99" s="40" t="n"/>
      <c r="Q99" s="15" t="n"/>
      <c r="R99" s="15" t="n"/>
      <c r="S99" s="41">
        <f>IF(OR(A99="",P99=""),"",IF(Q99="Oui",P99*'Paramètres'!$B$4,0))</f>
        <v/>
      </c>
      <c r="T99" s="41">
        <f>IF(OR(A99="",P99=""),"",IF(R99="Oui",P99*'Paramètres'!$B$5,0))</f>
        <v/>
      </c>
      <c r="U99" s="41">
        <f>IF(OR(A99="",P99=""),"",P99+S99+T99)</f>
        <v/>
      </c>
      <c r="V99" s="15" t="n"/>
      <c r="W99" s="16" t="n"/>
      <c r="X99" s="22">
        <f>IF(OR(A99="",K99=""),"",K99-TODAY())</f>
        <v/>
      </c>
      <c r="Y99" s="23">
        <f>IF(A99="","",IF(O99="Résilié","Sans objet",IF(K99="","À compléter",IF(K99&lt;TODAY(),"Échu",IF(K99&lt;=TODAY()+'Paramètres'!$B$7,"Échéance prochaine",IF(M99&lt;=TODAY(),"Avis de renouvellement requis","Conforme"))))))</f>
        <v/>
      </c>
      <c r="Z99" s="16" t="n"/>
    </row>
    <row r="100">
      <c r="A100" s="15" t="n"/>
      <c r="B100" s="16" t="n"/>
      <c r="C100" s="15" t="n"/>
      <c r="D100" s="16" t="n"/>
      <c r="E100" s="16" t="n"/>
      <c r="F100" s="16" t="n"/>
      <c r="G100" s="16" t="n"/>
      <c r="H100" s="16" t="n"/>
      <c r="I100" s="38" t="n"/>
      <c r="J100" s="38" t="n"/>
      <c r="K100" s="38" t="n"/>
      <c r="L100" s="18" t="n"/>
      <c r="M100" s="39">
        <f>IF(OR(A100="",K100="",L100=""),"",K100-L100)</f>
        <v/>
      </c>
      <c r="N100" s="15" t="n"/>
      <c r="O100" s="15" t="n"/>
      <c r="P100" s="40" t="n"/>
      <c r="Q100" s="15" t="n"/>
      <c r="R100" s="15" t="n"/>
      <c r="S100" s="41">
        <f>IF(OR(A100="",P100=""),"",IF(Q100="Oui",P100*'Paramètres'!$B$4,0))</f>
        <v/>
      </c>
      <c r="T100" s="41">
        <f>IF(OR(A100="",P100=""),"",IF(R100="Oui",P100*'Paramètres'!$B$5,0))</f>
        <v/>
      </c>
      <c r="U100" s="41">
        <f>IF(OR(A100="",P100=""),"",P100+S100+T100)</f>
        <v/>
      </c>
      <c r="V100" s="15" t="n"/>
      <c r="W100" s="16" t="n"/>
      <c r="X100" s="22">
        <f>IF(OR(A100="",K100=""),"",K100-TODAY())</f>
        <v/>
      </c>
      <c r="Y100" s="23">
        <f>IF(A100="","",IF(O100="Résilié","Sans objet",IF(K100="","À compléter",IF(K100&lt;TODAY(),"Échu",IF(K100&lt;=TODAY()+'Paramètres'!$B$7,"Échéance prochaine",IF(M100&lt;=TODAY(),"Avis de renouvellement requis","Conforme"))))))</f>
        <v/>
      </c>
      <c r="Z100" s="16" t="n"/>
    </row>
    <row r="101">
      <c r="A101" s="15" t="n"/>
      <c r="B101" s="16" t="n"/>
      <c r="C101" s="15" t="n"/>
      <c r="D101" s="16" t="n"/>
      <c r="E101" s="16" t="n"/>
      <c r="F101" s="16" t="n"/>
      <c r="G101" s="16" t="n"/>
      <c r="H101" s="16" t="n"/>
      <c r="I101" s="38" t="n"/>
      <c r="J101" s="38" t="n"/>
      <c r="K101" s="38" t="n"/>
      <c r="L101" s="18" t="n"/>
      <c r="M101" s="39">
        <f>IF(OR(A101="",K101="",L101=""),"",K101-L101)</f>
        <v/>
      </c>
      <c r="N101" s="15" t="n"/>
      <c r="O101" s="15" t="n"/>
      <c r="P101" s="40" t="n"/>
      <c r="Q101" s="15" t="n"/>
      <c r="R101" s="15" t="n"/>
      <c r="S101" s="41">
        <f>IF(OR(A101="",P101=""),"",IF(Q101="Oui",P101*'Paramètres'!$B$4,0))</f>
        <v/>
      </c>
      <c r="T101" s="41">
        <f>IF(OR(A101="",P101=""),"",IF(R101="Oui",P101*'Paramètres'!$B$5,0))</f>
        <v/>
      </c>
      <c r="U101" s="41">
        <f>IF(OR(A101="",P101=""),"",P101+S101+T101)</f>
        <v/>
      </c>
      <c r="V101" s="15" t="n"/>
      <c r="W101" s="16" t="n"/>
      <c r="X101" s="22">
        <f>IF(OR(A101="",K101=""),"",K101-TODAY())</f>
        <v/>
      </c>
      <c r="Y101" s="23">
        <f>IF(A101="","",IF(O101="Résilié","Sans objet",IF(K101="","À compléter",IF(K101&lt;TODAY(),"Échu",IF(K101&lt;=TODAY()+'Paramètres'!$B$7,"Échéance prochaine",IF(M101&lt;=TODAY(),"Avis de renouvellement requis","Conforme"))))))</f>
        <v/>
      </c>
      <c r="Z101" s="16" t="n"/>
    </row>
    <row r="102">
      <c r="A102" s="15" t="n"/>
      <c r="B102" s="16" t="n"/>
      <c r="C102" s="15" t="n"/>
      <c r="D102" s="16" t="n"/>
      <c r="E102" s="16" t="n"/>
      <c r="F102" s="16" t="n"/>
      <c r="G102" s="16" t="n"/>
      <c r="H102" s="16" t="n"/>
      <c r="I102" s="38" t="n"/>
      <c r="J102" s="38" t="n"/>
      <c r="K102" s="38" t="n"/>
      <c r="L102" s="18" t="n"/>
      <c r="M102" s="39">
        <f>IF(OR(A102="",K102="",L102=""),"",K102-L102)</f>
        <v/>
      </c>
      <c r="N102" s="15" t="n"/>
      <c r="O102" s="15" t="n"/>
      <c r="P102" s="40" t="n"/>
      <c r="Q102" s="15" t="n"/>
      <c r="R102" s="15" t="n"/>
      <c r="S102" s="41">
        <f>IF(OR(A102="",P102=""),"",IF(Q102="Oui",P102*'Paramètres'!$B$4,0))</f>
        <v/>
      </c>
      <c r="T102" s="41">
        <f>IF(OR(A102="",P102=""),"",IF(R102="Oui",P102*'Paramètres'!$B$5,0))</f>
        <v/>
      </c>
      <c r="U102" s="41">
        <f>IF(OR(A102="",P102=""),"",P102+S102+T102)</f>
        <v/>
      </c>
      <c r="V102" s="15" t="n"/>
      <c r="W102" s="16" t="n"/>
      <c r="X102" s="22">
        <f>IF(OR(A102="",K102=""),"",K102-TODAY())</f>
        <v/>
      </c>
      <c r="Y102" s="23">
        <f>IF(A102="","",IF(O102="Résilié","Sans objet",IF(K102="","À compléter",IF(K102&lt;TODAY(),"Échu",IF(K102&lt;=TODAY()+'Paramètres'!$B$7,"Échéance prochaine",IF(M102&lt;=TODAY(),"Avis de renouvellement requis","Conforme"))))))</f>
        <v/>
      </c>
      <c r="Z102" s="16" t="n"/>
    </row>
    <row r="103">
      <c r="A103" s="15" t="n"/>
      <c r="B103" s="16" t="n"/>
      <c r="C103" s="15" t="n"/>
      <c r="D103" s="16" t="n"/>
      <c r="E103" s="16" t="n"/>
      <c r="F103" s="16" t="n"/>
      <c r="G103" s="16" t="n"/>
      <c r="H103" s="16" t="n"/>
      <c r="I103" s="38" t="n"/>
      <c r="J103" s="38" t="n"/>
      <c r="K103" s="38" t="n"/>
      <c r="L103" s="18" t="n"/>
      <c r="M103" s="39">
        <f>IF(OR(A103="",K103="",L103=""),"",K103-L103)</f>
        <v/>
      </c>
      <c r="N103" s="15" t="n"/>
      <c r="O103" s="15" t="n"/>
      <c r="P103" s="40" t="n"/>
      <c r="Q103" s="15" t="n"/>
      <c r="R103" s="15" t="n"/>
      <c r="S103" s="41">
        <f>IF(OR(A103="",P103=""),"",IF(Q103="Oui",P103*'Paramètres'!$B$4,0))</f>
        <v/>
      </c>
      <c r="T103" s="41">
        <f>IF(OR(A103="",P103=""),"",IF(R103="Oui",P103*'Paramètres'!$B$5,0))</f>
        <v/>
      </c>
      <c r="U103" s="41">
        <f>IF(OR(A103="",P103=""),"",P103+S103+T103)</f>
        <v/>
      </c>
      <c r="V103" s="15" t="n"/>
      <c r="W103" s="16" t="n"/>
      <c r="X103" s="22">
        <f>IF(OR(A103="",K103=""),"",K103-TODAY())</f>
        <v/>
      </c>
      <c r="Y103" s="23">
        <f>IF(A103="","",IF(O103="Résilié","Sans objet",IF(K103="","À compléter",IF(K103&lt;TODAY(),"Échu",IF(K103&lt;=TODAY()+'Paramètres'!$B$7,"Échéance prochaine",IF(M103&lt;=TODAY(),"Avis de renouvellement requis","Conforme"))))))</f>
        <v/>
      </c>
      <c r="Z103" s="16" t="n"/>
    </row>
    <row r="104">
      <c r="A104" s="15" t="n"/>
      <c r="B104" s="16" t="n"/>
      <c r="C104" s="15" t="n"/>
      <c r="D104" s="16" t="n"/>
      <c r="E104" s="16" t="n"/>
      <c r="F104" s="16" t="n"/>
      <c r="G104" s="16" t="n"/>
      <c r="H104" s="16" t="n"/>
      <c r="I104" s="38" t="n"/>
      <c r="J104" s="38" t="n"/>
      <c r="K104" s="38" t="n"/>
      <c r="L104" s="18" t="n"/>
      <c r="M104" s="39">
        <f>IF(OR(A104="",K104="",L104=""),"",K104-L104)</f>
        <v/>
      </c>
      <c r="N104" s="15" t="n"/>
      <c r="O104" s="15" t="n"/>
      <c r="P104" s="40" t="n"/>
      <c r="Q104" s="15" t="n"/>
      <c r="R104" s="15" t="n"/>
      <c r="S104" s="41">
        <f>IF(OR(A104="",P104=""),"",IF(Q104="Oui",P104*'Paramètres'!$B$4,0))</f>
        <v/>
      </c>
      <c r="T104" s="41">
        <f>IF(OR(A104="",P104=""),"",IF(R104="Oui",P104*'Paramètres'!$B$5,0))</f>
        <v/>
      </c>
      <c r="U104" s="41">
        <f>IF(OR(A104="",P104=""),"",P104+S104+T104)</f>
        <v/>
      </c>
      <c r="V104" s="15" t="n"/>
      <c r="W104" s="16" t="n"/>
      <c r="X104" s="22">
        <f>IF(OR(A104="",K104=""),"",K104-TODAY())</f>
        <v/>
      </c>
      <c r="Y104" s="23">
        <f>IF(A104="","",IF(O104="Résilié","Sans objet",IF(K104="","À compléter",IF(K104&lt;TODAY(),"Échu",IF(K104&lt;=TODAY()+'Paramètres'!$B$7,"Échéance prochaine",IF(M104&lt;=TODAY(),"Avis de renouvellement requis","Conforme"))))))</f>
        <v/>
      </c>
      <c r="Z104" s="16" t="n"/>
    </row>
    <row r="105">
      <c r="A105" s="15" t="n"/>
      <c r="B105" s="16" t="n"/>
      <c r="C105" s="15" t="n"/>
      <c r="D105" s="16" t="n"/>
      <c r="E105" s="16" t="n"/>
      <c r="F105" s="16" t="n"/>
      <c r="G105" s="16" t="n"/>
      <c r="H105" s="16" t="n"/>
      <c r="I105" s="38" t="n"/>
      <c r="J105" s="38" t="n"/>
      <c r="K105" s="38" t="n"/>
      <c r="L105" s="18" t="n"/>
      <c r="M105" s="39">
        <f>IF(OR(A105="",K105="",L105=""),"",K105-L105)</f>
        <v/>
      </c>
      <c r="N105" s="15" t="n"/>
      <c r="O105" s="15" t="n"/>
      <c r="P105" s="40" t="n"/>
      <c r="Q105" s="15" t="n"/>
      <c r="R105" s="15" t="n"/>
      <c r="S105" s="41">
        <f>IF(OR(A105="",P105=""),"",IF(Q105="Oui",P105*'Paramètres'!$B$4,0))</f>
        <v/>
      </c>
      <c r="T105" s="41">
        <f>IF(OR(A105="",P105=""),"",IF(R105="Oui",P105*'Paramètres'!$B$5,0))</f>
        <v/>
      </c>
      <c r="U105" s="41">
        <f>IF(OR(A105="",P105=""),"",P105+S105+T105)</f>
        <v/>
      </c>
      <c r="V105" s="15" t="n"/>
      <c r="W105" s="16" t="n"/>
      <c r="X105" s="22">
        <f>IF(OR(A105="",K105=""),"",K105-TODAY())</f>
        <v/>
      </c>
      <c r="Y105" s="23">
        <f>IF(A105="","",IF(O105="Résilié","Sans objet",IF(K105="","À compléter",IF(K105&lt;TODAY(),"Échu",IF(K105&lt;=TODAY()+'Paramètres'!$B$7,"Échéance prochaine",IF(M105&lt;=TODAY(),"Avis de renouvellement requis","Conforme"))))))</f>
        <v/>
      </c>
      <c r="Z105" s="16" t="n"/>
    </row>
    <row r="106">
      <c r="A106" s="15" t="n"/>
      <c r="B106" s="16" t="n"/>
      <c r="C106" s="15" t="n"/>
      <c r="D106" s="16" t="n"/>
      <c r="E106" s="16" t="n"/>
      <c r="F106" s="16" t="n"/>
      <c r="G106" s="16" t="n"/>
      <c r="H106" s="16" t="n"/>
      <c r="I106" s="38" t="n"/>
      <c r="J106" s="38" t="n"/>
      <c r="K106" s="38" t="n"/>
      <c r="L106" s="18" t="n"/>
      <c r="M106" s="39">
        <f>IF(OR(A106="",K106="",L106=""),"",K106-L106)</f>
        <v/>
      </c>
      <c r="N106" s="15" t="n"/>
      <c r="O106" s="15" t="n"/>
      <c r="P106" s="40" t="n"/>
      <c r="Q106" s="15" t="n"/>
      <c r="R106" s="15" t="n"/>
      <c r="S106" s="41">
        <f>IF(OR(A106="",P106=""),"",IF(Q106="Oui",P106*'Paramètres'!$B$4,0))</f>
        <v/>
      </c>
      <c r="T106" s="41">
        <f>IF(OR(A106="",P106=""),"",IF(R106="Oui",P106*'Paramètres'!$B$5,0))</f>
        <v/>
      </c>
      <c r="U106" s="41">
        <f>IF(OR(A106="",P106=""),"",P106+S106+T106)</f>
        <v/>
      </c>
      <c r="V106" s="15" t="n"/>
      <c r="W106" s="16" t="n"/>
      <c r="X106" s="22">
        <f>IF(OR(A106="",K106=""),"",K106-TODAY())</f>
        <v/>
      </c>
      <c r="Y106" s="23">
        <f>IF(A106="","",IF(O106="Résilié","Sans objet",IF(K106="","À compléter",IF(K106&lt;TODAY(),"Échu",IF(K106&lt;=TODAY()+'Paramètres'!$B$7,"Échéance prochaine",IF(M106&lt;=TODAY(),"Avis de renouvellement requis","Conforme"))))))</f>
        <v/>
      </c>
      <c r="Z106" s="16" t="n"/>
    </row>
    <row r="107">
      <c r="A107" s="15" t="n"/>
      <c r="B107" s="16" t="n"/>
      <c r="C107" s="15" t="n"/>
      <c r="D107" s="16" t="n"/>
      <c r="E107" s="16" t="n"/>
      <c r="F107" s="16" t="n"/>
      <c r="G107" s="16" t="n"/>
      <c r="H107" s="16" t="n"/>
      <c r="I107" s="38" t="n"/>
      <c r="J107" s="38" t="n"/>
      <c r="K107" s="38" t="n"/>
      <c r="L107" s="18" t="n"/>
      <c r="M107" s="39">
        <f>IF(OR(A107="",K107="",L107=""),"",K107-L107)</f>
        <v/>
      </c>
      <c r="N107" s="15" t="n"/>
      <c r="O107" s="15" t="n"/>
      <c r="P107" s="40" t="n"/>
      <c r="Q107" s="15" t="n"/>
      <c r="R107" s="15" t="n"/>
      <c r="S107" s="41">
        <f>IF(OR(A107="",P107=""),"",IF(Q107="Oui",P107*'Paramètres'!$B$4,0))</f>
        <v/>
      </c>
      <c r="T107" s="41">
        <f>IF(OR(A107="",P107=""),"",IF(R107="Oui",P107*'Paramètres'!$B$5,0))</f>
        <v/>
      </c>
      <c r="U107" s="41">
        <f>IF(OR(A107="",P107=""),"",P107+S107+T107)</f>
        <v/>
      </c>
      <c r="V107" s="15" t="n"/>
      <c r="W107" s="16" t="n"/>
      <c r="X107" s="22">
        <f>IF(OR(A107="",K107=""),"",K107-TODAY())</f>
        <v/>
      </c>
      <c r="Y107" s="23">
        <f>IF(A107="","",IF(O107="Résilié","Sans objet",IF(K107="","À compléter",IF(K107&lt;TODAY(),"Échu",IF(K107&lt;=TODAY()+'Paramètres'!$B$7,"Échéance prochaine",IF(M107&lt;=TODAY(),"Avis de renouvellement requis","Conforme"))))))</f>
        <v/>
      </c>
      <c r="Z107" s="16" t="n"/>
    </row>
    <row r="108">
      <c r="A108" s="15" t="n"/>
      <c r="B108" s="16" t="n"/>
      <c r="C108" s="15" t="n"/>
      <c r="D108" s="16" t="n"/>
      <c r="E108" s="16" t="n"/>
      <c r="F108" s="16" t="n"/>
      <c r="G108" s="16" t="n"/>
      <c r="H108" s="16" t="n"/>
      <c r="I108" s="38" t="n"/>
      <c r="J108" s="38" t="n"/>
      <c r="K108" s="38" t="n"/>
      <c r="L108" s="18" t="n"/>
      <c r="M108" s="39">
        <f>IF(OR(A108="",K108="",L108=""),"",K108-L108)</f>
        <v/>
      </c>
      <c r="N108" s="15" t="n"/>
      <c r="O108" s="15" t="n"/>
      <c r="P108" s="40" t="n"/>
      <c r="Q108" s="15" t="n"/>
      <c r="R108" s="15" t="n"/>
      <c r="S108" s="41">
        <f>IF(OR(A108="",P108=""),"",IF(Q108="Oui",P108*'Paramètres'!$B$4,0))</f>
        <v/>
      </c>
      <c r="T108" s="41">
        <f>IF(OR(A108="",P108=""),"",IF(R108="Oui",P108*'Paramètres'!$B$5,0))</f>
        <v/>
      </c>
      <c r="U108" s="41">
        <f>IF(OR(A108="",P108=""),"",P108+S108+T108)</f>
        <v/>
      </c>
      <c r="V108" s="15" t="n"/>
      <c r="W108" s="16" t="n"/>
      <c r="X108" s="22">
        <f>IF(OR(A108="",K108=""),"",K108-TODAY())</f>
        <v/>
      </c>
      <c r="Y108" s="23">
        <f>IF(A108="","",IF(O108="Résilié","Sans objet",IF(K108="","À compléter",IF(K108&lt;TODAY(),"Échu",IF(K108&lt;=TODAY()+'Paramètres'!$B$7,"Échéance prochaine",IF(M108&lt;=TODAY(),"Avis de renouvellement requis","Conforme"))))))</f>
        <v/>
      </c>
      <c r="Z108" s="16" t="n"/>
    </row>
    <row r="109">
      <c r="A109" s="15" t="n"/>
      <c r="B109" s="16" t="n"/>
      <c r="C109" s="15" t="n"/>
      <c r="D109" s="16" t="n"/>
      <c r="E109" s="16" t="n"/>
      <c r="F109" s="16" t="n"/>
      <c r="G109" s="16" t="n"/>
      <c r="H109" s="16" t="n"/>
      <c r="I109" s="38" t="n"/>
      <c r="J109" s="38" t="n"/>
      <c r="K109" s="38" t="n"/>
      <c r="L109" s="18" t="n"/>
      <c r="M109" s="39">
        <f>IF(OR(A109="",K109="",L109=""),"",K109-L109)</f>
        <v/>
      </c>
      <c r="N109" s="15" t="n"/>
      <c r="O109" s="15" t="n"/>
      <c r="P109" s="40" t="n"/>
      <c r="Q109" s="15" t="n"/>
      <c r="R109" s="15" t="n"/>
      <c r="S109" s="41">
        <f>IF(OR(A109="",P109=""),"",IF(Q109="Oui",P109*'Paramètres'!$B$4,0))</f>
        <v/>
      </c>
      <c r="T109" s="41">
        <f>IF(OR(A109="",P109=""),"",IF(R109="Oui",P109*'Paramètres'!$B$5,0))</f>
        <v/>
      </c>
      <c r="U109" s="41">
        <f>IF(OR(A109="",P109=""),"",P109+S109+T109)</f>
        <v/>
      </c>
      <c r="V109" s="15" t="n"/>
      <c r="W109" s="16" t="n"/>
      <c r="X109" s="22">
        <f>IF(OR(A109="",K109=""),"",K109-TODAY())</f>
        <v/>
      </c>
      <c r="Y109" s="23">
        <f>IF(A109="","",IF(O109="Résilié","Sans objet",IF(K109="","À compléter",IF(K109&lt;TODAY(),"Échu",IF(K109&lt;=TODAY()+'Paramètres'!$B$7,"Échéance prochaine",IF(M109&lt;=TODAY(),"Avis de renouvellement requis","Conforme"))))))</f>
        <v/>
      </c>
      <c r="Z109" s="16" t="n"/>
    </row>
    <row r="110">
      <c r="A110" s="15" t="n"/>
      <c r="B110" s="16" t="n"/>
      <c r="C110" s="15" t="n"/>
      <c r="D110" s="16" t="n"/>
      <c r="E110" s="16" t="n"/>
      <c r="F110" s="16" t="n"/>
      <c r="G110" s="16" t="n"/>
      <c r="H110" s="16" t="n"/>
      <c r="I110" s="38" t="n"/>
      <c r="J110" s="38" t="n"/>
      <c r="K110" s="38" t="n"/>
      <c r="L110" s="18" t="n"/>
      <c r="M110" s="39">
        <f>IF(OR(A110="",K110="",L110=""),"",K110-L110)</f>
        <v/>
      </c>
      <c r="N110" s="15" t="n"/>
      <c r="O110" s="15" t="n"/>
      <c r="P110" s="40" t="n"/>
      <c r="Q110" s="15" t="n"/>
      <c r="R110" s="15" t="n"/>
      <c r="S110" s="41">
        <f>IF(OR(A110="",P110=""),"",IF(Q110="Oui",P110*'Paramètres'!$B$4,0))</f>
        <v/>
      </c>
      <c r="T110" s="41">
        <f>IF(OR(A110="",P110=""),"",IF(R110="Oui",P110*'Paramètres'!$B$5,0))</f>
        <v/>
      </c>
      <c r="U110" s="41">
        <f>IF(OR(A110="",P110=""),"",P110+S110+T110)</f>
        <v/>
      </c>
      <c r="V110" s="15" t="n"/>
      <c r="W110" s="16" t="n"/>
      <c r="X110" s="22">
        <f>IF(OR(A110="",K110=""),"",K110-TODAY())</f>
        <v/>
      </c>
      <c r="Y110" s="23">
        <f>IF(A110="","",IF(O110="Résilié","Sans objet",IF(K110="","À compléter",IF(K110&lt;TODAY(),"Échu",IF(K110&lt;=TODAY()+'Paramètres'!$B$7,"Échéance prochaine",IF(M110&lt;=TODAY(),"Avis de renouvellement requis","Conforme"))))))</f>
        <v/>
      </c>
      <c r="Z110" s="16" t="n"/>
    </row>
    <row r="111">
      <c r="A111" s="15" t="n"/>
      <c r="B111" s="16" t="n"/>
      <c r="C111" s="15" t="n"/>
      <c r="D111" s="16" t="n"/>
      <c r="E111" s="16" t="n"/>
      <c r="F111" s="16" t="n"/>
      <c r="G111" s="16" t="n"/>
      <c r="H111" s="16" t="n"/>
      <c r="I111" s="38" t="n"/>
      <c r="J111" s="38" t="n"/>
      <c r="K111" s="38" t="n"/>
      <c r="L111" s="18" t="n"/>
      <c r="M111" s="39">
        <f>IF(OR(A111="",K111="",L111=""),"",K111-L111)</f>
        <v/>
      </c>
      <c r="N111" s="15" t="n"/>
      <c r="O111" s="15" t="n"/>
      <c r="P111" s="40" t="n"/>
      <c r="Q111" s="15" t="n"/>
      <c r="R111" s="15" t="n"/>
      <c r="S111" s="41">
        <f>IF(OR(A111="",P111=""),"",IF(Q111="Oui",P111*'Paramètres'!$B$4,0))</f>
        <v/>
      </c>
      <c r="T111" s="41">
        <f>IF(OR(A111="",P111=""),"",IF(R111="Oui",P111*'Paramètres'!$B$5,0))</f>
        <v/>
      </c>
      <c r="U111" s="41">
        <f>IF(OR(A111="",P111=""),"",P111+S111+T111)</f>
        <v/>
      </c>
      <c r="V111" s="15" t="n"/>
      <c r="W111" s="16" t="n"/>
      <c r="X111" s="22">
        <f>IF(OR(A111="",K111=""),"",K111-TODAY())</f>
        <v/>
      </c>
      <c r="Y111" s="23">
        <f>IF(A111="","",IF(O111="Résilié","Sans objet",IF(K111="","À compléter",IF(K111&lt;TODAY(),"Échu",IF(K111&lt;=TODAY()+'Paramètres'!$B$7,"Échéance prochaine",IF(M111&lt;=TODAY(),"Avis de renouvellement requis","Conforme"))))))</f>
        <v/>
      </c>
      <c r="Z111" s="16" t="n"/>
    </row>
    <row r="112">
      <c r="A112" s="15" t="n"/>
      <c r="B112" s="16" t="n"/>
      <c r="C112" s="15" t="n"/>
      <c r="D112" s="16" t="n"/>
      <c r="E112" s="16" t="n"/>
      <c r="F112" s="16" t="n"/>
      <c r="G112" s="16" t="n"/>
      <c r="H112" s="16" t="n"/>
      <c r="I112" s="38" t="n"/>
      <c r="J112" s="38" t="n"/>
      <c r="K112" s="38" t="n"/>
      <c r="L112" s="18" t="n"/>
      <c r="M112" s="39">
        <f>IF(OR(A112="",K112="",L112=""),"",K112-L112)</f>
        <v/>
      </c>
      <c r="N112" s="15" t="n"/>
      <c r="O112" s="15" t="n"/>
      <c r="P112" s="40" t="n"/>
      <c r="Q112" s="15" t="n"/>
      <c r="R112" s="15" t="n"/>
      <c r="S112" s="41">
        <f>IF(OR(A112="",P112=""),"",IF(Q112="Oui",P112*'Paramètres'!$B$4,0))</f>
        <v/>
      </c>
      <c r="T112" s="41">
        <f>IF(OR(A112="",P112=""),"",IF(R112="Oui",P112*'Paramètres'!$B$5,0))</f>
        <v/>
      </c>
      <c r="U112" s="41">
        <f>IF(OR(A112="",P112=""),"",P112+S112+T112)</f>
        <v/>
      </c>
      <c r="V112" s="15" t="n"/>
      <c r="W112" s="16" t="n"/>
      <c r="X112" s="22">
        <f>IF(OR(A112="",K112=""),"",K112-TODAY())</f>
        <v/>
      </c>
      <c r="Y112" s="23">
        <f>IF(A112="","",IF(O112="Résilié","Sans objet",IF(K112="","À compléter",IF(K112&lt;TODAY(),"Échu",IF(K112&lt;=TODAY()+'Paramètres'!$B$7,"Échéance prochaine",IF(M112&lt;=TODAY(),"Avis de renouvellement requis","Conforme"))))))</f>
        <v/>
      </c>
      <c r="Z112" s="16" t="n"/>
    </row>
    <row r="113">
      <c r="A113" s="15" t="n"/>
      <c r="B113" s="16" t="n"/>
      <c r="C113" s="15" t="n"/>
      <c r="D113" s="16" t="n"/>
      <c r="E113" s="16" t="n"/>
      <c r="F113" s="16" t="n"/>
      <c r="G113" s="16" t="n"/>
      <c r="H113" s="16" t="n"/>
      <c r="I113" s="38" t="n"/>
      <c r="J113" s="38" t="n"/>
      <c r="K113" s="38" t="n"/>
      <c r="L113" s="18" t="n"/>
      <c r="M113" s="39">
        <f>IF(OR(A113="",K113="",L113=""),"",K113-L113)</f>
        <v/>
      </c>
      <c r="N113" s="15" t="n"/>
      <c r="O113" s="15" t="n"/>
      <c r="P113" s="40" t="n"/>
      <c r="Q113" s="15" t="n"/>
      <c r="R113" s="15" t="n"/>
      <c r="S113" s="41">
        <f>IF(OR(A113="",P113=""),"",IF(Q113="Oui",P113*'Paramètres'!$B$4,0))</f>
        <v/>
      </c>
      <c r="T113" s="41">
        <f>IF(OR(A113="",P113=""),"",IF(R113="Oui",P113*'Paramètres'!$B$5,0))</f>
        <v/>
      </c>
      <c r="U113" s="41">
        <f>IF(OR(A113="",P113=""),"",P113+S113+T113)</f>
        <v/>
      </c>
      <c r="V113" s="15" t="n"/>
      <c r="W113" s="16" t="n"/>
      <c r="X113" s="22">
        <f>IF(OR(A113="",K113=""),"",K113-TODAY())</f>
        <v/>
      </c>
      <c r="Y113" s="23">
        <f>IF(A113="","",IF(O113="Résilié","Sans objet",IF(K113="","À compléter",IF(K113&lt;TODAY(),"Échu",IF(K113&lt;=TODAY()+'Paramètres'!$B$7,"Échéance prochaine",IF(M113&lt;=TODAY(),"Avis de renouvellement requis","Conforme"))))))</f>
        <v/>
      </c>
      <c r="Z113" s="16" t="n"/>
    </row>
    <row r="114">
      <c r="A114" s="15" t="n"/>
      <c r="B114" s="16" t="n"/>
      <c r="C114" s="15" t="n"/>
      <c r="D114" s="16" t="n"/>
      <c r="E114" s="16" t="n"/>
      <c r="F114" s="16" t="n"/>
      <c r="G114" s="16" t="n"/>
      <c r="H114" s="16" t="n"/>
      <c r="I114" s="38" t="n"/>
      <c r="J114" s="38" t="n"/>
      <c r="K114" s="38" t="n"/>
      <c r="L114" s="18" t="n"/>
      <c r="M114" s="39">
        <f>IF(OR(A114="",K114="",L114=""),"",K114-L114)</f>
        <v/>
      </c>
      <c r="N114" s="15" t="n"/>
      <c r="O114" s="15" t="n"/>
      <c r="P114" s="40" t="n"/>
      <c r="Q114" s="15" t="n"/>
      <c r="R114" s="15" t="n"/>
      <c r="S114" s="41">
        <f>IF(OR(A114="",P114=""),"",IF(Q114="Oui",P114*'Paramètres'!$B$4,0))</f>
        <v/>
      </c>
      <c r="T114" s="41">
        <f>IF(OR(A114="",P114=""),"",IF(R114="Oui",P114*'Paramètres'!$B$5,0))</f>
        <v/>
      </c>
      <c r="U114" s="41">
        <f>IF(OR(A114="",P114=""),"",P114+S114+T114)</f>
        <v/>
      </c>
      <c r="V114" s="15" t="n"/>
      <c r="W114" s="16" t="n"/>
      <c r="X114" s="22">
        <f>IF(OR(A114="",K114=""),"",K114-TODAY())</f>
        <v/>
      </c>
      <c r="Y114" s="23">
        <f>IF(A114="","",IF(O114="Résilié","Sans objet",IF(K114="","À compléter",IF(K114&lt;TODAY(),"Échu",IF(K114&lt;=TODAY()+'Paramètres'!$B$7,"Échéance prochaine",IF(M114&lt;=TODAY(),"Avis de renouvellement requis","Conforme"))))))</f>
        <v/>
      </c>
      <c r="Z114" s="16" t="n"/>
    </row>
    <row r="115">
      <c r="A115" s="15" t="n"/>
      <c r="B115" s="16" t="n"/>
      <c r="C115" s="15" t="n"/>
      <c r="D115" s="16" t="n"/>
      <c r="E115" s="16" t="n"/>
      <c r="F115" s="16" t="n"/>
      <c r="G115" s="16" t="n"/>
      <c r="H115" s="16" t="n"/>
      <c r="I115" s="38" t="n"/>
      <c r="J115" s="38" t="n"/>
      <c r="K115" s="38" t="n"/>
      <c r="L115" s="18" t="n"/>
      <c r="M115" s="39">
        <f>IF(OR(A115="",K115="",L115=""),"",K115-L115)</f>
        <v/>
      </c>
      <c r="N115" s="15" t="n"/>
      <c r="O115" s="15" t="n"/>
      <c r="P115" s="40" t="n"/>
      <c r="Q115" s="15" t="n"/>
      <c r="R115" s="15" t="n"/>
      <c r="S115" s="41">
        <f>IF(OR(A115="",P115=""),"",IF(Q115="Oui",P115*'Paramètres'!$B$4,0))</f>
        <v/>
      </c>
      <c r="T115" s="41">
        <f>IF(OR(A115="",P115=""),"",IF(R115="Oui",P115*'Paramètres'!$B$5,0))</f>
        <v/>
      </c>
      <c r="U115" s="41">
        <f>IF(OR(A115="",P115=""),"",P115+S115+T115)</f>
        <v/>
      </c>
      <c r="V115" s="15" t="n"/>
      <c r="W115" s="16" t="n"/>
      <c r="X115" s="22">
        <f>IF(OR(A115="",K115=""),"",K115-TODAY())</f>
        <v/>
      </c>
      <c r="Y115" s="23">
        <f>IF(A115="","",IF(O115="Résilié","Sans objet",IF(K115="","À compléter",IF(K115&lt;TODAY(),"Échu",IF(K115&lt;=TODAY()+'Paramètres'!$B$7,"Échéance prochaine",IF(M115&lt;=TODAY(),"Avis de renouvellement requis","Conforme"))))))</f>
        <v/>
      </c>
      <c r="Z115" s="16" t="n"/>
    </row>
    <row r="116">
      <c r="A116" s="15" t="n"/>
      <c r="B116" s="16" t="n"/>
      <c r="C116" s="15" t="n"/>
      <c r="D116" s="16" t="n"/>
      <c r="E116" s="16" t="n"/>
      <c r="F116" s="16" t="n"/>
      <c r="G116" s="16" t="n"/>
      <c r="H116" s="16" t="n"/>
      <c r="I116" s="38" t="n"/>
      <c r="J116" s="38" t="n"/>
      <c r="K116" s="38" t="n"/>
      <c r="L116" s="18" t="n"/>
      <c r="M116" s="39">
        <f>IF(OR(A116="",K116="",L116=""),"",K116-L116)</f>
        <v/>
      </c>
      <c r="N116" s="15" t="n"/>
      <c r="O116" s="15" t="n"/>
      <c r="P116" s="40" t="n"/>
      <c r="Q116" s="15" t="n"/>
      <c r="R116" s="15" t="n"/>
      <c r="S116" s="41">
        <f>IF(OR(A116="",P116=""),"",IF(Q116="Oui",P116*'Paramètres'!$B$4,0))</f>
        <v/>
      </c>
      <c r="T116" s="41">
        <f>IF(OR(A116="",P116=""),"",IF(R116="Oui",P116*'Paramètres'!$B$5,0))</f>
        <v/>
      </c>
      <c r="U116" s="41">
        <f>IF(OR(A116="",P116=""),"",P116+S116+T116)</f>
        <v/>
      </c>
      <c r="V116" s="15" t="n"/>
      <c r="W116" s="16" t="n"/>
      <c r="X116" s="22">
        <f>IF(OR(A116="",K116=""),"",K116-TODAY())</f>
        <v/>
      </c>
      <c r="Y116" s="23">
        <f>IF(A116="","",IF(O116="Résilié","Sans objet",IF(K116="","À compléter",IF(K116&lt;TODAY(),"Échu",IF(K116&lt;=TODAY()+'Paramètres'!$B$7,"Échéance prochaine",IF(M116&lt;=TODAY(),"Avis de renouvellement requis","Conforme"))))))</f>
        <v/>
      </c>
      <c r="Z116" s="16" t="n"/>
    </row>
    <row r="117">
      <c r="A117" s="15" t="n"/>
      <c r="B117" s="16" t="n"/>
      <c r="C117" s="15" t="n"/>
      <c r="D117" s="16" t="n"/>
      <c r="E117" s="16" t="n"/>
      <c r="F117" s="16" t="n"/>
      <c r="G117" s="16" t="n"/>
      <c r="H117" s="16" t="n"/>
      <c r="I117" s="38" t="n"/>
      <c r="J117" s="38" t="n"/>
      <c r="K117" s="38" t="n"/>
      <c r="L117" s="18" t="n"/>
      <c r="M117" s="39">
        <f>IF(OR(A117="",K117="",L117=""),"",K117-L117)</f>
        <v/>
      </c>
      <c r="N117" s="15" t="n"/>
      <c r="O117" s="15" t="n"/>
      <c r="P117" s="40" t="n"/>
      <c r="Q117" s="15" t="n"/>
      <c r="R117" s="15" t="n"/>
      <c r="S117" s="41">
        <f>IF(OR(A117="",P117=""),"",IF(Q117="Oui",P117*'Paramètres'!$B$4,0))</f>
        <v/>
      </c>
      <c r="T117" s="41">
        <f>IF(OR(A117="",P117=""),"",IF(R117="Oui",P117*'Paramètres'!$B$5,0))</f>
        <v/>
      </c>
      <c r="U117" s="41">
        <f>IF(OR(A117="",P117=""),"",P117+S117+T117)</f>
        <v/>
      </c>
      <c r="V117" s="15" t="n"/>
      <c r="W117" s="16" t="n"/>
      <c r="X117" s="22">
        <f>IF(OR(A117="",K117=""),"",K117-TODAY())</f>
        <v/>
      </c>
      <c r="Y117" s="23">
        <f>IF(A117="","",IF(O117="Résilié","Sans objet",IF(K117="","À compléter",IF(K117&lt;TODAY(),"Échu",IF(K117&lt;=TODAY()+'Paramètres'!$B$7,"Échéance prochaine",IF(M117&lt;=TODAY(),"Avis de renouvellement requis","Conforme"))))))</f>
        <v/>
      </c>
      <c r="Z117" s="16" t="n"/>
    </row>
    <row r="118">
      <c r="A118" s="15" t="n"/>
      <c r="B118" s="16" t="n"/>
      <c r="C118" s="15" t="n"/>
      <c r="D118" s="16" t="n"/>
      <c r="E118" s="16" t="n"/>
      <c r="F118" s="16" t="n"/>
      <c r="G118" s="16" t="n"/>
      <c r="H118" s="16" t="n"/>
      <c r="I118" s="38" t="n"/>
      <c r="J118" s="38" t="n"/>
      <c r="K118" s="38" t="n"/>
      <c r="L118" s="18" t="n"/>
      <c r="M118" s="39">
        <f>IF(OR(A118="",K118="",L118=""),"",K118-L118)</f>
        <v/>
      </c>
      <c r="N118" s="15" t="n"/>
      <c r="O118" s="15" t="n"/>
      <c r="P118" s="40" t="n"/>
      <c r="Q118" s="15" t="n"/>
      <c r="R118" s="15" t="n"/>
      <c r="S118" s="41">
        <f>IF(OR(A118="",P118=""),"",IF(Q118="Oui",P118*'Paramètres'!$B$4,0))</f>
        <v/>
      </c>
      <c r="T118" s="41">
        <f>IF(OR(A118="",P118=""),"",IF(R118="Oui",P118*'Paramètres'!$B$5,0))</f>
        <v/>
      </c>
      <c r="U118" s="41">
        <f>IF(OR(A118="",P118=""),"",P118+S118+T118)</f>
        <v/>
      </c>
      <c r="V118" s="15" t="n"/>
      <c r="W118" s="16" t="n"/>
      <c r="X118" s="22">
        <f>IF(OR(A118="",K118=""),"",K118-TODAY())</f>
        <v/>
      </c>
      <c r="Y118" s="23">
        <f>IF(A118="","",IF(O118="Résilié","Sans objet",IF(K118="","À compléter",IF(K118&lt;TODAY(),"Échu",IF(K118&lt;=TODAY()+'Paramètres'!$B$7,"Échéance prochaine",IF(M118&lt;=TODAY(),"Avis de renouvellement requis","Conforme"))))))</f>
        <v/>
      </c>
      <c r="Z118" s="16" t="n"/>
    </row>
    <row r="119">
      <c r="A119" s="15" t="n"/>
      <c r="B119" s="16" t="n"/>
      <c r="C119" s="15" t="n"/>
      <c r="D119" s="16" t="n"/>
      <c r="E119" s="16" t="n"/>
      <c r="F119" s="16" t="n"/>
      <c r="G119" s="16" t="n"/>
      <c r="H119" s="16" t="n"/>
      <c r="I119" s="38" t="n"/>
      <c r="J119" s="38" t="n"/>
      <c r="K119" s="38" t="n"/>
      <c r="L119" s="18" t="n"/>
      <c r="M119" s="39">
        <f>IF(OR(A119="",K119="",L119=""),"",K119-L119)</f>
        <v/>
      </c>
      <c r="N119" s="15" t="n"/>
      <c r="O119" s="15" t="n"/>
      <c r="P119" s="40" t="n"/>
      <c r="Q119" s="15" t="n"/>
      <c r="R119" s="15" t="n"/>
      <c r="S119" s="41">
        <f>IF(OR(A119="",P119=""),"",IF(Q119="Oui",P119*'Paramètres'!$B$4,0))</f>
        <v/>
      </c>
      <c r="T119" s="41">
        <f>IF(OR(A119="",P119=""),"",IF(R119="Oui",P119*'Paramètres'!$B$5,0))</f>
        <v/>
      </c>
      <c r="U119" s="41">
        <f>IF(OR(A119="",P119=""),"",P119+S119+T119)</f>
        <v/>
      </c>
      <c r="V119" s="15" t="n"/>
      <c r="W119" s="16" t="n"/>
      <c r="X119" s="22">
        <f>IF(OR(A119="",K119=""),"",K119-TODAY())</f>
        <v/>
      </c>
      <c r="Y119" s="23">
        <f>IF(A119="","",IF(O119="Résilié","Sans objet",IF(K119="","À compléter",IF(K119&lt;TODAY(),"Échu",IF(K119&lt;=TODAY()+'Paramètres'!$B$7,"Échéance prochaine",IF(M119&lt;=TODAY(),"Avis de renouvellement requis","Conforme"))))))</f>
        <v/>
      </c>
      <c r="Z119" s="16" t="n"/>
    </row>
    <row r="120">
      <c r="A120" s="15" t="n"/>
      <c r="B120" s="16" t="n"/>
      <c r="C120" s="15" t="n"/>
      <c r="D120" s="16" t="n"/>
      <c r="E120" s="16" t="n"/>
      <c r="F120" s="16" t="n"/>
      <c r="G120" s="16" t="n"/>
      <c r="H120" s="16" t="n"/>
      <c r="I120" s="38" t="n"/>
      <c r="J120" s="38" t="n"/>
      <c r="K120" s="38" t="n"/>
      <c r="L120" s="18" t="n"/>
      <c r="M120" s="39">
        <f>IF(OR(A120="",K120="",L120=""),"",K120-L120)</f>
        <v/>
      </c>
      <c r="N120" s="15" t="n"/>
      <c r="O120" s="15" t="n"/>
      <c r="P120" s="40" t="n"/>
      <c r="Q120" s="15" t="n"/>
      <c r="R120" s="15" t="n"/>
      <c r="S120" s="41">
        <f>IF(OR(A120="",P120=""),"",IF(Q120="Oui",P120*'Paramètres'!$B$4,0))</f>
        <v/>
      </c>
      <c r="T120" s="41">
        <f>IF(OR(A120="",P120=""),"",IF(R120="Oui",P120*'Paramètres'!$B$5,0))</f>
        <v/>
      </c>
      <c r="U120" s="41">
        <f>IF(OR(A120="",P120=""),"",P120+S120+T120)</f>
        <v/>
      </c>
      <c r="V120" s="15" t="n"/>
      <c r="W120" s="16" t="n"/>
      <c r="X120" s="22">
        <f>IF(OR(A120="",K120=""),"",K120-TODAY())</f>
        <v/>
      </c>
      <c r="Y120" s="23">
        <f>IF(A120="","",IF(O120="Résilié","Sans objet",IF(K120="","À compléter",IF(K120&lt;TODAY(),"Échu",IF(K120&lt;=TODAY()+'Paramètres'!$B$7,"Échéance prochaine",IF(M120&lt;=TODAY(),"Avis de renouvellement requis","Conforme"))))))</f>
        <v/>
      </c>
      <c r="Z120" s="16" t="n"/>
    </row>
    <row r="121">
      <c r="A121" s="15" t="n"/>
      <c r="B121" s="16" t="n"/>
      <c r="C121" s="15" t="n"/>
      <c r="D121" s="16" t="n"/>
      <c r="E121" s="16" t="n"/>
      <c r="F121" s="16" t="n"/>
      <c r="G121" s="16" t="n"/>
      <c r="H121" s="16" t="n"/>
      <c r="I121" s="38" t="n"/>
      <c r="J121" s="38" t="n"/>
      <c r="K121" s="38" t="n"/>
      <c r="L121" s="18" t="n"/>
      <c r="M121" s="39">
        <f>IF(OR(A121="",K121="",L121=""),"",K121-L121)</f>
        <v/>
      </c>
      <c r="N121" s="15" t="n"/>
      <c r="O121" s="15" t="n"/>
      <c r="P121" s="40" t="n"/>
      <c r="Q121" s="15" t="n"/>
      <c r="R121" s="15" t="n"/>
      <c r="S121" s="41">
        <f>IF(OR(A121="",P121=""),"",IF(Q121="Oui",P121*'Paramètres'!$B$4,0))</f>
        <v/>
      </c>
      <c r="T121" s="41">
        <f>IF(OR(A121="",P121=""),"",IF(R121="Oui",P121*'Paramètres'!$B$5,0))</f>
        <v/>
      </c>
      <c r="U121" s="41">
        <f>IF(OR(A121="",P121=""),"",P121+S121+T121)</f>
        <v/>
      </c>
      <c r="V121" s="15" t="n"/>
      <c r="W121" s="16" t="n"/>
      <c r="X121" s="22">
        <f>IF(OR(A121="",K121=""),"",K121-TODAY())</f>
        <v/>
      </c>
      <c r="Y121" s="23">
        <f>IF(A121="","",IF(O121="Résilié","Sans objet",IF(K121="","À compléter",IF(K121&lt;TODAY(),"Échu",IF(K121&lt;=TODAY()+'Paramètres'!$B$7,"Échéance prochaine",IF(M121&lt;=TODAY(),"Avis de renouvellement requis","Conforme"))))))</f>
        <v/>
      </c>
      <c r="Z121" s="16" t="n"/>
    </row>
    <row r="122">
      <c r="A122" s="15" t="n"/>
      <c r="B122" s="16" t="n"/>
      <c r="C122" s="15" t="n"/>
      <c r="D122" s="16" t="n"/>
      <c r="E122" s="16" t="n"/>
      <c r="F122" s="16" t="n"/>
      <c r="G122" s="16" t="n"/>
      <c r="H122" s="16" t="n"/>
      <c r="I122" s="38" t="n"/>
      <c r="J122" s="38" t="n"/>
      <c r="K122" s="38" t="n"/>
      <c r="L122" s="18" t="n"/>
      <c r="M122" s="39">
        <f>IF(OR(A122="",K122="",L122=""),"",K122-L122)</f>
        <v/>
      </c>
      <c r="N122" s="15" t="n"/>
      <c r="O122" s="15" t="n"/>
      <c r="P122" s="40" t="n"/>
      <c r="Q122" s="15" t="n"/>
      <c r="R122" s="15" t="n"/>
      <c r="S122" s="41">
        <f>IF(OR(A122="",P122=""),"",IF(Q122="Oui",P122*'Paramètres'!$B$4,0))</f>
        <v/>
      </c>
      <c r="T122" s="41">
        <f>IF(OR(A122="",P122=""),"",IF(R122="Oui",P122*'Paramètres'!$B$5,0))</f>
        <v/>
      </c>
      <c r="U122" s="41">
        <f>IF(OR(A122="",P122=""),"",P122+S122+T122)</f>
        <v/>
      </c>
      <c r="V122" s="15" t="n"/>
      <c r="W122" s="16" t="n"/>
      <c r="X122" s="22">
        <f>IF(OR(A122="",K122=""),"",K122-TODAY())</f>
        <v/>
      </c>
      <c r="Y122" s="23">
        <f>IF(A122="","",IF(O122="Résilié","Sans objet",IF(K122="","À compléter",IF(K122&lt;TODAY(),"Échu",IF(K122&lt;=TODAY()+'Paramètres'!$B$7,"Échéance prochaine",IF(M122&lt;=TODAY(),"Avis de renouvellement requis","Conforme"))))))</f>
        <v/>
      </c>
      <c r="Z122" s="16" t="n"/>
    </row>
    <row r="123">
      <c r="A123" s="15" t="n"/>
      <c r="B123" s="16" t="n"/>
      <c r="C123" s="15" t="n"/>
      <c r="D123" s="16" t="n"/>
      <c r="E123" s="16" t="n"/>
      <c r="F123" s="16" t="n"/>
      <c r="G123" s="16" t="n"/>
      <c r="H123" s="16" t="n"/>
      <c r="I123" s="38" t="n"/>
      <c r="J123" s="38" t="n"/>
      <c r="K123" s="38" t="n"/>
      <c r="L123" s="18" t="n"/>
      <c r="M123" s="39">
        <f>IF(OR(A123="",K123="",L123=""),"",K123-L123)</f>
        <v/>
      </c>
      <c r="N123" s="15" t="n"/>
      <c r="O123" s="15" t="n"/>
      <c r="P123" s="40" t="n"/>
      <c r="Q123" s="15" t="n"/>
      <c r="R123" s="15" t="n"/>
      <c r="S123" s="41">
        <f>IF(OR(A123="",P123=""),"",IF(Q123="Oui",P123*'Paramètres'!$B$4,0))</f>
        <v/>
      </c>
      <c r="T123" s="41">
        <f>IF(OR(A123="",P123=""),"",IF(R123="Oui",P123*'Paramètres'!$B$5,0))</f>
        <v/>
      </c>
      <c r="U123" s="41">
        <f>IF(OR(A123="",P123=""),"",P123+S123+T123)</f>
        <v/>
      </c>
      <c r="V123" s="15" t="n"/>
      <c r="W123" s="16" t="n"/>
      <c r="X123" s="22">
        <f>IF(OR(A123="",K123=""),"",K123-TODAY())</f>
        <v/>
      </c>
      <c r="Y123" s="23">
        <f>IF(A123="","",IF(O123="Résilié","Sans objet",IF(K123="","À compléter",IF(K123&lt;TODAY(),"Échu",IF(K123&lt;=TODAY()+'Paramètres'!$B$7,"Échéance prochaine",IF(M123&lt;=TODAY(),"Avis de renouvellement requis","Conforme"))))))</f>
        <v/>
      </c>
      <c r="Z123" s="16" t="n"/>
    </row>
    <row r="124">
      <c r="A124" s="15" t="n"/>
      <c r="B124" s="16" t="n"/>
      <c r="C124" s="15" t="n"/>
      <c r="D124" s="16" t="n"/>
      <c r="E124" s="16" t="n"/>
      <c r="F124" s="16" t="n"/>
      <c r="G124" s="16" t="n"/>
      <c r="H124" s="16" t="n"/>
      <c r="I124" s="38" t="n"/>
      <c r="J124" s="38" t="n"/>
      <c r="K124" s="38" t="n"/>
      <c r="L124" s="18" t="n"/>
      <c r="M124" s="39">
        <f>IF(OR(A124="",K124="",L124=""),"",K124-L124)</f>
        <v/>
      </c>
      <c r="N124" s="15" t="n"/>
      <c r="O124" s="15" t="n"/>
      <c r="P124" s="40" t="n"/>
      <c r="Q124" s="15" t="n"/>
      <c r="R124" s="15" t="n"/>
      <c r="S124" s="41">
        <f>IF(OR(A124="",P124=""),"",IF(Q124="Oui",P124*'Paramètres'!$B$4,0))</f>
        <v/>
      </c>
      <c r="T124" s="41">
        <f>IF(OR(A124="",P124=""),"",IF(R124="Oui",P124*'Paramètres'!$B$5,0))</f>
        <v/>
      </c>
      <c r="U124" s="41">
        <f>IF(OR(A124="",P124=""),"",P124+S124+T124)</f>
        <v/>
      </c>
      <c r="V124" s="15" t="n"/>
      <c r="W124" s="16" t="n"/>
      <c r="X124" s="22">
        <f>IF(OR(A124="",K124=""),"",K124-TODAY())</f>
        <v/>
      </c>
      <c r="Y124" s="23">
        <f>IF(A124="","",IF(O124="Résilié","Sans objet",IF(K124="","À compléter",IF(K124&lt;TODAY(),"Échu",IF(K124&lt;=TODAY()+'Paramètres'!$B$7,"Échéance prochaine",IF(M124&lt;=TODAY(),"Avis de renouvellement requis","Conforme"))))))</f>
        <v/>
      </c>
      <c r="Z124" s="16" t="n"/>
    </row>
    <row r="125">
      <c r="A125" s="15" t="n"/>
      <c r="B125" s="16" t="n"/>
      <c r="C125" s="15" t="n"/>
      <c r="D125" s="16" t="n"/>
      <c r="E125" s="16" t="n"/>
      <c r="F125" s="16" t="n"/>
      <c r="G125" s="16" t="n"/>
      <c r="H125" s="16" t="n"/>
      <c r="I125" s="38" t="n"/>
      <c r="J125" s="38" t="n"/>
      <c r="K125" s="38" t="n"/>
      <c r="L125" s="18" t="n"/>
      <c r="M125" s="39">
        <f>IF(OR(A125="",K125="",L125=""),"",K125-L125)</f>
        <v/>
      </c>
      <c r="N125" s="15" t="n"/>
      <c r="O125" s="15" t="n"/>
      <c r="P125" s="40" t="n"/>
      <c r="Q125" s="15" t="n"/>
      <c r="R125" s="15" t="n"/>
      <c r="S125" s="41">
        <f>IF(OR(A125="",P125=""),"",IF(Q125="Oui",P125*'Paramètres'!$B$4,0))</f>
        <v/>
      </c>
      <c r="T125" s="41">
        <f>IF(OR(A125="",P125=""),"",IF(R125="Oui",P125*'Paramètres'!$B$5,0))</f>
        <v/>
      </c>
      <c r="U125" s="41">
        <f>IF(OR(A125="",P125=""),"",P125+S125+T125)</f>
        <v/>
      </c>
      <c r="V125" s="15" t="n"/>
      <c r="W125" s="16" t="n"/>
      <c r="X125" s="22">
        <f>IF(OR(A125="",K125=""),"",K125-TODAY())</f>
        <v/>
      </c>
      <c r="Y125" s="23">
        <f>IF(A125="","",IF(O125="Résilié","Sans objet",IF(K125="","À compléter",IF(K125&lt;TODAY(),"Échu",IF(K125&lt;=TODAY()+'Paramètres'!$B$7,"Échéance prochaine",IF(M125&lt;=TODAY(),"Avis de renouvellement requis","Conforme"))))))</f>
        <v/>
      </c>
      <c r="Z125" s="16" t="n"/>
    </row>
    <row r="126">
      <c r="A126" s="15" t="n"/>
      <c r="B126" s="16" t="n"/>
      <c r="C126" s="15" t="n"/>
      <c r="D126" s="16" t="n"/>
      <c r="E126" s="16" t="n"/>
      <c r="F126" s="16" t="n"/>
      <c r="G126" s="16" t="n"/>
      <c r="H126" s="16" t="n"/>
      <c r="I126" s="38" t="n"/>
      <c r="J126" s="38" t="n"/>
      <c r="K126" s="38" t="n"/>
      <c r="L126" s="18" t="n"/>
      <c r="M126" s="39">
        <f>IF(OR(A126="",K126="",L126=""),"",K126-L126)</f>
        <v/>
      </c>
      <c r="N126" s="15" t="n"/>
      <c r="O126" s="15" t="n"/>
      <c r="P126" s="40" t="n"/>
      <c r="Q126" s="15" t="n"/>
      <c r="R126" s="15" t="n"/>
      <c r="S126" s="41">
        <f>IF(OR(A126="",P126=""),"",IF(Q126="Oui",P126*'Paramètres'!$B$4,0))</f>
        <v/>
      </c>
      <c r="T126" s="41">
        <f>IF(OR(A126="",P126=""),"",IF(R126="Oui",P126*'Paramètres'!$B$5,0))</f>
        <v/>
      </c>
      <c r="U126" s="41">
        <f>IF(OR(A126="",P126=""),"",P126+S126+T126)</f>
        <v/>
      </c>
      <c r="V126" s="15" t="n"/>
      <c r="W126" s="16" t="n"/>
      <c r="X126" s="22">
        <f>IF(OR(A126="",K126=""),"",K126-TODAY())</f>
        <v/>
      </c>
      <c r="Y126" s="23">
        <f>IF(A126="","",IF(O126="Résilié","Sans objet",IF(K126="","À compléter",IF(K126&lt;TODAY(),"Échu",IF(K126&lt;=TODAY()+'Paramètres'!$B$7,"Échéance prochaine",IF(M126&lt;=TODAY(),"Avis de renouvellement requis","Conforme"))))))</f>
        <v/>
      </c>
      <c r="Z126" s="16" t="n"/>
    </row>
    <row r="127">
      <c r="A127" s="15" t="n"/>
      <c r="B127" s="16" t="n"/>
      <c r="C127" s="15" t="n"/>
      <c r="D127" s="16" t="n"/>
      <c r="E127" s="16" t="n"/>
      <c r="F127" s="16" t="n"/>
      <c r="G127" s="16" t="n"/>
      <c r="H127" s="16" t="n"/>
      <c r="I127" s="38" t="n"/>
      <c r="J127" s="38" t="n"/>
      <c r="K127" s="38" t="n"/>
      <c r="L127" s="18" t="n"/>
      <c r="M127" s="39">
        <f>IF(OR(A127="",K127="",L127=""),"",K127-L127)</f>
        <v/>
      </c>
      <c r="N127" s="15" t="n"/>
      <c r="O127" s="15" t="n"/>
      <c r="P127" s="40" t="n"/>
      <c r="Q127" s="15" t="n"/>
      <c r="R127" s="15" t="n"/>
      <c r="S127" s="41">
        <f>IF(OR(A127="",P127=""),"",IF(Q127="Oui",P127*'Paramètres'!$B$4,0))</f>
        <v/>
      </c>
      <c r="T127" s="41">
        <f>IF(OR(A127="",P127=""),"",IF(R127="Oui",P127*'Paramètres'!$B$5,0))</f>
        <v/>
      </c>
      <c r="U127" s="41">
        <f>IF(OR(A127="",P127=""),"",P127+S127+T127)</f>
        <v/>
      </c>
      <c r="V127" s="15" t="n"/>
      <c r="W127" s="16" t="n"/>
      <c r="X127" s="22">
        <f>IF(OR(A127="",K127=""),"",K127-TODAY())</f>
        <v/>
      </c>
      <c r="Y127" s="23">
        <f>IF(A127="","",IF(O127="Résilié","Sans objet",IF(K127="","À compléter",IF(K127&lt;TODAY(),"Échu",IF(K127&lt;=TODAY()+'Paramètres'!$B$7,"Échéance prochaine",IF(M127&lt;=TODAY(),"Avis de renouvellement requis","Conforme"))))))</f>
        <v/>
      </c>
      <c r="Z127" s="16" t="n"/>
    </row>
    <row r="128">
      <c r="A128" s="15" t="n"/>
      <c r="B128" s="16" t="n"/>
      <c r="C128" s="15" t="n"/>
      <c r="D128" s="16" t="n"/>
      <c r="E128" s="16" t="n"/>
      <c r="F128" s="16" t="n"/>
      <c r="G128" s="16" t="n"/>
      <c r="H128" s="16" t="n"/>
      <c r="I128" s="38" t="n"/>
      <c r="J128" s="38" t="n"/>
      <c r="K128" s="38" t="n"/>
      <c r="L128" s="18" t="n"/>
      <c r="M128" s="39">
        <f>IF(OR(A128="",K128="",L128=""),"",K128-L128)</f>
        <v/>
      </c>
      <c r="N128" s="15" t="n"/>
      <c r="O128" s="15" t="n"/>
      <c r="P128" s="40" t="n"/>
      <c r="Q128" s="15" t="n"/>
      <c r="R128" s="15" t="n"/>
      <c r="S128" s="41">
        <f>IF(OR(A128="",P128=""),"",IF(Q128="Oui",P128*'Paramètres'!$B$4,0))</f>
        <v/>
      </c>
      <c r="T128" s="41">
        <f>IF(OR(A128="",P128=""),"",IF(R128="Oui",P128*'Paramètres'!$B$5,0))</f>
        <v/>
      </c>
      <c r="U128" s="41">
        <f>IF(OR(A128="",P128=""),"",P128+S128+T128)</f>
        <v/>
      </c>
      <c r="V128" s="15" t="n"/>
      <c r="W128" s="16" t="n"/>
      <c r="X128" s="22">
        <f>IF(OR(A128="",K128=""),"",K128-TODAY())</f>
        <v/>
      </c>
      <c r="Y128" s="23">
        <f>IF(A128="","",IF(O128="Résilié","Sans objet",IF(K128="","À compléter",IF(K128&lt;TODAY(),"Échu",IF(K128&lt;=TODAY()+'Paramètres'!$B$7,"Échéance prochaine",IF(M128&lt;=TODAY(),"Avis de renouvellement requis","Conforme"))))))</f>
        <v/>
      </c>
      <c r="Z128" s="16" t="n"/>
    </row>
    <row r="129">
      <c r="A129" s="15" t="n"/>
      <c r="B129" s="16" t="n"/>
      <c r="C129" s="15" t="n"/>
      <c r="D129" s="16" t="n"/>
      <c r="E129" s="16" t="n"/>
      <c r="F129" s="16" t="n"/>
      <c r="G129" s="16" t="n"/>
      <c r="H129" s="16" t="n"/>
      <c r="I129" s="38" t="n"/>
      <c r="J129" s="38" t="n"/>
      <c r="K129" s="38" t="n"/>
      <c r="L129" s="18" t="n"/>
      <c r="M129" s="39">
        <f>IF(OR(A129="",K129="",L129=""),"",K129-L129)</f>
        <v/>
      </c>
      <c r="N129" s="15" t="n"/>
      <c r="O129" s="15" t="n"/>
      <c r="P129" s="40" t="n"/>
      <c r="Q129" s="15" t="n"/>
      <c r="R129" s="15" t="n"/>
      <c r="S129" s="41">
        <f>IF(OR(A129="",P129=""),"",IF(Q129="Oui",P129*'Paramètres'!$B$4,0))</f>
        <v/>
      </c>
      <c r="T129" s="41">
        <f>IF(OR(A129="",P129=""),"",IF(R129="Oui",P129*'Paramètres'!$B$5,0))</f>
        <v/>
      </c>
      <c r="U129" s="41">
        <f>IF(OR(A129="",P129=""),"",P129+S129+T129)</f>
        <v/>
      </c>
      <c r="V129" s="15" t="n"/>
      <c r="W129" s="16" t="n"/>
      <c r="X129" s="22">
        <f>IF(OR(A129="",K129=""),"",K129-TODAY())</f>
        <v/>
      </c>
      <c r="Y129" s="23">
        <f>IF(A129="","",IF(O129="Résilié","Sans objet",IF(K129="","À compléter",IF(K129&lt;TODAY(),"Échu",IF(K129&lt;=TODAY()+'Paramètres'!$B$7,"Échéance prochaine",IF(M129&lt;=TODAY(),"Avis de renouvellement requis","Conforme"))))))</f>
        <v/>
      </c>
      <c r="Z129" s="16" t="n"/>
    </row>
    <row r="130">
      <c r="A130" s="15" t="n"/>
      <c r="B130" s="16" t="n"/>
      <c r="C130" s="15" t="n"/>
      <c r="D130" s="16" t="n"/>
      <c r="E130" s="16" t="n"/>
      <c r="F130" s="16" t="n"/>
      <c r="G130" s="16" t="n"/>
      <c r="H130" s="16" t="n"/>
      <c r="I130" s="38" t="n"/>
      <c r="J130" s="38" t="n"/>
      <c r="K130" s="38" t="n"/>
      <c r="L130" s="18" t="n"/>
      <c r="M130" s="39">
        <f>IF(OR(A130="",K130="",L130=""),"",K130-L130)</f>
        <v/>
      </c>
      <c r="N130" s="15" t="n"/>
      <c r="O130" s="15" t="n"/>
      <c r="P130" s="40" t="n"/>
      <c r="Q130" s="15" t="n"/>
      <c r="R130" s="15" t="n"/>
      <c r="S130" s="41">
        <f>IF(OR(A130="",P130=""),"",IF(Q130="Oui",P130*'Paramètres'!$B$4,0))</f>
        <v/>
      </c>
      <c r="T130" s="41">
        <f>IF(OR(A130="",P130=""),"",IF(R130="Oui",P130*'Paramètres'!$B$5,0))</f>
        <v/>
      </c>
      <c r="U130" s="41">
        <f>IF(OR(A130="",P130=""),"",P130+S130+T130)</f>
        <v/>
      </c>
      <c r="V130" s="15" t="n"/>
      <c r="W130" s="16" t="n"/>
      <c r="X130" s="22">
        <f>IF(OR(A130="",K130=""),"",K130-TODAY())</f>
        <v/>
      </c>
      <c r="Y130" s="23">
        <f>IF(A130="","",IF(O130="Résilié","Sans objet",IF(K130="","À compléter",IF(K130&lt;TODAY(),"Échu",IF(K130&lt;=TODAY()+'Paramètres'!$B$7,"Échéance prochaine",IF(M130&lt;=TODAY(),"Avis de renouvellement requis","Conforme"))))))</f>
        <v/>
      </c>
      <c r="Z130" s="16" t="n"/>
    </row>
    <row r="131">
      <c r="A131" s="15" t="n"/>
      <c r="B131" s="16" t="n"/>
      <c r="C131" s="15" t="n"/>
      <c r="D131" s="16" t="n"/>
      <c r="E131" s="16" t="n"/>
      <c r="F131" s="16" t="n"/>
      <c r="G131" s="16" t="n"/>
      <c r="H131" s="16" t="n"/>
      <c r="I131" s="38" t="n"/>
      <c r="J131" s="38" t="n"/>
      <c r="K131" s="38" t="n"/>
      <c r="L131" s="18" t="n"/>
      <c r="M131" s="39">
        <f>IF(OR(A131="",K131="",L131=""),"",K131-L131)</f>
        <v/>
      </c>
      <c r="N131" s="15" t="n"/>
      <c r="O131" s="15" t="n"/>
      <c r="P131" s="40" t="n"/>
      <c r="Q131" s="15" t="n"/>
      <c r="R131" s="15" t="n"/>
      <c r="S131" s="41">
        <f>IF(OR(A131="",P131=""),"",IF(Q131="Oui",P131*'Paramètres'!$B$4,0))</f>
        <v/>
      </c>
      <c r="T131" s="41">
        <f>IF(OR(A131="",P131=""),"",IF(R131="Oui",P131*'Paramètres'!$B$5,0))</f>
        <v/>
      </c>
      <c r="U131" s="41">
        <f>IF(OR(A131="",P131=""),"",P131+S131+T131)</f>
        <v/>
      </c>
      <c r="V131" s="15" t="n"/>
      <c r="W131" s="16" t="n"/>
      <c r="X131" s="22">
        <f>IF(OR(A131="",K131=""),"",K131-TODAY())</f>
        <v/>
      </c>
      <c r="Y131" s="23">
        <f>IF(A131="","",IF(O131="Résilié","Sans objet",IF(K131="","À compléter",IF(K131&lt;TODAY(),"Échu",IF(K131&lt;=TODAY()+'Paramètres'!$B$7,"Échéance prochaine",IF(M131&lt;=TODAY(),"Avis de renouvellement requis","Conforme"))))))</f>
        <v/>
      </c>
      <c r="Z131" s="16" t="n"/>
    </row>
    <row r="132">
      <c r="A132" s="15" t="n"/>
      <c r="B132" s="16" t="n"/>
      <c r="C132" s="15" t="n"/>
      <c r="D132" s="16" t="n"/>
      <c r="E132" s="16" t="n"/>
      <c r="F132" s="16" t="n"/>
      <c r="G132" s="16" t="n"/>
      <c r="H132" s="16" t="n"/>
      <c r="I132" s="38" t="n"/>
      <c r="J132" s="38" t="n"/>
      <c r="K132" s="38" t="n"/>
      <c r="L132" s="18" t="n"/>
      <c r="M132" s="39">
        <f>IF(OR(A132="",K132="",L132=""),"",K132-L132)</f>
        <v/>
      </c>
      <c r="N132" s="15" t="n"/>
      <c r="O132" s="15" t="n"/>
      <c r="P132" s="40" t="n"/>
      <c r="Q132" s="15" t="n"/>
      <c r="R132" s="15" t="n"/>
      <c r="S132" s="41">
        <f>IF(OR(A132="",P132=""),"",IF(Q132="Oui",P132*'Paramètres'!$B$4,0))</f>
        <v/>
      </c>
      <c r="T132" s="41">
        <f>IF(OR(A132="",P132=""),"",IF(R132="Oui",P132*'Paramètres'!$B$5,0))</f>
        <v/>
      </c>
      <c r="U132" s="41">
        <f>IF(OR(A132="",P132=""),"",P132+S132+T132)</f>
        <v/>
      </c>
      <c r="V132" s="15" t="n"/>
      <c r="W132" s="16" t="n"/>
      <c r="X132" s="22">
        <f>IF(OR(A132="",K132=""),"",K132-TODAY())</f>
        <v/>
      </c>
      <c r="Y132" s="23">
        <f>IF(A132="","",IF(O132="Résilié","Sans objet",IF(K132="","À compléter",IF(K132&lt;TODAY(),"Échu",IF(K132&lt;=TODAY()+'Paramètres'!$B$7,"Échéance prochaine",IF(M132&lt;=TODAY(),"Avis de renouvellement requis","Conforme"))))))</f>
        <v/>
      </c>
      <c r="Z132" s="16" t="n"/>
    </row>
    <row r="133">
      <c r="A133" s="15" t="n"/>
      <c r="B133" s="16" t="n"/>
      <c r="C133" s="15" t="n"/>
      <c r="D133" s="16" t="n"/>
      <c r="E133" s="16" t="n"/>
      <c r="F133" s="16" t="n"/>
      <c r="G133" s="16" t="n"/>
      <c r="H133" s="16" t="n"/>
      <c r="I133" s="38" t="n"/>
      <c r="J133" s="38" t="n"/>
      <c r="K133" s="38" t="n"/>
      <c r="L133" s="18" t="n"/>
      <c r="M133" s="39">
        <f>IF(OR(A133="",K133="",L133=""),"",K133-L133)</f>
        <v/>
      </c>
      <c r="N133" s="15" t="n"/>
      <c r="O133" s="15" t="n"/>
      <c r="P133" s="40" t="n"/>
      <c r="Q133" s="15" t="n"/>
      <c r="R133" s="15" t="n"/>
      <c r="S133" s="41">
        <f>IF(OR(A133="",P133=""),"",IF(Q133="Oui",P133*'Paramètres'!$B$4,0))</f>
        <v/>
      </c>
      <c r="T133" s="41">
        <f>IF(OR(A133="",P133=""),"",IF(R133="Oui",P133*'Paramètres'!$B$5,0))</f>
        <v/>
      </c>
      <c r="U133" s="41">
        <f>IF(OR(A133="",P133=""),"",P133+S133+T133)</f>
        <v/>
      </c>
      <c r="V133" s="15" t="n"/>
      <c r="W133" s="16" t="n"/>
      <c r="X133" s="22">
        <f>IF(OR(A133="",K133=""),"",K133-TODAY())</f>
        <v/>
      </c>
      <c r="Y133" s="23">
        <f>IF(A133="","",IF(O133="Résilié","Sans objet",IF(K133="","À compléter",IF(K133&lt;TODAY(),"Échu",IF(K133&lt;=TODAY()+'Paramètres'!$B$7,"Échéance prochaine",IF(M133&lt;=TODAY(),"Avis de renouvellement requis","Conforme"))))))</f>
        <v/>
      </c>
      <c r="Z133" s="16" t="n"/>
    </row>
    <row r="134">
      <c r="A134" s="15" t="n"/>
      <c r="B134" s="16" t="n"/>
      <c r="C134" s="15" t="n"/>
      <c r="D134" s="16" t="n"/>
      <c r="E134" s="16" t="n"/>
      <c r="F134" s="16" t="n"/>
      <c r="G134" s="16" t="n"/>
      <c r="H134" s="16" t="n"/>
      <c r="I134" s="38" t="n"/>
      <c r="J134" s="38" t="n"/>
      <c r="K134" s="38" t="n"/>
      <c r="L134" s="18" t="n"/>
      <c r="M134" s="39">
        <f>IF(OR(A134="",K134="",L134=""),"",K134-L134)</f>
        <v/>
      </c>
      <c r="N134" s="15" t="n"/>
      <c r="O134" s="15" t="n"/>
      <c r="P134" s="40" t="n"/>
      <c r="Q134" s="15" t="n"/>
      <c r="R134" s="15" t="n"/>
      <c r="S134" s="41">
        <f>IF(OR(A134="",P134=""),"",IF(Q134="Oui",P134*'Paramètres'!$B$4,0))</f>
        <v/>
      </c>
      <c r="T134" s="41">
        <f>IF(OR(A134="",P134=""),"",IF(R134="Oui",P134*'Paramètres'!$B$5,0))</f>
        <v/>
      </c>
      <c r="U134" s="41">
        <f>IF(OR(A134="",P134=""),"",P134+S134+T134)</f>
        <v/>
      </c>
      <c r="V134" s="15" t="n"/>
      <c r="W134" s="16" t="n"/>
      <c r="X134" s="22">
        <f>IF(OR(A134="",K134=""),"",K134-TODAY())</f>
        <v/>
      </c>
      <c r="Y134" s="23">
        <f>IF(A134="","",IF(O134="Résilié","Sans objet",IF(K134="","À compléter",IF(K134&lt;TODAY(),"Échu",IF(K134&lt;=TODAY()+'Paramètres'!$B$7,"Échéance prochaine",IF(M134&lt;=TODAY(),"Avis de renouvellement requis","Conforme"))))))</f>
        <v/>
      </c>
      <c r="Z134" s="16" t="n"/>
    </row>
    <row r="135">
      <c r="A135" s="15" t="n"/>
      <c r="B135" s="16" t="n"/>
      <c r="C135" s="15" t="n"/>
      <c r="D135" s="16" t="n"/>
      <c r="E135" s="16" t="n"/>
      <c r="F135" s="16" t="n"/>
      <c r="G135" s="16" t="n"/>
      <c r="H135" s="16" t="n"/>
      <c r="I135" s="38" t="n"/>
      <c r="J135" s="38" t="n"/>
      <c r="K135" s="38" t="n"/>
      <c r="L135" s="18" t="n"/>
      <c r="M135" s="39">
        <f>IF(OR(A135="",K135="",L135=""),"",K135-L135)</f>
        <v/>
      </c>
      <c r="N135" s="15" t="n"/>
      <c r="O135" s="15" t="n"/>
      <c r="P135" s="40" t="n"/>
      <c r="Q135" s="15" t="n"/>
      <c r="R135" s="15" t="n"/>
      <c r="S135" s="41">
        <f>IF(OR(A135="",P135=""),"",IF(Q135="Oui",P135*'Paramètres'!$B$4,0))</f>
        <v/>
      </c>
      <c r="T135" s="41">
        <f>IF(OR(A135="",P135=""),"",IF(R135="Oui",P135*'Paramètres'!$B$5,0))</f>
        <v/>
      </c>
      <c r="U135" s="41">
        <f>IF(OR(A135="",P135=""),"",P135+S135+T135)</f>
        <v/>
      </c>
      <c r="V135" s="15" t="n"/>
      <c r="W135" s="16" t="n"/>
      <c r="X135" s="22">
        <f>IF(OR(A135="",K135=""),"",K135-TODAY())</f>
        <v/>
      </c>
      <c r="Y135" s="23">
        <f>IF(A135="","",IF(O135="Résilié","Sans objet",IF(K135="","À compléter",IF(K135&lt;TODAY(),"Échu",IF(K135&lt;=TODAY()+'Paramètres'!$B$7,"Échéance prochaine",IF(M135&lt;=TODAY(),"Avis de renouvellement requis","Conforme"))))))</f>
        <v/>
      </c>
      <c r="Z135" s="16" t="n"/>
    </row>
    <row r="136">
      <c r="A136" s="15" t="n"/>
      <c r="B136" s="16" t="n"/>
      <c r="C136" s="15" t="n"/>
      <c r="D136" s="16" t="n"/>
      <c r="E136" s="16" t="n"/>
      <c r="F136" s="16" t="n"/>
      <c r="G136" s="16" t="n"/>
      <c r="H136" s="16" t="n"/>
      <c r="I136" s="38" t="n"/>
      <c r="J136" s="38" t="n"/>
      <c r="K136" s="38" t="n"/>
      <c r="L136" s="18" t="n"/>
      <c r="M136" s="39">
        <f>IF(OR(A136="",K136="",L136=""),"",K136-L136)</f>
        <v/>
      </c>
      <c r="N136" s="15" t="n"/>
      <c r="O136" s="15" t="n"/>
      <c r="P136" s="40" t="n"/>
      <c r="Q136" s="15" t="n"/>
      <c r="R136" s="15" t="n"/>
      <c r="S136" s="41">
        <f>IF(OR(A136="",P136=""),"",IF(Q136="Oui",P136*'Paramètres'!$B$4,0))</f>
        <v/>
      </c>
      <c r="T136" s="41">
        <f>IF(OR(A136="",P136=""),"",IF(R136="Oui",P136*'Paramètres'!$B$5,0))</f>
        <v/>
      </c>
      <c r="U136" s="41">
        <f>IF(OR(A136="",P136=""),"",P136+S136+T136)</f>
        <v/>
      </c>
      <c r="V136" s="15" t="n"/>
      <c r="W136" s="16" t="n"/>
      <c r="X136" s="22">
        <f>IF(OR(A136="",K136=""),"",K136-TODAY())</f>
        <v/>
      </c>
      <c r="Y136" s="23">
        <f>IF(A136="","",IF(O136="Résilié","Sans objet",IF(K136="","À compléter",IF(K136&lt;TODAY(),"Échu",IF(K136&lt;=TODAY()+'Paramètres'!$B$7,"Échéance prochaine",IF(M136&lt;=TODAY(),"Avis de renouvellement requis","Conforme"))))))</f>
        <v/>
      </c>
      <c r="Z136" s="16" t="n"/>
    </row>
    <row r="137">
      <c r="A137" s="15" t="n"/>
      <c r="B137" s="16" t="n"/>
      <c r="C137" s="15" t="n"/>
      <c r="D137" s="16" t="n"/>
      <c r="E137" s="16" t="n"/>
      <c r="F137" s="16" t="n"/>
      <c r="G137" s="16" t="n"/>
      <c r="H137" s="16" t="n"/>
      <c r="I137" s="38" t="n"/>
      <c r="J137" s="38" t="n"/>
      <c r="K137" s="38" t="n"/>
      <c r="L137" s="18" t="n"/>
      <c r="M137" s="39">
        <f>IF(OR(A137="",K137="",L137=""),"",K137-L137)</f>
        <v/>
      </c>
      <c r="N137" s="15" t="n"/>
      <c r="O137" s="15" t="n"/>
      <c r="P137" s="40" t="n"/>
      <c r="Q137" s="15" t="n"/>
      <c r="R137" s="15" t="n"/>
      <c r="S137" s="41">
        <f>IF(OR(A137="",P137=""),"",IF(Q137="Oui",P137*'Paramètres'!$B$4,0))</f>
        <v/>
      </c>
      <c r="T137" s="41">
        <f>IF(OR(A137="",P137=""),"",IF(R137="Oui",P137*'Paramètres'!$B$5,0))</f>
        <v/>
      </c>
      <c r="U137" s="41">
        <f>IF(OR(A137="",P137=""),"",P137+S137+T137)</f>
        <v/>
      </c>
      <c r="V137" s="15" t="n"/>
      <c r="W137" s="16" t="n"/>
      <c r="X137" s="22">
        <f>IF(OR(A137="",K137=""),"",K137-TODAY())</f>
        <v/>
      </c>
      <c r="Y137" s="23">
        <f>IF(A137="","",IF(O137="Résilié","Sans objet",IF(K137="","À compléter",IF(K137&lt;TODAY(),"Échu",IF(K137&lt;=TODAY()+'Paramètres'!$B$7,"Échéance prochaine",IF(M137&lt;=TODAY(),"Avis de renouvellement requis","Conforme"))))))</f>
        <v/>
      </c>
      <c r="Z137" s="16" t="n"/>
    </row>
    <row r="138">
      <c r="A138" s="15" t="n"/>
      <c r="B138" s="16" t="n"/>
      <c r="C138" s="15" t="n"/>
      <c r="D138" s="16" t="n"/>
      <c r="E138" s="16" t="n"/>
      <c r="F138" s="16" t="n"/>
      <c r="G138" s="16" t="n"/>
      <c r="H138" s="16" t="n"/>
      <c r="I138" s="38" t="n"/>
      <c r="J138" s="38" t="n"/>
      <c r="K138" s="38" t="n"/>
      <c r="L138" s="18" t="n"/>
      <c r="M138" s="39">
        <f>IF(OR(A138="",K138="",L138=""),"",K138-L138)</f>
        <v/>
      </c>
      <c r="N138" s="15" t="n"/>
      <c r="O138" s="15" t="n"/>
      <c r="P138" s="40" t="n"/>
      <c r="Q138" s="15" t="n"/>
      <c r="R138" s="15" t="n"/>
      <c r="S138" s="41">
        <f>IF(OR(A138="",P138=""),"",IF(Q138="Oui",P138*'Paramètres'!$B$4,0))</f>
        <v/>
      </c>
      <c r="T138" s="41">
        <f>IF(OR(A138="",P138=""),"",IF(R138="Oui",P138*'Paramètres'!$B$5,0))</f>
        <v/>
      </c>
      <c r="U138" s="41">
        <f>IF(OR(A138="",P138=""),"",P138+S138+T138)</f>
        <v/>
      </c>
      <c r="V138" s="15" t="n"/>
      <c r="W138" s="16" t="n"/>
      <c r="X138" s="22">
        <f>IF(OR(A138="",K138=""),"",K138-TODAY())</f>
        <v/>
      </c>
      <c r="Y138" s="23">
        <f>IF(A138="","",IF(O138="Résilié","Sans objet",IF(K138="","À compléter",IF(K138&lt;TODAY(),"Échu",IF(K138&lt;=TODAY()+'Paramètres'!$B$7,"Échéance prochaine",IF(M138&lt;=TODAY(),"Avis de renouvellement requis","Conforme"))))))</f>
        <v/>
      </c>
      <c r="Z138" s="16" t="n"/>
    </row>
    <row r="139">
      <c r="A139" s="15" t="n"/>
      <c r="B139" s="16" t="n"/>
      <c r="C139" s="15" t="n"/>
      <c r="D139" s="16" t="n"/>
      <c r="E139" s="16" t="n"/>
      <c r="F139" s="16" t="n"/>
      <c r="G139" s="16" t="n"/>
      <c r="H139" s="16" t="n"/>
      <c r="I139" s="38" t="n"/>
      <c r="J139" s="38" t="n"/>
      <c r="K139" s="38" t="n"/>
      <c r="L139" s="18" t="n"/>
      <c r="M139" s="39">
        <f>IF(OR(A139="",K139="",L139=""),"",K139-L139)</f>
        <v/>
      </c>
      <c r="N139" s="15" t="n"/>
      <c r="O139" s="15" t="n"/>
      <c r="P139" s="40" t="n"/>
      <c r="Q139" s="15" t="n"/>
      <c r="R139" s="15" t="n"/>
      <c r="S139" s="41">
        <f>IF(OR(A139="",P139=""),"",IF(Q139="Oui",P139*'Paramètres'!$B$4,0))</f>
        <v/>
      </c>
      <c r="T139" s="41">
        <f>IF(OR(A139="",P139=""),"",IF(R139="Oui",P139*'Paramètres'!$B$5,0))</f>
        <v/>
      </c>
      <c r="U139" s="41">
        <f>IF(OR(A139="",P139=""),"",P139+S139+T139)</f>
        <v/>
      </c>
      <c r="V139" s="15" t="n"/>
      <c r="W139" s="16" t="n"/>
      <c r="X139" s="22">
        <f>IF(OR(A139="",K139=""),"",K139-TODAY())</f>
        <v/>
      </c>
      <c r="Y139" s="23">
        <f>IF(A139="","",IF(O139="Résilié","Sans objet",IF(K139="","À compléter",IF(K139&lt;TODAY(),"Échu",IF(K139&lt;=TODAY()+'Paramètres'!$B$7,"Échéance prochaine",IF(M139&lt;=TODAY(),"Avis de renouvellement requis","Conforme"))))))</f>
        <v/>
      </c>
      <c r="Z139" s="16" t="n"/>
    </row>
    <row r="140">
      <c r="A140" s="15" t="n"/>
      <c r="B140" s="16" t="n"/>
      <c r="C140" s="15" t="n"/>
      <c r="D140" s="16" t="n"/>
      <c r="E140" s="16" t="n"/>
      <c r="F140" s="16" t="n"/>
      <c r="G140" s="16" t="n"/>
      <c r="H140" s="16" t="n"/>
      <c r="I140" s="38" t="n"/>
      <c r="J140" s="38" t="n"/>
      <c r="K140" s="38" t="n"/>
      <c r="L140" s="18" t="n"/>
      <c r="M140" s="39">
        <f>IF(OR(A140="",K140="",L140=""),"",K140-L140)</f>
        <v/>
      </c>
      <c r="N140" s="15" t="n"/>
      <c r="O140" s="15" t="n"/>
      <c r="P140" s="40" t="n"/>
      <c r="Q140" s="15" t="n"/>
      <c r="R140" s="15" t="n"/>
      <c r="S140" s="41">
        <f>IF(OR(A140="",P140=""),"",IF(Q140="Oui",P140*'Paramètres'!$B$4,0))</f>
        <v/>
      </c>
      <c r="T140" s="41">
        <f>IF(OR(A140="",P140=""),"",IF(R140="Oui",P140*'Paramètres'!$B$5,0))</f>
        <v/>
      </c>
      <c r="U140" s="41">
        <f>IF(OR(A140="",P140=""),"",P140+S140+T140)</f>
        <v/>
      </c>
      <c r="V140" s="15" t="n"/>
      <c r="W140" s="16" t="n"/>
      <c r="X140" s="22">
        <f>IF(OR(A140="",K140=""),"",K140-TODAY())</f>
        <v/>
      </c>
      <c r="Y140" s="23">
        <f>IF(A140="","",IF(O140="Résilié","Sans objet",IF(K140="","À compléter",IF(K140&lt;TODAY(),"Échu",IF(K140&lt;=TODAY()+'Paramètres'!$B$7,"Échéance prochaine",IF(M140&lt;=TODAY(),"Avis de renouvellement requis","Conforme"))))))</f>
        <v/>
      </c>
      <c r="Z140" s="16" t="n"/>
    </row>
    <row r="141">
      <c r="A141" s="15" t="n"/>
      <c r="B141" s="16" t="n"/>
      <c r="C141" s="15" t="n"/>
      <c r="D141" s="16" t="n"/>
      <c r="E141" s="16" t="n"/>
      <c r="F141" s="16" t="n"/>
      <c r="G141" s="16" t="n"/>
      <c r="H141" s="16" t="n"/>
      <c r="I141" s="38" t="n"/>
      <c r="J141" s="38" t="n"/>
      <c r="K141" s="38" t="n"/>
      <c r="L141" s="18" t="n"/>
      <c r="M141" s="39">
        <f>IF(OR(A141="",K141="",L141=""),"",K141-L141)</f>
        <v/>
      </c>
      <c r="N141" s="15" t="n"/>
      <c r="O141" s="15" t="n"/>
      <c r="P141" s="40" t="n"/>
      <c r="Q141" s="15" t="n"/>
      <c r="R141" s="15" t="n"/>
      <c r="S141" s="41">
        <f>IF(OR(A141="",P141=""),"",IF(Q141="Oui",P141*'Paramètres'!$B$4,0))</f>
        <v/>
      </c>
      <c r="T141" s="41">
        <f>IF(OR(A141="",P141=""),"",IF(R141="Oui",P141*'Paramètres'!$B$5,0))</f>
        <v/>
      </c>
      <c r="U141" s="41">
        <f>IF(OR(A141="",P141=""),"",P141+S141+T141)</f>
        <v/>
      </c>
      <c r="V141" s="15" t="n"/>
      <c r="W141" s="16" t="n"/>
      <c r="X141" s="22">
        <f>IF(OR(A141="",K141=""),"",K141-TODAY())</f>
        <v/>
      </c>
      <c r="Y141" s="23">
        <f>IF(A141="","",IF(O141="Résilié","Sans objet",IF(K141="","À compléter",IF(K141&lt;TODAY(),"Échu",IF(K141&lt;=TODAY()+'Paramètres'!$B$7,"Échéance prochaine",IF(M141&lt;=TODAY(),"Avis de renouvellement requis","Conforme"))))))</f>
        <v/>
      </c>
      <c r="Z141" s="16" t="n"/>
    </row>
    <row r="142">
      <c r="A142" s="15" t="n"/>
      <c r="B142" s="16" t="n"/>
      <c r="C142" s="15" t="n"/>
      <c r="D142" s="16" t="n"/>
      <c r="E142" s="16" t="n"/>
      <c r="F142" s="16" t="n"/>
      <c r="G142" s="16" t="n"/>
      <c r="H142" s="16" t="n"/>
      <c r="I142" s="38" t="n"/>
      <c r="J142" s="38" t="n"/>
      <c r="K142" s="38" t="n"/>
      <c r="L142" s="18" t="n"/>
      <c r="M142" s="39">
        <f>IF(OR(A142="",K142="",L142=""),"",K142-L142)</f>
        <v/>
      </c>
      <c r="N142" s="15" t="n"/>
      <c r="O142" s="15" t="n"/>
      <c r="P142" s="40" t="n"/>
      <c r="Q142" s="15" t="n"/>
      <c r="R142" s="15" t="n"/>
      <c r="S142" s="41">
        <f>IF(OR(A142="",P142=""),"",IF(Q142="Oui",P142*'Paramètres'!$B$4,0))</f>
        <v/>
      </c>
      <c r="T142" s="41">
        <f>IF(OR(A142="",P142=""),"",IF(R142="Oui",P142*'Paramètres'!$B$5,0))</f>
        <v/>
      </c>
      <c r="U142" s="41">
        <f>IF(OR(A142="",P142=""),"",P142+S142+T142)</f>
        <v/>
      </c>
      <c r="V142" s="15" t="n"/>
      <c r="W142" s="16" t="n"/>
      <c r="X142" s="22">
        <f>IF(OR(A142="",K142=""),"",K142-TODAY())</f>
        <v/>
      </c>
      <c r="Y142" s="23">
        <f>IF(A142="","",IF(O142="Résilié","Sans objet",IF(K142="","À compléter",IF(K142&lt;TODAY(),"Échu",IF(K142&lt;=TODAY()+'Paramètres'!$B$7,"Échéance prochaine",IF(M142&lt;=TODAY(),"Avis de renouvellement requis","Conforme"))))))</f>
        <v/>
      </c>
      <c r="Z142" s="16" t="n"/>
    </row>
    <row r="143">
      <c r="A143" s="15" t="n"/>
      <c r="B143" s="16" t="n"/>
      <c r="C143" s="15" t="n"/>
      <c r="D143" s="16" t="n"/>
      <c r="E143" s="16" t="n"/>
      <c r="F143" s="16" t="n"/>
      <c r="G143" s="16" t="n"/>
      <c r="H143" s="16" t="n"/>
      <c r="I143" s="38" t="n"/>
      <c r="J143" s="38" t="n"/>
      <c r="K143" s="38" t="n"/>
      <c r="L143" s="18" t="n"/>
      <c r="M143" s="39">
        <f>IF(OR(A143="",K143="",L143=""),"",K143-L143)</f>
        <v/>
      </c>
      <c r="N143" s="15" t="n"/>
      <c r="O143" s="15" t="n"/>
      <c r="P143" s="40" t="n"/>
      <c r="Q143" s="15" t="n"/>
      <c r="R143" s="15" t="n"/>
      <c r="S143" s="41">
        <f>IF(OR(A143="",P143=""),"",IF(Q143="Oui",P143*'Paramètres'!$B$4,0))</f>
        <v/>
      </c>
      <c r="T143" s="41">
        <f>IF(OR(A143="",P143=""),"",IF(R143="Oui",P143*'Paramètres'!$B$5,0))</f>
        <v/>
      </c>
      <c r="U143" s="41">
        <f>IF(OR(A143="",P143=""),"",P143+S143+T143)</f>
        <v/>
      </c>
      <c r="V143" s="15" t="n"/>
      <c r="W143" s="16" t="n"/>
      <c r="X143" s="22">
        <f>IF(OR(A143="",K143=""),"",K143-TODAY())</f>
        <v/>
      </c>
      <c r="Y143" s="23">
        <f>IF(A143="","",IF(O143="Résilié","Sans objet",IF(K143="","À compléter",IF(K143&lt;TODAY(),"Échu",IF(K143&lt;=TODAY()+'Paramètres'!$B$7,"Échéance prochaine",IF(M143&lt;=TODAY(),"Avis de renouvellement requis","Conforme"))))))</f>
        <v/>
      </c>
      <c r="Z143" s="16" t="n"/>
    </row>
    <row r="144">
      <c r="A144" s="15" t="n"/>
      <c r="B144" s="16" t="n"/>
      <c r="C144" s="15" t="n"/>
      <c r="D144" s="16" t="n"/>
      <c r="E144" s="16" t="n"/>
      <c r="F144" s="16" t="n"/>
      <c r="G144" s="16" t="n"/>
      <c r="H144" s="16" t="n"/>
      <c r="I144" s="38" t="n"/>
      <c r="J144" s="38" t="n"/>
      <c r="K144" s="38" t="n"/>
      <c r="L144" s="18" t="n"/>
      <c r="M144" s="39">
        <f>IF(OR(A144="",K144="",L144=""),"",K144-L144)</f>
        <v/>
      </c>
      <c r="N144" s="15" t="n"/>
      <c r="O144" s="15" t="n"/>
      <c r="P144" s="40" t="n"/>
      <c r="Q144" s="15" t="n"/>
      <c r="R144" s="15" t="n"/>
      <c r="S144" s="41">
        <f>IF(OR(A144="",P144=""),"",IF(Q144="Oui",P144*'Paramètres'!$B$4,0))</f>
        <v/>
      </c>
      <c r="T144" s="41">
        <f>IF(OR(A144="",P144=""),"",IF(R144="Oui",P144*'Paramètres'!$B$5,0))</f>
        <v/>
      </c>
      <c r="U144" s="41">
        <f>IF(OR(A144="",P144=""),"",P144+S144+T144)</f>
        <v/>
      </c>
      <c r="V144" s="15" t="n"/>
      <c r="W144" s="16" t="n"/>
      <c r="X144" s="22">
        <f>IF(OR(A144="",K144=""),"",K144-TODAY())</f>
        <v/>
      </c>
      <c r="Y144" s="23">
        <f>IF(A144="","",IF(O144="Résilié","Sans objet",IF(K144="","À compléter",IF(K144&lt;TODAY(),"Échu",IF(K144&lt;=TODAY()+'Paramètres'!$B$7,"Échéance prochaine",IF(M144&lt;=TODAY(),"Avis de renouvellement requis","Conforme"))))))</f>
        <v/>
      </c>
      <c r="Z144" s="16" t="n"/>
    </row>
    <row r="145">
      <c r="A145" s="15" t="n"/>
      <c r="B145" s="16" t="n"/>
      <c r="C145" s="15" t="n"/>
      <c r="D145" s="16" t="n"/>
      <c r="E145" s="16" t="n"/>
      <c r="F145" s="16" t="n"/>
      <c r="G145" s="16" t="n"/>
      <c r="H145" s="16" t="n"/>
      <c r="I145" s="38" t="n"/>
      <c r="J145" s="38" t="n"/>
      <c r="K145" s="38" t="n"/>
      <c r="L145" s="18" t="n"/>
      <c r="M145" s="39">
        <f>IF(OR(A145="",K145="",L145=""),"",K145-L145)</f>
        <v/>
      </c>
      <c r="N145" s="15" t="n"/>
      <c r="O145" s="15" t="n"/>
      <c r="P145" s="40" t="n"/>
      <c r="Q145" s="15" t="n"/>
      <c r="R145" s="15" t="n"/>
      <c r="S145" s="41">
        <f>IF(OR(A145="",P145=""),"",IF(Q145="Oui",P145*'Paramètres'!$B$4,0))</f>
        <v/>
      </c>
      <c r="T145" s="41">
        <f>IF(OR(A145="",P145=""),"",IF(R145="Oui",P145*'Paramètres'!$B$5,0))</f>
        <v/>
      </c>
      <c r="U145" s="41">
        <f>IF(OR(A145="",P145=""),"",P145+S145+T145)</f>
        <v/>
      </c>
      <c r="V145" s="15" t="n"/>
      <c r="W145" s="16" t="n"/>
      <c r="X145" s="22">
        <f>IF(OR(A145="",K145=""),"",K145-TODAY())</f>
        <v/>
      </c>
      <c r="Y145" s="23">
        <f>IF(A145="","",IF(O145="Résilié","Sans objet",IF(K145="","À compléter",IF(K145&lt;TODAY(),"Échu",IF(K145&lt;=TODAY()+'Paramètres'!$B$7,"Échéance prochaine",IF(M145&lt;=TODAY(),"Avis de renouvellement requis","Conforme"))))))</f>
        <v/>
      </c>
      <c r="Z145" s="16" t="n"/>
    </row>
    <row r="146">
      <c r="A146" s="15" t="n"/>
      <c r="B146" s="16" t="n"/>
      <c r="C146" s="15" t="n"/>
      <c r="D146" s="16" t="n"/>
      <c r="E146" s="16" t="n"/>
      <c r="F146" s="16" t="n"/>
      <c r="G146" s="16" t="n"/>
      <c r="H146" s="16" t="n"/>
      <c r="I146" s="38" t="n"/>
      <c r="J146" s="38" t="n"/>
      <c r="K146" s="38" t="n"/>
      <c r="L146" s="18" t="n"/>
      <c r="M146" s="39">
        <f>IF(OR(A146="",K146="",L146=""),"",K146-L146)</f>
        <v/>
      </c>
      <c r="N146" s="15" t="n"/>
      <c r="O146" s="15" t="n"/>
      <c r="P146" s="40" t="n"/>
      <c r="Q146" s="15" t="n"/>
      <c r="R146" s="15" t="n"/>
      <c r="S146" s="41">
        <f>IF(OR(A146="",P146=""),"",IF(Q146="Oui",P146*'Paramètres'!$B$4,0))</f>
        <v/>
      </c>
      <c r="T146" s="41">
        <f>IF(OR(A146="",P146=""),"",IF(R146="Oui",P146*'Paramètres'!$B$5,0))</f>
        <v/>
      </c>
      <c r="U146" s="41">
        <f>IF(OR(A146="",P146=""),"",P146+S146+T146)</f>
        <v/>
      </c>
      <c r="V146" s="15" t="n"/>
      <c r="W146" s="16" t="n"/>
      <c r="X146" s="22">
        <f>IF(OR(A146="",K146=""),"",K146-TODAY())</f>
        <v/>
      </c>
      <c r="Y146" s="23">
        <f>IF(A146="","",IF(O146="Résilié","Sans objet",IF(K146="","À compléter",IF(K146&lt;TODAY(),"Échu",IF(K146&lt;=TODAY()+'Paramètres'!$B$7,"Échéance prochaine",IF(M146&lt;=TODAY(),"Avis de renouvellement requis","Conforme"))))))</f>
        <v/>
      </c>
      <c r="Z146" s="16" t="n"/>
    </row>
    <row r="147">
      <c r="A147" s="15" t="n"/>
      <c r="B147" s="16" t="n"/>
      <c r="C147" s="15" t="n"/>
      <c r="D147" s="16" t="n"/>
      <c r="E147" s="16" t="n"/>
      <c r="F147" s="16" t="n"/>
      <c r="G147" s="16" t="n"/>
      <c r="H147" s="16" t="n"/>
      <c r="I147" s="38" t="n"/>
      <c r="J147" s="38" t="n"/>
      <c r="K147" s="38" t="n"/>
      <c r="L147" s="18" t="n"/>
      <c r="M147" s="39">
        <f>IF(OR(A147="",K147="",L147=""),"",K147-L147)</f>
        <v/>
      </c>
      <c r="N147" s="15" t="n"/>
      <c r="O147" s="15" t="n"/>
      <c r="P147" s="40" t="n"/>
      <c r="Q147" s="15" t="n"/>
      <c r="R147" s="15" t="n"/>
      <c r="S147" s="41">
        <f>IF(OR(A147="",P147=""),"",IF(Q147="Oui",P147*'Paramètres'!$B$4,0))</f>
        <v/>
      </c>
      <c r="T147" s="41">
        <f>IF(OR(A147="",P147=""),"",IF(R147="Oui",P147*'Paramètres'!$B$5,0))</f>
        <v/>
      </c>
      <c r="U147" s="41">
        <f>IF(OR(A147="",P147=""),"",P147+S147+T147)</f>
        <v/>
      </c>
      <c r="V147" s="15" t="n"/>
      <c r="W147" s="16" t="n"/>
      <c r="X147" s="22">
        <f>IF(OR(A147="",K147=""),"",K147-TODAY())</f>
        <v/>
      </c>
      <c r="Y147" s="23">
        <f>IF(A147="","",IF(O147="Résilié","Sans objet",IF(K147="","À compléter",IF(K147&lt;TODAY(),"Échu",IF(K147&lt;=TODAY()+'Paramètres'!$B$7,"Échéance prochaine",IF(M147&lt;=TODAY(),"Avis de renouvellement requis","Conforme"))))))</f>
        <v/>
      </c>
      <c r="Z147" s="16" t="n"/>
    </row>
    <row r="148">
      <c r="A148" s="15" t="n"/>
      <c r="B148" s="16" t="n"/>
      <c r="C148" s="15" t="n"/>
      <c r="D148" s="16" t="n"/>
      <c r="E148" s="16" t="n"/>
      <c r="F148" s="16" t="n"/>
      <c r="G148" s="16" t="n"/>
      <c r="H148" s="16" t="n"/>
      <c r="I148" s="38" t="n"/>
      <c r="J148" s="38" t="n"/>
      <c r="K148" s="38" t="n"/>
      <c r="L148" s="18" t="n"/>
      <c r="M148" s="39">
        <f>IF(OR(A148="",K148="",L148=""),"",K148-L148)</f>
        <v/>
      </c>
      <c r="N148" s="15" t="n"/>
      <c r="O148" s="15" t="n"/>
      <c r="P148" s="40" t="n"/>
      <c r="Q148" s="15" t="n"/>
      <c r="R148" s="15" t="n"/>
      <c r="S148" s="41">
        <f>IF(OR(A148="",P148=""),"",IF(Q148="Oui",P148*'Paramètres'!$B$4,0))</f>
        <v/>
      </c>
      <c r="T148" s="41">
        <f>IF(OR(A148="",P148=""),"",IF(R148="Oui",P148*'Paramètres'!$B$5,0))</f>
        <v/>
      </c>
      <c r="U148" s="41">
        <f>IF(OR(A148="",P148=""),"",P148+S148+T148)</f>
        <v/>
      </c>
      <c r="V148" s="15" t="n"/>
      <c r="W148" s="16" t="n"/>
      <c r="X148" s="22">
        <f>IF(OR(A148="",K148=""),"",K148-TODAY())</f>
        <v/>
      </c>
      <c r="Y148" s="23">
        <f>IF(A148="","",IF(O148="Résilié","Sans objet",IF(K148="","À compléter",IF(K148&lt;TODAY(),"Échu",IF(K148&lt;=TODAY()+'Paramètres'!$B$7,"Échéance prochaine",IF(M148&lt;=TODAY(),"Avis de renouvellement requis","Conforme"))))))</f>
        <v/>
      </c>
      <c r="Z148" s="16" t="n"/>
    </row>
    <row r="149">
      <c r="A149" s="15" t="n"/>
      <c r="B149" s="16" t="n"/>
      <c r="C149" s="15" t="n"/>
      <c r="D149" s="16" t="n"/>
      <c r="E149" s="16" t="n"/>
      <c r="F149" s="16" t="n"/>
      <c r="G149" s="16" t="n"/>
      <c r="H149" s="16" t="n"/>
      <c r="I149" s="38" t="n"/>
      <c r="J149" s="38" t="n"/>
      <c r="K149" s="38" t="n"/>
      <c r="L149" s="18" t="n"/>
      <c r="M149" s="39">
        <f>IF(OR(A149="",K149="",L149=""),"",K149-L149)</f>
        <v/>
      </c>
      <c r="N149" s="15" t="n"/>
      <c r="O149" s="15" t="n"/>
      <c r="P149" s="40" t="n"/>
      <c r="Q149" s="15" t="n"/>
      <c r="R149" s="15" t="n"/>
      <c r="S149" s="41">
        <f>IF(OR(A149="",P149=""),"",IF(Q149="Oui",P149*'Paramètres'!$B$4,0))</f>
        <v/>
      </c>
      <c r="T149" s="41">
        <f>IF(OR(A149="",P149=""),"",IF(R149="Oui",P149*'Paramètres'!$B$5,0))</f>
        <v/>
      </c>
      <c r="U149" s="41">
        <f>IF(OR(A149="",P149=""),"",P149+S149+T149)</f>
        <v/>
      </c>
      <c r="V149" s="15" t="n"/>
      <c r="W149" s="16" t="n"/>
      <c r="X149" s="22">
        <f>IF(OR(A149="",K149=""),"",K149-TODAY())</f>
        <v/>
      </c>
      <c r="Y149" s="23">
        <f>IF(A149="","",IF(O149="Résilié","Sans objet",IF(K149="","À compléter",IF(K149&lt;TODAY(),"Échu",IF(K149&lt;=TODAY()+'Paramètres'!$B$7,"Échéance prochaine",IF(M149&lt;=TODAY(),"Avis de renouvellement requis","Conforme"))))))</f>
        <v/>
      </c>
      <c r="Z149" s="16" t="n"/>
    </row>
    <row r="150">
      <c r="A150" s="15" t="n"/>
      <c r="B150" s="16" t="n"/>
      <c r="C150" s="15" t="n"/>
      <c r="D150" s="16" t="n"/>
      <c r="E150" s="16" t="n"/>
      <c r="F150" s="16" t="n"/>
      <c r="G150" s="16" t="n"/>
      <c r="H150" s="16" t="n"/>
      <c r="I150" s="38" t="n"/>
      <c r="J150" s="38" t="n"/>
      <c r="K150" s="38" t="n"/>
      <c r="L150" s="18" t="n"/>
      <c r="M150" s="39">
        <f>IF(OR(A150="",K150="",L150=""),"",K150-L150)</f>
        <v/>
      </c>
      <c r="N150" s="15" t="n"/>
      <c r="O150" s="15" t="n"/>
      <c r="P150" s="40" t="n"/>
      <c r="Q150" s="15" t="n"/>
      <c r="R150" s="15" t="n"/>
      <c r="S150" s="41">
        <f>IF(OR(A150="",P150=""),"",IF(Q150="Oui",P150*'Paramètres'!$B$4,0))</f>
        <v/>
      </c>
      <c r="T150" s="41">
        <f>IF(OR(A150="",P150=""),"",IF(R150="Oui",P150*'Paramètres'!$B$5,0))</f>
        <v/>
      </c>
      <c r="U150" s="41">
        <f>IF(OR(A150="",P150=""),"",P150+S150+T150)</f>
        <v/>
      </c>
      <c r="V150" s="15" t="n"/>
      <c r="W150" s="16" t="n"/>
      <c r="X150" s="22">
        <f>IF(OR(A150="",K150=""),"",K150-TODAY())</f>
        <v/>
      </c>
      <c r="Y150" s="23">
        <f>IF(A150="","",IF(O150="Résilié","Sans objet",IF(K150="","À compléter",IF(K150&lt;TODAY(),"Échu",IF(K150&lt;=TODAY()+'Paramètres'!$B$7,"Échéance prochaine",IF(M150&lt;=TODAY(),"Avis de renouvellement requis","Conforme"))))))</f>
        <v/>
      </c>
      <c r="Z150" s="16" t="n"/>
    </row>
    <row r="151">
      <c r="A151" s="15" t="n"/>
      <c r="B151" s="16" t="n"/>
      <c r="C151" s="15" t="n"/>
      <c r="D151" s="16" t="n"/>
      <c r="E151" s="16" t="n"/>
      <c r="F151" s="16" t="n"/>
      <c r="G151" s="16" t="n"/>
      <c r="H151" s="16" t="n"/>
      <c r="I151" s="38" t="n"/>
      <c r="J151" s="38" t="n"/>
      <c r="K151" s="38" t="n"/>
      <c r="L151" s="18" t="n"/>
      <c r="M151" s="39">
        <f>IF(OR(A151="",K151="",L151=""),"",K151-L151)</f>
        <v/>
      </c>
      <c r="N151" s="15" t="n"/>
      <c r="O151" s="15" t="n"/>
      <c r="P151" s="40" t="n"/>
      <c r="Q151" s="15" t="n"/>
      <c r="R151" s="15" t="n"/>
      <c r="S151" s="41">
        <f>IF(OR(A151="",P151=""),"",IF(Q151="Oui",P151*'Paramètres'!$B$4,0))</f>
        <v/>
      </c>
      <c r="T151" s="41">
        <f>IF(OR(A151="",P151=""),"",IF(R151="Oui",P151*'Paramètres'!$B$5,0))</f>
        <v/>
      </c>
      <c r="U151" s="41">
        <f>IF(OR(A151="",P151=""),"",P151+S151+T151)</f>
        <v/>
      </c>
      <c r="V151" s="15" t="n"/>
      <c r="W151" s="16" t="n"/>
      <c r="X151" s="22">
        <f>IF(OR(A151="",K151=""),"",K151-TODAY())</f>
        <v/>
      </c>
      <c r="Y151" s="23">
        <f>IF(A151="","",IF(O151="Résilié","Sans objet",IF(K151="","À compléter",IF(K151&lt;TODAY(),"Échu",IF(K151&lt;=TODAY()+'Paramètres'!$B$7,"Échéance prochaine",IF(M151&lt;=TODAY(),"Avis de renouvellement requis","Conforme"))))))</f>
        <v/>
      </c>
      <c r="Z151" s="16" t="n"/>
    </row>
    <row r="152">
      <c r="A152" s="15" t="n"/>
      <c r="B152" s="16" t="n"/>
      <c r="C152" s="15" t="n"/>
      <c r="D152" s="16" t="n"/>
      <c r="E152" s="16" t="n"/>
      <c r="F152" s="16" t="n"/>
      <c r="G152" s="16" t="n"/>
      <c r="H152" s="16" t="n"/>
      <c r="I152" s="38" t="n"/>
      <c r="J152" s="38" t="n"/>
      <c r="K152" s="38" t="n"/>
      <c r="L152" s="18" t="n"/>
      <c r="M152" s="39">
        <f>IF(OR(A152="",K152="",L152=""),"",K152-L152)</f>
        <v/>
      </c>
      <c r="N152" s="15" t="n"/>
      <c r="O152" s="15" t="n"/>
      <c r="P152" s="40" t="n"/>
      <c r="Q152" s="15" t="n"/>
      <c r="R152" s="15" t="n"/>
      <c r="S152" s="41">
        <f>IF(OR(A152="",P152=""),"",IF(Q152="Oui",P152*'Paramètres'!$B$4,0))</f>
        <v/>
      </c>
      <c r="T152" s="41">
        <f>IF(OR(A152="",P152=""),"",IF(R152="Oui",P152*'Paramètres'!$B$5,0))</f>
        <v/>
      </c>
      <c r="U152" s="41">
        <f>IF(OR(A152="",P152=""),"",P152+S152+T152)</f>
        <v/>
      </c>
      <c r="V152" s="15" t="n"/>
      <c r="W152" s="16" t="n"/>
      <c r="X152" s="22">
        <f>IF(OR(A152="",K152=""),"",K152-TODAY())</f>
        <v/>
      </c>
      <c r="Y152" s="23">
        <f>IF(A152="","",IF(O152="Résilié","Sans objet",IF(K152="","À compléter",IF(K152&lt;TODAY(),"Échu",IF(K152&lt;=TODAY()+'Paramètres'!$B$7,"Échéance prochaine",IF(M152&lt;=TODAY(),"Avis de renouvellement requis","Conforme"))))))</f>
        <v/>
      </c>
      <c r="Z152" s="16" t="n"/>
    </row>
    <row r="153">
      <c r="A153" s="15" t="n"/>
      <c r="B153" s="16" t="n"/>
      <c r="C153" s="15" t="n"/>
      <c r="D153" s="16" t="n"/>
      <c r="E153" s="16" t="n"/>
      <c r="F153" s="16" t="n"/>
      <c r="G153" s="16" t="n"/>
      <c r="H153" s="16" t="n"/>
      <c r="I153" s="38" t="n"/>
      <c r="J153" s="38" t="n"/>
      <c r="K153" s="38" t="n"/>
      <c r="L153" s="18" t="n"/>
      <c r="M153" s="39">
        <f>IF(OR(A153="",K153="",L153=""),"",K153-L153)</f>
        <v/>
      </c>
      <c r="N153" s="15" t="n"/>
      <c r="O153" s="15" t="n"/>
      <c r="P153" s="40" t="n"/>
      <c r="Q153" s="15" t="n"/>
      <c r="R153" s="15" t="n"/>
      <c r="S153" s="41">
        <f>IF(OR(A153="",P153=""),"",IF(Q153="Oui",P153*'Paramètres'!$B$4,0))</f>
        <v/>
      </c>
      <c r="T153" s="41">
        <f>IF(OR(A153="",P153=""),"",IF(R153="Oui",P153*'Paramètres'!$B$5,0))</f>
        <v/>
      </c>
      <c r="U153" s="41">
        <f>IF(OR(A153="",P153=""),"",P153+S153+T153)</f>
        <v/>
      </c>
      <c r="V153" s="15" t="n"/>
      <c r="W153" s="16" t="n"/>
      <c r="X153" s="22">
        <f>IF(OR(A153="",K153=""),"",K153-TODAY())</f>
        <v/>
      </c>
      <c r="Y153" s="23">
        <f>IF(A153="","",IF(O153="Résilié","Sans objet",IF(K153="","À compléter",IF(K153&lt;TODAY(),"Échu",IF(K153&lt;=TODAY()+'Paramètres'!$B$7,"Échéance prochaine",IF(M153&lt;=TODAY(),"Avis de renouvellement requis","Conforme"))))))</f>
        <v/>
      </c>
      <c r="Z153" s="16" t="n"/>
    </row>
    <row r="154">
      <c r="A154" s="15" t="n"/>
      <c r="B154" s="16" t="n"/>
      <c r="C154" s="15" t="n"/>
      <c r="D154" s="16" t="n"/>
      <c r="E154" s="16" t="n"/>
      <c r="F154" s="16" t="n"/>
      <c r="G154" s="16" t="n"/>
      <c r="H154" s="16" t="n"/>
      <c r="I154" s="38" t="n"/>
      <c r="J154" s="38" t="n"/>
      <c r="K154" s="38" t="n"/>
      <c r="L154" s="18" t="n"/>
      <c r="M154" s="39">
        <f>IF(OR(A154="",K154="",L154=""),"",K154-L154)</f>
        <v/>
      </c>
      <c r="N154" s="15" t="n"/>
      <c r="O154" s="15" t="n"/>
      <c r="P154" s="40" t="n"/>
      <c r="Q154" s="15" t="n"/>
      <c r="R154" s="15" t="n"/>
      <c r="S154" s="41">
        <f>IF(OR(A154="",P154=""),"",IF(Q154="Oui",P154*'Paramètres'!$B$4,0))</f>
        <v/>
      </c>
      <c r="T154" s="41">
        <f>IF(OR(A154="",P154=""),"",IF(R154="Oui",P154*'Paramètres'!$B$5,0))</f>
        <v/>
      </c>
      <c r="U154" s="41">
        <f>IF(OR(A154="",P154=""),"",P154+S154+T154)</f>
        <v/>
      </c>
      <c r="V154" s="15" t="n"/>
      <c r="W154" s="16" t="n"/>
      <c r="X154" s="22">
        <f>IF(OR(A154="",K154=""),"",K154-TODAY())</f>
        <v/>
      </c>
      <c r="Y154" s="23">
        <f>IF(A154="","",IF(O154="Résilié","Sans objet",IF(K154="","À compléter",IF(K154&lt;TODAY(),"Échu",IF(K154&lt;=TODAY()+'Paramètres'!$B$7,"Échéance prochaine",IF(M154&lt;=TODAY(),"Avis de renouvellement requis","Conforme"))))))</f>
        <v/>
      </c>
      <c r="Z154" s="16" t="n"/>
    </row>
    <row r="155">
      <c r="A155" s="15" t="n"/>
      <c r="B155" s="16" t="n"/>
      <c r="C155" s="15" t="n"/>
      <c r="D155" s="16" t="n"/>
      <c r="E155" s="16" t="n"/>
      <c r="F155" s="16" t="n"/>
      <c r="G155" s="16" t="n"/>
      <c r="H155" s="16" t="n"/>
      <c r="I155" s="38" t="n"/>
      <c r="J155" s="38" t="n"/>
      <c r="K155" s="38" t="n"/>
      <c r="L155" s="18" t="n"/>
      <c r="M155" s="39">
        <f>IF(OR(A155="",K155="",L155=""),"",K155-L155)</f>
        <v/>
      </c>
      <c r="N155" s="15" t="n"/>
      <c r="O155" s="15" t="n"/>
      <c r="P155" s="40" t="n"/>
      <c r="Q155" s="15" t="n"/>
      <c r="R155" s="15" t="n"/>
      <c r="S155" s="41">
        <f>IF(OR(A155="",P155=""),"",IF(Q155="Oui",P155*'Paramètres'!$B$4,0))</f>
        <v/>
      </c>
      <c r="T155" s="41">
        <f>IF(OR(A155="",P155=""),"",IF(R155="Oui",P155*'Paramètres'!$B$5,0))</f>
        <v/>
      </c>
      <c r="U155" s="41">
        <f>IF(OR(A155="",P155=""),"",P155+S155+T155)</f>
        <v/>
      </c>
      <c r="V155" s="15" t="n"/>
      <c r="W155" s="16" t="n"/>
      <c r="X155" s="22">
        <f>IF(OR(A155="",K155=""),"",K155-TODAY())</f>
        <v/>
      </c>
      <c r="Y155" s="23">
        <f>IF(A155="","",IF(O155="Résilié","Sans objet",IF(K155="","À compléter",IF(K155&lt;TODAY(),"Échu",IF(K155&lt;=TODAY()+'Paramètres'!$B$7,"Échéance prochaine",IF(M155&lt;=TODAY(),"Avis de renouvellement requis","Conforme"))))))</f>
        <v/>
      </c>
      <c r="Z155" s="16" t="n"/>
    </row>
    <row r="156">
      <c r="A156" s="15" t="n"/>
      <c r="B156" s="16" t="n"/>
      <c r="C156" s="15" t="n"/>
      <c r="D156" s="16" t="n"/>
      <c r="E156" s="16" t="n"/>
      <c r="F156" s="16" t="n"/>
      <c r="G156" s="16" t="n"/>
      <c r="H156" s="16" t="n"/>
      <c r="I156" s="38" t="n"/>
      <c r="J156" s="38" t="n"/>
      <c r="K156" s="38" t="n"/>
      <c r="L156" s="18" t="n"/>
      <c r="M156" s="39">
        <f>IF(OR(A156="",K156="",L156=""),"",K156-L156)</f>
        <v/>
      </c>
      <c r="N156" s="15" t="n"/>
      <c r="O156" s="15" t="n"/>
      <c r="P156" s="40" t="n"/>
      <c r="Q156" s="15" t="n"/>
      <c r="R156" s="15" t="n"/>
      <c r="S156" s="41">
        <f>IF(OR(A156="",P156=""),"",IF(Q156="Oui",P156*'Paramètres'!$B$4,0))</f>
        <v/>
      </c>
      <c r="T156" s="41">
        <f>IF(OR(A156="",P156=""),"",IF(R156="Oui",P156*'Paramètres'!$B$5,0))</f>
        <v/>
      </c>
      <c r="U156" s="41">
        <f>IF(OR(A156="",P156=""),"",P156+S156+T156)</f>
        <v/>
      </c>
      <c r="V156" s="15" t="n"/>
      <c r="W156" s="16" t="n"/>
      <c r="X156" s="22">
        <f>IF(OR(A156="",K156=""),"",K156-TODAY())</f>
        <v/>
      </c>
      <c r="Y156" s="23">
        <f>IF(A156="","",IF(O156="Résilié","Sans objet",IF(K156="","À compléter",IF(K156&lt;TODAY(),"Échu",IF(K156&lt;=TODAY()+'Paramètres'!$B$7,"Échéance prochaine",IF(M156&lt;=TODAY(),"Avis de renouvellement requis","Conforme"))))))</f>
        <v/>
      </c>
      <c r="Z156" s="16" t="n"/>
    </row>
    <row r="157">
      <c r="A157" s="15" t="n"/>
      <c r="B157" s="16" t="n"/>
      <c r="C157" s="15" t="n"/>
      <c r="D157" s="16" t="n"/>
      <c r="E157" s="16" t="n"/>
      <c r="F157" s="16" t="n"/>
      <c r="G157" s="16" t="n"/>
      <c r="H157" s="16" t="n"/>
      <c r="I157" s="38" t="n"/>
      <c r="J157" s="38" t="n"/>
      <c r="K157" s="38" t="n"/>
      <c r="L157" s="18" t="n"/>
      <c r="M157" s="39">
        <f>IF(OR(A157="",K157="",L157=""),"",K157-L157)</f>
        <v/>
      </c>
      <c r="N157" s="15" t="n"/>
      <c r="O157" s="15" t="n"/>
      <c r="P157" s="40" t="n"/>
      <c r="Q157" s="15" t="n"/>
      <c r="R157" s="15" t="n"/>
      <c r="S157" s="41">
        <f>IF(OR(A157="",P157=""),"",IF(Q157="Oui",P157*'Paramètres'!$B$4,0))</f>
        <v/>
      </c>
      <c r="T157" s="41">
        <f>IF(OR(A157="",P157=""),"",IF(R157="Oui",P157*'Paramètres'!$B$5,0))</f>
        <v/>
      </c>
      <c r="U157" s="41">
        <f>IF(OR(A157="",P157=""),"",P157+S157+T157)</f>
        <v/>
      </c>
      <c r="V157" s="15" t="n"/>
      <c r="W157" s="16" t="n"/>
      <c r="X157" s="22">
        <f>IF(OR(A157="",K157=""),"",K157-TODAY())</f>
        <v/>
      </c>
      <c r="Y157" s="23">
        <f>IF(A157="","",IF(O157="Résilié","Sans objet",IF(K157="","À compléter",IF(K157&lt;TODAY(),"Échu",IF(K157&lt;=TODAY()+'Paramètres'!$B$7,"Échéance prochaine",IF(M157&lt;=TODAY(),"Avis de renouvellement requis","Conforme"))))))</f>
        <v/>
      </c>
      <c r="Z157" s="16" t="n"/>
    </row>
    <row r="158">
      <c r="A158" s="15" t="n"/>
      <c r="B158" s="16" t="n"/>
      <c r="C158" s="15" t="n"/>
      <c r="D158" s="16" t="n"/>
      <c r="E158" s="16" t="n"/>
      <c r="F158" s="16" t="n"/>
      <c r="G158" s="16" t="n"/>
      <c r="H158" s="16" t="n"/>
      <c r="I158" s="38" t="n"/>
      <c r="J158" s="38" t="n"/>
      <c r="K158" s="38" t="n"/>
      <c r="L158" s="18" t="n"/>
      <c r="M158" s="39">
        <f>IF(OR(A158="",K158="",L158=""),"",K158-L158)</f>
        <v/>
      </c>
      <c r="N158" s="15" t="n"/>
      <c r="O158" s="15" t="n"/>
      <c r="P158" s="40" t="n"/>
      <c r="Q158" s="15" t="n"/>
      <c r="R158" s="15" t="n"/>
      <c r="S158" s="41">
        <f>IF(OR(A158="",P158=""),"",IF(Q158="Oui",P158*'Paramètres'!$B$4,0))</f>
        <v/>
      </c>
      <c r="T158" s="41">
        <f>IF(OR(A158="",P158=""),"",IF(R158="Oui",P158*'Paramètres'!$B$5,0))</f>
        <v/>
      </c>
      <c r="U158" s="41">
        <f>IF(OR(A158="",P158=""),"",P158+S158+T158)</f>
        <v/>
      </c>
      <c r="V158" s="15" t="n"/>
      <c r="W158" s="16" t="n"/>
      <c r="X158" s="22">
        <f>IF(OR(A158="",K158=""),"",K158-TODAY())</f>
        <v/>
      </c>
      <c r="Y158" s="23">
        <f>IF(A158="","",IF(O158="Résilié","Sans objet",IF(K158="","À compléter",IF(K158&lt;TODAY(),"Échu",IF(K158&lt;=TODAY()+'Paramètres'!$B$7,"Échéance prochaine",IF(M158&lt;=TODAY(),"Avis de renouvellement requis","Conforme"))))))</f>
        <v/>
      </c>
      <c r="Z158" s="16" t="n"/>
    </row>
    <row r="159">
      <c r="A159" s="15" t="n"/>
      <c r="B159" s="16" t="n"/>
      <c r="C159" s="15" t="n"/>
      <c r="D159" s="16" t="n"/>
      <c r="E159" s="16" t="n"/>
      <c r="F159" s="16" t="n"/>
      <c r="G159" s="16" t="n"/>
      <c r="H159" s="16" t="n"/>
      <c r="I159" s="38" t="n"/>
      <c r="J159" s="38" t="n"/>
      <c r="K159" s="38" t="n"/>
      <c r="L159" s="18" t="n"/>
      <c r="M159" s="39">
        <f>IF(OR(A159="",K159="",L159=""),"",K159-L159)</f>
        <v/>
      </c>
      <c r="N159" s="15" t="n"/>
      <c r="O159" s="15" t="n"/>
      <c r="P159" s="40" t="n"/>
      <c r="Q159" s="15" t="n"/>
      <c r="R159" s="15" t="n"/>
      <c r="S159" s="41">
        <f>IF(OR(A159="",P159=""),"",IF(Q159="Oui",P159*'Paramètres'!$B$4,0))</f>
        <v/>
      </c>
      <c r="T159" s="41">
        <f>IF(OR(A159="",P159=""),"",IF(R159="Oui",P159*'Paramètres'!$B$5,0))</f>
        <v/>
      </c>
      <c r="U159" s="41">
        <f>IF(OR(A159="",P159=""),"",P159+S159+T159)</f>
        <v/>
      </c>
      <c r="V159" s="15" t="n"/>
      <c r="W159" s="16" t="n"/>
      <c r="X159" s="22">
        <f>IF(OR(A159="",K159=""),"",K159-TODAY())</f>
        <v/>
      </c>
      <c r="Y159" s="23">
        <f>IF(A159="","",IF(O159="Résilié","Sans objet",IF(K159="","À compléter",IF(K159&lt;TODAY(),"Échu",IF(K159&lt;=TODAY()+'Paramètres'!$B$7,"Échéance prochaine",IF(M159&lt;=TODAY(),"Avis de renouvellement requis","Conforme"))))))</f>
        <v/>
      </c>
      <c r="Z159" s="16" t="n"/>
    </row>
    <row r="160">
      <c r="A160" s="15" t="n"/>
      <c r="B160" s="16" t="n"/>
      <c r="C160" s="15" t="n"/>
      <c r="D160" s="16" t="n"/>
      <c r="E160" s="16" t="n"/>
      <c r="F160" s="16" t="n"/>
      <c r="G160" s="16" t="n"/>
      <c r="H160" s="16" t="n"/>
      <c r="I160" s="38" t="n"/>
      <c r="J160" s="38" t="n"/>
      <c r="K160" s="38" t="n"/>
      <c r="L160" s="18" t="n"/>
      <c r="M160" s="39">
        <f>IF(OR(A160="",K160="",L160=""),"",K160-L160)</f>
        <v/>
      </c>
      <c r="N160" s="15" t="n"/>
      <c r="O160" s="15" t="n"/>
      <c r="P160" s="40" t="n"/>
      <c r="Q160" s="15" t="n"/>
      <c r="R160" s="15" t="n"/>
      <c r="S160" s="41">
        <f>IF(OR(A160="",P160=""),"",IF(Q160="Oui",P160*'Paramètres'!$B$4,0))</f>
        <v/>
      </c>
      <c r="T160" s="41">
        <f>IF(OR(A160="",P160=""),"",IF(R160="Oui",P160*'Paramètres'!$B$5,0))</f>
        <v/>
      </c>
      <c r="U160" s="41">
        <f>IF(OR(A160="",P160=""),"",P160+S160+T160)</f>
        <v/>
      </c>
      <c r="V160" s="15" t="n"/>
      <c r="W160" s="16" t="n"/>
      <c r="X160" s="22">
        <f>IF(OR(A160="",K160=""),"",K160-TODAY())</f>
        <v/>
      </c>
      <c r="Y160" s="23">
        <f>IF(A160="","",IF(O160="Résilié","Sans objet",IF(K160="","À compléter",IF(K160&lt;TODAY(),"Échu",IF(K160&lt;=TODAY()+'Paramètres'!$B$7,"Échéance prochaine",IF(M160&lt;=TODAY(),"Avis de renouvellement requis","Conforme"))))))</f>
        <v/>
      </c>
      <c r="Z160" s="16" t="n"/>
    </row>
    <row r="161">
      <c r="A161" s="15" t="n"/>
      <c r="B161" s="16" t="n"/>
      <c r="C161" s="15" t="n"/>
      <c r="D161" s="16" t="n"/>
      <c r="E161" s="16" t="n"/>
      <c r="F161" s="16" t="n"/>
      <c r="G161" s="16" t="n"/>
      <c r="H161" s="16" t="n"/>
      <c r="I161" s="38" t="n"/>
      <c r="J161" s="38" t="n"/>
      <c r="K161" s="38" t="n"/>
      <c r="L161" s="18" t="n"/>
      <c r="M161" s="39">
        <f>IF(OR(A161="",K161="",L161=""),"",K161-L161)</f>
        <v/>
      </c>
      <c r="N161" s="15" t="n"/>
      <c r="O161" s="15" t="n"/>
      <c r="P161" s="40" t="n"/>
      <c r="Q161" s="15" t="n"/>
      <c r="R161" s="15" t="n"/>
      <c r="S161" s="41">
        <f>IF(OR(A161="",P161=""),"",IF(Q161="Oui",P161*'Paramètres'!$B$4,0))</f>
        <v/>
      </c>
      <c r="T161" s="41">
        <f>IF(OR(A161="",P161=""),"",IF(R161="Oui",P161*'Paramètres'!$B$5,0))</f>
        <v/>
      </c>
      <c r="U161" s="41">
        <f>IF(OR(A161="",P161=""),"",P161+S161+T161)</f>
        <v/>
      </c>
      <c r="V161" s="15" t="n"/>
      <c r="W161" s="16" t="n"/>
      <c r="X161" s="22">
        <f>IF(OR(A161="",K161=""),"",K161-TODAY())</f>
        <v/>
      </c>
      <c r="Y161" s="23">
        <f>IF(A161="","",IF(O161="Résilié","Sans objet",IF(K161="","À compléter",IF(K161&lt;TODAY(),"Échu",IF(K161&lt;=TODAY()+'Paramètres'!$B$7,"Échéance prochaine",IF(M161&lt;=TODAY(),"Avis de renouvellement requis","Conforme"))))))</f>
        <v/>
      </c>
      <c r="Z161" s="16" t="n"/>
    </row>
    <row r="162">
      <c r="A162" s="15" t="n"/>
      <c r="B162" s="16" t="n"/>
      <c r="C162" s="15" t="n"/>
      <c r="D162" s="16" t="n"/>
      <c r="E162" s="16" t="n"/>
      <c r="F162" s="16" t="n"/>
      <c r="G162" s="16" t="n"/>
      <c r="H162" s="16" t="n"/>
      <c r="I162" s="38" t="n"/>
      <c r="J162" s="38" t="n"/>
      <c r="K162" s="38" t="n"/>
      <c r="L162" s="18" t="n"/>
      <c r="M162" s="39">
        <f>IF(OR(A162="",K162="",L162=""),"",K162-L162)</f>
        <v/>
      </c>
      <c r="N162" s="15" t="n"/>
      <c r="O162" s="15" t="n"/>
      <c r="P162" s="40" t="n"/>
      <c r="Q162" s="15" t="n"/>
      <c r="R162" s="15" t="n"/>
      <c r="S162" s="41">
        <f>IF(OR(A162="",P162=""),"",IF(Q162="Oui",P162*'Paramètres'!$B$4,0))</f>
        <v/>
      </c>
      <c r="T162" s="41">
        <f>IF(OR(A162="",P162=""),"",IF(R162="Oui",P162*'Paramètres'!$B$5,0))</f>
        <v/>
      </c>
      <c r="U162" s="41">
        <f>IF(OR(A162="",P162=""),"",P162+S162+T162)</f>
        <v/>
      </c>
      <c r="V162" s="15" t="n"/>
      <c r="W162" s="16" t="n"/>
      <c r="X162" s="22">
        <f>IF(OR(A162="",K162=""),"",K162-TODAY())</f>
        <v/>
      </c>
      <c r="Y162" s="23">
        <f>IF(A162="","",IF(O162="Résilié","Sans objet",IF(K162="","À compléter",IF(K162&lt;TODAY(),"Échu",IF(K162&lt;=TODAY()+'Paramètres'!$B$7,"Échéance prochaine",IF(M162&lt;=TODAY(),"Avis de renouvellement requis","Conforme"))))))</f>
        <v/>
      </c>
      <c r="Z162" s="16" t="n"/>
    </row>
    <row r="163">
      <c r="A163" s="15" t="n"/>
      <c r="B163" s="16" t="n"/>
      <c r="C163" s="15" t="n"/>
      <c r="D163" s="16" t="n"/>
      <c r="E163" s="16" t="n"/>
      <c r="F163" s="16" t="n"/>
      <c r="G163" s="16" t="n"/>
      <c r="H163" s="16" t="n"/>
      <c r="I163" s="38" t="n"/>
      <c r="J163" s="38" t="n"/>
      <c r="K163" s="38" t="n"/>
      <c r="L163" s="18" t="n"/>
      <c r="M163" s="39">
        <f>IF(OR(A163="",K163="",L163=""),"",K163-L163)</f>
        <v/>
      </c>
      <c r="N163" s="15" t="n"/>
      <c r="O163" s="15" t="n"/>
      <c r="P163" s="40" t="n"/>
      <c r="Q163" s="15" t="n"/>
      <c r="R163" s="15" t="n"/>
      <c r="S163" s="41">
        <f>IF(OR(A163="",P163=""),"",IF(Q163="Oui",P163*'Paramètres'!$B$4,0))</f>
        <v/>
      </c>
      <c r="T163" s="41">
        <f>IF(OR(A163="",P163=""),"",IF(R163="Oui",P163*'Paramètres'!$B$5,0))</f>
        <v/>
      </c>
      <c r="U163" s="41">
        <f>IF(OR(A163="",P163=""),"",P163+S163+T163)</f>
        <v/>
      </c>
      <c r="V163" s="15" t="n"/>
      <c r="W163" s="16" t="n"/>
      <c r="X163" s="22">
        <f>IF(OR(A163="",K163=""),"",K163-TODAY())</f>
        <v/>
      </c>
      <c r="Y163" s="23">
        <f>IF(A163="","",IF(O163="Résilié","Sans objet",IF(K163="","À compléter",IF(K163&lt;TODAY(),"Échu",IF(K163&lt;=TODAY()+'Paramètres'!$B$7,"Échéance prochaine",IF(M163&lt;=TODAY(),"Avis de renouvellement requis","Conforme"))))))</f>
        <v/>
      </c>
      <c r="Z163" s="16" t="n"/>
    </row>
    <row r="164">
      <c r="A164" s="15" t="n"/>
      <c r="B164" s="16" t="n"/>
      <c r="C164" s="15" t="n"/>
      <c r="D164" s="16" t="n"/>
      <c r="E164" s="16" t="n"/>
      <c r="F164" s="16" t="n"/>
      <c r="G164" s="16" t="n"/>
      <c r="H164" s="16" t="n"/>
      <c r="I164" s="38" t="n"/>
      <c r="J164" s="38" t="n"/>
      <c r="K164" s="38" t="n"/>
      <c r="L164" s="18" t="n"/>
      <c r="M164" s="39">
        <f>IF(OR(A164="",K164="",L164=""),"",K164-L164)</f>
        <v/>
      </c>
      <c r="N164" s="15" t="n"/>
      <c r="O164" s="15" t="n"/>
      <c r="P164" s="40" t="n"/>
      <c r="Q164" s="15" t="n"/>
      <c r="R164" s="15" t="n"/>
      <c r="S164" s="41">
        <f>IF(OR(A164="",P164=""),"",IF(Q164="Oui",P164*'Paramètres'!$B$4,0))</f>
        <v/>
      </c>
      <c r="T164" s="41">
        <f>IF(OR(A164="",P164=""),"",IF(R164="Oui",P164*'Paramètres'!$B$5,0))</f>
        <v/>
      </c>
      <c r="U164" s="41">
        <f>IF(OR(A164="",P164=""),"",P164+S164+T164)</f>
        <v/>
      </c>
      <c r="V164" s="15" t="n"/>
      <c r="W164" s="16" t="n"/>
      <c r="X164" s="22">
        <f>IF(OR(A164="",K164=""),"",K164-TODAY())</f>
        <v/>
      </c>
      <c r="Y164" s="23">
        <f>IF(A164="","",IF(O164="Résilié","Sans objet",IF(K164="","À compléter",IF(K164&lt;TODAY(),"Échu",IF(K164&lt;=TODAY()+'Paramètres'!$B$7,"Échéance prochaine",IF(M164&lt;=TODAY(),"Avis de renouvellement requis","Conforme"))))))</f>
        <v/>
      </c>
      <c r="Z164" s="16" t="n"/>
    </row>
    <row r="165">
      <c r="A165" s="15" t="n"/>
      <c r="B165" s="16" t="n"/>
      <c r="C165" s="15" t="n"/>
      <c r="D165" s="16" t="n"/>
      <c r="E165" s="16" t="n"/>
      <c r="F165" s="16" t="n"/>
      <c r="G165" s="16" t="n"/>
      <c r="H165" s="16" t="n"/>
      <c r="I165" s="38" t="n"/>
      <c r="J165" s="38" t="n"/>
      <c r="K165" s="38" t="n"/>
      <c r="L165" s="18" t="n"/>
      <c r="M165" s="39">
        <f>IF(OR(A165="",K165="",L165=""),"",K165-L165)</f>
        <v/>
      </c>
      <c r="N165" s="15" t="n"/>
      <c r="O165" s="15" t="n"/>
      <c r="P165" s="40" t="n"/>
      <c r="Q165" s="15" t="n"/>
      <c r="R165" s="15" t="n"/>
      <c r="S165" s="41">
        <f>IF(OR(A165="",P165=""),"",IF(Q165="Oui",P165*'Paramètres'!$B$4,0))</f>
        <v/>
      </c>
      <c r="T165" s="41">
        <f>IF(OR(A165="",P165=""),"",IF(R165="Oui",P165*'Paramètres'!$B$5,0))</f>
        <v/>
      </c>
      <c r="U165" s="41">
        <f>IF(OR(A165="",P165=""),"",P165+S165+T165)</f>
        <v/>
      </c>
      <c r="V165" s="15" t="n"/>
      <c r="W165" s="16" t="n"/>
      <c r="X165" s="22">
        <f>IF(OR(A165="",K165=""),"",K165-TODAY())</f>
        <v/>
      </c>
      <c r="Y165" s="23">
        <f>IF(A165="","",IF(O165="Résilié","Sans objet",IF(K165="","À compléter",IF(K165&lt;TODAY(),"Échu",IF(K165&lt;=TODAY()+'Paramètres'!$B$7,"Échéance prochaine",IF(M165&lt;=TODAY(),"Avis de renouvellement requis","Conforme"))))))</f>
        <v/>
      </c>
      <c r="Z165" s="16" t="n"/>
    </row>
    <row r="166">
      <c r="A166" s="15" t="n"/>
      <c r="B166" s="16" t="n"/>
      <c r="C166" s="15" t="n"/>
      <c r="D166" s="16" t="n"/>
      <c r="E166" s="16" t="n"/>
      <c r="F166" s="16" t="n"/>
      <c r="G166" s="16" t="n"/>
      <c r="H166" s="16" t="n"/>
      <c r="I166" s="38" t="n"/>
      <c r="J166" s="38" t="n"/>
      <c r="K166" s="38" t="n"/>
      <c r="L166" s="18" t="n"/>
      <c r="M166" s="39">
        <f>IF(OR(A166="",K166="",L166=""),"",K166-L166)</f>
        <v/>
      </c>
      <c r="N166" s="15" t="n"/>
      <c r="O166" s="15" t="n"/>
      <c r="P166" s="40" t="n"/>
      <c r="Q166" s="15" t="n"/>
      <c r="R166" s="15" t="n"/>
      <c r="S166" s="41">
        <f>IF(OR(A166="",P166=""),"",IF(Q166="Oui",P166*'Paramètres'!$B$4,0))</f>
        <v/>
      </c>
      <c r="T166" s="41">
        <f>IF(OR(A166="",P166=""),"",IF(R166="Oui",P166*'Paramètres'!$B$5,0))</f>
        <v/>
      </c>
      <c r="U166" s="41">
        <f>IF(OR(A166="",P166=""),"",P166+S166+T166)</f>
        <v/>
      </c>
      <c r="V166" s="15" t="n"/>
      <c r="W166" s="16" t="n"/>
      <c r="X166" s="22">
        <f>IF(OR(A166="",K166=""),"",K166-TODAY())</f>
        <v/>
      </c>
      <c r="Y166" s="23">
        <f>IF(A166="","",IF(O166="Résilié","Sans objet",IF(K166="","À compléter",IF(K166&lt;TODAY(),"Échu",IF(K166&lt;=TODAY()+'Paramètres'!$B$7,"Échéance prochaine",IF(M166&lt;=TODAY(),"Avis de renouvellement requis","Conforme"))))))</f>
        <v/>
      </c>
      <c r="Z166" s="16" t="n"/>
    </row>
    <row r="167">
      <c r="A167" s="15" t="n"/>
      <c r="B167" s="16" t="n"/>
      <c r="C167" s="15" t="n"/>
      <c r="D167" s="16" t="n"/>
      <c r="E167" s="16" t="n"/>
      <c r="F167" s="16" t="n"/>
      <c r="G167" s="16" t="n"/>
      <c r="H167" s="16" t="n"/>
      <c r="I167" s="38" t="n"/>
      <c r="J167" s="38" t="n"/>
      <c r="K167" s="38" t="n"/>
      <c r="L167" s="18" t="n"/>
      <c r="M167" s="39">
        <f>IF(OR(A167="",K167="",L167=""),"",K167-L167)</f>
        <v/>
      </c>
      <c r="N167" s="15" t="n"/>
      <c r="O167" s="15" t="n"/>
      <c r="P167" s="40" t="n"/>
      <c r="Q167" s="15" t="n"/>
      <c r="R167" s="15" t="n"/>
      <c r="S167" s="41">
        <f>IF(OR(A167="",P167=""),"",IF(Q167="Oui",P167*'Paramètres'!$B$4,0))</f>
        <v/>
      </c>
      <c r="T167" s="41">
        <f>IF(OR(A167="",P167=""),"",IF(R167="Oui",P167*'Paramètres'!$B$5,0))</f>
        <v/>
      </c>
      <c r="U167" s="41">
        <f>IF(OR(A167="",P167=""),"",P167+S167+T167)</f>
        <v/>
      </c>
      <c r="V167" s="15" t="n"/>
      <c r="W167" s="16" t="n"/>
      <c r="X167" s="22">
        <f>IF(OR(A167="",K167=""),"",K167-TODAY())</f>
        <v/>
      </c>
      <c r="Y167" s="23">
        <f>IF(A167="","",IF(O167="Résilié","Sans objet",IF(K167="","À compléter",IF(K167&lt;TODAY(),"Échu",IF(K167&lt;=TODAY()+'Paramètres'!$B$7,"Échéance prochaine",IF(M167&lt;=TODAY(),"Avis de renouvellement requis","Conforme"))))))</f>
        <v/>
      </c>
      <c r="Z167" s="16" t="n"/>
    </row>
    <row r="168">
      <c r="A168" s="15" t="n"/>
      <c r="B168" s="16" t="n"/>
      <c r="C168" s="15" t="n"/>
      <c r="D168" s="16" t="n"/>
      <c r="E168" s="16" t="n"/>
      <c r="F168" s="16" t="n"/>
      <c r="G168" s="16" t="n"/>
      <c r="H168" s="16" t="n"/>
      <c r="I168" s="38" t="n"/>
      <c r="J168" s="38" t="n"/>
      <c r="K168" s="38" t="n"/>
      <c r="L168" s="18" t="n"/>
      <c r="M168" s="39">
        <f>IF(OR(A168="",K168="",L168=""),"",K168-L168)</f>
        <v/>
      </c>
      <c r="N168" s="15" t="n"/>
      <c r="O168" s="15" t="n"/>
      <c r="P168" s="40" t="n"/>
      <c r="Q168" s="15" t="n"/>
      <c r="R168" s="15" t="n"/>
      <c r="S168" s="41">
        <f>IF(OR(A168="",P168=""),"",IF(Q168="Oui",P168*'Paramètres'!$B$4,0))</f>
        <v/>
      </c>
      <c r="T168" s="41">
        <f>IF(OR(A168="",P168=""),"",IF(R168="Oui",P168*'Paramètres'!$B$5,0))</f>
        <v/>
      </c>
      <c r="U168" s="41">
        <f>IF(OR(A168="",P168=""),"",P168+S168+T168)</f>
        <v/>
      </c>
      <c r="V168" s="15" t="n"/>
      <c r="W168" s="16" t="n"/>
      <c r="X168" s="22">
        <f>IF(OR(A168="",K168=""),"",K168-TODAY())</f>
        <v/>
      </c>
      <c r="Y168" s="23">
        <f>IF(A168="","",IF(O168="Résilié","Sans objet",IF(K168="","À compléter",IF(K168&lt;TODAY(),"Échu",IF(K168&lt;=TODAY()+'Paramètres'!$B$7,"Échéance prochaine",IF(M168&lt;=TODAY(),"Avis de renouvellement requis","Conforme"))))))</f>
        <v/>
      </c>
      <c r="Z168" s="16" t="n"/>
    </row>
    <row r="169">
      <c r="A169" s="15" t="n"/>
      <c r="B169" s="16" t="n"/>
      <c r="C169" s="15" t="n"/>
      <c r="D169" s="16" t="n"/>
      <c r="E169" s="16" t="n"/>
      <c r="F169" s="16" t="n"/>
      <c r="G169" s="16" t="n"/>
      <c r="H169" s="16" t="n"/>
      <c r="I169" s="38" t="n"/>
      <c r="J169" s="38" t="n"/>
      <c r="K169" s="38" t="n"/>
      <c r="L169" s="18" t="n"/>
      <c r="M169" s="39">
        <f>IF(OR(A169="",K169="",L169=""),"",K169-L169)</f>
        <v/>
      </c>
      <c r="N169" s="15" t="n"/>
      <c r="O169" s="15" t="n"/>
      <c r="P169" s="40" t="n"/>
      <c r="Q169" s="15" t="n"/>
      <c r="R169" s="15" t="n"/>
      <c r="S169" s="41">
        <f>IF(OR(A169="",P169=""),"",IF(Q169="Oui",P169*'Paramètres'!$B$4,0))</f>
        <v/>
      </c>
      <c r="T169" s="41">
        <f>IF(OR(A169="",P169=""),"",IF(R169="Oui",P169*'Paramètres'!$B$5,0))</f>
        <v/>
      </c>
      <c r="U169" s="41">
        <f>IF(OR(A169="",P169=""),"",P169+S169+T169)</f>
        <v/>
      </c>
      <c r="V169" s="15" t="n"/>
      <c r="W169" s="16" t="n"/>
      <c r="X169" s="22">
        <f>IF(OR(A169="",K169=""),"",K169-TODAY())</f>
        <v/>
      </c>
      <c r="Y169" s="23">
        <f>IF(A169="","",IF(O169="Résilié","Sans objet",IF(K169="","À compléter",IF(K169&lt;TODAY(),"Échu",IF(K169&lt;=TODAY()+'Paramètres'!$B$7,"Échéance prochaine",IF(M169&lt;=TODAY(),"Avis de renouvellement requis","Conforme"))))))</f>
        <v/>
      </c>
      <c r="Z169" s="16" t="n"/>
    </row>
    <row r="170">
      <c r="A170" s="15" t="n"/>
      <c r="B170" s="16" t="n"/>
      <c r="C170" s="15" t="n"/>
      <c r="D170" s="16" t="n"/>
      <c r="E170" s="16" t="n"/>
      <c r="F170" s="16" t="n"/>
      <c r="G170" s="16" t="n"/>
      <c r="H170" s="16" t="n"/>
      <c r="I170" s="38" t="n"/>
      <c r="J170" s="38" t="n"/>
      <c r="K170" s="38" t="n"/>
      <c r="L170" s="18" t="n"/>
      <c r="M170" s="39">
        <f>IF(OR(A170="",K170="",L170=""),"",K170-L170)</f>
        <v/>
      </c>
      <c r="N170" s="15" t="n"/>
      <c r="O170" s="15" t="n"/>
      <c r="P170" s="40" t="n"/>
      <c r="Q170" s="15" t="n"/>
      <c r="R170" s="15" t="n"/>
      <c r="S170" s="41">
        <f>IF(OR(A170="",P170=""),"",IF(Q170="Oui",P170*'Paramètres'!$B$4,0))</f>
        <v/>
      </c>
      <c r="T170" s="41">
        <f>IF(OR(A170="",P170=""),"",IF(R170="Oui",P170*'Paramètres'!$B$5,0))</f>
        <v/>
      </c>
      <c r="U170" s="41">
        <f>IF(OR(A170="",P170=""),"",P170+S170+T170)</f>
        <v/>
      </c>
      <c r="V170" s="15" t="n"/>
      <c r="W170" s="16" t="n"/>
      <c r="X170" s="22">
        <f>IF(OR(A170="",K170=""),"",K170-TODAY())</f>
        <v/>
      </c>
      <c r="Y170" s="23">
        <f>IF(A170="","",IF(O170="Résilié","Sans objet",IF(K170="","À compléter",IF(K170&lt;TODAY(),"Échu",IF(K170&lt;=TODAY()+'Paramètres'!$B$7,"Échéance prochaine",IF(M170&lt;=TODAY(),"Avis de renouvellement requis","Conforme"))))))</f>
        <v/>
      </c>
      <c r="Z170" s="16" t="n"/>
    </row>
    <row r="171">
      <c r="A171" s="15" t="n"/>
      <c r="B171" s="16" t="n"/>
      <c r="C171" s="15" t="n"/>
      <c r="D171" s="16" t="n"/>
      <c r="E171" s="16" t="n"/>
      <c r="F171" s="16" t="n"/>
      <c r="G171" s="16" t="n"/>
      <c r="H171" s="16" t="n"/>
      <c r="I171" s="38" t="n"/>
      <c r="J171" s="38" t="n"/>
      <c r="K171" s="38" t="n"/>
      <c r="L171" s="18" t="n"/>
      <c r="M171" s="39">
        <f>IF(OR(A171="",K171="",L171=""),"",K171-L171)</f>
        <v/>
      </c>
      <c r="N171" s="15" t="n"/>
      <c r="O171" s="15" t="n"/>
      <c r="P171" s="40" t="n"/>
      <c r="Q171" s="15" t="n"/>
      <c r="R171" s="15" t="n"/>
      <c r="S171" s="41">
        <f>IF(OR(A171="",P171=""),"",IF(Q171="Oui",P171*'Paramètres'!$B$4,0))</f>
        <v/>
      </c>
      <c r="T171" s="41">
        <f>IF(OR(A171="",P171=""),"",IF(R171="Oui",P171*'Paramètres'!$B$5,0))</f>
        <v/>
      </c>
      <c r="U171" s="41">
        <f>IF(OR(A171="",P171=""),"",P171+S171+T171)</f>
        <v/>
      </c>
      <c r="V171" s="15" t="n"/>
      <c r="W171" s="16" t="n"/>
      <c r="X171" s="22">
        <f>IF(OR(A171="",K171=""),"",K171-TODAY())</f>
        <v/>
      </c>
      <c r="Y171" s="23">
        <f>IF(A171="","",IF(O171="Résilié","Sans objet",IF(K171="","À compléter",IF(K171&lt;TODAY(),"Échu",IF(K171&lt;=TODAY()+'Paramètres'!$B$7,"Échéance prochaine",IF(M171&lt;=TODAY(),"Avis de renouvellement requis","Conforme"))))))</f>
        <v/>
      </c>
      <c r="Z171" s="16" t="n"/>
    </row>
    <row r="172">
      <c r="A172" s="15" t="n"/>
      <c r="B172" s="16" t="n"/>
      <c r="C172" s="15" t="n"/>
      <c r="D172" s="16" t="n"/>
      <c r="E172" s="16" t="n"/>
      <c r="F172" s="16" t="n"/>
      <c r="G172" s="16" t="n"/>
      <c r="H172" s="16" t="n"/>
      <c r="I172" s="38" t="n"/>
      <c r="J172" s="38" t="n"/>
      <c r="K172" s="38" t="n"/>
      <c r="L172" s="18" t="n"/>
      <c r="M172" s="39">
        <f>IF(OR(A172="",K172="",L172=""),"",K172-L172)</f>
        <v/>
      </c>
      <c r="N172" s="15" t="n"/>
      <c r="O172" s="15" t="n"/>
      <c r="P172" s="40" t="n"/>
      <c r="Q172" s="15" t="n"/>
      <c r="R172" s="15" t="n"/>
      <c r="S172" s="41">
        <f>IF(OR(A172="",P172=""),"",IF(Q172="Oui",P172*'Paramètres'!$B$4,0))</f>
        <v/>
      </c>
      <c r="T172" s="41">
        <f>IF(OR(A172="",P172=""),"",IF(R172="Oui",P172*'Paramètres'!$B$5,0))</f>
        <v/>
      </c>
      <c r="U172" s="41">
        <f>IF(OR(A172="",P172=""),"",P172+S172+T172)</f>
        <v/>
      </c>
      <c r="V172" s="15" t="n"/>
      <c r="W172" s="16" t="n"/>
      <c r="X172" s="22">
        <f>IF(OR(A172="",K172=""),"",K172-TODAY())</f>
        <v/>
      </c>
      <c r="Y172" s="23">
        <f>IF(A172="","",IF(O172="Résilié","Sans objet",IF(K172="","À compléter",IF(K172&lt;TODAY(),"Échu",IF(K172&lt;=TODAY()+'Paramètres'!$B$7,"Échéance prochaine",IF(M172&lt;=TODAY(),"Avis de renouvellement requis","Conforme"))))))</f>
        <v/>
      </c>
      <c r="Z172" s="16" t="n"/>
    </row>
    <row r="173">
      <c r="A173" s="15" t="n"/>
      <c r="B173" s="16" t="n"/>
      <c r="C173" s="15" t="n"/>
      <c r="D173" s="16" t="n"/>
      <c r="E173" s="16" t="n"/>
      <c r="F173" s="16" t="n"/>
      <c r="G173" s="16" t="n"/>
      <c r="H173" s="16" t="n"/>
      <c r="I173" s="38" t="n"/>
      <c r="J173" s="38" t="n"/>
      <c r="K173" s="38" t="n"/>
      <c r="L173" s="18" t="n"/>
      <c r="M173" s="39">
        <f>IF(OR(A173="",K173="",L173=""),"",K173-L173)</f>
        <v/>
      </c>
      <c r="N173" s="15" t="n"/>
      <c r="O173" s="15" t="n"/>
      <c r="P173" s="40" t="n"/>
      <c r="Q173" s="15" t="n"/>
      <c r="R173" s="15" t="n"/>
      <c r="S173" s="41">
        <f>IF(OR(A173="",P173=""),"",IF(Q173="Oui",P173*'Paramètres'!$B$4,0))</f>
        <v/>
      </c>
      <c r="T173" s="41">
        <f>IF(OR(A173="",P173=""),"",IF(R173="Oui",P173*'Paramètres'!$B$5,0))</f>
        <v/>
      </c>
      <c r="U173" s="41">
        <f>IF(OR(A173="",P173=""),"",P173+S173+T173)</f>
        <v/>
      </c>
      <c r="V173" s="15" t="n"/>
      <c r="W173" s="16" t="n"/>
      <c r="X173" s="22">
        <f>IF(OR(A173="",K173=""),"",K173-TODAY())</f>
        <v/>
      </c>
      <c r="Y173" s="23">
        <f>IF(A173="","",IF(O173="Résilié","Sans objet",IF(K173="","À compléter",IF(K173&lt;TODAY(),"Échu",IF(K173&lt;=TODAY()+'Paramètres'!$B$7,"Échéance prochaine",IF(M173&lt;=TODAY(),"Avis de renouvellement requis","Conforme"))))))</f>
        <v/>
      </c>
      <c r="Z173" s="16" t="n"/>
    </row>
    <row r="174">
      <c r="A174" s="15" t="n"/>
      <c r="B174" s="16" t="n"/>
      <c r="C174" s="15" t="n"/>
      <c r="D174" s="16" t="n"/>
      <c r="E174" s="16" t="n"/>
      <c r="F174" s="16" t="n"/>
      <c r="G174" s="16" t="n"/>
      <c r="H174" s="16" t="n"/>
      <c r="I174" s="38" t="n"/>
      <c r="J174" s="38" t="n"/>
      <c r="K174" s="38" t="n"/>
      <c r="L174" s="18" t="n"/>
      <c r="M174" s="39">
        <f>IF(OR(A174="",K174="",L174=""),"",K174-L174)</f>
        <v/>
      </c>
      <c r="N174" s="15" t="n"/>
      <c r="O174" s="15" t="n"/>
      <c r="P174" s="40" t="n"/>
      <c r="Q174" s="15" t="n"/>
      <c r="R174" s="15" t="n"/>
      <c r="S174" s="41">
        <f>IF(OR(A174="",P174=""),"",IF(Q174="Oui",P174*'Paramètres'!$B$4,0))</f>
        <v/>
      </c>
      <c r="T174" s="41">
        <f>IF(OR(A174="",P174=""),"",IF(R174="Oui",P174*'Paramètres'!$B$5,0))</f>
        <v/>
      </c>
      <c r="U174" s="41">
        <f>IF(OR(A174="",P174=""),"",P174+S174+T174)</f>
        <v/>
      </c>
      <c r="V174" s="15" t="n"/>
      <c r="W174" s="16" t="n"/>
      <c r="X174" s="22">
        <f>IF(OR(A174="",K174=""),"",K174-TODAY())</f>
        <v/>
      </c>
      <c r="Y174" s="23">
        <f>IF(A174="","",IF(O174="Résilié","Sans objet",IF(K174="","À compléter",IF(K174&lt;TODAY(),"Échu",IF(K174&lt;=TODAY()+'Paramètres'!$B$7,"Échéance prochaine",IF(M174&lt;=TODAY(),"Avis de renouvellement requis","Conforme"))))))</f>
        <v/>
      </c>
      <c r="Z174" s="16" t="n"/>
    </row>
    <row r="175">
      <c r="A175" s="15" t="n"/>
      <c r="B175" s="16" t="n"/>
      <c r="C175" s="15" t="n"/>
      <c r="D175" s="16" t="n"/>
      <c r="E175" s="16" t="n"/>
      <c r="F175" s="16" t="n"/>
      <c r="G175" s="16" t="n"/>
      <c r="H175" s="16" t="n"/>
      <c r="I175" s="38" t="n"/>
      <c r="J175" s="38" t="n"/>
      <c r="K175" s="38" t="n"/>
      <c r="L175" s="18" t="n"/>
      <c r="M175" s="39">
        <f>IF(OR(A175="",K175="",L175=""),"",K175-L175)</f>
        <v/>
      </c>
      <c r="N175" s="15" t="n"/>
      <c r="O175" s="15" t="n"/>
      <c r="P175" s="40" t="n"/>
      <c r="Q175" s="15" t="n"/>
      <c r="R175" s="15" t="n"/>
      <c r="S175" s="41">
        <f>IF(OR(A175="",P175=""),"",IF(Q175="Oui",P175*'Paramètres'!$B$4,0))</f>
        <v/>
      </c>
      <c r="T175" s="41">
        <f>IF(OR(A175="",P175=""),"",IF(R175="Oui",P175*'Paramètres'!$B$5,0))</f>
        <v/>
      </c>
      <c r="U175" s="41">
        <f>IF(OR(A175="",P175=""),"",P175+S175+T175)</f>
        <v/>
      </c>
      <c r="V175" s="15" t="n"/>
      <c r="W175" s="16" t="n"/>
      <c r="X175" s="22">
        <f>IF(OR(A175="",K175=""),"",K175-TODAY())</f>
        <v/>
      </c>
      <c r="Y175" s="23">
        <f>IF(A175="","",IF(O175="Résilié","Sans objet",IF(K175="","À compléter",IF(K175&lt;TODAY(),"Échu",IF(K175&lt;=TODAY()+'Paramètres'!$B$7,"Échéance prochaine",IF(M175&lt;=TODAY(),"Avis de renouvellement requis","Conforme"))))))</f>
        <v/>
      </c>
      <c r="Z175" s="16" t="n"/>
    </row>
    <row r="176">
      <c r="A176" s="15" t="n"/>
      <c r="B176" s="16" t="n"/>
      <c r="C176" s="15" t="n"/>
      <c r="D176" s="16" t="n"/>
      <c r="E176" s="16" t="n"/>
      <c r="F176" s="16" t="n"/>
      <c r="G176" s="16" t="n"/>
      <c r="H176" s="16" t="n"/>
      <c r="I176" s="38" t="n"/>
      <c r="J176" s="38" t="n"/>
      <c r="K176" s="38" t="n"/>
      <c r="L176" s="18" t="n"/>
      <c r="M176" s="39">
        <f>IF(OR(A176="",K176="",L176=""),"",K176-L176)</f>
        <v/>
      </c>
      <c r="N176" s="15" t="n"/>
      <c r="O176" s="15" t="n"/>
      <c r="P176" s="40" t="n"/>
      <c r="Q176" s="15" t="n"/>
      <c r="R176" s="15" t="n"/>
      <c r="S176" s="41">
        <f>IF(OR(A176="",P176=""),"",IF(Q176="Oui",P176*'Paramètres'!$B$4,0))</f>
        <v/>
      </c>
      <c r="T176" s="41">
        <f>IF(OR(A176="",P176=""),"",IF(R176="Oui",P176*'Paramètres'!$B$5,0))</f>
        <v/>
      </c>
      <c r="U176" s="41">
        <f>IF(OR(A176="",P176=""),"",P176+S176+T176)</f>
        <v/>
      </c>
      <c r="V176" s="15" t="n"/>
      <c r="W176" s="16" t="n"/>
      <c r="X176" s="22">
        <f>IF(OR(A176="",K176=""),"",K176-TODAY())</f>
        <v/>
      </c>
      <c r="Y176" s="23">
        <f>IF(A176="","",IF(O176="Résilié","Sans objet",IF(K176="","À compléter",IF(K176&lt;TODAY(),"Échu",IF(K176&lt;=TODAY()+'Paramètres'!$B$7,"Échéance prochaine",IF(M176&lt;=TODAY(),"Avis de renouvellement requis","Conforme"))))))</f>
        <v/>
      </c>
      <c r="Z176" s="16" t="n"/>
    </row>
    <row r="177">
      <c r="A177" s="15" t="n"/>
      <c r="B177" s="16" t="n"/>
      <c r="C177" s="15" t="n"/>
      <c r="D177" s="16" t="n"/>
      <c r="E177" s="16" t="n"/>
      <c r="F177" s="16" t="n"/>
      <c r="G177" s="16" t="n"/>
      <c r="H177" s="16" t="n"/>
      <c r="I177" s="38" t="n"/>
      <c r="J177" s="38" t="n"/>
      <c r="K177" s="38" t="n"/>
      <c r="L177" s="18" t="n"/>
      <c r="M177" s="39">
        <f>IF(OR(A177="",K177="",L177=""),"",K177-L177)</f>
        <v/>
      </c>
      <c r="N177" s="15" t="n"/>
      <c r="O177" s="15" t="n"/>
      <c r="P177" s="40" t="n"/>
      <c r="Q177" s="15" t="n"/>
      <c r="R177" s="15" t="n"/>
      <c r="S177" s="41">
        <f>IF(OR(A177="",P177=""),"",IF(Q177="Oui",P177*'Paramètres'!$B$4,0))</f>
        <v/>
      </c>
      <c r="T177" s="41">
        <f>IF(OR(A177="",P177=""),"",IF(R177="Oui",P177*'Paramètres'!$B$5,0))</f>
        <v/>
      </c>
      <c r="U177" s="41">
        <f>IF(OR(A177="",P177=""),"",P177+S177+T177)</f>
        <v/>
      </c>
      <c r="V177" s="15" t="n"/>
      <c r="W177" s="16" t="n"/>
      <c r="X177" s="22">
        <f>IF(OR(A177="",K177=""),"",K177-TODAY())</f>
        <v/>
      </c>
      <c r="Y177" s="23">
        <f>IF(A177="","",IF(O177="Résilié","Sans objet",IF(K177="","À compléter",IF(K177&lt;TODAY(),"Échu",IF(K177&lt;=TODAY()+'Paramètres'!$B$7,"Échéance prochaine",IF(M177&lt;=TODAY(),"Avis de renouvellement requis","Conforme"))))))</f>
        <v/>
      </c>
      <c r="Z177" s="16" t="n"/>
    </row>
    <row r="178">
      <c r="A178" s="15" t="n"/>
      <c r="B178" s="16" t="n"/>
      <c r="C178" s="15" t="n"/>
      <c r="D178" s="16" t="n"/>
      <c r="E178" s="16" t="n"/>
      <c r="F178" s="16" t="n"/>
      <c r="G178" s="16" t="n"/>
      <c r="H178" s="16" t="n"/>
      <c r="I178" s="38" t="n"/>
      <c r="J178" s="38" t="n"/>
      <c r="K178" s="38" t="n"/>
      <c r="L178" s="18" t="n"/>
      <c r="M178" s="39">
        <f>IF(OR(A178="",K178="",L178=""),"",K178-L178)</f>
        <v/>
      </c>
      <c r="N178" s="15" t="n"/>
      <c r="O178" s="15" t="n"/>
      <c r="P178" s="40" t="n"/>
      <c r="Q178" s="15" t="n"/>
      <c r="R178" s="15" t="n"/>
      <c r="S178" s="41">
        <f>IF(OR(A178="",P178=""),"",IF(Q178="Oui",P178*'Paramètres'!$B$4,0))</f>
        <v/>
      </c>
      <c r="T178" s="41">
        <f>IF(OR(A178="",P178=""),"",IF(R178="Oui",P178*'Paramètres'!$B$5,0))</f>
        <v/>
      </c>
      <c r="U178" s="41">
        <f>IF(OR(A178="",P178=""),"",P178+S178+T178)</f>
        <v/>
      </c>
      <c r="V178" s="15" t="n"/>
      <c r="W178" s="16" t="n"/>
      <c r="X178" s="22">
        <f>IF(OR(A178="",K178=""),"",K178-TODAY())</f>
        <v/>
      </c>
      <c r="Y178" s="23">
        <f>IF(A178="","",IF(O178="Résilié","Sans objet",IF(K178="","À compléter",IF(K178&lt;TODAY(),"Échu",IF(K178&lt;=TODAY()+'Paramètres'!$B$7,"Échéance prochaine",IF(M178&lt;=TODAY(),"Avis de renouvellement requis","Conforme"))))))</f>
        <v/>
      </c>
      <c r="Z178" s="16" t="n"/>
    </row>
    <row r="179">
      <c r="A179" s="15" t="n"/>
      <c r="B179" s="16" t="n"/>
      <c r="C179" s="15" t="n"/>
      <c r="D179" s="16" t="n"/>
      <c r="E179" s="16" t="n"/>
      <c r="F179" s="16" t="n"/>
      <c r="G179" s="16" t="n"/>
      <c r="H179" s="16" t="n"/>
      <c r="I179" s="38" t="n"/>
      <c r="J179" s="38" t="n"/>
      <c r="K179" s="38" t="n"/>
      <c r="L179" s="18" t="n"/>
      <c r="M179" s="39">
        <f>IF(OR(A179="",K179="",L179=""),"",K179-L179)</f>
        <v/>
      </c>
      <c r="N179" s="15" t="n"/>
      <c r="O179" s="15" t="n"/>
      <c r="P179" s="40" t="n"/>
      <c r="Q179" s="15" t="n"/>
      <c r="R179" s="15" t="n"/>
      <c r="S179" s="41">
        <f>IF(OR(A179="",P179=""),"",IF(Q179="Oui",P179*'Paramètres'!$B$4,0))</f>
        <v/>
      </c>
      <c r="T179" s="41">
        <f>IF(OR(A179="",P179=""),"",IF(R179="Oui",P179*'Paramètres'!$B$5,0))</f>
        <v/>
      </c>
      <c r="U179" s="41">
        <f>IF(OR(A179="",P179=""),"",P179+S179+T179)</f>
        <v/>
      </c>
      <c r="V179" s="15" t="n"/>
      <c r="W179" s="16" t="n"/>
      <c r="X179" s="22">
        <f>IF(OR(A179="",K179=""),"",K179-TODAY())</f>
        <v/>
      </c>
      <c r="Y179" s="23">
        <f>IF(A179="","",IF(O179="Résilié","Sans objet",IF(K179="","À compléter",IF(K179&lt;TODAY(),"Échu",IF(K179&lt;=TODAY()+'Paramètres'!$B$7,"Échéance prochaine",IF(M179&lt;=TODAY(),"Avis de renouvellement requis","Conforme"))))))</f>
        <v/>
      </c>
      <c r="Z179" s="16" t="n"/>
    </row>
    <row r="180">
      <c r="A180" s="15" t="n"/>
      <c r="B180" s="16" t="n"/>
      <c r="C180" s="15" t="n"/>
      <c r="D180" s="16" t="n"/>
      <c r="E180" s="16" t="n"/>
      <c r="F180" s="16" t="n"/>
      <c r="G180" s="16" t="n"/>
      <c r="H180" s="16" t="n"/>
      <c r="I180" s="38" t="n"/>
      <c r="J180" s="38" t="n"/>
      <c r="K180" s="38" t="n"/>
      <c r="L180" s="18" t="n"/>
      <c r="M180" s="39">
        <f>IF(OR(A180="",K180="",L180=""),"",K180-L180)</f>
        <v/>
      </c>
      <c r="N180" s="15" t="n"/>
      <c r="O180" s="15" t="n"/>
      <c r="P180" s="40" t="n"/>
      <c r="Q180" s="15" t="n"/>
      <c r="R180" s="15" t="n"/>
      <c r="S180" s="41">
        <f>IF(OR(A180="",P180=""),"",IF(Q180="Oui",P180*'Paramètres'!$B$4,0))</f>
        <v/>
      </c>
      <c r="T180" s="41">
        <f>IF(OR(A180="",P180=""),"",IF(R180="Oui",P180*'Paramètres'!$B$5,0))</f>
        <v/>
      </c>
      <c r="U180" s="41">
        <f>IF(OR(A180="",P180=""),"",P180+S180+T180)</f>
        <v/>
      </c>
      <c r="V180" s="15" t="n"/>
      <c r="W180" s="16" t="n"/>
      <c r="X180" s="22">
        <f>IF(OR(A180="",K180=""),"",K180-TODAY())</f>
        <v/>
      </c>
      <c r="Y180" s="23">
        <f>IF(A180="","",IF(O180="Résilié","Sans objet",IF(K180="","À compléter",IF(K180&lt;TODAY(),"Échu",IF(K180&lt;=TODAY()+'Paramètres'!$B$7,"Échéance prochaine",IF(M180&lt;=TODAY(),"Avis de renouvellement requis","Conforme"))))))</f>
        <v/>
      </c>
      <c r="Z180" s="16" t="n"/>
    </row>
    <row r="181">
      <c r="A181" s="15" t="n"/>
      <c r="B181" s="16" t="n"/>
      <c r="C181" s="15" t="n"/>
      <c r="D181" s="16" t="n"/>
      <c r="E181" s="16" t="n"/>
      <c r="F181" s="16" t="n"/>
      <c r="G181" s="16" t="n"/>
      <c r="H181" s="16" t="n"/>
      <c r="I181" s="38" t="n"/>
      <c r="J181" s="38" t="n"/>
      <c r="K181" s="38" t="n"/>
      <c r="L181" s="18" t="n"/>
      <c r="M181" s="39">
        <f>IF(OR(A181="",K181="",L181=""),"",K181-L181)</f>
        <v/>
      </c>
      <c r="N181" s="15" t="n"/>
      <c r="O181" s="15" t="n"/>
      <c r="P181" s="40" t="n"/>
      <c r="Q181" s="15" t="n"/>
      <c r="R181" s="15" t="n"/>
      <c r="S181" s="41">
        <f>IF(OR(A181="",P181=""),"",IF(Q181="Oui",P181*'Paramètres'!$B$4,0))</f>
        <v/>
      </c>
      <c r="T181" s="41">
        <f>IF(OR(A181="",P181=""),"",IF(R181="Oui",P181*'Paramètres'!$B$5,0))</f>
        <v/>
      </c>
      <c r="U181" s="41">
        <f>IF(OR(A181="",P181=""),"",P181+S181+T181)</f>
        <v/>
      </c>
      <c r="V181" s="15" t="n"/>
      <c r="W181" s="16" t="n"/>
      <c r="X181" s="22">
        <f>IF(OR(A181="",K181=""),"",K181-TODAY())</f>
        <v/>
      </c>
      <c r="Y181" s="23">
        <f>IF(A181="","",IF(O181="Résilié","Sans objet",IF(K181="","À compléter",IF(K181&lt;TODAY(),"Échu",IF(K181&lt;=TODAY()+'Paramètres'!$B$7,"Échéance prochaine",IF(M181&lt;=TODAY(),"Avis de renouvellement requis","Conforme"))))))</f>
        <v/>
      </c>
      <c r="Z181" s="16" t="n"/>
    </row>
    <row r="182">
      <c r="A182" s="15" t="n"/>
      <c r="B182" s="16" t="n"/>
      <c r="C182" s="15" t="n"/>
      <c r="D182" s="16" t="n"/>
      <c r="E182" s="16" t="n"/>
      <c r="F182" s="16" t="n"/>
      <c r="G182" s="16" t="n"/>
      <c r="H182" s="16" t="n"/>
      <c r="I182" s="38" t="n"/>
      <c r="J182" s="38" t="n"/>
      <c r="K182" s="38" t="n"/>
      <c r="L182" s="18" t="n"/>
      <c r="M182" s="39">
        <f>IF(OR(A182="",K182="",L182=""),"",K182-L182)</f>
        <v/>
      </c>
      <c r="N182" s="15" t="n"/>
      <c r="O182" s="15" t="n"/>
      <c r="P182" s="40" t="n"/>
      <c r="Q182" s="15" t="n"/>
      <c r="R182" s="15" t="n"/>
      <c r="S182" s="41">
        <f>IF(OR(A182="",P182=""),"",IF(Q182="Oui",P182*'Paramètres'!$B$4,0))</f>
        <v/>
      </c>
      <c r="T182" s="41">
        <f>IF(OR(A182="",P182=""),"",IF(R182="Oui",P182*'Paramètres'!$B$5,0))</f>
        <v/>
      </c>
      <c r="U182" s="41">
        <f>IF(OR(A182="",P182=""),"",P182+S182+T182)</f>
        <v/>
      </c>
      <c r="V182" s="15" t="n"/>
      <c r="W182" s="16" t="n"/>
      <c r="X182" s="22">
        <f>IF(OR(A182="",K182=""),"",K182-TODAY())</f>
        <v/>
      </c>
      <c r="Y182" s="23">
        <f>IF(A182="","",IF(O182="Résilié","Sans objet",IF(K182="","À compléter",IF(K182&lt;TODAY(),"Échu",IF(K182&lt;=TODAY()+'Paramètres'!$B$7,"Échéance prochaine",IF(M182&lt;=TODAY(),"Avis de renouvellement requis","Conforme"))))))</f>
        <v/>
      </c>
      <c r="Z182" s="16" t="n"/>
    </row>
    <row r="183">
      <c r="A183" s="15" t="n"/>
      <c r="B183" s="16" t="n"/>
      <c r="C183" s="15" t="n"/>
      <c r="D183" s="16" t="n"/>
      <c r="E183" s="16" t="n"/>
      <c r="F183" s="16" t="n"/>
      <c r="G183" s="16" t="n"/>
      <c r="H183" s="16" t="n"/>
      <c r="I183" s="38" t="n"/>
      <c r="J183" s="38" t="n"/>
      <c r="K183" s="38" t="n"/>
      <c r="L183" s="18" t="n"/>
      <c r="M183" s="39">
        <f>IF(OR(A183="",K183="",L183=""),"",K183-L183)</f>
        <v/>
      </c>
      <c r="N183" s="15" t="n"/>
      <c r="O183" s="15" t="n"/>
      <c r="P183" s="40" t="n"/>
      <c r="Q183" s="15" t="n"/>
      <c r="R183" s="15" t="n"/>
      <c r="S183" s="41">
        <f>IF(OR(A183="",P183=""),"",IF(Q183="Oui",P183*'Paramètres'!$B$4,0))</f>
        <v/>
      </c>
      <c r="T183" s="41">
        <f>IF(OR(A183="",P183=""),"",IF(R183="Oui",P183*'Paramètres'!$B$5,0))</f>
        <v/>
      </c>
      <c r="U183" s="41">
        <f>IF(OR(A183="",P183=""),"",P183+S183+T183)</f>
        <v/>
      </c>
      <c r="V183" s="15" t="n"/>
      <c r="W183" s="16" t="n"/>
      <c r="X183" s="22">
        <f>IF(OR(A183="",K183=""),"",K183-TODAY())</f>
        <v/>
      </c>
      <c r="Y183" s="23">
        <f>IF(A183="","",IF(O183="Résilié","Sans objet",IF(K183="","À compléter",IF(K183&lt;TODAY(),"Échu",IF(K183&lt;=TODAY()+'Paramètres'!$B$7,"Échéance prochaine",IF(M183&lt;=TODAY(),"Avis de renouvellement requis","Conforme"))))))</f>
        <v/>
      </c>
      <c r="Z183" s="16" t="n"/>
    </row>
    <row r="184">
      <c r="A184" s="15" t="n"/>
      <c r="B184" s="16" t="n"/>
      <c r="C184" s="15" t="n"/>
      <c r="D184" s="16" t="n"/>
      <c r="E184" s="16" t="n"/>
      <c r="F184" s="16" t="n"/>
      <c r="G184" s="16" t="n"/>
      <c r="H184" s="16" t="n"/>
      <c r="I184" s="38" t="n"/>
      <c r="J184" s="38" t="n"/>
      <c r="K184" s="38" t="n"/>
      <c r="L184" s="18" t="n"/>
      <c r="M184" s="39">
        <f>IF(OR(A184="",K184="",L184=""),"",K184-L184)</f>
        <v/>
      </c>
      <c r="N184" s="15" t="n"/>
      <c r="O184" s="15" t="n"/>
      <c r="P184" s="40" t="n"/>
      <c r="Q184" s="15" t="n"/>
      <c r="R184" s="15" t="n"/>
      <c r="S184" s="41">
        <f>IF(OR(A184="",P184=""),"",IF(Q184="Oui",P184*'Paramètres'!$B$4,0))</f>
        <v/>
      </c>
      <c r="T184" s="41">
        <f>IF(OR(A184="",P184=""),"",IF(R184="Oui",P184*'Paramètres'!$B$5,0))</f>
        <v/>
      </c>
      <c r="U184" s="41">
        <f>IF(OR(A184="",P184=""),"",P184+S184+T184)</f>
        <v/>
      </c>
      <c r="V184" s="15" t="n"/>
      <c r="W184" s="16" t="n"/>
      <c r="X184" s="22">
        <f>IF(OR(A184="",K184=""),"",K184-TODAY())</f>
        <v/>
      </c>
      <c r="Y184" s="23">
        <f>IF(A184="","",IF(O184="Résilié","Sans objet",IF(K184="","À compléter",IF(K184&lt;TODAY(),"Échu",IF(K184&lt;=TODAY()+'Paramètres'!$B$7,"Échéance prochaine",IF(M184&lt;=TODAY(),"Avis de renouvellement requis","Conforme"))))))</f>
        <v/>
      </c>
      <c r="Z184" s="16" t="n"/>
    </row>
    <row r="185">
      <c r="A185" s="15" t="n"/>
      <c r="B185" s="16" t="n"/>
      <c r="C185" s="15" t="n"/>
      <c r="D185" s="16" t="n"/>
      <c r="E185" s="16" t="n"/>
      <c r="F185" s="16" t="n"/>
      <c r="G185" s="16" t="n"/>
      <c r="H185" s="16" t="n"/>
      <c r="I185" s="38" t="n"/>
      <c r="J185" s="38" t="n"/>
      <c r="K185" s="38" t="n"/>
      <c r="L185" s="18" t="n"/>
      <c r="M185" s="39">
        <f>IF(OR(A185="",K185="",L185=""),"",K185-L185)</f>
        <v/>
      </c>
      <c r="N185" s="15" t="n"/>
      <c r="O185" s="15" t="n"/>
      <c r="P185" s="40" t="n"/>
      <c r="Q185" s="15" t="n"/>
      <c r="R185" s="15" t="n"/>
      <c r="S185" s="41">
        <f>IF(OR(A185="",P185=""),"",IF(Q185="Oui",P185*'Paramètres'!$B$4,0))</f>
        <v/>
      </c>
      <c r="T185" s="41">
        <f>IF(OR(A185="",P185=""),"",IF(R185="Oui",P185*'Paramètres'!$B$5,0))</f>
        <v/>
      </c>
      <c r="U185" s="41">
        <f>IF(OR(A185="",P185=""),"",P185+S185+T185)</f>
        <v/>
      </c>
      <c r="V185" s="15" t="n"/>
      <c r="W185" s="16" t="n"/>
      <c r="X185" s="22">
        <f>IF(OR(A185="",K185=""),"",K185-TODAY())</f>
        <v/>
      </c>
      <c r="Y185" s="23">
        <f>IF(A185="","",IF(O185="Résilié","Sans objet",IF(K185="","À compléter",IF(K185&lt;TODAY(),"Échu",IF(K185&lt;=TODAY()+'Paramètres'!$B$7,"Échéance prochaine",IF(M185&lt;=TODAY(),"Avis de renouvellement requis","Conforme"))))))</f>
        <v/>
      </c>
      <c r="Z185" s="16" t="n"/>
    </row>
    <row r="186">
      <c r="A186" s="15" t="n"/>
      <c r="B186" s="16" t="n"/>
      <c r="C186" s="15" t="n"/>
      <c r="D186" s="16" t="n"/>
      <c r="E186" s="16" t="n"/>
      <c r="F186" s="16" t="n"/>
      <c r="G186" s="16" t="n"/>
      <c r="H186" s="16" t="n"/>
      <c r="I186" s="38" t="n"/>
      <c r="J186" s="38" t="n"/>
      <c r="K186" s="38" t="n"/>
      <c r="L186" s="18" t="n"/>
      <c r="M186" s="39">
        <f>IF(OR(A186="",K186="",L186=""),"",K186-L186)</f>
        <v/>
      </c>
      <c r="N186" s="15" t="n"/>
      <c r="O186" s="15" t="n"/>
      <c r="P186" s="40" t="n"/>
      <c r="Q186" s="15" t="n"/>
      <c r="R186" s="15" t="n"/>
      <c r="S186" s="41">
        <f>IF(OR(A186="",P186=""),"",IF(Q186="Oui",P186*'Paramètres'!$B$4,0))</f>
        <v/>
      </c>
      <c r="T186" s="41">
        <f>IF(OR(A186="",P186=""),"",IF(R186="Oui",P186*'Paramètres'!$B$5,0))</f>
        <v/>
      </c>
      <c r="U186" s="41">
        <f>IF(OR(A186="",P186=""),"",P186+S186+T186)</f>
        <v/>
      </c>
      <c r="V186" s="15" t="n"/>
      <c r="W186" s="16" t="n"/>
      <c r="X186" s="22">
        <f>IF(OR(A186="",K186=""),"",K186-TODAY())</f>
        <v/>
      </c>
      <c r="Y186" s="23">
        <f>IF(A186="","",IF(O186="Résilié","Sans objet",IF(K186="","À compléter",IF(K186&lt;TODAY(),"Échu",IF(K186&lt;=TODAY()+'Paramètres'!$B$7,"Échéance prochaine",IF(M186&lt;=TODAY(),"Avis de renouvellement requis","Conforme"))))))</f>
        <v/>
      </c>
      <c r="Z186" s="16" t="n"/>
    </row>
    <row r="187">
      <c r="A187" s="15" t="n"/>
      <c r="B187" s="16" t="n"/>
      <c r="C187" s="15" t="n"/>
      <c r="D187" s="16" t="n"/>
      <c r="E187" s="16" t="n"/>
      <c r="F187" s="16" t="n"/>
      <c r="G187" s="16" t="n"/>
      <c r="H187" s="16" t="n"/>
      <c r="I187" s="38" t="n"/>
      <c r="J187" s="38" t="n"/>
      <c r="K187" s="38" t="n"/>
      <c r="L187" s="18" t="n"/>
      <c r="M187" s="39">
        <f>IF(OR(A187="",K187="",L187=""),"",K187-L187)</f>
        <v/>
      </c>
      <c r="N187" s="15" t="n"/>
      <c r="O187" s="15" t="n"/>
      <c r="P187" s="40" t="n"/>
      <c r="Q187" s="15" t="n"/>
      <c r="R187" s="15" t="n"/>
      <c r="S187" s="41">
        <f>IF(OR(A187="",P187=""),"",IF(Q187="Oui",P187*'Paramètres'!$B$4,0))</f>
        <v/>
      </c>
      <c r="T187" s="41">
        <f>IF(OR(A187="",P187=""),"",IF(R187="Oui",P187*'Paramètres'!$B$5,0))</f>
        <v/>
      </c>
      <c r="U187" s="41">
        <f>IF(OR(A187="",P187=""),"",P187+S187+T187)</f>
        <v/>
      </c>
      <c r="V187" s="15" t="n"/>
      <c r="W187" s="16" t="n"/>
      <c r="X187" s="22">
        <f>IF(OR(A187="",K187=""),"",K187-TODAY())</f>
        <v/>
      </c>
      <c r="Y187" s="23">
        <f>IF(A187="","",IF(O187="Résilié","Sans objet",IF(K187="","À compléter",IF(K187&lt;TODAY(),"Échu",IF(K187&lt;=TODAY()+'Paramètres'!$B$7,"Échéance prochaine",IF(M187&lt;=TODAY(),"Avis de renouvellement requis","Conforme"))))))</f>
        <v/>
      </c>
      <c r="Z187" s="16" t="n"/>
    </row>
    <row r="188">
      <c r="A188" s="15" t="n"/>
      <c r="B188" s="16" t="n"/>
      <c r="C188" s="15" t="n"/>
      <c r="D188" s="16" t="n"/>
      <c r="E188" s="16" t="n"/>
      <c r="F188" s="16" t="n"/>
      <c r="G188" s="16" t="n"/>
      <c r="H188" s="16" t="n"/>
      <c r="I188" s="38" t="n"/>
      <c r="J188" s="38" t="n"/>
      <c r="K188" s="38" t="n"/>
      <c r="L188" s="18" t="n"/>
      <c r="M188" s="39">
        <f>IF(OR(A188="",K188="",L188=""),"",K188-L188)</f>
        <v/>
      </c>
      <c r="N188" s="15" t="n"/>
      <c r="O188" s="15" t="n"/>
      <c r="P188" s="40" t="n"/>
      <c r="Q188" s="15" t="n"/>
      <c r="R188" s="15" t="n"/>
      <c r="S188" s="41">
        <f>IF(OR(A188="",P188=""),"",IF(Q188="Oui",P188*'Paramètres'!$B$4,0))</f>
        <v/>
      </c>
      <c r="T188" s="41">
        <f>IF(OR(A188="",P188=""),"",IF(R188="Oui",P188*'Paramètres'!$B$5,0))</f>
        <v/>
      </c>
      <c r="U188" s="41">
        <f>IF(OR(A188="",P188=""),"",P188+S188+T188)</f>
        <v/>
      </c>
      <c r="V188" s="15" t="n"/>
      <c r="W188" s="16" t="n"/>
      <c r="X188" s="22">
        <f>IF(OR(A188="",K188=""),"",K188-TODAY())</f>
        <v/>
      </c>
      <c r="Y188" s="23">
        <f>IF(A188="","",IF(O188="Résilié","Sans objet",IF(K188="","À compléter",IF(K188&lt;TODAY(),"Échu",IF(K188&lt;=TODAY()+'Paramètres'!$B$7,"Échéance prochaine",IF(M188&lt;=TODAY(),"Avis de renouvellement requis","Conforme"))))))</f>
        <v/>
      </c>
      <c r="Z188" s="16" t="n"/>
    </row>
    <row r="189">
      <c r="A189" s="15" t="n"/>
      <c r="B189" s="16" t="n"/>
      <c r="C189" s="15" t="n"/>
      <c r="D189" s="16" t="n"/>
      <c r="E189" s="16" t="n"/>
      <c r="F189" s="16" t="n"/>
      <c r="G189" s="16" t="n"/>
      <c r="H189" s="16" t="n"/>
      <c r="I189" s="38" t="n"/>
      <c r="J189" s="38" t="n"/>
      <c r="K189" s="38" t="n"/>
      <c r="L189" s="18" t="n"/>
      <c r="M189" s="39">
        <f>IF(OR(A189="",K189="",L189=""),"",K189-L189)</f>
        <v/>
      </c>
      <c r="N189" s="15" t="n"/>
      <c r="O189" s="15" t="n"/>
      <c r="P189" s="40" t="n"/>
      <c r="Q189" s="15" t="n"/>
      <c r="R189" s="15" t="n"/>
      <c r="S189" s="41">
        <f>IF(OR(A189="",P189=""),"",IF(Q189="Oui",P189*'Paramètres'!$B$4,0))</f>
        <v/>
      </c>
      <c r="T189" s="41">
        <f>IF(OR(A189="",P189=""),"",IF(R189="Oui",P189*'Paramètres'!$B$5,0))</f>
        <v/>
      </c>
      <c r="U189" s="41">
        <f>IF(OR(A189="",P189=""),"",P189+S189+T189)</f>
        <v/>
      </c>
      <c r="V189" s="15" t="n"/>
      <c r="W189" s="16" t="n"/>
      <c r="X189" s="22">
        <f>IF(OR(A189="",K189=""),"",K189-TODAY())</f>
        <v/>
      </c>
      <c r="Y189" s="23">
        <f>IF(A189="","",IF(O189="Résilié","Sans objet",IF(K189="","À compléter",IF(K189&lt;TODAY(),"Échu",IF(K189&lt;=TODAY()+'Paramètres'!$B$7,"Échéance prochaine",IF(M189&lt;=TODAY(),"Avis de renouvellement requis","Conforme"))))))</f>
        <v/>
      </c>
      <c r="Z189" s="16" t="n"/>
    </row>
    <row r="190">
      <c r="A190" s="15" t="n"/>
      <c r="B190" s="16" t="n"/>
      <c r="C190" s="15" t="n"/>
      <c r="D190" s="16" t="n"/>
      <c r="E190" s="16" t="n"/>
      <c r="F190" s="16" t="n"/>
      <c r="G190" s="16" t="n"/>
      <c r="H190" s="16" t="n"/>
      <c r="I190" s="38" t="n"/>
      <c r="J190" s="38" t="n"/>
      <c r="K190" s="38" t="n"/>
      <c r="L190" s="18" t="n"/>
      <c r="M190" s="39">
        <f>IF(OR(A190="",K190="",L190=""),"",K190-L190)</f>
        <v/>
      </c>
      <c r="N190" s="15" t="n"/>
      <c r="O190" s="15" t="n"/>
      <c r="P190" s="40" t="n"/>
      <c r="Q190" s="15" t="n"/>
      <c r="R190" s="15" t="n"/>
      <c r="S190" s="41">
        <f>IF(OR(A190="",P190=""),"",IF(Q190="Oui",P190*'Paramètres'!$B$4,0))</f>
        <v/>
      </c>
      <c r="T190" s="41">
        <f>IF(OR(A190="",P190=""),"",IF(R190="Oui",P190*'Paramètres'!$B$5,0))</f>
        <v/>
      </c>
      <c r="U190" s="41">
        <f>IF(OR(A190="",P190=""),"",P190+S190+T190)</f>
        <v/>
      </c>
      <c r="V190" s="15" t="n"/>
      <c r="W190" s="16" t="n"/>
      <c r="X190" s="22">
        <f>IF(OR(A190="",K190=""),"",K190-TODAY())</f>
        <v/>
      </c>
      <c r="Y190" s="23">
        <f>IF(A190="","",IF(O190="Résilié","Sans objet",IF(K190="","À compléter",IF(K190&lt;TODAY(),"Échu",IF(K190&lt;=TODAY()+'Paramètres'!$B$7,"Échéance prochaine",IF(M190&lt;=TODAY(),"Avis de renouvellement requis","Conforme"))))))</f>
        <v/>
      </c>
      <c r="Z190" s="16" t="n"/>
    </row>
    <row r="191">
      <c r="A191" s="15" t="n"/>
      <c r="B191" s="16" t="n"/>
      <c r="C191" s="15" t="n"/>
      <c r="D191" s="16" t="n"/>
      <c r="E191" s="16" t="n"/>
      <c r="F191" s="16" t="n"/>
      <c r="G191" s="16" t="n"/>
      <c r="H191" s="16" t="n"/>
      <c r="I191" s="38" t="n"/>
      <c r="J191" s="38" t="n"/>
      <c r="K191" s="38" t="n"/>
      <c r="L191" s="18" t="n"/>
      <c r="M191" s="39">
        <f>IF(OR(A191="",K191="",L191=""),"",K191-L191)</f>
        <v/>
      </c>
      <c r="N191" s="15" t="n"/>
      <c r="O191" s="15" t="n"/>
      <c r="P191" s="40" t="n"/>
      <c r="Q191" s="15" t="n"/>
      <c r="R191" s="15" t="n"/>
      <c r="S191" s="41">
        <f>IF(OR(A191="",P191=""),"",IF(Q191="Oui",P191*'Paramètres'!$B$4,0))</f>
        <v/>
      </c>
      <c r="T191" s="41">
        <f>IF(OR(A191="",P191=""),"",IF(R191="Oui",P191*'Paramètres'!$B$5,0))</f>
        <v/>
      </c>
      <c r="U191" s="41">
        <f>IF(OR(A191="",P191=""),"",P191+S191+T191)</f>
        <v/>
      </c>
      <c r="V191" s="15" t="n"/>
      <c r="W191" s="16" t="n"/>
      <c r="X191" s="22">
        <f>IF(OR(A191="",K191=""),"",K191-TODAY())</f>
        <v/>
      </c>
      <c r="Y191" s="23">
        <f>IF(A191="","",IF(O191="Résilié","Sans objet",IF(K191="","À compléter",IF(K191&lt;TODAY(),"Échu",IF(K191&lt;=TODAY()+'Paramètres'!$B$7,"Échéance prochaine",IF(M191&lt;=TODAY(),"Avis de renouvellement requis","Conforme"))))))</f>
        <v/>
      </c>
      <c r="Z191" s="16" t="n"/>
    </row>
    <row r="192">
      <c r="A192" s="15" t="n"/>
      <c r="B192" s="16" t="n"/>
      <c r="C192" s="15" t="n"/>
      <c r="D192" s="16" t="n"/>
      <c r="E192" s="16" t="n"/>
      <c r="F192" s="16" t="n"/>
      <c r="G192" s="16" t="n"/>
      <c r="H192" s="16" t="n"/>
      <c r="I192" s="38" t="n"/>
      <c r="J192" s="38" t="n"/>
      <c r="K192" s="38" t="n"/>
      <c r="L192" s="18" t="n"/>
      <c r="M192" s="39">
        <f>IF(OR(A192="",K192="",L192=""),"",K192-L192)</f>
        <v/>
      </c>
      <c r="N192" s="15" t="n"/>
      <c r="O192" s="15" t="n"/>
      <c r="P192" s="40" t="n"/>
      <c r="Q192" s="15" t="n"/>
      <c r="R192" s="15" t="n"/>
      <c r="S192" s="41">
        <f>IF(OR(A192="",P192=""),"",IF(Q192="Oui",P192*'Paramètres'!$B$4,0))</f>
        <v/>
      </c>
      <c r="T192" s="41">
        <f>IF(OR(A192="",P192=""),"",IF(R192="Oui",P192*'Paramètres'!$B$5,0))</f>
        <v/>
      </c>
      <c r="U192" s="41">
        <f>IF(OR(A192="",P192=""),"",P192+S192+T192)</f>
        <v/>
      </c>
      <c r="V192" s="15" t="n"/>
      <c r="W192" s="16" t="n"/>
      <c r="X192" s="22">
        <f>IF(OR(A192="",K192=""),"",K192-TODAY())</f>
        <v/>
      </c>
      <c r="Y192" s="23">
        <f>IF(A192="","",IF(O192="Résilié","Sans objet",IF(K192="","À compléter",IF(K192&lt;TODAY(),"Échu",IF(K192&lt;=TODAY()+'Paramètres'!$B$7,"Échéance prochaine",IF(M192&lt;=TODAY(),"Avis de renouvellement requis","Conforme"))))))</f>
        <v/>
      </c>
      <c r="Z192" s="16" t="n"/>
    </row>
    <row r="193">
      <c r="A193" s="15" t="n"/>
      <c r="B193" s="16" t="n"/>
      <c r="C193" s="15" t="n"/>
      <c r="D193" s="16" t="n"/>
      <c r="E193" s="16" t="n"/>
      <c r="F193" s="16" t="n"/>
      <c r="G193" s="16" t="n"/>
      <c r="H193" s="16" t="n"/>
      <c r="I193" s="38" t="n"/>
      <c r="J193" s="38" t="n"/>
      <c r="K193" s="38" t="n"/>
      <c r="L193" s="18" t="n"/>
      <c r="M193" s="39">
        <f>IF(OR(A193="",K193="",L193=""),"",K193-L193)</f>
        <v/>
      </c>
      <c r="N193" s="15" t="n"/>
      <c r="O193" s="15" t="n"/>
      <c r="P193" s="40" t="n"/>
      <c r="Q193" s="15" t="n"/>
      <c r="R193" s="15" t="n"/>
      <c r="S193" s="41">
        <f>IF(OR(A193="",P193=""),"",IF(Q193="Oui",P193*'Paramètres'!$B$4,0))</f>
        <v/>
      </c>
      <c r="T193" s="41">
        <f>IF(OR(A193="",P193=""),"",IF(R193="Oui",P193*'Paramètres'!$B$5,0))</f>
        <v/>
      </c>
      <c r="U193" s="41">
        <f>IF(OR(A193="",P193=""),"",P193+S193+T193)</f>
        <v/>
      </c>
      <c r="V193" s="15" t="n"/>
      <c r="W193" s="16" t="n"/>
      <c r="X193" s="22">
        <f>IF(OR(A193="",K193=""),"",K193-TODAY())</f>
        <v/>
      </c>
      <c r="Y193" s="23">
        <f>IF(A193="","",IF(O193="Résilié","Sans objet",IF(K193="","À compléter",IF(K193&lt;TODAY(),"Échu",IF(K193&lt;=TODAY()+'Paramètres'!$B$7,"Échéance prochaine",IF(M193&lt;=TODAY(),"Avis de renouvellement requis","Conforme"))))))</f>
        <v/>
      </c>
      <c r="Z193" s="16" t="n"/>
    </row>
    <row r="194">
      <c r="A194" s="15" t="n"/>
      <c r="B194" s="16" t="n"/>
      <c r="C194" s="15" t="n"/>
      <c r="D194" s="16" t="n"/>
      <c r="E194" s="16" t="n"/>
      <c r="F194" s="16" t="n"/>
      <c r="G194" s="16" t="n"/>
      <c r="H194" s="16" t="n"/>
      <c r="I194" s="38" t="n"/>
      <c r="J194" s="38" t="n"/>
      <c r="K194" s="38" t="n"/>
      <c r="L194" s="18" t="n"/>
      <c r="M194" s="39">
        <f>IF(OR(A194="",K194="",L194=""),"",K194-L194)</f>
        <v/>
      </c>
      <c r="N194" s="15" t="n"/>
      <c r="O194" s="15" t="n"/>
      <c r="P194" s="40" t="n"/>
      <c r="Q194" s="15" t="n"/>
      <c r="R194" s="15" t="n"/>
      <c r="S194" s="41">
        <f>IF(OR(A194="",P194=""),"",IF(Q194="Oui",P194*'Paramètres'!$B$4,0))</f>
        <v/>
      </c>
      <c r="T194" s="41">
        <f>IF(OR(A194="",P194=""),"",IF(R194="Oui",P194*'Paramètres'!$B$5,0))</f>
        <v/>
      </c>
      <c r="U194" s="41">
        <f>IF(OR(A194="",P194=""),"",P194+S194+T194)</f>
        <v/>
      </c>
      <c r="V194" s="15" t="n"/>
      <c r="W194" s="16" t="n"/>
      <c r="X194" s="22">
        <f>IF(OR(A194="",K194=""),"",K194-TODAY())</f>
        <v/>
      </c>
      <c r="Y194" s="23">
        <f>IF(A194="","",IF(O194="Résilié","Sans objet",IF(K194="","À compléter",IF(K194&lt;TODAY(),"Échu",IF(K194&lt;=TODAY()+'Paramètres'!$B$7,"Échéance prochaine",IF(M194&lt;=TODAY(),"Avis de renouvellement requis","Conforme"))))))</f>
        <v/>
      </c>
      <c r="Z194" s="16" t="n"/>
    </row>
    <row r="195">
      <c r="A195" s="15" t="n"/>
      <c r="B195" s="16" t="n"/>
      <c r="C195" s="15" t="n"/>
      <c r="D195" s="16" t="n"/>
      <c r="E195" s="16" t="n"/>
      <c r="F195" s="16" t="n"/>
      <c r="G195" s="16" t="n"/>
      <c r="H195" s="16" t="n"/>
      <c r="I195" s="38" t="n"/>
      <c r="J195" s="38" t="n"/>
      <c r="K195" s="38" t="n"/>
      <c r="L195" s="18" t="n"/>
      <c r="M195" s="39">
        <f>IF(OR(A195="",K195="",L195=""),"",K195-L195)</f>
        <v/>
      </c>
      <c r="N195" s="15" t="n"/>
      <c r="O195" s="15" t="n"/>
      <c r="P195" s="40" t="n"/>
      <c r="Q195" s="15" t="n"/>
      <c r="R195" s="15" t="n"/>
      <c r="S195" s="41">
        <f>IF(OR(A195="",P195=""),"",IF(Q195="Oui",P195*'Paramètres'!$B$4,0))</f>
        <v/>
      </c>
      <c r="T195" s="41">
        <f>IF(OR(A195="",P195=""),"",IF(R195="Oui",P195*'Paramètres'!$B$5,0))</f>
        <v/>
      </c>
      <c r="U195" s="41">
        <f>IF(OR(A195="",P195=""),"",P195+S195+T195)</f>
        <v/>
      </c>
      <c r="V195" s="15" t="n"/>
      <c r="W195" s="16" t="n"/>
      <c r="X195" s="22">
        <f>IF(OR(A195="",K195=""),"",K195-TODAY())</f>
        <v/>
      </c>
      <c r="Y195" s="23">
        <f>IF(A195="","",IF(O195="Résilié","Sans objet",IF(K195="","À compléter",IF(K195&lt;TODAY(),"Échu",IF(K195&lt;=TODAY()+'Paramètres'!$B$7,"Échéance prochaine",IF(M195&lt;=TODAY(),"Avis de renouvellement requis","Conforme"))))))</f>
        <v/>
      </c>
      <c r="Z195" s="16" t="n"/>
    </row>
    <row r="196">
      <c r="A196" s="15" t="n"/>
      <c r="B196" s="16" t="n"/>
      <c r="C196" s="15" t="n"/>
      <c r="D196" s="16" t="n"/>
      <c r="E196" s="16" t="n"/>
      <c r="F196" s="16" t="n"/>
      <c r="G196" s="16" t="n"/>
      <c r="H196" s="16" t="n"/>
      <c r="I196" s="38" t="n"/>
      <c r="J196" s="38" t="n"/>
      <c r="K196" s="38" t="n"/>
      <c r="L196" s="18" t="n"/>
      <c r="M196" s="39">
        <f>IF(OR(A196="",K196="",L196=""),"",K196-L196)</f>
        <v/>
      </c>
      <c r="N196" s="15" t="n"/>
      <c r="O196" s="15" t="n"/>
      <c r="P196" s="40" t="n"/>
      <c r="Q196" s="15" t="n"/>
      <c r="R196" s="15" t="n"/>
      <c r="S196" s="41">
        <f>IF(OR(A196="",P196=""),"",IF(Q196="Oui",P196*'Paramètres'!$B$4,0))</f>
        <v/>
      </c>
      <c r="T196" s="41">
        <f>IF(OR(A196="",P196=""),"",IF(R196="Oui",P196*'Paramètres'!$B$5,0))</f>
        <v/>
      </c>
      <c r="U196" s="41">
        <f>IF(OR(A196="",P196=""),"",P196+S196+T196)</f>
        <v/>
      </c>
      <c r="V196" s="15" t="n"/>
      <c r="W196" s="16" t="n"/>
      <c r="X196" s="22">
        <f>IF(OR(A196="",K196=""),"",K196-TODAY())</f>
        <v/>
      </c>
      <c r="Y196" s="23">
        <f>IF(A196="","",IF(O196="Résilié","Sans objet",IF(K196="","À compléter",IF(K196&lt;TODAY(),"Échu",IF(K196&lt;=TODAY()+'Paramètres'!$B$7,"Échéance prochaine",IF(M196&lt;=TODAY(),"Avis de renouvellement requis","Conforme"))))))</f>
        <v/>
      </c>
      <c r="Z196" s="16" t="n"/>
    </row>
    <row r="197">
      <c r="A197" s="15" t="n"/>
      <c r="B197" s="16" t="n"/>
      <c r="C197" s="15" t="n"/>
      <c r="D197" s="16" t="n"/>
      <c r="E197" s="16" t="n"/>
      <c r="F197" s="16" t="n"/>
      <c r="G197" s="16" t="n"/>
      <c r="H197" s="16" t="n"/>
      <c r="I197" s="38" t="n"/>
      <c r="J197" s="38" t="n"/>
      <c r="K197" s="38" t="n"/>
      <c r="L197" s="18" t="n"/>
      <c r="M197" s="39">
        <f>IF(OR(A197="",K197="",L197=""),"",K197-L197)</f>
        <v/>
      </c>
      <c r="N197" s="15" t="n"/>
      <c r="O197" s="15" t="n"/>
      <c r="P197" s="40" t="n"/>
      <c r="Q197" s="15" t="n"/>
      <c r="R197" s="15" t="n"/>
      <c r="S197" s="41">
        <f>IF(OR(A197="",P197=""),"",IF(Q197="Oui",P197*'Paramètres'!$B$4,0))</f>
        <v/>
      </c>
      <c r="T197" s="41">
        <f>IF(OR(A197="",P197=""),"",IF(R197="Oui",P197*'Paramètres'!$B$5,0))</f>
        <v/>
      </c>
      <c r="U197" s="41">
        <f>IF(OR(A197="",P197=""),"",P197+S197+T197)</f>
        <v/>
      </c>
      <c r="V197" s="15" t="n"/>
      <c r="W197" s="16" t="n"/>
      <c r="X197" s="22">
        <f>IF(OR(A197="",K197=""),"",K197-TODAY())</f>
        <v/>
      </c>
      <c r="Y197" s="23">
        <f>IF(A197="","",IF(O197="Résilié","Sans objet",IF(K197="","À compléter",IF(K197&lt;TODAY(),"Échu",IF(K197&lt;=TODAY()+'Paramètres'!$B$7,"Échéance prochaine",IF(M197&lt;=TODAY(),"Avis de renouvellement requis","Conforme"))))))</f>
        <v/>
      </c>
      <c r="Z197" s="16" t="n"/>
    </row>
    <row r="198">
      <c r="A198" s="15" t="n"/>
      <c r="B198" s="16" t="n"/>
      <c r="C198" s="15" t="n"/>
      <c r="D198" s="16" t="n"/>
      <c r="E198" s="16" t="n"/>
      <c r="F198" s="16" t="n"/>
      <c r="G198" s="16" t="n"/>
      <c r="H198" s="16" t="n"/>
      <c r="I198" s="38" t="n"/>
      <c r="J198" s="38" t="n"/>
      <c r="K198" s="38" t="n"/>
      <c r="L198" s="18" t="n"/>
      <c r="M198" s="39">
        <f>IF(OR(A198="",K198="",L198=""),"",K198-L198)</f>
        <v/>
      </c>
      <c r="N198" s="15" t="n"/>
      <c r="O198" s="15" t="n"/>
      <c r="P198" s="40" t="n"/>
      <c r="Q198" s="15" t="n"/>
      <c r="R198" s="15" t="n"/>
      <c r="S198" s="41">
        <f>IF(OR(A198="",P198=""),"",IF(Q198="Oui",P198*'Paramètres'!$B$4,0))</f>
        <v/>
      </c>
      <c r="T198" s="41">
        <f>IF(OR(A198="",P198=""),"",IF(R198="Oui",P198*'Paramètres'!$B$5,0))</f>
        <v/>
      </c>
      <c r="U198" s="41">
        <f>IF(OR(A198="",P198=""),"",P198+S198+T198)</f>
        <v/>
      </c>
      <c r="V198" s="15" t="n"/>
      <c r="W198" s="16" t="n"/>
      <c r="X198" s="22">
        <f>IF(OR(A198="",K198=""),"",K198-TODAY())</f>
        <v/>
      </c>
      <c r="Y198" s="23">
        <f>IF(A198="","",IF(O198="Résilié","Sans objet",IF(K198="","À compléter",IF(K198&lt;TODAY(),"Échu",IF(K198&lt;=TODAY()+'Paramètres'!$B$7,"Échéance prochaine",IF(M198&lt;=TODAY(),"Avis de renouvellement requis","Conforme"))))))</f>
        <v/>
      </c>
      <c r="Z198" s="16" t="n"/>
    </row>
    <row r="199">
      <c r="A199" s="15" t="n"/>
      <c r="B199" s="16" t="n"/>
      <c r="C199" s="15" t="n"/>
      <c r="D199" s="16" t="n"/>
      <c r="E199" s="16" t="n"/>
      <c r="F199" s="16" t="n"/>
      <c r="G199" s="16" t="n"/>
      <c r="H199" s="16" t="n"/>
      <c r="I199" s="38" t="n"/>
      <c r="J199" s="38" t="n"/>
      <c r="K199" s="38" t="n"/>
      <c r="L199" s="18" t="n"/>
      <c r="M199" s="39">
        <f>IF(OR(A199="",K199="",L199=""),"",K199-L199)</f>
        <v/>
      </c>
      <c r="N199" s="15" t="n"/>
      <c r="O199" s="15" t="n"/>
      <c r="P199" s="40" t="n"/>
      <c r="Q199" s="15" t="n"/>
      <c r="R199" s="15" t="n"/>
      <c r="S199" s="41">
        <f>IF(OR(A199="",P199=""),"",IF(Q199="Oui",P199*'Paramètres'!$B$4,0))</f>
        <v/>
      </c>
      <c r="T199" s="41">
        <f>IF(OR(A199="",P199=""),"",IF(R199="Oui",P199*'Paramètres'!$B$5,0))</f>
        <v/>
      </c>
      <c r="U199" s="41">
        <f>IF(OR(A199="",P199=""),"",P199+S199+T199)</f>
        <v/>
      </c>
      <c r="V199" s="15" t="n"/>
      <c r="W199" s="16" t="n"/>
      <c r="X199" s="22">
        <f>IF(OR(A199="",K199=""),"",K199-TODAY())</f>
        <v/>
      </c>
      <c r="Y199" s="23">
        <f>IF(A199="","",IF(O199="Résilié","Sans objet",IF(K199="","À compléter",IF(K199&lt;TODAY(),"Échu",IF(K199&lt;=TODAY()+'Paramètres'!$B$7,"Échéance prochaine",IF(M199&lt;=TODAY(),"Avis de renouvellement requis","Conforme"))))))</f>
        <v/>
      </c>
      <c r="Z199" s="16" t="n"/>
    </row>
    <row r="200">
      <c r="A200" s="15" t="n"/>
      <c r="B200" s="16" t="n"/>
      <c r="C200" s="15" t="n"/>
      <c r="D200" s="16" t="n"/>
      <c r="E200" s="16" t="n"/>
      <c r="F200" s="16" t="n"/>
      <c r="G200" s="16" t="n"/>
      <c r="H200" s="16" t="n"/>
      <c r="I200" s="38" t="n"/>
      <c r="J200" s="38" t="n"/>
      <c r="K200" s="38" t="n"/>
      <c r="L200" s="18" t="n"/>
      <c r="M200" s="39">
        <f>IF(OR(A200="",K200="",L200=""),"",K200-L200)</f>
        <v/>
      </c>
      <c r="N200" s="15" t="n"/>
      <c r="O200" s="15" t="n"/>
      <c r="P200" s="40" t="n"/>
      <c r="Q200" s="15" t="n"/>
      <c r="R200" s="15" t="n"/>
      <c r="S200" s="41">
        <f>IF(OR(A200="",P200=""),"",IF(Q200="Oui",P200*'Paramètres'!$B$4,0))</f>
        <v/>
      </c>
      <c r="T200" s="41">
        <f>IF(OR(A200="",P200=""),"",IF(R200="Oui",P200*'Paramètres'!$B$5,0))</f>
        <v/>
      </c>
      <c r="U200" s="41">
        <f>IF(OR(A200="",P200=""),"",P200+S200+T200)</f>
        <v/>
      </c>
      <c r="V200" s="15" t="n"/>
      <c r="W200" s="16" t="n"/>
      <c r="X200" s="22">
        <f>IF(OR(A200="",K200=""),"",K200-TODAY())</f>
        <v/>
      </c>
      <c r="Y200" s="23">
        <f>IF(A200="","",IF(O200="Résilié","Sans objet",IF(K200="","À compléter",IF(K200&lt;TODAY(),"Échu",IF(K200&lt;=TODAY()+'Paramètres'!$B$7,"Échéance prochaine",IF(M200&lt;=TODAY(),"Avis de renouvellement requis","Conforme"))))))</f>
        <v/>
      </c>
      <c r="Z200" s="16" t="n"/>
    </row>
    <row r="201">
      <c r="A201" s="15" t="n"/>
      <c r="B201" s="16" t="n"/>
      <c r="C201" s="15" t="n"/>
      <c r="D201" s="16" t="n"/>
      <c r="E201" s="16" t="n"/>
      <c r="F201" s="16" t="n"/>
      <c r="G201" s="16" t="n"/>
      <c r="H201" s="16" t="n"/>
      <c r="I201" s="38" t="n"/>
      <c r="J201" s="38" t="n"/>
      <c r="K201" s="38" t="n"/>
      <c r="L201" s="18" t="n"/>
      <c r="M201" s="39">
        <f>IF(OR(A201="",K201="",L201=""),"",K201-L201)</f>
        <v/>
      </c>
      <c r="N201" s="15" t="n"/>
      <c r="O201" s="15" t="n"/>
      <c r="P201" s="40" t="n"/>
      <c r="Q201" s="15" t="n"/>
      <c r="R201" s="15" t="n"/>
      <c r="S201" s="41">
        <f>IF(OR(A201="",P201=""),"",IF(Q201="Oui",P201*'Paramètres'!$B$4,0))</f>
        <v/>
      </c>
      <c r="T201" s="41">
        <f>IF(OR(A201="",P201=""),"",IF(R201="Oui",P201*'Paramètres'!$B$5,0))</f>
        <v/>
      </c>
      <c r="U201" s="41">
        <f>IF(OR(A201="",P201=""),"",P201+S201+T201)</f>
        <v/>
      </c>
      <c r="V201" s="15" t="n"/>
      <c r="W201" s="16" t="n"/>
      <c r="X201" s="22">
        <f>IF(OR(A201="",K201=""),"",K201-TODAY())</f>
        <v/>
      </c>
      <c r="Y201" s="23">
        <f>IF(A201="","",IF(O201="Résilié","Sans objet",IF(K201="","À compléter",IF(K201&lt;TODAY(),"Échu",IF(K201&lt;=TODAY()+'Paramètres'!$B$7,"Échéance prochaine",IF(M201&lt;=TODAY(),"Avis de renouvellement requis","Conforme"))))))</f>
        <v/>
      </c>
      <c r="Z201" s="16" t="n"/>
    </row>
    <row r="202">
      <c r="A202" s="15" t="n"/>
      <c r="B202" s="16" t="n"/>
      <c r="C202" s="15" t="n"/>
      <c r="D202" s="16" t="n"/>
      <c r="E202" s="16" t="n"/>
      <c r="F202" s="16" t="n"/>
      <c r="G202" s="16" t="n"/>
      <c r="H202" s="16" t="n"/>
      <c r="I202" s="38" t="n"/>
      <c r="J202" s="38" t="n"/>
      <c r="K202" s="38" t="n"/>
      <c r="L202" s="18" t="n"/>
      <c r="M202" s="39">
        <f>IF(OR(A202="",K202="",L202=""),"",K202-L202)</f>
        <v/>
      </c>
      <c r="N202" s="15" t="n"/>
      <c r="O202" s="15" t="n"/>
      <c r="P202" s="40" t="n"/>
      <c r="Q202" s="15" t="n"/>
      <c r="R202" s="15" t="n"/>
      <c r="S202" s="41">
        <f>IF(OR(A202="",P202=""),"",IF(Q202="Oui",P202*'Paramètres'!$B$4,0))</f>
        <v/>
      </c>
      <c r="T202" s="41">
        <f>IF(OR(A202="",P202=""),"",IF(R202="Oui",P202*'Paramètres'!$B$5,0))</f>
        <v/>
      </c>
      <c r="U202" s="41">
        <f>IF(OR(A202="",P202=""),"",P202+S202+T202)</f>
        <v/>
      </c>
      <c r="V202" s="15" t="n"/>
      <c r="W202" s="16" t="n"/>
      <c r="X202" s="22">
        <f>IF(OR(A202="",K202=""),"",K202-TODAY())</f>
        <v/>
      </c>
      <c r="Y202" s="23">
        <f>IF(A202="","",IF(O202="Résilié","Sans objet",IF(K202="","À compléter",IF(K202&lt;TODAY(),"Échu",IF(K202&lt;=TODAY()+'Paramètres'!$B$7,"Échéance prochaine",IF(M202&lt;=TODAY(),"Avis de renouvellement requis","Conforme"))))))</f>
        <v/>
      </c>
      <c r="Z202" s="16" t="n"/>
    </row>
    <row r="203">
      <c r="A203" s="15" t="n"/>
      <c r="B203" s="16" t="n"/>
      <c r="C203" s="15" t="n"/>
      <c r="D203" s="16" t="n"/>
      <c r="E203" s="16" t="n"/>
      <c r="F203" s="16" t="n"/>
      <c r="G203" s="16" t="n"/>
      <c r="H203" s="16" t="n"/>
      <c r="I203" s="38" t="n"/>
      <c r="J203" s="38" t="n"/>
      <c r="K203" s="38" t="n"/>
      <c r="L203" s="18" t="n"/>
      <c r="M203" s="39">
        <f>IF(OR(A203="",K203="",L203=""),"",K203-L203)</f>
        <v/>
      </c>
      <c r="N203" s="15" t="n"/>
      <c r="O203" s="15" t="n"/>
      <c r="P203" s="40" t="n"/>
      <c r="Q203" s="15" t="n"/>
      <c r="R203" s="15" t="n"/>
      <c r="S203" s="41">
        <f>IF(OR(A203="",P203=""),"",IF(Q203="Oui",P203*'Paramètres'!$B$4,0))</f>
        <v/>
      </c>
      <c r="T203" s="41">
        <f>IF(OR(A203="",P203=""),"",IF(R203="Oui",P203*'Paramètres'!$B$5,0))</f>
        <v/>
      </c>
      <c r="U203" s="41">
        <f>IF(OR(A203="",P203=""),"",P203+S203+T203)</f>
        <v/>
      </c>
      <c r="V203" s="15" t="n"/>
      <c r="W203" s="16" t="n"/>
      <c r="X203" s="22">
        <f>IF(OR(A203="",K203=""),"",K203-TODAY())</f>
        <v/>
      </c>
      <c r="Y203" s="23">
        <f>IF(A203="","",IF(O203="Résilié","Sans objet",IF(K203="","À compléter",IF(K203&lt;TODAY(),"Échu",IF(K203&lt;=TODAY()+'Paramètres'!$B$7,"Échéance prochaine",IF(M203&lt;=TODAY(),"Avis de renouvellement requis","Conforme"))))))</f>
        <v/>
      </c>
      <c r="Z203" s="16" t="n"/>
    </row>
    <row r="204">
      <c r="A204" s="15" t="n"/>
      <c r="B204" s="16" t="n"/>
      <c r="C204" s="15" t="n"/>
      <c r="D204" s="16" t="n"/>
      <c r="E204" s="16" t="n"/>
      <c r="F204" s="16" t="n"/>
      <c r="G204" s="16" t="n"/>
      <c r="H204" s="16" t="n"/>
      <c r="I204" s="38" t="n"/>
      <c r="J204" s="38" t="n"/>
      <c r="K204" s="38" t="n"/>
      <c r="L204" s="18" t="n"/>
      <c r="M204" s="39">
        <f>IF(OR(A204="",K204="",L204=""),"",K204-L204)</f>
        <v/>
      </c>
      <c r="N204" s="15" t="n"/>
      <c r="O204" s="15" t="n"/>
      <c r="P204" s="40" t="n"/>
      <c r="Q204" s="15" t="n"/>
      <c r="R204" s="15" t="n"/>
      <c r="S204" s="41">
        <f>IF(OR(A204="",P204=""),"",IF(Q204="Oui",P204*'Paramètres'!$B$4,0))</f>
        <v/>
      </c>
      <c r="T204" s="41">
        <f>IF(OR(A204="",P204=""),"",IF(R204="Oui",P204*'Paramètres'!$B$5,0))</f>
        <v/>
      </c>
      <c r="U204" s="41">
        <f>IF(OR(A204="",P204=""),"",P204+S204+T204)</f>
        <v/>
      </c>
      <c r="V204" s="15" t="n"/>
      <c r="W204" s="16" t="n"/>
      <c r="X204" s="22">
        <f>IF(OR(A204="",K204=""),"",K204-TODAY())</f>
        <v/>
      </c>
      <c r="Y204" s="23">
        <f>IF(A204="","",IF(O204="Résilié","Sans objet",IF(K204="","À compléter",IF(K204&lt;TODAY(),"Échu",IF(K204&lt;=TODAY()+'Paramètres'!$B$7,"Échéance prochaine",IF(M204&lt;=TODAY(),"Avis de renouvellement requis","Conforme"))))))</f>
        <v/>
      </c>
      <c r="Z204" s="16" t="n"/>
    </row>
    <row r="205">
      <c r="A205" s="15" t="n"/>
      <c r="B205" s="16" t="n"/>
      <c r="C205" s="15" t="n"/>
      <c r="D205" s="16" t="n"/>
      <c r="E205" s="16" t="n"/>
      <c r="F205" s="16" t="n"/>
      <c r="G205" s="16" t="n"/>
      <c r="H205" s="16" t="n"/>
      <c r="I205" s="38" t="n"/>
      <c r="J205" s="38" t="n"/>
      <c r="K205" s="38" t="n"/>
      <c r="L205" s="18" t="n"/>
      <c r="M205" s="39">
        <f>IF(OR(A205="",K205="",L205=""),"",K205-L205)</f>
        <v/>
      </c>
      <c r="N205" s="15" t="n"/>
      <c r="O205" s="15" t="n"/>
      <c r="P205" s="40" t="n"/>
      <c r="Q205" s="15" t="n"/>
      <c r="R205" s="15" t="n"/>
      <c r="S205" s="41">
        <f>IF(OR(A205="",P205=""),"",IF(Q205="Oui",P205*'Paramètres'!$B$4,0))</f>
        <v/>
      </c>
      <c r="T205" s="41">
        <f>IF(OR(A205="",P205=""),"",IF(R205="Oui",P205*'Paramètres'!$B$5,0))</f>
        <v/>
      </c>
      <c r="U205" s="41">
        <f>IF(OR(A205="",P205=""),"",P205+S205+T205)</f>
        <v/>
      </c>
      <c r="V205" s="15" t="n"/>
      <c r="W205" s="16" t="n"/>
      <c r="X205" s="22">
        <f>IF(OR(A205="",K205=""),"",K205-TODAY())</f>
        <v/>
      </c>
      <c r="Y205" s="23">
        <f>IF(A205="","",IF(O205="Résilié","Sans objet",IF(K205="","À compléter",IF(K205&lt;TODAY(),"Échu",IF(K205&lt;=TODAY()+'Paramètres'!$B$7,"Échéance prochaine",IF(M205&lt;=TODAY(),"Avis de renouvellement requis","Conforme"))))))</f>
        <v/>
      </c>
      <c r="Z205" s="16" t="n"/>
    </row>
    <row r="206">
      <c r="A206" s="15" t="n"/>
      <c r="B206" s="16" t="n"/>
      <c r="C206" s="15" t="n"/>
      <c r="D206" s="16" t="n"/>
      <c r="E206" s="16" t="n"/>
      <c r="F206" s="16" t="n"/>
      <c r="G206" s="16" t="n"/>
      <c r="H206" s="16" t="n"/>
      <c r="I206" s="38" t="n"/>
      <c r="J206" s="38" t="n"/>
      <c r="K206" s="38" t="n"/>
      <c r="L206" s="18" t="n"/>
      <c r="M206" s="39">
        <f>IF(OR(A206="",K206="",L206=""),"",K206-L206)</f>
        <v/>
      </c>
      <c r="N206" s="15" t="n"/>
      <c r="O206" s="15" t="n"/>
      <c r="P206" s="40" t="n"/>
      <c r="Q206" s="15" t="n"/>
      <c r="R206" s="15" t="n"/>
      <c r="S206" s="41">
        <f>IF(OR(A206="",P206=""),"",IF(Q206="Oui",P206*'Paramètres'!$B$4,0))</f>
        <v/>
      </c>
      <c r="T206" s="41">
        <f>IF(OR(A206="",P206=""),"",IF(R206="Oui",P206*'Paramètres'!$B$5,0))</f>
        <v/>
      </c>
      <c r="U206" s="41">
        <f>IF(OR(A206="",P206=""),"",P206+S206+T206)</f>
        <v/>
      </c>
      <c r="V206" s="15" t="n"/>
      <c r="W206" s="16" t="n"/>
      <c r="X206" s="22">
        <f>IF(OR(A206="",K206=""),"",K206-TODAY())</f>
        <v/>
      </c>
      <c r="Y206" s="23">
        <f>IF(A206="","",IF(O206="Résilié","Sans objet",IF(K206="","À compléter",IF(K206&lt;TODAY(),"Échu",IF(K206&lt;=TODAY()+'Paramètres'!$B$7,"Échéance prochaine",IF(M206&lt;=TODAY(),"Avis de renouvellement requis","Conforme"))))))</f>
        <v/>
      </c>
      <c r="Z206" s="16" t="n"/>
    </row>
    <row r="207">
      <c r="A207" s="15" t="n"/>
      <c r="B207" s="16" t="n"/>
      <c r="C207" s="15" t="n"/>
      <c r="D207" s="16" t="n"/>
      <c r="E207" s="16" t="n"/>
      <c r="F207" s="16" t="n"/>
      <c r="G207" s="16" t="n"/>
      <c r="H207" s="16" t="n"/>
      <c r="I207" s="38" t="n"/>
      <c r="J207" s="38" t="n"/>
      <c r="K207" s="38" t="n"/>
      <c r="L207" s="18" t="n"/>
      <c r="M207" s="39">
        <f>IF(OR(A207="",K207="",L207=""),"",K207-L207)</f>
        <v/>
      </c>
      <c r="N207" s="15" t="n"/>
      <c r="O207" s="15" t="n"/>
      <c r="P207" s="40" t="n"/>
      <c r="Q207" s="15" t="n"/>
      <c r="R207" s="15" t="n"/>
      <c r="S207" s="41">
        <f>IF(OR(A207="",P207=""),"",IF(Q207="Oui",P207*'Paramètres'!$B$4,0))</f>
        <v/>
      </c>
      <c r="T207" s="41">
        <f>IF(OR(A207="",P207=""),"",IF(R207="Oui",P207*'Paramètres'!$B$5,0))</f>
        <v/>
      </c>
      <c r="U207" s="41">
        <f>IF(OR(A207="",P207=""),"",P207+S207+T207)</f>
        <v/>
      </c>
      <c r="V207" s="15" t="n"/>
      <c r="W207" s="16" t="n"/>
      <c r="X207" s="22">
        <f>IF(OR(A207="",K207=""),"",K207-TODAY())</f>
        <v/>
      </c>
      <c r="Y207" s="23">
        <f>IF(A207="","",IF(O207="Résilié","Sans objet",IF(K207="","À compléter",IF(K207&lt;TODAY(),"Échu",IF(K207&lt;=TODAY()+'Paramètres'!$B$7,"Échéance prochaine",IF(M207&lt;=TODAY(),"Avis de renouvellement requis","Conforme"))))))</f>
        <v/>
      </c>
      <c r="Z207" s="16" t="n"/>
    </row>
    <row r="208">
      <c r="A208" s="15" t="n"/>
      <c r="B208" s="16" t="n"/>
      <c r="C208" s="15" t="n"/>
      <c r="D208" s="16" t="n"/>
      <c r="E208" s="16" t="n"/>
      <c r="F208" s="16" t="n"/>
      <c r="G208" s="16" t="n"/>
      <c r="H208" s="16" t="n"/>
      <c r="I208" s="38" t="n"/>
      <c r="J208" s="38" t="n"/>
      <c r="K208" s="38" t="n"/>
      <c r="L208" s="18" t="n"/>
      <c r="M208" s="39">
        <f>IF(OR(A208="",K208="",L208=""),"",K208-L208)</f>
        <v/>
      </c>
      <c r="N208" s="15" t="n"/>
      <c r="O208" s="15" t="n"/>
      <c r="P208" s="40" t="n"/>
      <c r="Q208" s="15" t="n"/>
      <c r="R208" s="15" t="n"/>
      <c r="S208" s="41">
        <f>IF(OR(A208="",P208=""),"",IF(Q208="Oui",P208*'Paramètres'!$B$4,0))</f>
        <v/>
      </c>
      <c r="T208" s="41">
        <f>IF(OR(A208="",P208=""),"",IF(R208="Oui",P208*'Paramètres'!$B$5,0))</f>
        <v/>
      </c>
      <c r="U208" s="41">
        <f>IF(OR(A208="",P208=""),"",P208+S208+T208)</f>
        <v/>
      </c>
      <c r="V208" s="15" t="n"/>
      <c r="W208" s="16" t="n"/>
      <c r="X208" s="22">
        <f>IF(OR(A208="",K208=""),"",K208-TODAY())</f>
        <v/>
      </c>
      <c r="Y208" s="23">
        <f>IF(A208="","",IF(O208="Résilié","Sans objet",IF(K208="","À compléter",IF(K208&lt;TODAY(),"Échu",IF(K208&lt;=TODAY()+'Paramètres'!$B$7,"Échéance prochaine",IF(M208&lt;=TODAY(),"Avis de renouvellement requis","Conforme"))))))</f>
        <v/>
      </c>
      <c r="Z208" s="16" t="n"/>
    </row>
    <row r="209">
      <c r="A209" s="15" t="n"/>
      <c r="B209" s="16" t="n"/>
      <c r="C209" s="15" t="n"/>
      <c r="D209" s="16" t="n"/>
      <c r="E209" s="16" t="n"/>
      <c r="F209" s="16" t="n"/>
      <c r="G209" s="16" t="n"/>
      <c r="H209" s="16" t="n"/>
      <c r="I209" s="38" t="n"/>
      <c r="J209" s="38" t="n"/>
      <c r="K209" s="38" t="n"/>
      <c r="L209" s="18" t="n"/>
      <c r="M209" s="39">
        <f>IF(OR(A209="",K209="",L209=""),"",K209-L209)</f>
        <v/>
      </c>
      <c r="N209" s="15" t="n"/>
      <c r="O209" s="15" t="n"/>
      <c r="P209" s="40" t="n"/>
      <c r="Q209" s="15" t="n"/>
      <c r="R209" s="15" t="n"/>
      <c r="S209" s="41">
        <f>IF(OR(A209="",P209=""),"",IF(Q209="Oui",P209*'Paramètres'!$B$4,0))</f>
        <v/>
      </c>
      <c r="T209" s="41">
        <f>IF(OR(A209="",P209=""),"",IF(R209="Oui",P209*'Paramètres'!$B$5,0))</f>
        <v/>
      </c>
      <c r="U209" s="41">
        <f>IF(OR(A209="",P209=""),"",P209+S209+T209)</f>
        <v/>
      </c>
      <c r="V209" s="15" t="n"/>
      <c r="W209" s="16" t="n"/>
      <c r="X209" s="22">
        <f>IF(OR(A209="",K209=""),"",K209-TODAY())</f>
        <v/>
      </c>
      <c r="Y209" s="23">
        <f>IF(A209="","",IF(O209="Résilié","Sans objet",IF(K209="","À compléter",IF(K209&lt;TODAY(),"Échu",IF(K209&lt;=TODAY()+'Paramètres'!$B$7,"Échéance prochaine",IF(M209&lt;=TODAY(),"Avis de renouvellement requis","Conforme"))))))</f>
        <v/>
      </c>
      <c r="Z209" s="16" t="n"/>
    </row>
    <row r="210">
      <c r="A210" s="15" t="n"/>
      <c r="B210" s="16" t="n"/>
      <c r="C210" s="15" t="n"/>
      <c r="D210" s="16" t="n"/>
      <c r="E210" s="16" t="n"/>
      <c r="F210" s="16" t="n"/>
      <c r="G210" s="16" t="n"/>
      <c r="H210" s="16" t="n"/>
      <c r="I210" s="38" t="n"/>
      <c r="J210" s="38" t="n"/>
      <c r="K210" s="38" t="n"/>
      <c r="L210" s="18" t="n"/>
      <c r="M210" s="39">
        <f>IF(OR(A210="",K210="",L210=""),"",K210-L210)</f>
        <v/>
      </c>
      <c r="N210" s="15" t="n"/>
      <c r="O210" s="15" t="n"/>
      <c r="P210" s="40" t="n"/>
      <c r="Q210" s="15" t="n"/>
      <c r="R210" s="15" t="n"/>
      <c r="S210" s="41">
        <f>IF(OR(A210="",P210=""),"",IF(Q210="Oui",P210*'Paramètres'!$B$4,0))</f>
        <v/>
      </c>
      <c r="T210" s="41">
        <f>IF(OR(A210="",P210=""),"",IF(R210="Oui",P210*'Paramètres'!$B$5,0))</f>
        <v/>
      </c>
      <c r="U210" s="41">
        <f>IF(OR(A210="",P210=""),"",P210+S210+T210)</f>
        <v/>
      </c>
      <c r="V210" s="15" t="n"/>
      <c r="W210" s="16" t="n"/>
      <c r="X210" s="22">
        <f>IF(OR(A210="",K210=""),"",K210-TODAY())</f>
        <v/>
      </c>
      <c r="Y210" s="23">
        <f>IF(A210="","",IF(O210="Résilié","Sans objet",IF(K210="","À compléter",IF(K210&lt;TODAY(),"Échu",IF(K210&lt;=TODAY()+'Paramètres'!$B$7,"Échéance prochaine",IF(M210&lt;=TODAY(),"Avis de renouvellement requis","Conforme"))))))</f>
        <v/>
      </c>
      <c r="Z210" s="16" t="n"/>
    </row>
    <row r="211">
      <c r="A211" s="15" t="n"/>
      <c r="B211" s="16" t="n"/>
      <c r="C211" s="15" t="n"/>
      <c r="D211" s="16" t="n"/>
      <c r="E211" s="16" t="n"/>
      <c r="F211" s="16" t="n"/>
      <c r="G211" s="16" t="n"/>
      <c r="H211" s="16" t="n"/>
      <c r="I211" s="38" t="n"/>
      <c r="J211" s="38" t="n"/>
      <c r="K211" s="38" t="n"/>
      <c r="L211" s="18" t="n"/>
      <c r="M211" s="39">
        <f>IF(OR(A211="",K211="",L211=""),"",K211-L211)</f>
        <v/>
      </c>
      <c r="N211" s="15" t="n"/>
      <c r="O211" s="15" t="n"/>
      <c r="P211" s="40" t="n"/>
      <c r="Q211" s="15" t="n"/>
      <c r="R211" s="15" t="n"/>
      <c r="S211" s="41">
        <f>IF(OR(A211="",P211=""),"",IF(Q211="Oui",P211*'Paramètres'!$B$4,0))</f>
        <v/>
      </c>
      <c r="T211" s="41">
        <f>IF(OR(A211="",P211=""),"",IF(R211="Oui",P211*'Paramètres'!$B$5,0))</f>
        <v/>
      </c>
      <c r="U211" s="41">
        <f>IF(OR(A211="",P211=""),"",P211+S211+T211)</f>
        <v/>
      </c>
      <c r="V211" s="15" t="n"/>
      <c r="W211" s="16" t="n"/>
      <c r="X211" s="22">
        <f>IF(OR(A211="",K211=""),"",K211-TODAY())</f>
        <v/>
      </c>
      <c r="Y211" s="23">
        <f>IF(A211="","",IF(O211="Résilié","Sans objet",IF(K211="","À compléter",IF(K211&lt;TODAY(),"Échu",IF(K211&lt;=TODAY()+'Paramètres'!$B$7,"Échéance prochaine",IF(M211&lt;=TODAY(),"Avis de renouvellement requis","Conforme"))))))</f>
        <v/>
      </c>
      <c r="Z211" s="16" t="n"/>
    </row>
    <row r="212">
      <c r="A212" s="15" t="n"/>
      <c r="B212" s="16" t="n"/>
      <c r="C212" s="15" t="n"/>
      <c r="D212" s="16" t="n"/>
      <c r="E212" s="16" t="n"/>
      <c r="F212" s="16" t="n"/>
      <c r="G212" s="16" t="n"/>
      <c r="H212" s="16" t="n"/>
      <c r="I212" s="38" t="n"/>
      <c r="J212" s="38" t="n"/>
      <c r="K212" s="38" t="n"/>
      <c r="L212" s="18" t="n"/>
      <c r="M212" s="39">
        <f>IF(OR(A212="",K212="",L212=""),"",K212-L212)</f>
        <v/>
      </c>
      <c r="N212" s="15" t="n"/>
      <c r="O212" s="15" t="n"/>
      <c r="P212" s="40" t="n"/>
      <c r="Q212" s="15" t="n"/>
      <c r="R212" s="15" t="n"/>
      <c r="S212" s="41">
        <f>IF(OR(A212="",P212=""),"",IF(Q212="Oui",P212*'Paramètres'!$B$4,0))</f>
        <v/>
      </c>
      <c r="T212" s="41">
        <f>IF(OR(A212="",P212=""),"",IF(R212="Oui",P212*'Paramètres'!$B$5,0))</f>
        <v/>
      </c>
      <c r="U212" s="41">
        <f>IF(OR(A212="",P212=""),"",P212+S212+T212)</f>
        <v/>
      </c>
      <c r="V212" s="15" t="n"/>
      <c r="W212" s="16" t="n"/>
      <c r="X212" s="22">
        <f>IF(OR(A212="",K212=""),"",K212-TODAY())</f>
        <v/>
      </c>
      <c r="Y212" s="23">
        <f>IF(A212="","",IF(O212="Résilié","Sans objet",IF(K212="","À compléter",IF(K212&lt;TODAY(),"Échu",IF(K212&lt;=TODAY()+'Paramètres'!$B$7,"Échéance prochaine",IF(M212&lt;=TODAY(),"Avis de renouvellement requis","Conforme"))))))</f>
        <v/>
      </c>
      <c r="Z212" s="16" t="n"/>
    </row>
    <row r="213">
      <c r="A213" s="15" t="n"/>
      <c r="B213" s="16" t="n"/>
      <c r="C213" s="15" t="n"/>
      <c r="D213" s="16" t="n"/>
      <c r="E213" s="16" t="n"/>
      <c r="F213" s="16" t="n"/>
      <c r="G213" s="16" t="n"/>
      <c r="H213" s="16" t="n"/>
      <c r="I213" s="38" t="n"/>
      <c r="J213" s="38" t="n"/>
      <c r="K213" s="38" t="n"/>
      <c r="L213" s="18" t="n"/>
      <c r="M213" s="39">
        <f>IF(OR(A213="",K213="",L213=""),"",K213-L213)</f>
        <v/>
      </c>
      <c r="N213" s="15" t="n"/>
      <c r="O213" s="15" t="n"/>
      <c r="P213" s="40" t="n"/>
      <c r="Q213" s="15" t="n"/>
      <c r="R213" s="15" t="n"/>
      <c r="S213" s="41">
        <f>IF(OR(A213="",P213=""),"",IF(Q213="Oui",P213*'Paramètres'!$B$4,0))</f>
        <v/>
      </c>
      <c r="T213" s="41">
        <f>IF(OR(A213="",P213=""),"",IF(R213="Oui",P213*'Paramètres'!$B$5,0))</f>
        <v/>
      </c>
      <c r="U213" s="41">
        <f>IF(OR(A213="",P213=""),"",P213+S213+T213)</f>
        <v/>
      </c>
      <c r="V213" s="15" t="n"/>
      <c r="W213" s="16" t="n"/>
      <c r="X213" s="22">
        <f>IF(OR(A213="",K213=""),"",K213-TODAY())</f>
        <v/>
      </c>
      <c r="Y213" s="23">
        <f>IF(A213="","",IF(O213="Résilié","Sans objet",IF(K213="","À compléter",IF(K213&lt;TODAY(),"Échu",IF(K213&lt;=TODAY()+'Paramètres'!$B$7,"Échéance prochaine",IF(M213&lt;=TODAY(),"Avis de renouvellement requis","Conforme"))))))</f>
        <v/>
      </c>
      <c r="Z213" s="16" t="n"/>
    </row>
    <row r="214">
      <c r="A214" s="15" t="n"/>
      <c r="B214" s="16" t="n"/>
      <c r="C214" s="15" t="n"/>
      <c r="D214" s="16" t="n"/>
      <c r="E214" s="16" t="n"/>
      <c r="F214" s="16" t="n"/>
      <c r="G214" s="16" t="n"/>
      <c r="H214" s="16" t="n"/>
      <c r="I214" s="38" t="n"/>
      <c r="J214" s="38" t="n"/>
      <c r="K214" s="38" t="n"/>
      <c r="L214" s="18" t="n"/>
      <c r="M214" s="39">
        <f>IF(OR(A214="",K214="",L214=""),"",K214-L214)</f>
        <v/>
      </c>
      <c r="N214" s="15" t="n"/>
      <c r="O214" s="15" t="n"/>
      <c r="P214" s="40" t="n"/>
      <c r="Q214" s="15" t="n"/>
      <c r="R214" s="15" t="n"/>
      <c r="S214" s="41">
        <f>IF(OR(A214="",P214=""),"",IF(Q214="Oui",P214*'Paramètres'!$B$4,0))</f>
        <v/>
      </c>
      <c r="T214" s="41">
        <f>IF(OR(A214="",P214=""),"",IF(R214="Oui",P214*'Paramètres'!$B$5,0))</f>
        <v/>
      </c>
      <c r="U214" s="41">
        <f>IF(OR(A214="",P214=""),"",P214+S214+T214)</f>
        <v/>
      </c>
      <c r="V214" s="15" t="n"/>
      <c r="W214" s="16" t="n"/>
      <c r="X214" s="22">
        <f>IF(OR(A214="",K214=""),"",K214-TODAY())</f>
        <v/>
      </c>
      <c r="Y214" s="23">
        <f>IF(A214="","",IF(O214="Résilié","Sans objet",IF(K214="","À compléter",IF(K214&lt;TODAY(),"Échu",IF(K214&lt;=TODAY()+'Paramètres'!$B$7,"Échéance prochaine",IF(M214&lt;=TODAY(),"Avis de renouvellement requis","Conforme"))))))</f>
        <v/>
      </c>
      <c r="Z214" s="16" t="n"/>
    </row>
    <row r="215">
      <c r="A215" s="15" t="n"/>
      <c r="B215" s="16" t="n"/>
      <c r="C215" s="15" t="n"/>
      <c r="D215" s="16" t="n"/>
      <c r="E215" s="16" t="n"/>
      <c r="F215" s="16" t="n"/>
      <c r="G215" s="16" t="n"/>
      <c r="H215" s="16" t="n"/>
      <c r="I215" s="38" t="n"/>
      <c r="J215" s="38" t="n"/>
      <c r="K215" s="38" t="n"/>
      <c r="L215" s="18" t="n"/>
      <c r="M215" s="39">
        <f>IF(OR(A215="",K215="",L215=""),"",K215-L215)</f>
        <v/>
      </c>
      <c r="N215" s="15" t="n"/>
      <c r="O215" s="15" t="n"/>
      <c r="P215" s="40" t="n"/>
      <c r="Q215" s="15" t="n"/>
      <c r="R215" s="15" t="n"/>
      <c r="S215" s="41">
        <f>IF(OR(A215="",P215=""),"",IF(Q215="Oui",P215*'Paramètres'!$B$4,0))</f>
        <v/>
      </c>
      <c r="T215" s="41">
        <f>IF(OR(A215="",P215=""),"",IF(R215="Oui",P215*'Paramètres'!$B$5,0))</f>
        <v/>
      </c>
      <c r="U215" s="41">
        <f>IF(OR(A215="",P215=""),"",P215+S215+T215)</f>
        <v/>
      </c>
      <c r="V215" s="15" t="n"/>
      <c r="W215" s="16" t="n"/>
      <c r="X215" s="22">
        <f>IF(OR(A215="",K215=""),"",K215-TODAY())</f>
        <v/>
      </c>
      <c r="Y215" s="23">
        <f>IF(A215="","",IF(O215="Résilié","Sans objet",IF(K215="","À compléter",IF(K215&lt;TODAY(),"Échu",IF(K215&lt;=TODAY()+'Paramètres'!$B$7,"Échéance prochaine",IF(M215&lt;=TODAY(),"Avis de renouvellement requis","Conforme"))))))</f>
        <v/>
      </c>
      <c r="Z215" s="16" t="n"/>
    </row>
    <row r="216">
      <c r="A216" s="15" t="n"/>
      <c r="B216" s="16" t="n"/>
      <c r="C216" s="15" t="n"/>
      <c r="D216" s="16" t="n"/>
      <c r="E216" s="16" t="n"/>
      <c r="F216" s="16" t="n"/>
      <c r="G216" s="16" t="n"/>
      <c r="H216" s="16" t="n"/>
      <c r="I216" s="38" t="n"/>
      <c r="J216" s="38" t="n"/>
      <c r="K216" s="38" t="n"/>
      <c r="L216" s="18" t="n"/>
      <c r="M216" s="39">
        <f>IF(OR(A216="",K216="",L216=""),"",K216-L216)</f>
        <v/>
      </c>
      <c r="N216" s="15" t="n"/>
      <c r="O216" s="15" t="n"/>
      <c r="P216" s="40" t="n"/>
      <c r="Q216" s="15" t="n"/>
      <c r="R216" s="15" t="n"/>
      <c r="S216" s="41">
        <f>IF(OR(A216="",P216=""),"",IF(Q216="Oui",P216*'Paramètres'!$B$4,0))</f>
        <v/>
      </c>
      <c r="T216" s="41">
        <f>IF(OR(A216="",P216=""),"",IF(R216="Oui",P216*'Paramètres'!$B$5,0))</f>
        <v/>
      </c>
      <c r="U216" s="41">
        <f>IF(OR(A216="",P216=""),"",P216+S216+T216)</f>
        <v/>
      </c>
      <c r="V216" s="15" t="n"/>
      <c r="W216" s="16" t="n"/>
      <c r="X216" s="22">
        <f>IF(OR(A216="",K216=""),"",K216-TODAY())</f>
        <v/>
      </c>
      <c r="Y216" s="23">
        <f>IF(A216="","",IF(O216="Résilié","Sans objet",IF(K216="","À compléter",IF(K216&lt;TODAY(),"Échu",IF(K216&lt;=TODAY()+'Paramètres'!$B$7,"Échéance prochaine",IF(M216&lt;=TODAY(),"Avis de renouvellement requis","Conforme"))))))</f>
        <v/>
      </c>
      <c r="Z216" s="16" t="n"/>
    </row>
    <row r="217">
      <c r="A217" s="15" t="n"/>
      <c r="B217" s="16" t="n"/>
      <c r="C217" s="15" t="n"/>
      <c r="D217" s="16" t="n"/>
      <c r="E217" s="16" t="n"/>
      <c r="F217" s="16" t="n"/>
      <c r="G217" s="16" t="n"/>
      <c r="H217" s="16" t="n"/>
      <c r="I217" s="38" t="n"/>
      <c r="J217" s="38" t="n"/>
      <c r="K217" s="38" t="n"/>
      <c r="L217" s="18" t="n"/>
      <c r="M217" s="39">
        <f>IF(OR(A217="",K217="",L217=""),"",K217-L217)</f>
        <v/>
      </c>
      <c r="N217" s="15" t="n"/>
      <c r="O217" s="15" t="n"/>
      <c r="P217" s="40" t="n"/>
      <c r="Q217" s="15" t="n"/>
      <c r="R217" s="15" t="n"/>
      <c r="S217" s="41">
        <f>IF(OR(A217="",P217=""),"",IF(Q217="Oui",P217*'Paramètres'!$B$4,0))</f>
        <v/>
      </c>
      <c r="T217" s="41">
        <f>IF(OR(A217="",P217=""),"",IF(R217="Oui",P217*'Paramètres'!$B$5,0))</f>
        <v/>
      </c>
      <c r="U217" s="41">
        <f>IF(OR(A217="",P217=""),"",P217+S217+T217)</f>
        <v/>
      </c>
      <c r="V217" s="15" t="n"/>
      <c r="W217" s="16" t="n"/>
      <c r="X217" s="22">
        <f>IF(OR(A217="",K217=""),"",K217-TODAY())</f>
        <v/>
      </c>
      <c r="Y217" s="23">
        <f>IF(A217="","",IF(O217="Résilié","Sans objet",IF(K217="","À compléter",IF(K217&lt;TODAY(),"Échu",IF(K217&lt;=TODAY()+'Paramètres'!$B$7,"Échéance prochaine",IF(M217&lt;=TODAY(),"Avis de renouvellement requis","Conforme"))))))</f>
        <v/>
      </c>
      <c r="Z217" s="16" t="n"/>
    </row>
    <row r="218">
      <c r="A218" s="15" t="n"/>
      <c r="B218" s="16" t="n"/>
      <c r="C218" s="15" t="n"/>
      <c r="D218" s="16" t="n"/>
      <c r="E218" s="16" t="n"/>
      <c r="F218" s="16" t="n"/>
      <c r="G218" s="16" t="n"/>
      <c r="H218" s="16" t="n"/>
      <c r="I218" s="38" t="n"/>
      <c r="J218" s="38" t="n"/>
      <c r="K218" s="38" t="n"/>
      <c r="L218" s="18" t="n"/>
      <c r="M218" s="39">
        <f>IF(OR(A218="",K218="",L218=""),"",K218-L218)</f>
        <v/>
      </c>
      <c r="N218" s="15" t="n"/>
      <c r="O218" s="15" t="n"/>
      <c r="P218" s="40" t="n"/>
      <c r="Q218" s="15" t="n"/>
      <c r="R218" s="15" t="n"/>
      <c r="S218" s="41">
        <f>IF(OR(A218="",P218=""),"",IF(Q218="Oui",P218*'Paramètres'!$B$4,0))</f>
        <v/>
      </c>
      <c r="T218" s="41">
        <f>IF(OR(A218="",P218=""),"",IF(R218="Oui",P218*'Paramètres'!$B$5,0))</f>
        <v/>
      </c>
      <c r="U218" s="41">
        <f>IF(OR(A218="",P218=""),"",P218+S218+T218)</f>
        <v/>
      </c>
      <c r="V218" s="15" t="n"/>
      <c r="W218" s="16" t="n"/>
      <c r="X218" s="22">
        <f>IF(OR(A218="",K218=""),"",K218-TODAY())</f>
        <v/>
      </c>
      <c r="Y218" s="23">
        <f>IF(A218="","",IF(O218="Résilié","Sans objet",IF(K218="","À compléter",IF(K218&lt;TODAY(),"Échu",IF(K218&lt;=TODAY()+'Paramètres'!$B$7,"Échéance prochaine",IF(M218&lt;=TODAY(),"Avis de renouvellement requis","Conforme"))))))</f>
        <v/>
      </c>
      <c r="Z218" s="16" t="n"/>
    </row>
    <row r="219">
      <c r="A219" s="15" t="n"/>
      <c r="B219" s="16" t="n"/>
      <c r="C219" s="15" t="n"/>
      <c r="D219" s="16" t="n"/>
      <c r="E219" s="16" t="n"/>
      <c r="F219" s="16" t="n"/>
      <c r="G219" s="16" t="n"/>
      <c r="H219" s="16" t="n"/>
      <c r="I219" s="38" t="n"/>
      <c r="J219" s="38" t="n"/>
      <c r="K219" s="38" t="n"/>
      <c r="L219" s="18" t="n"/>
      <c r="M219" s="39">
        <f>IF(OR(A219="",K219="",L219=""),"",K219-L219)</f>
        <v/>
      </c>
      <c r="N219" s="15" t="n"/>
      <c r="O219" s="15" t="n"/>
      <c r="P219" s="40" t="n"/>
      <c r="Q219" s="15" t="n"/>
      <c r="R219" s="15" t="n"/>
      <c r="S219" s="41">
        <f>IF(OR(A219="",P219=""),"",IF(Q219="Oui",P219*'Paramètres'!$B$4,0))</f>
        <v/>
      </c>
      <c r="T219" s="41">
        <f>IF(OR(A219="",P219=""),"",IF(R219="Oui",P219*'Paramètres'!$B$5,0))</f>
        <v/>
      </c>
      <c r="U219" s="41">
        <f>IF(OR(A219="",P219=""),"",P219+S219+T219)</f>
        <v/>
      </c>
      <c r="V219" s="15" t="n"/>
      <c r="W219" s="16" t="n"/>
      <c r="X219" s="22">
        <f>IF(OR(A219="",K219=""),"",K219-TODAY())</f>
        <v/>
      </c>
      <c r="Y219" s="23">
        <f>IF(A219="","",IF(O219="Résilié","Sans objet",IF(K219="","À compléter",IF(K219&lt;TODAY(),"Échu",IF(K219&lt;=TODAY()+'Paramètres'!$B$7,"Échéance prochaine",IF(M219&lt;=TODAY(),"Avis de renouvellement requis","Conforme"))))))</f>
        <v/>
      </c>
      <c r="Z219" s="16" t="n"/>
    </row>
    <row r="220">
      <c r="A220" s="15" t="n"/>
      <c r="B220" s="16" t="n"/>
      <c r="C220" s="15" t="n"/>
      <c r="D220" s="16" t="n"/>
      <c r="E220" s="16" t="n"/>
      <c r="F220" s="16" t="n"/>
      <c r="G220" s="16" t="n"/>
      <c r="H220" s="16" t="n"/>
      <c r="I220" s="38" t="n"/>
      <c r="J220" s="38" t="n"/>
      <c r="K220" s="38" t="n"/>
      <c r="L220" s="18" t="n"/>
      <c r="M220" s="39">
        <f>IF(OR(A220="",K220="",L220=""),"",K220-L220)</f>
        <v/>
      </c>
      <c r="N220" s="15" t="n"/>
      <c r="O220" s="15" t="n"/>
      <c r="P220" s="40" t="n"/>
      <c r="Q220" s="15" t="n"/>
      <c r="R220" s="15" t="n"/>
      <c r="S220" s="41">
        <f>IF(OR(A220="",P220=""),"",IF(Q220="Oui",P220*'Paramètres'!$B$4,0))</f>
        <v/>
      </c>
      <c r="T220" s="41">
        <f>IF(OR(A220="",P220=""),"",IF(R220="Oui",P220*'Paramètres'!$B$5,0))</f>
        <v/>
      </c>
      <c r="U220" s="41">
        <f>IF(OR(A220="",P220=""),"",P220+S220+T220)</f>
        <v/>
      </c>
      <c r="V220" s="15" t="n"/>
      <c r="W220" s="16" t="n"/>
      <c r="X220" s="22">
        <f>IF(OR(A220="",K220=""),"",K220-TODAY())</f>
        <v/>
      </c>
      <c r="Y220" s="23">
        <f>IF(A220="","",IF(O220="Résilié","Sans objet",IF(K220="","À compléter",IF(K220&lt;TODAY(),"Échu",IF(K220&lt;=TODAY()+'Paramètres'!$B$7,"Échéance prochaine",IF(M220&lt;=TODAY(),"Avis de renouvellement requis","Conforme"))))))</f>
        <v/>
      </c>
      <c r="Z220" s="16" t="n"/>
    </row>
    <row r="221">
      <c r="A221" s="15" t="n"/>
      <c r="B221" s="16" t="n"/>
      <c r="C221" s="15" t="n"/>
      <c r="D221" s="16" t="n"/>
      <c r="E221" s="16" t="n"/>
      <c r="F221" s="16" t="n"/>
      <c r="G221" s="16" t="n"/>
      <c r="H221" s="16" t="n"/>
      <c r="I221" s="38" t="n"/>
      <c r="J221" s="38" t="n"/>
      <c r="K221" s="38" t="n"/>
      <c r="L221" s="18" t="n"/>
      <c r="M221" s="39">
        <f>IF(OR(A221="",K221="",L221=""),"",K221-L221)</f>
        <v/>
      </c>
      <c r="N221" s="15" t="n"/>
      <c r="O221" s="15" t="n"/>
      <c r="P221" s="40" t="n"/>
      <c r="Q221" s="15" t="n"/>
      <c r="R221" s="15" t="n"/>
      <c r="S221" s="41">
        <f>IF(OR(A221="",P221=""),"",IF(Q221="Oui",P221*'Paramètres'!$B$4,0))</f>
        <v/>
      </c>
      <c r="T221" s="41">
        <f>IF(OR(A221="",P221=""),"",IF(R221="Oui",P221*'Paramètres'!$B$5,0))</f>
        <v/>
      </c>
      <c r="U221" s="41">
        <f>IF(OR(A221="",P221=""),"",P221+S221+T221)</f>
        <v/>
      </c>
      <c r="V221" s="15" t="n"/>
      <c r="W221" s="16" t="n"/>
      <c r="X221" s="22">
        <f>IF(OR(A221="",K221=""),"",K221-TODAY())</f>
        <v/>
      </c>
      <c r="Y221" s="23">
        <f>IF(A221="","",IF(O221="Résilié","Sans objet",IF(K221="","À compléter",IF(K221&lt;TODAY(),"Échu",IF(K221&lt;=TODAY()+'Paramètres'!$B$7,"Échéance prochaine",IF(M221&lt;=TODAY(),"Avis de renouvellement requis","Conforme"))))))</f>
        <v/>
      </c>
      <c r="Z221" s="16" t="n"/>
    </row>
    <row r="222">
      <c r="A222" s="15" t="n"/>
      <c r="B222" s="16" t="n"/>
      <c r="C222" s="15" t="n"/>
      <c r="D222" s="16" t="n"/>
      <c r="E222" s="16" t="n"/>
      <c r="F222" s="16" t="n"/>
      <c r="G222" s="16" t="n"/>
      <c r="H222" s="16" t="n"/>
      <c r="I222" s="38" t="n"/>
      <c r="J222" s="38" t="n"/>
      <c r="K222" s="38" t="n"/>
      <c r="L222" s="18" t="n"/>
      <c r="M222" s="39">
        <f>IF(OR(A222="",K222="",L222=""),"",K222-L222)</f>
        <v/>
      </c>
      <c r="N222" s="15" t="n"/>
      <c r="O222" s="15" t="n"/>
      <c r="P222" s="40" t="n"/>
      <c r="Q222" s="15" t="n"/>
      <c r="R222" s="15" t="n"/>
      <c r="S222" s="41">
        <f>IF(OR(A222="",P222=""),"",IF(Q222="Oui",P222*'Paramètres'!$B$4,0))</f>
        <v/>
      </c>
      <c r="T222" s="41">
        <f>IF(OR(A222="",P222=""),"",IF(R222="Oui",P222*'Paramètres'!$B$5,0))</f>
        <v/>
      </c>
      <c r="U222" s="41">
        <f>IF(OR(A222="",P222=""),"",P222+S222+T222)</f>
        <v/>
      </c>
      <c r="V222" s="15" t="n"/>
      <c r="W222" s="16" t="n"/>
      <c r="X222" s="22">
        <f>IF(OR(A222="",K222=""),"",K222-TODAY())</f>
        <v/>
      </c>
      <c r="Y222" s="23">
        <f>IF(A222="","",IF(O222="Résilié","Sans objet",IF(K222="","À compléter",IF(K222&lt;TODAY(),"Échu",IF(K222&lt;=TODAY()+'Paramètres'!$B$7,"Échéance prochaine",IF(M222&lt;=TODAY(),"Avis de renouvellement requis","Conforme"))))))</f>
        <v/>
      </c>
      <c r="Z222" s="16" t="n"/>
    </row>
    <row r="223">
      <c r="A223" s="15" t="n"/>
      <c r="B223" s="16" t="n"/>
      <c r="C223" s="15" t="n"/>
      <c r="D223" s="16" t="n"/>
      <c r="E223" s="16" t="n"/>
      <c r="F223" s="16" t="n"/>
      <c r="G223" s="16" t="n"/>
      <c r="H223" s="16" t="n"/>
      <c r="I223" s="38" t="n"/>
      <c r="J223" s="38" t="n"/>
      <c r="K223" s="38" t="n"/>
      <c r="L223" s="18" t="n"/>
      <c r="M223" s="39">
        <f>IF(OR(A223="",K223="",L223=""),"",K223-L223)</f>
        <v/>
      </c>
      <c r="N223" s="15" t="n"/>
      <c r="O223" s="15" t="n"/>
      <c r="P223" s="40" t="n"/>
      <c r="Q223" s="15" t="n"/>
      <c r="R223" s="15" t="n"/>
      <c r="S223" s="41">
        <f>IF(OR(A223="",P223=""),"",IF(Q223="Oui",P223*'Paramètres'!$B$4,0))</f>
        <v/>
      </c>
      <c r="T223" s="41">
        <f>IF(OR(A223="",P223=""),"",IF(R223="Oui",P223*'Paramètres'!$B$5,0))</f>
        <v/>
      </c>
      <c r="U223" s="41">
        <f>IF(OR(A223="",P223=""),"",P223+S223+T223)</f>
        <v/>
      </c>
      <c r="V223" s="15" t="n"/>
      <c r="W223" s="16" t="n"/>
      <c r="X223" s="22">
        <f>IF(OR(A223="",K223=""),"",K223-TODAY())</f>
        <v/>
      </c>
      <c r="Y223" s="23">
        <f>IF(A223="","",IF(O223="Résilié","Sans objet",IF(K223="","À compléter",IF(K223&lt;TODAY(),"Échu",IF(K223&lt;=TODAY()+'Paramètres'!$B$7,"Échéance prochaine",IF(M223&lt;=TODAY(),"Avis de renouvellement requis","Conforme"))))))</f>
        <v/>
      </c>
      <c r="Z223" s="16" t="n"/>
    </row>
    <row r="224">
      <c r="A224" s="15" t="n"/>
      <c r="B224" s="16" t="n"/>
      <c r="C224" s="15" t="n"/>
      <c r="D224" s="16" t="n"/>
      <c r="E224" s="16" t="n"/>
      <c r="F224" s="16" t="n"/>
      <c r="G224" s="16" t="n"/>
      <c r="H224" s="16" t="n"/>
      <c r="I224" s="38" t="n"/>
      <c r="J224" s="38" t="n"/>
      <c r="K224" s="38" t="n"/>
      <c r="L224" s="18" t="n"/>
      <c r="M224" s="39">
        <f>IF(OR(A224="",K224="",L224=""),"",K224-L224)</f>
        <v/>
      </c>
      <c r="N224" s="15" t="n"/>
      <c r="O224" s="15" t="n"/>
      <c r="P224" s="40" t="n"/>
      <c r="Q224" s="15" t="n"/>
      <c r="R224" s="15" t="n"/>
      <c r="S224" s="41">
        <f>IF(OR(A224="",P224=""),"",IF(Q224="Oui",P224*'Paramètres'!$B$4,0))</f>
        <v/>
      </c>
      <c r="T224" s="41">
        <f>IF(OR(A224="",P224=""),"",IF(R224="Oui",P224*'Paramètres'!$B$5,0))</f>
        <v/>
      </c>
      <c r="U224" s="41">
        <f>IF(OR(A224="",P224=""),"",P224+S224+T224)</f>
        <v/>
      </c>
      <c r="V224" s="15" t="n"/>
      <c r="W224" s="16" t="n"/>
      <c r="X224" s="22">
        <f>IF(OR(A224="",K224=""),"",K224-TODAY())</f>
        <v/>
      </c>
      <c r="Y224" s="23">
        <f>IF(A224="","",IF(O224="Résilié","Sans objet",IF(K224="","À compléter",IF(K224&lt;TODAY(),"Échu",IF(K224&lt;=TODAY()+'Paramètres'!$B$7,"Échéance prochaine",IF(M224&lt;=TODAY(),"Avis de renouvellement requis","Conforme"))))))</f>
        <v/>
      </c>
      <c r="Z224" s="16" t="n"/>
    </row>
    <row r="225">
      <c r="A225" s="15" t="n"/>
      <c r="B225" s="16" t="n"/>
      <c r="C225" s="15" t="n"/>
      <c r="D225" s="16" t="n"/>
      <c r="E225" s="16" t="n"/>
      <c r="F225" s="16" t="n"/>
      <c r="G225" s="16" t="n"/>
      <c r="H225" s="16" t="n"/>
      <c r="I225" s="38" t="n"/>
      <c r="J225" s="38" t="n"/>
      <c r="K225" s="38" t="n"/>
      <c r="L225" s="18" t="n"/>
      <c r="M225" s="39">
        <f>IF(OR(A225="",K225="",L225=""),"",K225-L225)</f>
        <v/>
      </c>
      <c r="N225" s="15" t="n"/>
      <c r="O225" s="15" t="n"/>
      <c r="P225" s="40" t="n"/>
      <c r="Q225" s="15" t="n"/>
      <c r="R225" s="15" t="n"/>
      <c r="S225" s="41">
        <f>IF(OR(A225="",P225=""),"",IF(Q225="Oui",P225*'Paramètres'!$B$4,0))</f>
        <v/>
      </c>
      <c r="T225" s="41">
        <f>IF(OR(A225="",P225=""),"",IF(R225="Oui",P225*'Paramètres'!$B$5,0))</f>
        <v/>
      </c>
      <c r="U225" s="41">
        <f>IF(OR(A225="",P225=""),"",P225+S225+T225)</f>
        <v/>
      </c>
      <c r="V225" s="15" t="n"/>
      <c r="W225" s="16" t="n"/>
      <c r="X225" s="22">
        <f>IF(OR(A225="",K225=""),"",K225-TODAY())</f>
        <v/>
      </c>
      <c r="Y225" s="23">
        <f>IF(A225="","",IF(O225="Résilié","Sans objet",IF(K225="","À compléter",IF(K225&lt;TODAY(),"Échu",IF(K225&lt;=TODAY()+'Paramètres'!$B$7,"Échéance prochaine",IF(M225&lt;=TODAY(),"Avis de renouvellement requis","Conforme"))))))</f>
        <v/>
      </c>
      <c r="Z225" s="16" t="n"/>
    </row>
    <row r="226">
      <c r="A226" s="15" t="n"/>
      <c r="B226" s="16" t="n"/>
      <c r="C226" s="15" t="n"/>
      <c r="D226" s="16" t="n"/>
      <c r="E226" s="16" t="n"/>
      <c r="F226" s="16" t="n"/>
      <c r="G226" s="16" t="n"/>
      <c r="H226" s="16" t="n"/>
      <c r="I226" s="38" t="n"/>
      <c r="J226" s="38" t="n"/>
      <c r="K226" s="38" t="n"/>
      <c r="L226" s="18" t="n"/>
      <c r="M226" s="39">
        <f>IF(OR(A226="",K226="",L226=""),"",K226-L226)</f>
        <v/>
      </c>
      <c r="N226" s="15" t="n"/>
      <c r="O226" s="15" t="n"/>
      <c r="P226" s="40" t="n"/>
      <c r="Q226" s="15" t="n"/>
      <c r="R226" s="15" t="n"/>
      <c r="S226" s="41">
        <f>IF(OR(A226="",P226=""),"",IF(Q226="Oui",P226*'Paramètres'!$B$4,0))</f>
        <v/>
      </c>
      <c r="T226" s="41">
        <f>IF(OR(A226="",P226=""),"",IF(R226="Oui",P226*'Paramètres'!$B$5,0))</f>
        <v/>
      </c>
      <c r="U226" s="41">
        <f>IF(OR(A226="",P226=""),"",P226+S226+T226)</f>
        <v/>
      </c>
      <c r="V226" s="15" t="n"/>
      <c r="W226" s="16" t="n"/>
      <c r="X226" s="22">
        <f>IF(OR(A226="",K226=""),"",K226-TODAY())</f>
        <v/>
      </c>
      <c r="Y226" s="23">
        <f>IF(A226="","",IF(O226="Résilié","Sans objet",IF(K226="","À compléter",IF(K226&lt;TODAY(),"Échu",IF(K226&lt;=TODAY()+'Paramètres'!$B$7,"Échéance prochaine",IF(M226&lt;=TODAY(),"Avis de renouvellement requis","Conforme"))))))</f>
        <v/>
      </c>
      <c r="Z226" s="16" t="n"/>
    </row>
    <row r="227">
      <c r="A227" s="15" t="n"/>
      <c r="B227" s="16" t="n"/>
      <c r="C227" s="15" t="n"/>
      <c r="D227" s="16" t="n"/>
      <c r="E227" s="16" t="n"/>
      <c r="F227" s="16" t="n"/>
      <c r="G227" s="16" t="n"/>
      <c r="H227" s="16" t="n"/>
      <c r="I227" s="38" t="n"/>
      <c r="J227" s="38" t="n"/>
      <c r="K227" s="38" t="n"/>
      <c r="L227" s="18" t="n"/>
      <c r="M227" s="39">
        <f>IF(OR(A227="",K227="",L227=""),"",K227-L227)</f>
        <v/>
      </c>
      <c r="N227" s="15" t="n"/>
      <c r="O227" s="15" t="n"/>
      <c r="P227" s="40" t="n"/>
      <c r="Q227" s="15" t="n"/>
      <c r="R227" s="15" t="n"/>
      <c r="S227" s="41">
        <f>IF(OR(A227="",P227=""),"",IF(Q227="Oui",P227*'Paramètres'!$B$4,0))</f>
        <v/>
      </c>
      <c r="T227" s="41">
        <f>IF(OR(A227="",P227=""),"",IF(R227="Oui",P227*'Paramètres'!$B$5,0))</f>
        <v/>
      </c>
      <c r="U227" s="41">
        <f>IF(OR(A227="",P227=""),"",P227+S227+T227)</f>
        <v/>
      </c>
      <c r="V227" s="15" t="n"/>
      <c r="W227" s="16" t="n"/>
      <c r="X227" s="22">
        <f>IF(OR(A227="",K227=""),"",K227-TODAY())</f>
        <v/>
      </c>
      <c r="Y227" s="23">
        <f>IF(A227="","",IF(O227="Résilié","Sans objet",IF(K227="","À compléter",IF(K227&lt;TODAY(),"Échu",IF(K227&lt;=TODAY()+'Paramètres'!$B$7,"Échéance prochaine",IF(M227&lt;=TODAY(),"Avis de renouvellement requis","Conforme"))))))</f>
        <v/>
      </c>
      <c r="Z227" s="16" t="n"/>
    </row>
    <row r="228">
      <c r="A228" s="15" t="n"/>
      <c r="B228" s="16" t="n"/>
      <c r="C228" s="15" t="n"/>
      <c r="D228" s="16" t="n"/>
      <c r="E228" s="16" t="n"/>
      <c r="F228" s="16" t="n"/>
      <c r="G228" s="16" t="n"/>
      <c r="H228" s="16" t="n"/>
      <c r="I228" s="38" t="n"/>
      <c r="J228" s="38" t="n"/>
      <c r="K228" s="38" t="n"/>
      <c r="L228" s="18" t="n"/>
      <c r="M228" s="39">
        <f>IF(OR(A228="",K228="",L228=""),"",K228-L228)</f>
        <v/>
      </c>
      <c r="N228" s="15" t="n"/>
      <c r="O228" s="15" t="n"/>
      <c r="P228" s="40" t="n"/>
      <c r="Q228" s="15" t="n"/>
      <c r="R228" s="15" t="n"/>
      <c r="S228" s="41">
        <f>IF(OR(A228="",P228=""),"",IF(Q228="Oui",P228*'Paramètres'!$B$4,0))</f>
        <v/>
      </c>
      <c r="T228" s="41">
        <f>IF(OR(A228="",P228=""),"",IF(R228="Oui",P228*'Paramètres'!$B$5,0))</f>
        <v/>
      </c>
      <c r="U228" s="41">
        <f>IF(OR(A228="",P228=""),"",P228+S228+T228)</f>
        <v/>
      </c>
      <c r="V228" s="15" t="n"/>
      <c r="W228" s="16" t="n"/>
      <c r="X228" s="22">
        <f>IF(OR(A228="",K228=""),"",K228-TODAY())</f>
        <v/>
      </c>
      <c r="Y228" s="23">
        <f>IF(A228="","",IF(O228="Résilié","Sans objet",IF(K228="","À compléter",IF(K228&lt;TODAY(),"Échu",IF(K228&lt;=TODAY()+'Paramètres'!$B$7,"Échéance prochaine",IF(M228&lt;=TODAY(),"Avis de renouvellement requis","Conforme"))))))</f>
        <v/>
      </c>
      <c r="Z228" s="16" t="n"/>
    </row>
    <row r="229">
      <c r="A229" s="15" t="n"/>
      <c r="B229" s="16" t="n"/>
      <c r="C229" s="15" t="n"/>
      <c r="D229" s="16" t="n"/>
      <c r="E229" s="16" t="n"/>
      <c r="F229" s="16" t="n"/>
      <c r="G229" s="16" t="n"/>
      <c r="H229" s="16" t="n"/>
      <c r="I229" s="38" t="n"/>
      <c r="J229" s="38" t="n"/>
      <c r="K229" s="38" t="n"/>
      <c r="L229" s="18" t="n"/>
      <c r="M229" s="39">
        <f>IF(OR(A229="",K229="",L229=""),"",K229-L229)</f>
        <v/>
      </c>
      <c r="N229" s="15" t="n"/>
      <c r="O229" s="15" t="n"/>
      <c r="P229" s="40" t="n"/>
      <c r="Q229" s="15" t="n"/>
      <c r="R229" s="15" t="n"/>
      <c r="S229" s="41">
        <f>IF(OR(A229="",P229=""),"",IF(Q229="Oui",P229*'Paramètres'!$B$4,0))</f>
        <v/>
      </c>
      <c r="T229" s="41">
        <f>IF(OR(A229="",P229=""),"",IF(R229="Oui",P229*'Paramètres'!$B$5,0))</f>
        <v/>
      </c>
      <c r="U229" s="41">
        <f>IF(OR(A229="",P229=""),"",P229+S229+T229)</f>
        <v/>
      </c>
      <c r="V229" s="15" t="n"/>
      <c r="W229" s="16" t="n"/>
      <c r="X229" s="22">
        <f>IF(OR(A229="",K229=""),"",K229-TODAY())</f>
        <v/>
      </c>
      <c r="Y229" s="23">
        <f>IF(A229="","",IF(O229="Résilié","Sans objet",IF(K229="","À compléter",IF(K229&lt;TODAY(),"Échu",IF(K229&lt;=TODAY()+'Paramètres'!$B$7,"Échéance prochaine",IF(M229&lt;=TODAY(),"Avis de renouvellement requis","Conforme"))))))</f>
        <v/>
      </c>
      <c r="Z229" s="16" t="n"/>
    </row>
    <row r="230">
      <c r="A230" s="15" t="n"/>
      <c r="B230" s="16" t="n"/>
      <c r="C230" s="15" t="n"/>
      <c r="D230" s="16" t="n"/>
      <c r="E230" s="16" t="n"/>
      <c r="F230" s="16" t="n"/>
      <c r="G230" s="16" t="n"/>
      <c r="H230" s="16" t="n"/>
      <c r="I230" s="38" t="n"/>
      <c r="J230" s="38" t="n"/>
      <c r="K230" s="38" t="n"/>
      <c r="L230" s="18" t="n"/>
      <c r="M230" s="39">
        <f>IF(OR(A230="",K230="",L230=""),"",K230-L230)</f>
        <v/>
      </c>
      <c r="N230" s="15" t="n"/>
      <c r="O230" s="15" t="n"/>
      <c r="P230" s="40" t="n"/>
      <c r="Q230" s="15" t="n"/>
      <c r="R230" s="15" t="n"/>
      <c r="S230" s="41">
        <f>IF(OR(A230="",P230=""),"",IF(Q230="Oui",P230*'Paramètres'!$B$4,0))</f>
        <v/>
      </c>
      <c r="T230" s="41">
        <f>IF(OR(A230="",P230=""),"",IF(R230="Oui",P230*'Paramètres'!$B$5,0))</f>
        <v/>
      </c>
      <c r="U230" s="41">
        <f>IF(OR(A230="",P230=""),"",P230+S230+T230)</f>
        <v/>
      </c>
      <c r="V230" s="15" t="n"/>
      <c r="W230" s="16" t="n"/>
      <c r="X230" s="22">
        <f>IF(OR(A230="",K230=""),"",K230-TODAY())</f>
        <v/>
      </c>
      <c r="Y230" s="23">
        <f>IF(A230="","",IF(O230="Résilié","Sans objet",IF(K230="","À compléter",IF(K230&lt;TODAY(),"Échu",IF(K230&lt;=TODAY()+'Paramètres'!$B$7,"Échéance prochaine",IF(M230&lt;=TODAY(),"Avis de renouvellement requis","Conforme"))))))</f>
        <v/>
      </c>
      <c r="Z230" s="16" t="n"/>
    </row>
    <row r="231">
      <c r="A231" s="15" t="n"/>
      <c r="B231" s="16" t="n"/>
      <c r="C231" s="15" t="n"/>
      <c r="D231" s="16" t="n"/>
      <c r="E231" s="16" t="n"/>
      <c r="F231" s="16" t="n"/>
      <c r="G231" s="16" t="n"/>
      <c r="H231" s="16" t="n"/>
      <c r="I231" s="38" t="n"/>
      <c r="J231" s="38" t="n"/>
      <c r="K231" s="38" t="n"/>
      <c r="L231" s="18" t="n"/>
      <c r="M231" s="39">
        <f>IF(OR(A231="",K231="",L231=""),"",K231-L231)</f>
        <v/>
      </c>
      <c r="N231" s="15" t="n"/>
      <c r="O231" s="15" t="n"/>
      <c r="P231" s="40" t="n"/>
      <c r="Q231" s="15" t="n"/>
      <c r="R231" s="15" t="n"/>
      <c r="S231" s="41">
        <f>IF(OR(A231="",P231=""),"",IF(Q231="Oui",P231*'Paramètres'!$B$4,0))</f>
        <v/>
      </c>
      <c r="T231" s="41">
        <f>IF(OR(A231="",P231=""),"",IF(R231="Oui",P231*'Paramètres'!$B$5,0))</f>
        <v/>
      </c>
      <c r="U231" s="41">
        <f>IF(OR(A231="",P231=""),"",P231+S231+T231)</f>
        <v/>
      </c>
      <c r="V231" s="15" t="n"/>
      <c r="W231" s="16" t="n"/>
      <c r="X231" s="22">
        <f>IF(OR(A231="",K231=""),"",K231-TODAY())</f>
        <v/>
      </c>
      <c r="Y231" s="23">
        <f>IF(A231="","",IF(O231="Résilié","Sans objet",IF(K231="","À compléter",IF(K231&lt;TODAY(),"Échu",IF(K231&lt;=TODAY()+'Paramètres'!$B$7,"Échéance prochaine",IF(M231&lt;=TODAY(),"Avis de renouvellement requis","Conforme"))))))</f>
        <v/>
      </c>
      <c r="Z231" s="16" t="n"/>
    </row>
    <row r="232">
      <c r="A232" s="15" t="n"/>
      <c r="B232" s="16" t="n"/>
      <c r="C232" s="15" t="n"/>
      <c r="D232" s="16" t="n"/>
      <c r="E232" s="16" t="n"/>
      <c r="F232" s="16" t="n"/>
      <c r="G232" s="16" t="n"/>
      <c r="H232" s="16" t="n"/>
      <c r="I232" s="38" t="n"/>
      <c r="J232" s="38" t="n"/>
      <c r="K232" s="38" t="n"/>
      <c r="L232" s="18" t="n"/>
      <c r="M232" s="39">
        <f>IF(OR(A232="",K232="",L232=""),"",K232-L232)</f>
        <v/>
      </c>
      <c r="N232" s="15" t="n"/>
      <c r="O232" s="15" t="n"/>
      <c r="P232" s="40" t="n"/>
      <c r="Q232" s="15" t="n"/>
      <c r="R232" s="15" t="n"/>
      <c r="S232" s="41">
        <f>IF(OR(A232="",P232=""),"",IF(Q232="Oui",P232*'Paramètres'!$B$4,0))</f>
        <v/>
      </c>
      <c r="T232" s="41">
        <f>IF(OR(A232="",P232=""),"",IF(R232="Oui",P232*'Paramètres'!$B$5,0))</f>
        <v/>
      </c>
      <c r="U232" s="41">
        <f>IF(OR(A232="",P232=""),"",P232+S232+T232)</f>
        <v/>
      </c>
      <c r="V232" s="15" t="n"/>
      <c r="W232" s="16" t="n"/>
      <c r="X232" s="22">
        <f>IF(OR(A232="",K232=""),"",K232-TODAY())</f>
        <v/>
      </c>
      <c r="Y232" s="23">
        <f>IF(A232="","",IF(O232="Résilié","Sans objet",IF(K232="","À compléter",IF(K232&lt;TODAY(),"Échu",IF(K232&lt;=TODAY()+'Paramètres'!$B$7,"Échéance prochaine",IF(M232&lt;=TODAY(),"Avis de renouvellement requis","Conforme"))))))</f>
        <v/>
      </c>
      <c r="Z232" s="16" t="n"/>
    </row>
    <row r="233">
      <c r="A233" s="15" t="n"/>
      <c r="B233" s="16" t="n"/>
      <c r="C233" s="15" t="n"/>
      <c r="D233" s="16" t="n"/>
      <c r="E233" s="16" t="n"/>
      <c r="F233" s="16" t="n"/>
      <c r="G233" s="16" t="n"/>
      <c r="H233" s="16" t="n"/>
      <c r="I233" s="38" t="n"/>
      <c r="J233" s="38" t="n"/>
      <c r="K233" s="38" t="n"/>
      <c r="L233" s="18" t="n"/>
      <c r="M233" s="39">
        <f>IF(OR(A233="",K233="",L233=""),"",K233-L233)</f>
        <v/>
      </c>
      <c r="N233" s="15" t="n"/>
      <c r="O233" s="15" t="n"/>
      <c r="P233" s="40" t="n"/>
      <c r="Q233" s="15" t="n"/>
      <c r="R233" s="15" t="n"/>
      <c r="S233" s="41">
        <f>IF(OR(A233="",P233=""),"",IF(Q233="Oui",P233*'Paramètres'!$B$4,0))</f>
        <v/>
      </c>
      <c r="T233" s="41">
        <f>IF(OR(A233="",P233=""),"",IF(R233="Oui",P233*'Paramètres'!$B$5,0))</f>
        <v/>
      </c>
      <c r="U233" s="41">
        <f>IF(OR(A233="",P233=""),"",P233+S233+T233)</f>
        <v/>
      </c>
      <c r="V233" s="15" t="n"/>
      <c r="W233" s="16" t="n"/>
      <c r="X233" s="22">
        <f>IF(OR(A233="",K233=""),"",K233-TODAY())</f>
        <v/>
      </c>
      <c r="Y233" s="23">
        <f>IF(A233="","",IF(O233="Résilié","Sans objet",IF(K233="","À compléter",IF(K233&lt;TODAY(),"Échu",IF(K233&lt;=TODAY()+'Paramètres'!$B$7,"Échéance prochaine",IF(M233&lt;=TODAY(),"Avis de renouvellement requis","Conforme"))))))</f>
        <v/>
      </c>
      <c r="Z233" s="16" t="n"/>
    </row>
    <row r="234">
      <c r="A234" s="15" t="n"/>
      <c r="B234" s="16" t="n"/>
      <c r="C234" s="15" t="n"/>
      <c r="D234" s="16" t="n"/>
      <c r="E234" s="16" t="n"/>
      <c r="F234" s="16" t="n"/>
      <c r="G234" s="16" t="n"/>
      <c r="H234" s="16" t="n"/>
      <c r="I234" s="38" t="n"/>
      <c r="J234" s="38" t="n"/>
      <c r="K234" s="38" t="n"/>
      <c r="L234" s="18" t="n"/>
      <c r="M234" s="39">
        <f>IF(OR(A234="",K234="",L234=""),"",K234-L234)</f>
        <v/>
      </c>
      <c r="N234" s="15" t="n"/>
      <c r="O234" s="15" t="n"/>
      <c r="P234" s="40" t="n"/>
      <c r="Q234" s="15" t="n"/>
      <c r="R234" s="15" t="n"/>
      <c r="S234" s="41">
        <f>IF(OR(A234="",P234=""),"",IF(Q234="Oui",P234*'Paramètres'!$B$4,0))</f>
        <v/>
      </c>
      <c r="T234" s="41">
        <f>IF(OR(A234="",P234=""),"",IF(R234="Oui",P234*'Paramètres'!$B$5,0))</f>
        <v/>
      </c>
      <c r="U234" s="41">
        <f>IF(OR(A234="",P234=""),"",P234+S234+T234)</f>
        <v/>
      </c>
      <c r="V234" s="15" t="n"/>
      <c r="W234" s="16" t="n"/>
      <c r="X234" s="22">
        <f>IF(OR(A234="",K234=""),"",K234-TODAY())</f>
        <v/>
      </c>
      <c r="Y234" s="23">
        <f>IF(A234="","",IF(O234="Résilié","Sans objet",IF(K234="","À compléter",IF(K234&lt;TODAY(),"Échu",IF(K234&lt;=TODAY()+'Paramètres'!$B$7,"Échéance prochaine",IF(M234&lt;=TODAY(),"Avis de renouvellement requis","Conforme"))))))</f>
        <v/>
      </c>
      <c r="Z234" s="16" t="n"/>
    </row>
    <row r="235">
      <c r="A235" s="15" t="n"/>
      <c r="B235" s="16" t="n"/>
      <c r="C235" s="15" t="n"/>
      <c r="D235" s="16" t="n"/>
      <c r="E235" s="16" t="n"/>
      <c r="F235" s="16" t="n"/>
      <c r="G235" s="16" t="n"/>
      <c r="H235" s="16" t="n"/>
      <c r="I235" s="38" t="n"/>
      <c r="J235" s="38" t="n"/>
      <c r="K235" s="38" t="n"/>
      <c r="L235" s="18" t="n"/>
      <c r="M235" s="39">
        <f>IF(OR(A235="",K235="",L235=""),"",K235-L235)</f>
        <v/>
      </c>
      <c r="N235" s="15" t="n"/>
      <c r="O235" s="15" t="n"/>
      <c r="P235" s="40" t="n"/>
      <c r="Q235" s="15" t="n"/>
      <c r="R235" s="15" t="n"/>
      <c r="S235" s="41">
        <f>IF(OR(A235="",P235=""),"",IF(Q235="Oui",P235*'Paramètres'!$B$4,0))</f>
        <v/>
      </c>
      <c r="T235" s="41">
        <f>IF(OR(A235="",P235=""),"",IF(R235="Oui",P235*'Paramètres'!$B$5,0))</f>
        <v/>
      </c>
      <c r="U235" s="41">
        <f>IF(OR(A235="",P235=""),"",P235+S235+T235)</f>
        <v/>
      </c>
      <c r="V235" s="15" t="n"/>
      <c r="W235" s="16" t="n"/>
      <c r="X235" s="22">
        <f>IF(OR(A235="",K235=""),"",K235-TODAY())</f>
        <v/>
      </c>
      <c r="Y235" s="23">
        <f>IF(A235="","",IF(O235="Résilié","Sans objet",IF(K235="","À compléter",IF(K235&lt;TODAY(),"Échu",IF(K235&lt;=TODAY()+'Paramètres'!$B$7,"Échéance prochaine",IF(M235&lt;=TODAY(),"Avis de renouvellement requis","Conforme"))))))</f>
        <v/>
      </c>
      <c r="Z235" s="16" t="n"/>
    </row>
    <row r="236">
      <c r="A236" s="15" t="n"/>
      <c r="B236" s="16" t="n"/>
      <c r="C236" s="15" t="n"/>
      <c r="D236" s="16" t="n"/>
      <c r="E236" s="16" t="n"/>
      <c r="F236" s="16" t="n"/>
      <c r="G236" s="16" t="n"/>
      <c r="H236" s="16" t="n"/>
      <c r="I236" s="38" t="n"/>
      <c r="J236" s="38" t="n"/>
      <c r="K236" s="38" t="n"/>
      <c r="L236" s="18" t="n"/>
      <c r="M236" s="39">
        <f>IF(OR(A236="",K236="",L236=""),"",K236-L236)</f>
        <v/>
      </c>
      <c r="N236" s="15" t="n"/>
      <c r="O236" s="15" t="n"/>
      <c r="P236" s="40" t="n"/>
      <c r="Q236" s="15" t="n"/>
      <c r="R236" s="15" t="n"/>
      <c r="S236" s="41">
        <f>IF(OR(A236="",P236=""),"",IF(Q236="Oui",P236*'Paramètres'!$B$4,0))</f>
        <v/>
      </c>
      <c r="T236" s="41">
        <f>IF(OR(A236="",P236=""),"",IF(R236="Oui",P236*'Paramètres'!$B$5,0))</f>
        <v/>
      </c>
      <c r="U236" s="41">
        <f>IF(OR(A236="",P236=""),"",P236+S236+T236)</f>
        <v/>
      </c>
      <c r="V236" s="15" t="n"/>
      <c r="W236" s="16" t="n"/>
      <c r="X236" s="22">
        <f>IF(OR(A236="",K236=""),"",K236-TODAY())</f>
        <v/>
      </c>
      <c r="Y236" s="23">
        <f>IF(A236="","",IF(O236="Résilié","Sans objet",IF(K236="","À compléter",IF(K236&lt;TODAY(),"Échu",IF(K236&lt;=TODAY()+'Paramètres'!$B$7,"Échéance prochaine",IF(M236&lt;=TODAY(),"Avis de renouvellement requis","Conforme"))))))</f>
        <v/>
      </c>
      <c r="Z236" s="16" t="n"/>
    </row>
    <row r="237">
      <c r="A237" s="15" t="n"/>
      <c r="B237" s="16" t="n"/>
      <c r="C237" s="15" t="n"/>
      <c r="D237" s="16" t="n"/>
      <c r="E237" s="16" t="n"/>
      <c r="F237" s="16" t="n"/>
      <c r="G237" s="16" t="n"/>
      <c r="H237" s="16" t="n"/>
      <c r="I237" s="38" t="n"/>
      <c r="J237" s="38" t="n"/>
      <c r="K237" s="38" t="n"/>
      <c r="L237" s="18" t="n"/>
      <c r="M237" s="39">
        <f>IF(OR(A237="",K237="",L237=""),"",K237-L237)</f>
        <v/>
      </c>
      <c r="N237" s="15" t="n"/>
      <c r="O237" s="15" t="n"/>
      <c r="P237" s="40" t="n"/>
      <c r="Q237" s="15" t="n"/>
      <c r="R237" s="15" t="n"/>
      <c r="S237" s="41">
        <f>IF(OR(A237="",P237=""),"",IF(Q237="Oui",P237*'Paramètres'!$B$4,0))</f>
        <v/>
      </c>
      <c r="T237" s="41">
        <f>IF(OR(A237="",P237=""),"",IF(R237="Oui",P237*'Paramètres'!$B$5,0))</f>
        <v/>
      </c>
      <c r="U237" s="41">
        <f>IF(OR(A237="",P237=""),"",P237+S237+T237)</f>
        <v/>
      </c>
      <c r="V237" s="15" t="n"/>
      <c r="W237" s="16" t="n"/>
      <c r="X237" s="22">
        <f>IF(OR(A237="",K237=""),"",K237-TODAY())</f>
        <v/>
      </c>
      <c r="Y237" s="23">
        <f>IF(A237="","",IF(O237="Résilié","Sans objet",IF(K237="","À compléter",IF(K237&lt;TODAY(),"Échu",IF(K237&lt;=TODAY()+'Paramètres'!$B$7,"Échéance prochaine",IF(M237&lt;=TODAY(),"Avis de renouvellement requis","Conforme"))))))</f>
        <v/>
      </c>
      <c r="Z237" s="16" t="n"/>
    </row>
    <row r="238">
      <c r="A238" s="15" t="n"/>
      <c r="B238" s="16" t="n"/>
      <c r="C238" s="15" t="n"/>
      <c r="D238" s="16" t="n"/>
      <c r="E238" s="16" t="n"/>
      <c r="F238" s="16" t="n"/>
      <c r="G238" s="16" t="n"/>
      <c r="H238" s="16" t="n"/>
      <c r="I238" s="38" t="n"/>
      <c r="J238" s="38" t="n"/>
      <c r="K238" s="38" t="n"/>
      <c r="L238" s="18" t="n"/>
      <c r="M238" s="39">
        <f>IF(OR(A238="",K238="",L238=""),"",K238-L238)</f>
        <v/>
      </c>
      <c r="N238" s="15" t="n"/>
      <c r="O238" s="15" t="n"/>
      <c r="P238" s="40" t="n"/>
      <c r="Q238" s="15" t="n"/>
      <c r="R238" s="15" t="n"/>
      <c r="S238" s="41">
        <f>IF(OR(A238="",P238=""),"",IF(Q238="Oui",P238*'Paramètres'!$B$4,0))</f>
        <v/>
      </c>
      <c r="T238" s="41">
        <f>IF(OR(A238="",P238=""),"",IF(R238="Oui",P238*'Paramètres'!$B$5,0))</f>
        <v/>
      </c>
      <c r="U238" s="41">
        <f>IF(OR(A238="",P238=""),"",P238+S238+T238)</f>
        <v/>
      </c>
      <c r="V238" s="15" t="n"/>
      <c r="W238" s="16" t="n"/>
      <c r="X238" s="22">
        <f>IF(OR(A238="",K238=""),"",K238-TODAY())</f>
        <v/>
      </c>
      <c r="Y238" s="23">
        <f>IF(A238="","",IF(O238="Résilié","Sans objet",IF(K238="","À compléter",IF(K238&lt;TODAY(),"Échu",IF(K238&lt;=TODAY()+'Paramètres'!$B$7,"Échéance prochaine",IF(M238&lt;=TODAY(),"Avis de renouvellement requis","Conforme"))))))</f>
        <v/>
      </c>
      <c r="Z238" s="16" t="n"/>
    </row>
    <row r="239">
      <c r="A239" s="15" t="n"/>
      <c r="B239" s="16" t="n"/>
      <c r="C239" s="15" t="n"/>
      <c r="D239" s="16" t="n"/>
      <c r="E239" s="16" t="n"/>
      <c r="F239" s="16" t="n"/>
      <c r="G239" s="16" t="n"/>
      <c r="H239" s="16" t="n"/>
      <c r="I239" s="38" t="n"/>
      <c r="J239" s="38" t="n"/>
      <c r="K239" s="38" t="n"/>
      <c r="L239" s="18" t="n"/>
      <c r="M239" s="39">
        <f>IF(OR(A239="",K239="",L239=""),"",K239-L239)</f>
        <v/>
      </c>
      <c r="N239" s="15" t="n"/>
      <c r="O239" s="15" t="n"/>
      <c r="P239" s="40" t="n"/>
      <c r="Q239" s="15" t="n"/>
      <c r="R239" s="15" t="n"/>
      <c r="S239" s="41">
        <f>IF(OR(A239="",P239=""),"",IF(Q239="Oui",P239*'Paramètres'!$B$4,0))</f>
        <v/>
      </c>
      <c r="T239" s="41">
        <f>IF(OR(A239="",P239=""),"",IF(R239="Oui",P239*'Paramètres'!$B$5,0))</f>
        <v/>
      </c>
      <c r="U239" s="41">
        <f>IF(OR(A239="",P239=""),"",P239+S239+T239)</f>
        <v/>
      </c>
      <c r="V239" s="15" t="n"/>
      <c r="W239" s="16" t="n"/>
      <c r="X239" s="22">
        <f>IF(OR(A239="",K239=""),"",K239-TODAY())</f>
        <v/>
      </c>
      <c r="Y239" s="23">
        <f>IF(A239="","",IF(O239="Résilié","Sans objet",IF(K239="","À compléter",IF(K239&lt;TODAY(),"Échu",IF(K239&lt;=TODAY()+'Paramètres'!$B$7,"Échéance prochaine",IF(M239&lt;=TODAY(),"Avis de renouvellement requis","Conforme"))))))</f>
        <v/>
      </c>
      <c r="Z239" s="16" t="n"/>
    </row>
    <row r="240">
      <c r="A240" s="15" t="n"/>
      <c r="B240" s="16" t="n"/>
      <c r="C240" s="15" t="n"/>
      <c r="D240" s="16" t="n"/>
      <c r="E240" s="16" t="n"/>
      <c r="F240" s="16" t="n"/>
      <c r="G240" s="16" t="n"/>
      <c r="H240" s="16" t="n"/>
      <c r="I240" s="38" t="n"/>
      <c r="J240" s="38" t="n"/>
      <c r="K240" s="38" t="n"/>
      <c r="L240" s="18" t="n"/>
      <c r="M240" s="39">
        <f>IF(OR(A240="",K240="",L240=""),"",K240-L240)</f>
        <v/>
      </c>
      <c r="N240" s="15" t="n"/>
      <c r="O240" s="15" t="n"/>
      <c r="P240" s="40" t="n"/>
      <c r="Q240" s="15" t="n"/>
      <c r="R240" s="15" t="n"/>
      <c r="S240" s="41">
        <f>IF(OR(A240="",P240=""),"",IF(Q240="Oui",P240*'Paramètres'!$B$4,0))</f>
        <v/>
      </c>
      <c r="T240" s="41">
        <f>IF(OR(A240="",P240=""),"",IF(R240="Oui",P240*'Paramètres'!$B$5,0))</f>
        <v/>
      </c>
      <c r="U240" s="41">
        <f>IF(OR(A240="",P240=""),"",P240+S240+T240)</f>
        <v/>
      </c>
      <c r="V240" s="15" t="n"/>
      <c r="W240" s="16" t="n"/>
      <c r="X240" s="22">
        <f>IF(OR(A240="",K240=""),"",K240-TODAY())</f>
        <v/>
      </c>
      <c r="Y240" s="23">
        <f>IF(A240="","",IF(O240="Résilié","Sans objet",IF(K240="","À compléter",IF(K240&lt;TODAY(),"Échu",IF(K240&lt;=TODAY()+'Paramètres'!$B$7,"Échéance prochaine",IF(M240&lt;=TODAY(),"Avis de renouvellement requis","Conforme"))))))</f>
        <v/>
      </c>
      <c r="Z240" s="16" t="n"/>
    </row>
    <row r="241">
      <c r="A241" s="15" t="n"/>
      <c r="B241" s="16" t="n"/>
      <c r="C241" s="15" t="n"/>
      <c r="D241" s="16" t="n"/>
      <c r="E241" s="16" t="n"/>
      <c r="F241" s="16" t="n"/>
      <c r="G241" s="16" t="n"/>
      <c r="H241" s="16" t="n"/>
      <c r="I241" s="38" t="n"/>
      <c r="J241" s="38" t="n"/>
      <c r="K241" s="38" t="n"/>
      <c r="L241" s="18" t="n"/>
      <c r="M241" s="39">
        <f>IF(OR(A241="",K241="",L241=""),"",K241-L241)</f>
        <v/>
      </c>
      <c r="N241" s="15" t="n"/>
      <c r="O241" s="15" t="n"/>
      <c r="P241" s="40" t="n"/>
      <c r="Q241" s="15" t="n"/>
      <c r="R241" s="15" t="n"/>
      <c r="S241" s="41">
        <f>IF(OR(A241="",P241=""),"",IF(Q241="Oui",P241*'Paramètres'!$B$4,0))</f>
        <v/>
      </c>
      <c r="T241" s="41">
        <f>IF(OR(A241="",P241=""),"",IF(R241="Oui",P241*'Paramètres'!$B$5,0))</f>
        <v/>
      </c>
      <c r="U241" s="41">
        <f>IF(OR(A241="",P241=""),"",P241+S241+T241)</f>
        <v/>
      </c>
      <c r="V241" s="15" t="n"/>
      <c r="W241" s="16" t="n"/>
      <c r="X241" s="22">
        <f>IF(OR(A241="",K241=""),"",K241-TODAY())</f>
        <v/>
      </c>
      <c r="Y241" s="23">
        <f>IF(A241="","",IF(O241="Résilié","Sans objet",IF(K241="","À compléter",IF(K241&lt;TODAY(),"Échu",IF(K241&lt;=TODAY()+'Paramètres'!$B$7,"Échéance prochaine",IF(M241&lt;=TODAY(),"Avis de renouvellement requis","Conforme"))))))</f>
        <v/>
      </c>
      <c r="Z241" s="16" t="n"/>
    </row>
    <row r="242">
      <c r="A242" s="15" t="n"/>
      <c r="B242" s="16" t="n"/>
      <c r="C242" s="15" t="n"/>
      <c r="D242" s="16" t="n"/>
      <c r="E242" s="16" t="n"/>
      <c r="F242" s="16" t="n"/>
      <c r="G242" s="16" t="n"/>
      <c r="H242" s="16" t="n"/>
      <c r="I242" s="38" t="n"/>
      <c r="J242" s="38" t="n"/>
      <c r="K242" s="38" t="n"/>
      <c r="L242" s="18" t="n"/>
      <c r="M242" s="39">
        <f>IF(OR(A242="",K242="",L242=""),"",K242-L242)</f>
        <v/>
      </c>
      <c r="N242" s="15" t="n"/>
      <c r="O242" s="15" t="n"/>
      <c r="P242" s="40" t="n"/>
      <c r="Q242" s="15" t="n"/>
      <c r="R242" s="15" t="n"/>
      <c r="S242" s="41">
        <f>IF(OR(A242="",P242=""),"",IF(Q242="Oui",P242*'Paramètres'!$B$4,0))</f>
        <v/>
      </c>
      <c r="T242" s="41">
        <f>IF(OR(A242="",P242=""),"",IF(R242="Oui",P242*'Paramètres'!$B$5,0))</f>
        <v/>
      </c>
      <c r="U242" s="41">
        <f>IF(OR(A242="",P242=""),"",P242+S242+T242)</f>
        <v/>
      </c>
      <c r="V242" s="15" t="n"/>
      <c r="W242" s="16" t="n"/>
      <c r="X242" s="22">
        <f>IF(OR(A242="",K242=""),"",K242-TODAY())</f>
        <v/>
      </c>
      <c r="Y242" s="23">
        <f>IF(A242="","",IF(O242="Résilié","Sans objet",IF(K242="","À compléter",IF(K242&lt;TODAY(),"Échu",IF(K242&lt;=TODAY()+'Paramètres'!$B$7,"Échéance prochaine",IF(M242&lt;=TODAY(),"Avis de renouvellement requis","Conforme"))))))</f>
        <v/>
      </c>
      <c r="Z242" s="16" t="n"/>
    </row>
    <row r="243">
      <c r="A243" s="15" t="n"/>
      <c r="B243" s="16" t="n"/>
      <c r="C243" s="15" t="n"/>
      <c r="D243" s="16" t="n"/>
      <c r="E243" s="16" t="n"/>
      <c r="F243" s="16" t="n"/>
      <c r="G243" s="16" t="n"/>
      <c r="H243" s="16" t="n"/>
      <c r="I243" s="38" t="n"/>
      <c r="J243" s="38" t="n"/>
      <c r="K243" s="38" t="n"/>
      <c r="L243" s="18" t="n"/>
      <c r="M243" s="39">
        <f>IF(OR(A243="",K243="",L243=""),"",K243-L243)</f>
        <v/>
      </c>
      <c r="N243" s="15" t="n"/>
      <c r="O243" s="15" t="n"/>
      <c r="P243" s="40" t="n"/>
      <c r="Q243" s="15" t="n"/>
      <c r="R243" s="15" t="n"/>
      <c r="S243" s="41">
        <f>IF(OR(A243="",P243=""),"",IF(Q243="Oui",P243*'Paramètres'!$B$4,0))</f>
        <v/>
      </c>
      <c r="T243" s="41">
        <f>IF(OR(A243="",P243=""),"",IF(R243="Oui",P243*'Paramètres'!$B$5,0))</f>
        <v/>
      </c>
      <c r="U243" s="41">
        <f>IF(OR(A243="",P243=""),"",P243+S243+T243)</f>
        <v/>
      </c>
      <c r="V243" s="15" t="n"/>
      <c r="W243" s="16" t="n"/>
      <c r="X243" s="22">
        <f>IF(OR(A243="",K243=""),"",K243-TODAY())</f>
        <v/>
      </c>
      <c r="Y243" s="23">
        <f>IF(A243="","",IF(O243="Résilié","Sans objet",IF(K243="","À compléter",IF(K243&lt;TODAY(),"Échu",IF(K243&lt;=TODAY()+'Paramètres'!$B$7,"Échéance prochaine",IF(M243&lt;=TODAY(),"Avis de renouvellement requis","Conforme"))))))</f>
        <v/>
      </c>
      <c r="Z243" s="16" t="n"/>
    </row>
    <row r="244">
      <c r="A244" s="15" t="n"/>
      <c r="B244" s="16" t="n"/>
      <c r="C244" s="15" t="n"/>
      <c r="D244" s="16" t="n"/>
      <c r="E244" s="16" t="n"/>
      <c r="F244" s="16" t="n"/>
      <c r="G244" s="16" t="n"/>
      <c r="H244" s="16" t="n"/>
      <c r="I244" s="38" t="n"/>
      <c r="J244" s="38" t="n"/>
      <c r="K244" s="38" t="n"/>
      <c r="L244" s="18" t="n"/>
      <c r="M244" s="39">
        <f>IF(OR(A244="",K244="",L244=""),"",K244-L244)</f>
        <v/>
      </c>
      <c r="N244" s="15" t="n"/>
      <c r="O244" s="15" t="n"/>
      <c r="P244" s="40" t="n"/>
      <c r="Q244" s="15" t="n"/>
      <c r="R244" s="15" t="n"/>
      <c r="S244" s="41">
        <f>IF(OR(A244="",P244=""),"",IF(Q244="Oui",P244*'Paramètres'!$B$4,0))</f>
        <v/>
      </c>
      <c r="T244" s="41">
        <f>IF(OR(A244="",P244=""),"",IF(R244="Oui",P244*'Paramètres'!$B$5,0))</f>
        <v/>
      </c>
      <c r="U244" s="41">
        <f>IF(OR(A244="",P244=""),"",P244+S244+T244)</f>
        <v/>
      </c>
      <c r="V244" s="15" t="n"/>
      <c r="W244" s="16" t="n"/>
      <c r="X244" s="22">
        <f>IF(OR(A244="",K244=""),"",K244-TODAY())</f>
        <v/>
      </c>
      <c r="Y244" s="23">
        <f>IF(A244="","",IF(O244="Résilié","Sans objet",IF(K244="","À compléter",IF(K244&lt;TODAY(),"Échu",IF(K244&lt;=TODAY()+'Paramètres'!$B$7,"Échéance prochaine",IF(M244&lt;=TODAY(),"Avis de renouvellement requis","Conforme"))))))</f>
        <v/>
      </c>
      <c r="Z244" s="16" t="n"/>
    </row>
    <row r="245">
      <c r="A245" s="15" t="n"/>
      <c r="B245" s="16" t="n"/>
      <c r="C245" s="15" t="n"/>
      <c r="D245" s="16" t="n"/>
      <c r="E245" s="16" t="n"/>
      <c r="F245" s="16" t="n"/>
      <c r="G245" s="16" t="n"/>
      <c r="H245" s="16" t="n"/>
      <c r="I245" s="38" t="n"/>
      <c r="J245" s="38" t="n"/>
      <c r="K245" s="38" t="n"/>
      <c r="L245" s="18" t="n"/>
      <c r="M245" s="39">
        <f>IF(OR(A245="",K245="",L245=""),"",K245-L245)</f>
        <v/>
      </c>
      <c r="N245" s="15" t="n"/>
      <c r="O245" s="15" t="n"/>
      <c r="P245" s="40" t="n"/>
      <c r="Q245" s="15" t="n"/>
      <c r="R245" s="15" t="n"/>
      <c r="S245" s="41">
        <f>IF(OR(A245="",P245=""),"",IF(Q245="Oui",P245*'Paramètres'!$B$4,0))</f>
        <v/>
      </c>
      <c r="T245" s="41">
        <f>IF(OR(A245="",P245=""),"",IF(R245="Oui",P245*'Paramètres'!$B$5,0))</f>
        <v/>
      </c>
      <c r="U245" s="41">
        <f>IF(OR(A245="",P245=""),"",P245+S245+T245)</f>
        <v/>
      </c>
      <c r="V245" s="15" t="n"/>
      <c r="W245" s="16" t="n"/>
      <c r="X245" s="22">
        <f>IF(OR(A245="",K245=""),"",K245-TODAY())</f>
        <v/>
      </c>
      <c r="Y245" s="23">
        <f>IF(A245="","",IF(O245="Résilié","Sans objet",IF(K245="","À compléter",IF(K245&lt;TODAY(),"Échu",IF(K245&lt;=TODAY()+'Paramètres'!$B$7,"Échéance prochaine",IF(M245&lt;=TODAY(),"Avis de renouvellement requis","Conforme"))))))</f>
        <v/>
      </c>
      <c r="Z245" s="16" t="n"/>
    </row>
    <row r="246">
      <c r="A246" s="15" t="n"/>
      <c r="B246" s="16" t="n"/>
      <c r="C246" s="15" t="n"/>
      <c r="D246" s="16" t="n"/>
      <c r="E246" s="16" t="n"/>
      <c r="F246" s="16" t="n"/>
      <c r="G246" s="16" t="n"/>
      <c r="H246" s="16" t="n"/>
      <c r="I246" s="38" t="n"/>
      <c r="J246" s="38" t="n"/>
      <c r="K246" s="38" t="n"/>
      <c r="L246" s="18" t="n"/>
      <c r="M246" s="39">
        <f>IF(OR(A246="",K246="",L246=""),"",K246-L246)</f>
        <v/>
      </c>
      <c r="N246" s="15" t="n"/>
      <c r="O246" s="15" t="n"/>
      <c r="P246" s="40" t="n"/>
      <c r="Q246" s="15" t="n"/>
      <c r="R246" s="15" t="n"/>
      <c r="S246" s="41">
        <f>IF(OR(A246="",P246=""),"",IF(Q246="Oui",P246*'Paramètres'!$B$4,0))</f>
        <v/>
      </c>
      <c r="T246" s="41">
        <f>IF(OR(A246="",P246=""),"",IF(R246="Oui",P246*'Paramètres'!$B$5,0))</f>
        <v/>
      </c>
      <c r="U246" s="41">
        <f>IF(OR(A246="",P246=""),"",P246+S246+T246)</f>
        <v/>
      </c>
      <c r="V246" s="15" t="n"/>
      <c r="W246" s="16" t="n"/>
      <c r="X246" s="22">
        <f>IF(OR(A246="",K246=""),"",K246-TODAY())</f>
        <v/>
      </c>
      <c r="Y246" s="23">
        <f>IF(A246="","",IF(O246="Résilié","Sans objet",IF(K246="","À compléter",IF(K246&lt;TODAY(),"Échu",IF(K246&lt;=TODAY()+'Paramètres'!$B$7,"Échéance prochaine",IF(M246&lt;=TODAY(),"Avis de renouvellement requis","Conforme"))))))</f>
        <v/>
      </c>
      <c r="Z246" s="16" t="n"/>
    </row>
    <row r="247">
      <c r="A247" s="15" t="n"/>
      <c r="B247" s="16" t="n"/>
      <c r="C247" s="15" t="n"/>
      <c r="D247" s="16" t="n"/>
      <c r="E247" s="16" t="n"/>
      <c r="F247" s="16" t="n"/>
      <c r="G247" s="16" t="n"/>
      <c r="H247" s="16" t="n"/>
      <c r="I247" s="38" t="n"/>
      <c r="J247" s="38" t="n"/>
      <c r="K247" s="38" t="n"/>
      <c r="L247" s="18" t="n"/>
      <c r="M247" s="39">
        <f>IF(OR(A247="",K247="",L247=""),"",K247-L247)</f>
        <v/>
      </c>
      <c r="N247" s="15" t="n"/>
      <c r="O247" s="15" t="n"/>
      <c r="P247" s="40" t="n"/>
      <c r="Q247" s="15" t="n"/>
      <c r="R247" s="15" t="n"/>
      <c r="S247" s="41">
        <f>IF(OR(A247="",P247=""),"",IF(Q247="Oui",P247*'Paramètres'!$B$4,0))</f>
        <v/>
      </c>
      <c r="T247" s="41">
        <f>IF(OR(A247="",P247=""),"",IF(R247="Oui",P247*'Paramètres'!$B$5,0))</f>
        <v/>
      </c>
      <c r="U247" s="41">
        <f>IF(OR(A247="",P247=""),"",P247+S247+T247)</f>
        <v/>
      </c>
      <c r="V247" s="15" t="n"/>
      <c r="W247" s="16" t="n"/>
      <c r="X247" s="22">
        <f>IF(OR(A247="",K247=""),"",K247-TODAY())</f>
        <v/>
      </c>
      <c r="Y247" s="23">
        <f>IF(A247="","",IF(O247="Résilié","Sans objet",IF(K247="","À compléter",IF(K247&lt;TODAY(),"Échu",IF(K247&lt;=TODAY()+'Paramètres'!$B$7,"Échéance prochaine",IF(M247&lt;=TODAY(),"Avis de renouvellement requis","Conforme"))))))</f>
        <v/>
      </c>
      <c r="Z247" s="16" t="n"/>
    </row>
    <row r="248">
      <c r="A248" s="15" t="n"/>
      <c r="B248" s="16" t="n"/>
      <c r="C248" s="15" t="n"/>
      <c r="D248" s="16" t="n"/>
      <c r="E248" s="16" t="n"/>
      <c r="F248" s="16" t="n"/>
      <c r="G248" s="16" t="n"/>
      <c r="H248" s="16" t="n"/>
      <c r="I248" s="38" t="n"/>
      <c r="J248" s="38" t="n"/>
      <c r="K248" s="38" t="n"/>
      <c r="L248" s="18" t="n"/>
      <c r="M248" s="39">
        <f>IF(OR(A248="",K248="",L248=""),"",K248-L248)</f>
        <v/>
      </c>
      <c r="N248" s="15" t="n"/>
      <c r="O248" s="15" t="n"/>
      <c r="P248" s="40" t="n"/>
      <c r="Q248" s="15" t="n"/>
      <c r="R248" s="15" t="n"/>
      <c r="S248" s="41">
        <f>IF(OR(A248="",P248=""),"",IF(Q248="Oui",P248*'Paramètres'!$B$4,0))</f>
        <v/>
      </c>
      <c r="T248" s="41">
        <f>IF(OR(A248="",P248=""),"",IF(R248="Oui",P248*'Paramètres'!$B$5,0))</f>
        <v/>
      </c>
      <c r="U248" s="41">
        <f>IF(OR(A248="",P248=""),"",P248+S248+T248)</f>
        <v/>
      </c>
      <c r="V248" s="15" t="n"/>
      <c r="W248" s="16" t="n"/>
      <c r="X248" s="22">
        <f>IF(OR(A248="",K248=""),"",K248-TODAY())</f>
        <v/>
      </c>
      <c r="Y248" s="23">
        <f>IF(A248="","",IF(O248="Résilié","Sans objet",IF(K248="","À compléter",IF(K248&lt;TODAY(),"Échu",IF(K248&lt;=TODAY()+'Paramètres'!$B$7,"Échéance prochaine",IF(M248&lt;=TODAY(),"Avis de renouvellement requis","Conforme"))))))</f>
        <v/>
      </c>
      <c r="Z248" s="16" t="n"/>
    </row>
    <row r="249">
      <c r="A249" s="15" t="n"/>
      <c r="B249" s="16" t="n"/>
      <c r="C249" s="15" t="n"/>
      <c r="D249" s="16" t="n"/>
      <c r="E249" s="16" t="n"/>
      <c r="F249" s="16" t="n"/>
      <c r="G249" s="16" t="n"/>
      <c r="H249" s="16" t="n"/>
      <c r="I249" s="38" t="n"/>
      <c r="J249" s="38" t="n"/>
      <c r="K249" s="38" t="n"/>
      <c r="L249" s="18" t="n"/>
      <c r="M249" s="39">
        <f>IF(OR(A249="",K249="",L249=""),"",K249-L249)</f>
        <v/>
      </c>
      <c r="N249" s="15" t="n"/>
      <c r="O249" s="15" t="n"/>
      <c r="P249" s="40" t="n"/>
      <c r="Q249" s="15" t="n"/>
      <c r="R249" s="15" t="n"/>
      <c r="S249" s="41">
        <f>IF(OR(A249="",P249=""),"",IF(Q249="Oui",P249*'Paramètres'!$B$4,0))</f>
        <v/>
      </c>
      <c r="T249" s="41">
        <f>IF(OR(A249="",P249=""),"",IF(R249="Oui",P249*'Paramètres'!$B$5,0))</f>
        <v/>
      </c>
      <c r="U249" s="41">
        <f>IF(OR(A249="",P249=""),"",P249+S249+T249)</f>
        <v/>
      </c>
      <c r="V249" s="15" t="n"/>
      <c r="W249" s="16" t="n"/>
      <c r="X249" s="22">
        <f>IF(OR(A249="",K249=""),"",K249-TODAY())</f>
        <v/>
      </c>
      <c r="Y249" s="23">
        <f>IF(A249="","",IF(O249="Résilié","Sans objet",IF(K249="","À compléter",IF(K249&lt;TODAY(),"Échu",IF(K249&lt;=TODAY()+'Paramètres'!$B$7,"Échéance prochaine",IF(M249&lt;=TODAY(),"Avis de renouvellement requis","Conforme"))))))</f>
        <v/>
      </c>
      <c r="Z249" s="16" t="n"/>
    </row>
    <row r="250">
      <c r="A250" s="15" t="n"/>
      <c r="B250" s="16" t="n"/>
      <c r="C250" s="15" t="n"/>
      <c r="D250" s="16" t="n"/>
      <c r="E250" s="16" t="n"/>
      <c r="F250" s="16" t="n"/>
      <c r="G250" s="16" t="n"/>
      <c r="H250" s="16" t="n"/>
      <c r="I250" s="38" t="n"/>
      <c r="J250" s="38" t="n"/>
      <c r="K250" s="38" t="n"/>
      <c r="L250" s="18" t="n"/>
      <c r="M250" s="39">
        <f>IF(OR(A250="",K250="",L250=""),"",K250-L250)</f>
        <v/>
      </c>
      <c r="N250" s="15" t="n"/>
      <c r="O250" s="15" t="n"/>
      <c r="P250" s="40" t="n"/>
      <c r="Q250" s="15" t="n"/>
      <c r="R250" s="15" t="n"/>
      <c r="S250" s="41">
        <f>IF(OR(A250="",P250=""),"",IF(Q250="Oui",P250*'Paramètres'!$B$4,0))</f>
        <v/>
      </c>
      <c r="T250" s="41">
        <f>IF(OR(A250="",P250=""),"",IF(R250="Oui",P250*'Paramètres'!$B$5,0))</f>
        <v/>
      </c>
      <c r="U250" s="41">
        <f>IF(OR(A250="",P250=""),"",P250+S250+T250)</f>
        <v/>
      </c>
      <c r="V250" s="15" t="n"/>
      <c r="W250" s="16" t="n"/>
      <c r="X250" s="22">
        <f>IF(OR(A250="",K250=""),"",K250-TODAY())</f>
        <v/>
      </c>
      <c r="Y250" s="23">
        <f>IF(A250="","",IF(O250="Résilié","Sans objet",IF(K250="","À compléter",IF(K250&lt;TODAY(),"Échu",IF(K250&lt;=TODAY()+'Paramètres'!$B$7,"Échéance prochaine",IF(M250&lt;=TODAY(),"Avis de renouvellement requis","Conforme"))))))</f>
        <v/>
      </c>
      <c r="Z250" s="16" t="n"/>
    </row>
    <row r="251">
      <c r="A251" s="15" t="n"/>
      <c r="B251" s="16" t="n"/>
      <c r="C251" s="15" t="n"/>
      <c r="D251" s="16" t="n"/>
      <c r="E251" s="16" t="n"/>
      <c r="F251" s="16" t="n"/>
      <c r="G251" s="16" t="n"/>
      <c r="H251" s="16" t="n"/>
      <c r="I251" s="38" t="n"/>
      <c r="J251" s="38" t="n"/>
      <c r="K251" s="38" t="n"/>
      <c r="L251" s="18" t="n"/>
      <c r="M251" s="39">
        <f>IF(OR(A251="",K251="",L251=""),"",K251-L251)</f>
        <v/>
      </c>
      <c r="N251" s="15" t="n"/>
      <c r="O251" s="15" t="n"/>
      <c r="P251" s="40" t="n"/>
      <c r="Q251" s="15" t="n"/>
      <c r="R251" s="15" t="n"/>
      <c r="S251" s="41">
        <f>IF(OR(A251="",P251=""),"",IF(Q251="Oui",P251*'Paramètres'!$B$4,0))</f>
        <v/>
      </c>
      <c r="T251" s="41">
        <f>IF(OR(A251="",P251=""),"",IF(R251="Oui",P251*'Paramètres'!$B$5,0))</f>
        <v/>
      </c>
      <c r="U251" s="41">
        <f>IF(OR(A251="",P251=""),"",P251+S251+T251)</f>
        <v/>
      </c>
      <c r="V251" s="15" t="n"/>
      <c r="W251" s="16" t="n"/>
      <c r="X251" s="22">
        <f>IF(OR(A251="",K251=""),"",K251-TODAY())</f>
        <v/>
      </c>
      <c r="Y251" s="23">
        <f>IF(A251="","",IF(O251="Résilié","Sans objet",IF(K251="","À compléter",IF(K251&lt;TODAY(),"Échu",IF(K251&lt;=TODAY()+'Paramètres'!$B$7,"Échéance prochaine",IF(M251&lt;=TODAY(),"Avis de renouvellement requis","Conforme"))))))</f>
        <v/>
      </c>
      <c r="Z251" s="16" t="n"/>
    </row>
    <row r="252">
      <c r="A252" s="15" t="n"/>
      <c r="B252" s="16" t="n"/>
      <c r="C252" s="15" t="n"/>
      <c r="D252" s="16" t="n"/>
      <c r="E252" s="16" t="n"/>
      <c r="F252" s="16" t="n"/>
      <c r="G252" s="16" t="n"/>
      <c r="H252" s="16" t="n"/>
      <c r="I252" s="38" t="n"/>
      <c r="J252" s="38" t="n"/>
      <c r="K252" s="38" t="n"/>
      <c r="L252" s="18" t="n"/>
      <c r="M252" s="39">
        <f>IF(OR(A252="",K252="",L252=""),"",K252-L252)</f>
        <v/>
      </c>
      <c r="N252" s="15" t="n"/>
      <c r="O252" s="15" t="n"/>
      <c r="P252" s="40" t="n"/>
      <c r="Q252" s="15" t="n"/>
      <c r="R252" s="15" t="n"/>
      <c r="S252" s="41">
        <f>IF(OR(A252="",P252=""),"",IF(Q252="Oui",P252*'Paramètres'!$B$4,0))</f>
        <v/>
      </c>
      <c r="T252" s="41">
        <f>IF(OR(A252="",P252=""),"",IF(R252="Oui",P252*'Paramètres'!$B$5,0))</f>
        <v/>
      </c>
      <c r="U252" s="41">
        <f>IF(OR(A252="",P252=""),"",P252+S252+T252)</f>
        <v/>
      </c>
      <c r="V252" s="15" t="n"/>
      <c r="W252" s="16" t="n"/>
      <c r="X252" s="22">
        <f>IF(OR(A252="",K252=""),"",K252-TODAY())</f>
        <v/>
      </c>
      <c r="Y252" s="23">
        <f>IF(A252="","",IF(O252="Résilié","Sans objet",IF(K252="","À compléter",IF(K252&lt;TODAY(),"Échu",IF(K252&lt;=TODAY()+'Paramètres'!$B$7,"Échéance prochaine",IF(M252&lt;=TODAY(),"Avis de renouvellement requis","Conforme"))))))</f>
        <v/>
      </c>
      <c r="Z252" s="16" t="n"/>
    </row>
    <row r="253">
      <c r="A253" s="15" t="n"/>
      <c r="B253" s="16" t="n"/>
      <c r="C253" s="15" t="n"/>
      <c r="D253" s="16" t="n"/>
      <c r="E253" s="16" t="n"/>
      <c r="F253" s="16" t="n"/>
      <c r="G253" s="16" t="n"/>
      <c r="H253" s="16" t="n"/>
      <c r="I253" s="38" t="n"/>
      <c r="J253" s="38" t="n"/>
      <c r="K253" s="38" t="n"/>
      <c r="L253" s="18" t="n"/>
      <c r="M253" s="39">
        <f>IF(OR(A253="",K253="",L253=""),"",K253-L253)</f>
        <v/>
      </c>
      <c r="N253" s="15" t="n"/>
      <c r="O253" s="15" t="n"/>
      <c r="P253" s="40" t="n"/>
      <c r="Q253" s="15" t="n"/>
      <c r="R253" s="15" t="n"/>
      <c r="S253" s="41">
        <f>IF(OR(A253="",P253=""),"",IF(Q253="Oui",P253*'Paramètres'!$B$4,0))</f>
        <v/>
      </c>
      <c r="T253" s="41">
        <f>IF(OR(A253="",P253=""),"",IF(R253="Oui",P253*'Paramètres'!$B$5,0))</f>
        <v/>
      </c>
      <c r="U253" s="41">
        <f>IF(OR(A253="",P253=""),"",P253+S253+T253)</f>
        <v/>
      </c>
      <c r="V253" s="15" t="n"/>
      <c r="W253" s="16" t="n"/>
      <c r="X253" s="22">
        <f>IF(OR(A253="",K253=""),"",K253-TODAY())</f>
        <v/>
      </c>
      <c r="Y253" s="23">
        <f>IF(A253="","",IF(O253="Résilié","Sans objet",IF(K253="","À compléter",IF(K253&lt;TODAY(),"Échu",IF(K253&lt;=TODAY()+'Paramètres'!$B$7,"Échéance prochaine",IF(M253&lt;=TODAY(),"Avis de renouvellement requis","Conforme"))))))</f>
        <v/>
      </c>
      <c r="Z253" s="16" t="n"/>
    </row>
    <row r="254">
      <c r="A254" s="15" t="n"/>
      <c r="B254" s="16" t="n"/>
      <c r="C254" s="15" t="n"/>
      <c r="D254" s="16" t="n"/>
      <c r="E254" s="16" t="n"/>
      <c r="F254" s="16" t="n"/>
      <c r="G254" s="16" t="n"/>
      <c r="H254" s="16" t="n"/>
      <c r="I254" s="38" t="n"/>
      <c r="J254" s="38" t="n"/>
      <c r="K254" s="38" t="n"/>
      <c r="L254" s="18" t="n"/>
      <c r="M254" s="39">
        <f>IF(OR(A254="",K254="",L254=""),"",K254-L254)</f>
        <v/>
      </c>
      <c r="N254" s="15" t="n"/>
      <c r="O254" s="15" t="n"/>
      <c r="P254" s="40" t="n"/>
      <c r="Q254" s="15" t="n"/>
      <c r="R254" s="15" t="n"/>
      <c r="S254" s="41">
        <f>IF(OR(A254="",P254=""),"",IF(Q254="Oui",P254*'Paramètres'!$B$4,0))</f>
        <v/>
      </c>
      <c r="T254" s="41">
        <f>IF(OR(A254="",P254=""),"",IF(R254="Oui",P254*'Paramètres'!$B$5,0))</f>
        <v/>
      </c>
      <c r="U254" s="41">
        <f>IF(OR(A254="",P254=""),"",P254+S254+T254)</f>
        <v/>
      </c>
      <c r="V254" s="15" t="n"/>
      <c r="W254" s="16" t="n"/>
      <c r="X254" s="22">
        <f>IF(OR(A254="",K254=""),"",K254-TODAY())</f>
        <v/>
      </c>
      <c r="Y254" s="23">
        <f>IF(A254="","",IF(O254="Résilié","Sans objet",IF(K254="","À compléter",IF(K254&lt;TODAY(),"Échu",IF(K254&lt;=TODAY()+'Paramètres'!$B$7,"Échéance prochaine",IF(M254&lt;=TODAY(),"Avis de renouvellement requis","Conforme"))))))</f>
        <v/>
      </c>
      <c r="Z254" s="16" t="n"/>
    </row>
    <row r="255">
      <c r="A255" s="15" t="n"/>
      <c r="B255" s="16" t="n"/>
      <c r="C255" s="15" t="n"/>
      <c r="D255" s="16" t="n"/>
      <c r="E255" s="16" t="n"/>
      <c r="F255" s="16" t="n"/>
      <c r="G255" s="16" t="n"/>
      <c r="H255" s="16" t="n"/>
      <c r="I255" s="38" t="n"/>
      <c r="J255" s="38" t="n"/>
      <c r="K255" s="38" t="n"/>
      <c r="L255" s="18" t="n"/>
      <c r="M255" s="39">
        <f>IF(OR(A255="",K255="",L255=""),"",K255-L255)</f>
        <v/>
      </c>
      <c r="N255" s="15" t="n"/>
      <c r="O255" s="15" t="n"/>
      <c r="P255" s="40" t="n"/>
      <c r="Q255" s="15" t="n"/>
      <c r="R255" s="15" t="n"/>
      <c r="S255" s="41">
        <f>IF(OR(A255="",P255=""),"",IF(Q255="Oui",P255*'Paramètres'!$B$4,0))</f>
        <v/>
      </c>
      <c r="T255" s="41">
        <f>IF(OR(A255="",P255=""),"",IF(R255="Oui",P255*'Paramètres'!$B$5,0))</f>
        <v/>
      </c>
      <c r="U255" s="41">
        <f>IF(OR(A255="",P255=""),"",P255+S255+T255)</f>
        <v/>
      </c>
      <c r="V255" s="15" t="n"/>
      <c r="W255" s="16" t="n"/>
      <c r="X255" s="22">
        <f>IF(OR(A255="",K255=""),"",K255-TODAY())</f>
        <v/>
      </c>
      <c r="Y255" s="23">
        <f>IF(A255="","",IF(O255="Résilié","Sans objet",IF(K255="","À compléter",IF(K255&lt;TODAY(),"Échu",IF(K255&lt;=TODAY()+'Paramètres'!$B$7,"Échéance prochaine",IF(M255&lt;=TODAY(),"Avis de renouvellement requis","Conforme"))))))</f>
        <v/>
      </c>
      <c r="Z255" s="16" t="n"/>
    </row>
    <row r="256">
      <c r="A256" s="15" t="n"/>
      <c r="B256" s="16" t="n"/>
      <c r="C256" s="15" t="n"/>
      <c r="D256" s="16" t="n"/>
      <c r="E256" s="16" t="n"/>
      <c r="F256" s="16" t="n"/>
      <c r="G256" s="16" t="n"/>
      <c r="H256" s="16" t="n"/>
      <c r="I256" s="38" t="n"/>
      <c r="J256" s="38" t="n"/>
      <c r="K256" s="38" t="n"/>
      <c r="L256" s="18" t="n"/>
      <c r="M256" s="39">
        <f>IF(OR(A256="",K256="",L256=""),"",K256-L256)</f>
        <v/>
      </c>
      <c r="N256" s="15" t="n"/>
      <c r="O256" s="15" t="n"/>
      <c r="P256" s="40" t="n"/>
      <c r="Q256" s="15" t="n"/>
      <c r="R256" s="15" t="n"/>
      <c r="S256" s="41">
        <f>IF(OR(A256="",P256=""),"",IF(Q256="Oui",P256*'Paramètres'!$B$4,0))</f>
        <v/>
      </c>
      <c r="T256" s="41">
        <f>IF(OR(A256="",P256=""),"",IF(R256="Oui",P256*'Paramètres'!$B$5,0))</f>
        <v/>
      </c>
      <c r="U256" s="41">
        <f>IF(OR(A256="",P256=""),"",P256+S256+T256)</f>
        <v/>
      </c>
      <c r="V256" s="15" t="n"/>
      <c r="W256" s="16" t="n"/>
      <c r="X256" s="22">
        <f>IF(OR(A256="",K256=""),"",K256-TODAY())</f>
        <v/>
      </c>
      <c r="Y256" s="23">
        <f>IF(A256="","",IF(O256="Résilié","Sans objet",IF(K256="","À compléter",IF(K256&lt;TODAY(),"Échu",IF(K256&lt;=TODAY()+'Paramètres'!$B$7,"Échéance prochaine",IF(M256&lt;=TODAY(),"Avis de renouvellement requis","Conforme"))))))</f>
        <v/>
      </c>
      <c r="Z256" s="16" t="n"/>
    </row>
    <row r="257">
      <c r="A257" s="15" t="n"/>
      <c r="B257" s="16" t="n"/>
      <c r="C257" s="15" t="n"/>
      <c r="D257" s="16" t="n"/>
      <c r="E257" s="16" t="n"/>
      <c r="F257" s="16" t="n"/>
      <c r="G257" s="16" t="n"/>
      <c r="H257" s="16" t="n"/>
      <c r="I257" s="38" t="n"/>
      <c r="J257" s="38" t="n"/>
      <c r="K257" s="38" t="n"/>
      <c r="L257" s="18" t="n"/>
      <c r="M257" s="39">
        <f>IF(OR(A257="",K257="",L257=""),"",K257-L257)</f>
        <v/>
      </c>
      <c r="N257" s="15" t="n"/>
      <c r="O257" s="15" t="n"/>
      <c r="P257" s="40" t="n"/>
      <c r="Q257" s="15" t="n"/>
      <c r="R257" s="15" t="n"/>
      <c r="S257" s="41">
        <f>IF(OR(A257="",P257=""),"",IF(Q257="Oui",P257*'Paramètres'!$B$4,0))</f>
        <v/>
      </c>
      <c r="T257" s="41">
        <f>IF(OR(A257="",P257=""),"",IF(R257="Oui",P257*'Paramètres'!$B$5,0))</f>
        <v/>
      </c>
      <c r="U257" s="41">
        <f>IF(OR(A257="",P257=""),"",P257+S257+T257)</f>
        <v/>
      </c>
      <c r="V257" s="15" t="n"/>
      <c r="W257" s="16" t="n"/>
      <c r="X257" s="22">
        <f>IF(OR(A257="",K257=""),"",K257-TODAY())</f>
        <v/>
      </c>
      <c r="Y257" s="23">
        <f>IF(A257="","",IF(O257="Résilié","Sans objet",IF(K257="","À compléter",IF(K257&lt;TODAY(),"Échu",IF(K257&lt;=TODAY()+'Paramètres'!$B$7,"Échéance prochaine",IF(M257&lt;=TODAY(),"Avis de renouvellement requis","Conforme"))))))</f>
        <v/>
      </c>
      <c r="Z257" s="16" t="n"/>
    </row>
    <row r="258">
      <c r="A258" s="15" t="n"/>
      <c r="B258" s="16" t="n"/>
      <c r="C258" s="15" t="n"/>
      <c r="D258" s="16" t="n"/>
      <c r="E258" s="16" t="n"/>
      <c r="F258" s="16" t="n"/>
      <c r="G258" s="16" t="n"/>
      <c r="H258" s="16" t="n"/>
      <c r="I258" s="38" t="n"/>
      <c r="J258" s="38" t="n"/>
      <c r="K258" s="38" t="n"/>
      <c r="L258" s="18" t="n"/>
      <c r="M258" s="39">
        <f>IF(OR(A258="",K258="",L258=""),"",K258-L258)</f>
        <v/>
      </c>
      <c r="N258" s="15" t="n"/>
      <c r="O258" s="15" t="n"/>
      <c r="P258" s="40" t="n"/>
      <c r="Q258" s="15" t="n"/>
      <c r="R258" s="15" t="n"/>
      <c r="S258" s="41">
        <f>IF(OR(A258="",P258=""),"",IF(Q258="Oui",P258*'Paramètres'!$B$4,0))</f>
        <v/>
      </c>
      <c r="T258" s="41">
        <f>IF(OR(A258="",P258=""),"",IF(R258="Oui",P258*'Paramètres'!$B$5,0))</f>
        <v/>
      </c>
      <c r="U258" s="41">
        <f>IF(OR(A258="",P258=""),"",P258+S258+T258)</f>
        <v/>
      </c>
      <c r="V258" s="15" t="n"/>
      <c r="W258" s="16" t="n"/>
      <c r="X258" s="22">
        <f>IF(OR(A258="",K258=""),"",K258-TODAY())</f>
        <v/>
      </c>
      <c r="Y258" s="23">
        <f>IF(A258="","",IF(O258="Résilié","Sans objet",IF(K258="","À compléter",IF(K258&lt;TODAY(),"Échu",IF(K258&lt;=TODAY()+'Paramètres'!$B$7,"Échéance prochaine",IF(M258&lt;=TODAY(),"Avis de renouvellement requis","Conforme"))))))</f>
        <v/>
      </c>
      <c r="Z258" s="16" t="n"/>
    </row>
    <row r="259">
      <c r="A259" s="15" t="n"/>
      <c r="B259" s="16" t="n"/>
      <c r="C259" s="15" t="n"/>
      <c r="D259" s="16" t="n"/>
      <c r="E259" s="16" t="n"/>
      <c r="F259" s="16" t="n"/>
      <c r="G259" s="16" t="n"/>
      <c r="H259" s="16" t="n"/>
      <c r="I259" s="38" t="n"/>
      <c r="J259" s="38" t="n"/>
      <c r="K259" s="38" t="n"/>
      <c r="L259" s="18" t="n"/>
      <c r="M259" s="39">
        <f>IF(OR(A259="",K259="",L259=""),"",K259-L259)</f>
        <v/>
      </c>
      <c r="N259" s="15" t="n"/>
      <c r="O259" s="15" t="n"/>
      <c r="P259" s="40" t="n"/>
      <c r="Q259" s="15" t="n"/>
      <c r="R259" s="15" t="n"/>
      <c r="S259" s="41">
        <f>IF(OR(A259="",P259=""),"",IF(Q259="Oui",P259*'Paramètres'!$B$4,0))</f>
        <v/>
      </c>
      <c r="T259" s="41">
        <f>IF(OR(A259="",P259=""),"",IF(R259="Oui",P259*'Paramètres'!$B$5,0))</f>
        <v/>
      </c>
      <c r="U259" s="41">
        <f>IF(OR(A259="",P259=""),"",P259+S259+T259)</f>
        <v/>
      </c>
      <c r="V259" s="15" t="n"/>
      <c r="W259" s="16" t="n"/>
      <c r="X259" s="22">
        <f>IF(OR(A259="",K259=""),"",K259-TODAY())</f>
        <v/>
      </c>
      <c r="Y259" s="23">
        <f>IF(A259="","",IF(O259="Résilié","Sans objet",IF(K259="","À compléter",IF(K259&lt;TODAY(),"Échu",IF(K259&lt;=TODAY()+'Paramètres'!$B$7,"Échéance prochaine",IF(M259&lt;=TODAY(),"Avis de renouvellement requis","Conforme"))))))</f>
        <v/>
      </c>
      <c r="Z259" s="16" t="n"/>
    </row>
    <row r="260">
      <c r="A260" s="15" t="n"/>
      <c r="B260" s="16" t="n"/>
      <c r="C260" s="15" t="n"/>
      <c r="D260" s="16" t="n"/>
      <c r="E260" s="16" t="n"/>
      <c r="F260" s="16" t="n"/>
      <c r="G260" s="16" t="n"/>
      <c r="H260" s="16" t="n"/>
      <c r="I260" s="38" t="n"/>
      <c r="J260" s="38" t="n"/>
      <c r="K260" s="38" t="n"/>
      <c r="L260" s="18" t="n"/>
      <c r="M260" s="39">
        <f>IF(OR(A260="",K260="",L260=""),"",K260-L260)</f>
        <v/>
      </c>
      <c r="N260" s="15" t="n"/>
      <c r="O260" s="15" t="n"/>
      <c r="P260" s="40" t="n"/>
      <c r="Q260" s="15" t="n"/>
      <c r="R260" s="15" t="n"/>
      <c r="S260" s="41">
        <f>IF(OR(A260="",P260=""),"",IF(Q260="Oui",P260*'Paramètres'!$B$4,0))</f>
        <v/>
      </c>
      <c r="T260" s="41">
        <f>IF(OR(A260="",P260=""),"",IF(R260="Oui",P260*'Paramètres'!$B$5,0))</f>
        <v/>
      </c>
      <c r="U260" s="41">
        <f>IF(OR(A260="",P260=""),"",P260+S260+T260)</f>
        <v/>
      </c>
      <c r="V260" s="15" t="n"/>
      <c r="W260" s="16" t="n"/>
      <c r="X260" s="22">
        <f>IF(OR(A260="",K260=""),"",K260-TODAY())</f>
        <v/>
      </c>
      <c r="Y260" s="23">
        <f>IF(A260="","",IF(O260="Résilié","Sans objet",IF(K260="","À compléter",IF(K260&lt;TODAY(),"Échu",IF(K260&lt;=TODAY()+'Paramètres'!$B$7,"Échéance prochaine",IF(M260&lt;=TODAY(),"Avis de renouvellement requis","Conforme"))))))</f>
        <v/>
      </c>
      <c r="Z260" s="16" t="n"/>
    </row>
    <row r="261">
      <c r="A261" s="15" t="n"/>
      <c r="B261" s="16" t="n"/>
      <c r="C261" s="15" t="n"/>
      <c r="D261" s="16" t="n"/>
      <c r="E261" s="16" t="n"/>
      <c r="F261" s="16" t="n"/>
      <c r="G261" s="16" t="n"/>
      <c r="H261" s="16" t="n"/>
      <c r="I261" s="38" t="n"/>
      <c r="J261" s="38" t="n"/>
      <c r="K261" s="38" t="n"/>
      <c r="L261" s="18" t="n"/>
      <c r="M261" s="39">
        <f>IF(OR(A261="",K261="",L261=""),"",K261-L261)</f>
        <v/>
      </c>
      <c r="N261" s="15" t="n"/>
      <c r="O261" s="15" t="n"/>
      <c r="P261" s="40" t="n"/>
      <c r="Q261" s="15" t="n"/>
      <c r="R261" s="15" t="n"/>
      <c r="S261" s="41">
        <f>IF(OR(A261="",P261=""),"",IF(Q261="Oui",P261*'Paramètres'!$B$4,0))</f>
        <v/>
      </c>
      <c r="T261" s="41">
        <f>IF(OR(A261="",P261=""),"",IF(R261="Oui",P261*'Paramètres'!$B$5,0))</f>
        <v/>
      </c>
      <c r="U261" s="41">
        <f>IF(OR(A261="",P261=""),"",P261+S261+T261)</f>
        <v/>
      </c>
      <c r="V261" s="15" t="n"/>
      <c r="W261" s="16" t="n"/>
      <c r="X261" s="22">
        <f>IF(OR(A261="",K261=""),"",K261-TODAY())</f>
        <v/>
      </c>
      <c r="Y261" s="23">
        <f>IF(A261="","",IF(O261="Résilié","Sans objet",IF(K261="","À compléter",IF(K261&lt;TODAY(),"Échu",IF(K261&lt;=TODAY()+'Paramètres'!$B$7,"Échéance prochaine",IF(M261&lt;=TODAY(),"Avis de renouvellement requis","Conforme"))))))</f>
        <v/>
      </c>
      <c r="Z261" s="16" t="n"/>
    </row>
    <row r="262">
      <c r="A262" s="15" t="n"/>
      <c r="B262" s="16" t="n"/>
      <c r="C262" s="15" t="n"/>
      <c r="D262" s="16" t="n"/>
      <c r="E262" s="16" t="n"/>
      <c r="F262" s="16" t="n"/>
      <c r="G262" s="16" t="n"/>
      <c r="H262" s="16" t="n"/>
      <c r="I262" s="38" t="n"/>
      <c r="J262" s="38" t="n"/>
      <c r="K262" s="38" t="n"/>
      <c r="L262" s="18" t="n"/>
      <c r="M262" s="39">
        <f>IF(OR(A262="",K262="",L262=""),"",K262-L262)</f>
        <v/>
      </c>
      <c r="N262" s="15" t="n"/>
      <c r="O262" s="15" t="n"/>
      <c r="P262" s="40" t="n"/>
      <c r="Q262" s="15" t="n"/>
      <c r="R262" s="15" t="n"/>
      <c r="S262" s="41">
        <f>IF(OR(A262="",P262=""),"",IF(Q262="Oui",P262*'Paramètres'!$B$4,0))</f>
        <v/>
      </c>
      <c r="T262" s="41">
        <f>IF(OR(A262="",P262=""),"",IF(R262="Oui",P262*'Paramètres'!$B$5,0))</f>
        <v/>
      </c>
      <c r="U262" s="41">
        <f>IF(OR(A262="",P262=""),"",P262+S262+T262)</f>
        <v/>
      </c>
      <c r="V262" s="15" t="n"/>
      <c r="W262" s="16" t="n"/>
      <c r="X262" s="22">
        <f>IF(OR(A262="",K262=""),"",K262-TODAY())</f>
        <v/>
      </c>
      <c r="Y262" s="23">
        <f>IF(A262="","",IF(O262="Résilié","Sans objet",IF(K262="","À compléter",IF(K262&lt;TODAY(),"Échu",IF(K262&lt;=TODAY()+'Paramètres'!$B$7,"Échéance prochaine",IF(M262&lt;=TODAY(),"Avis de renouvellement requis","Conforme"))))))</f>
        <v/>
      </c>
      <c r="Z262" s="16" t="n"/>
    </row>
    <row r="263">
      <c r="A263" s="15" t="n"/>
      <c r="B263" s="16" t="n"/>
      <c r="C263" s="15" t="n"/>
      <c r="D263" s="16" t="n"/>
      <c r="E263" s="16" t="n"/>
      <c r="F263" s="16" t="n"/>
      <c r="G263" s="16" t="n"/>
      <c r="H263" s="16" t="n"/>
      <c r="I263" s="38" t="n"/>
      <c r="J263" s="38" t="n"/>
      <c r="K263" s="38" t="n"/>
      <c r="L263" s="18" t="n"/>
      <c r="M263" s="39">
        <f>IF(OR(A263="",K263="",L263=""),"",K263-L263)</f>
        <v/>
      </c>
      <c r="N263" s="15" t="n"/>
      <c r="O263" s="15" t="n"/>
      <c r="P263" s="40" t="n"/>
      <c r="Q263" s="15" t="n"/>
      <c r="R263" s="15" t="n"/>
      <c r="S263" s="41">
        <f>IF(OR(A263="",P263=""),"",IF(Q263="Oui",P263*'Paramètres'!$B$4,0))</f>
        <v/>
      </c>
      <c r="T263" s="41">
        <f>IF(OR(A263="",P263=""),"",IF(R263="Oui",P263*'Paramètres'!$B$5,0))</f>
        <v/>
      </c>
      <c r="U263" s="41">
        <f>IF(OR(A263="",P263=""),"",P263+S263+T263)</f>
        <v/>
      </c>
      <c r="V263" s="15" t="n"/>
      <c r="W263" s="16" t="n"/>
      <c r="X263" s="22">
        <f>IF(OR(A263="",K263=""),"",K263-TODAY())</f>
        <v/>
      </c>
      <c r="Y263" s="23">
        <f>IF(A263="","",IF(O263="Résilié","Sans objet",IF(K263="","À compléter",IF(K263&lt;TODAY(),"Échu",IF(K263&lt;=TODAY()+'Paramètres'!$B$7,"Échéance prochaine",IF(M263&lt;=TODAY(),"Avis de renouvellement requis","Conforme"))))))</f>
        <v/>
      </c>
      <c r="Z263" s="16" t="n"/>
    </row>
    <row r="264">
      <c r="A264" s="15" t="n"/>
      <c r="B264" s="16" t="n"/>
      <c r="C264" s="15" t="n"/>
      <c r="D264" s="16" t="n"/>
      <c r="E264" s="16" t="n"/>
      <c r="F264" s="16" t="n"/>
      <c r="G264" s="16" t="n"/>
      <c r="H264" s="16" t="n"/>
      <c r="I264" s="38" t="n"/>
      <c r="J264" s="38" t="n"/>
      <c r="K264" s="38" t="n"/>
      <c r="L264" s="18" t="n"/>
      <c r="M264" s="39">
        <f>IF(OR(A264="",K264="",L264=""),"",K264-L264)</f>
        <v/>
      </c>
      <c r="N264" s="15" t="n"/>
      <c r="O264" s="15" t="n"/>
      <c r="P264" s="40" t="n"/>
      <c r="Q264" s="15" t="n"/>
      <c r="R264" s="15" t="n"/>
      <c r="S264" s="41">
        <f>IF(OR(A264="",P264=""),"",IF(Q264="Oui",P264*'Paramètres'!$B$4,0))</f>
        <v/>
      </c>
      <c r="T264" s="41">
        <f>IF(OR(A264="",P264=""),"",IF(R264="Oui",P264*'Paramètres'!$B$5,0))</f>
        <v/>
      </c>
      <c r="U264" s="41">
        <f>IF(OR(A264="",P264=""),"",P264+S264+T264)</f>
        <v/>
      </c>
      <c r="V264" s="15" t="n"/>
      <c r="W264" s="16" t="n"/>
      <c r="X264" s="22">
        <f>IF(OR(A264="",K264=""),"",K264-TODAY())</f>
        <v/>
      </c>
      <c r="Y264" s="23">
        <f>IF(A264="","",IF(O264="Résilié","Sans objet",IF(K264="","À compléter",IF(K264&lt;TODAY(),"Échu",IF(K264&lt;=TODAY()+'Paramètres'!$B$7,"Échéance prochaine",IF(M264&lt;=TODAY(),"Avis de renouvellement requis","Conforme"))))))</f>
        <v/>
      </c>
      <c r="Z264" s="16" t="n"/>
    </row>
    <row r="265">
      <c r="A265" s="15" t="n"/>
      <c r="B265" s="16" t="n"/>
      <c r="C265" s="15" t="n"/>
      <c r="D265" s="16" t="n"/>
      <c r="E265" s="16" t="n"/>
      <c r="F265" s="16" t="n"/>
      <c r="G265" s="16" t="n"/>
      <c r="H265" s="16" t="n"/>
      <c r="I265" s="38" t="n"/>
      <c r="J265" s="38" t="n"/>
      <c r="K265" s="38" t="n"/>
      <c r="L265" s="18" t="n"/>
      <c r="M265" s="39">
        <f>IF(OR(A265="",K265="",L265=""),"",K265-L265)</f>
        <v/>
      </c>
      <c r="N265" s="15" t="n"/>
      <c r="O265" s="15" t="n"/>
      <c r="P265" s="40" t="n"/>
      <c r="Q265" s="15" t="n"/>
      <c r="R265" s="15" t="n"/>
      <c r="S265" s="41">
        <f>IF(OR(A265="",P265=""),"",IF(Q265="Oui",P265*'Paramètres'!$B$4,0))</f>
        <v/>
      </c>
      <c r="T265" s="41">
        <f>IF(OR(A265="",P265=""),"",IF(R265="Oui",P265*'Paramètres'!$B$5,0))</f>
        <v/>
      </c>
      <c r="U265" s="41">
        <f>IF(OR(A265="",P265=""),"",P265+S265+T265)</f>
        <v/>
      </c>
      <c r="V265" s="15" t="n"/>
      <c r="W265" s="16" t="n"/>
      <c r="X265" s="22">
        <f>IF(OR(A265="",K265=""),"",K265-TODAY())</f>
        <v/>
      </c>
      <c r="Y265" s="23">
        <f>IF(A265="","",IF(O265="Résilié","Sans objet",IF(K265="","À compléter",IF(K265&lt;TODAY(),"Échu",IF(K265&lt;=TODAY()+'Paramètres'!$B$7,"Échéance prochaine",IF(M265&lt;=TODAY(),"Avis de renouvellement requis","Conforme"))))))</f>
        <v/>
      </c>
      <c r="Z265" s="16" t="n"/>
    </row>
    <row r="266">
      <c r="A266" s="15" t="n"/>
      <c r="B266" s="16" t="n"/>
      <c r="C266" s="15" t="n"/>
      <c r="D266" s="16" t="n"/>
      <c r="E266" s="16" t="n"/>
      <c r="F266" s="16" t="n"/>
      <c r="G266" s="16" t="n"/>
      <c r="H266" s="16" t="n"/>
      <c r="I266" s="38" t="n"/>
      <c r="J266" s="38" t="n"/>
      <c r="K266" s="38" t="n"/>
      <c r="L266" s="18" t="n"/>
      <c r="M266" s="39">
        <f>IF(OR(A266="",K266="",L266=""),"",K266-L266)</f>
        <v/>
      </c>
      <c r="N266" s="15" t="n"/>
      <c r="O266" s="15" t="n"/>
      <c r="P266" s="40" t="n"/>
      <c r="Q266" s="15" t="n"/>
      <c r="R266" s="15" t="n"/>
      <c r="S266" s="41">
        <f>IF(OR(A266="",P266=""),"",IF(Q266="Oui",P266*'Paramètres'!$B$4,0))</f>
        <v/>
      </c>
      <c r="T266" s="41">
        <f>IF(OR(A266="",P266=""),"",IF(R266="Oui",P266*'Paramètres'!$B$5,0))</f>
        <v/>
      </c>
      <c r="U266" s="41">
        <f>IF(OR(A266="",P266=""),"",P266+S266+T266)</f>
        <v/>
      </c>
      <c r="V266" s="15" t="n"/>
      <c r="W266" s="16" t="n"/>
      <c r="X266" s="22">
        <f>IF(OR(A266="",K266=""),"",K266-TODAY())</f>
        <v/>
      </c>
      <c r="Y266" s="23">
        <f>IF(A266="","",IF(O266="Résilié","Sans objet",IF(K266="","À compléter",IF(K266&lt;TODAY(),"Échu",IF(K266&lt;=TODAY()+'Paramètres'!$B$7,"Échéance prochaine",IF(M266&lt;=TODAY(),"Avis de renouvellement requis","Conforme"))))))</f>
        <v/>
      </c>
      <c r="Z266" s="16" t="n"/>
    </row>
    <row r="267">
      <c r="A267" s="15" t="n"/>
      <c r="B267" s="16" t="n"/>
      <c r="C267" s="15" t="n"/>
      <c r="D267" s="16" t="n"/>
      <c r="E267" s="16" t="n"/>
      <c r="F267" s="16" t="n"/>
      <c r="G267" s="16" t="n"/>
      <c r="H267" s="16" t="n"/>
      <c r="I267" s="38" t="n"/>
      <c r="J267" s="38" t="n"/>
      <c r="K267" s="38" t="n"/>
      <c r="L267" s="18" t="n"/>
      <c r="M267" s="39">
        <f>IF(OR(A267="",K267="",L267=""),"",K267-L267)</f>
        <v/>
      </c>
      <c r="N267" s="15" t="n"/>
      <c r="O267" s="15" t="n"/>
      <c r="P267" s="40" t="n"/>
      <c r="Q267" s="15" t="n"/>
      <c r="R267" s="15" t="n"/>
      <c r="S267" s="41">
        <f>IF(OR(A267="",P267=""),"",IF(Q267="Oui",P267*'Paramètres'!$B$4,0))</f>
        <v/>
      </c>
      <c r="T267" s="41">
        <f>IF(OR(A267="",P267=""),"",IF(R267="Oui",P267*'Paramètres'!$B$5,0))</f>
        <v/>
      </c>
      <c r="U267" s="41">
        <f>IF(OR(A267="",P267=""),"",P267+S267+T267)</f>
        <v/>
      </c>
      <c r="V267" s="15" t="n"/>
      <c r="W267" s="16" t="n"/>
      <c r="X267" s="22">
        <f>IF(OR(A267="",K267=""),"",K267-TODAY())</f>
        <v/>
      </c>
      <c r="Y267" s="23">
        <f>IF(A267="","",IF(O267="Résilié","Sans objet",IF(K267="","À compléter",IF(K267&lt;TODAY(),"Échu",IF(K267&lt;=TODAY()+'Paramètres'!$B$7,"Échéance prochaine",IF(M267&lt;=TODAY(),"Avis de renouvellement requis","Conforme"))))))</f>
        <v/>
      </c>
      <c r="Z267" s="16" t="n"/>
    </row>
    <row r="268">
      <c r="A268" s="15" t="n"/>
      <c r="B268" s="16" t="n"/>
      <c r="C268" s="15" t="n"/>
      <c r="D268" s="16" t="n"/>
      <c r="E268" s="16" t="n"/>
      <c r="F268" s="16" t="n"/>
      <c r="G268" s="16" t="n"/>
      <c r="H268" s="16" t="n"/>
      <c r="I268" s="38" t="n"/>
      <c r="J268" s="38" t="n"/>
      <c r="K268" s="38" t="n"/>
      <c r="L268" s="18" t="n"/>
      <c r="M268" s="39">
        <f>IF(OR(A268="",K268="",L268=""),"",K268-L268)</f>
        <v/>
      </c>
      <c r="N268" s="15" t="n"/>
      <c r="O268" s="15" t="n"/>
      <c r="P268" s="40" t="n"/>
      <c r="Q268" s="15" t="n"/>
      <c r="R268" s="15" t="n"/>
      <c r="S268" s="41">
        <f>IF(OR(A268="",P268=""),"",IF(Q268="Oui",P268*'Paramètres'!$B$4,0))</f>
        <v/>
      </c>
      <c r="T268" s="41">
        <f>IF(OR(A268="",P268=""),"",IF(R268="Oui",P268*'Paramètres'!$B$5,0))</f>
        <v/>
      </c>
      <c r="U268" s="41">
        <f>IF(OR(A268="",P268=""),"",P268+S268+T268)</f>
        <v/>
      </c>
      <c r="V268" s="15" t="n"/>
      <c r="W268" s="16" t="n"/>
      <c r="X268" s="22">
        <f>IF(OR(A268="",K268=""),"",K268-TODAY())</f>
        <v/>
      </c>
      <c r="Y268" s="23">
        <f>IF(A268="","",IF(O268="Résilié","Sans objet",IF(K268="","À compléter",IF(K268&lt;TODAY(),"Échu",IF(K268&lt;=TODAY()+'Paramètres'!$B$7,"Échéance prochaine",IF(M268&lt;=TODAY(),"Avis de renouvellement requis","Conforme"))))))</f>
        <v/>
      </c>
      <c r="Z268" s="16" t="n"/>
    </row>
    <row r="269">
      <c r="A269" s="15" t="n"/>
      <c r="B269" s="16" t="n"/>
      <c r="C269" s="15" t="n"/>
      <c r="D269" s="16" t="n"/>
      <c r="E269" s="16" t="n"/>
      <c r="F269" s="16" t="n"/>
      <c r="G269" s="16" t="n"/>
      <c r="H269" s="16" t="n"/>
      <c r="I269" s="38" t="n"/>
      <c r="J269" s="38" t="n"/>
      <c r="K269" s="38" t="n"/>
      <c r="L269" s="18" t="n"/>
      <c r="M269" s="39">
        <f>IF(OR(A269="",K269="",L269=""),"",K269-L269)</f>
        <v/>
      </c>
      <c r="N269" s="15" t="n"/>
      <c r="O269" s="15" t="n"/>
      <c r="P269" s="40" t="n"/>
      <c r="Q269" s="15" t="n"/>
      <c r="R269" s="15" t="n"/>
      <c r="S269" s="41">
        <f>IF(OR(A269="",P269=""),"",IF(Q269="Oui",P269*'Paramètres'!$B$4,0))</f>
        <v/>
      </c>
      <c r="T269" s="41">
        <f>IF(OR(A269="",P269=""),"",IF(R269="Oui",P269*'Paramètres'!$B$5,0))</f>
        <v/>
      </c>
      <c r="U269" s="41">
        <f>IF(OR(A269="",P269=""),"",P269+S269+T269)</f>
        <v/>
      </c>
      <c r="V269" s="15" t="n"/>
      <c r="W269" s="16" t="n"/>
      <c r="X269" s="22">
        <f>IF(OR(A269="",K269=""),"",K269-TODAY())</f>
        <v/>
      </c>
      <c r="Y269" s="23">
        <f>IF(A269="","",IF(O269="Résilié","Sans objet",IF(K269="","À compléter",IF(K269&lt;TODAY(),"Échu",IF(K269&lt;=TODAY()+'Paramètres'!$B$7,"Échéance prochaine",IF(M269&lt;=TODAY(),"Avis de renouvellement requis","Conforme"))))))</f>
        <v/>
      </c>
      <c r="Z269" s="16" t="n"/>
    </row>
    <row r="270">
      <c r="A270" s="15" t="n"/>
      <c r="B270" s="16" t="n"/>
      <c r="C270" s="15" t="n"/>
      <c r="D270" s="16" t="n"/>
      <c r="E270" s="16" t="n"/>
      <c r="F270" s="16" t="n"/>
      <c r="G270" s="16" t="n"/>
      <c r="H270" s="16" t="n"/>
      <c r="I270" s="38" t="n"/>
      <c r="J270" s="38" t="n"/>
      <c r="K270" s="38" t="n"/>
      <c r="L270" s="18" t="n"/>
      <c r="M270" s="39">
        <f>IF(OR(A270="",K270="",L270=""),"",K270-L270)</f>
        <v/>
      </c>
      <c r="N270" s="15" t="n"/>
      <c r="O270" s="15" t="n"/>
      <c r="P270" s="40" t="n"/>
      <c r="Q270" s="15" t="n"/>
      <c r="R270" s="15" t="n"/>
      <c r="S270" s="41">
        <f>IF(OR(A270="",P270=""),"",IF(Q270="Oui",P270*'Paramètres'!$B$4,0))</f>
        <v/>
      </c>
      <c r="T270" s="41">
        <f>IF(OR(A270="",P270=""),"",IF(R270="Oui",P270*'Paramètres'!$B$5,0))</f>
        <v/>
      </c>
      <c r="U270" s="41">
        <f>IF(OR(A270="",P270=""),"",P270+S270+T270)</f>
        <v/>
      </c>
      <c r="V270" s="15" t="n"/>
      <c r="W270" s="16" t="n"/>
      <c r="X270" s="22">
        <f>IF(OR(A270="",K270=""),"",K270-TODAY())</f>
        <v/>
      </c>
      <c r="Y270" s="23">
        <f>IF(A270="","",IF(O270="Résilié","Sans objet",IF(K270="","À compléter",IF(K270&lt;TODAY(),"Échu",IF(K270&lt;=TODAY()+'Paramètres'!$B$7,"Échéance prochaine",IF(M270&lt;=TODAY(),"Avis de renouvellement requis","Conforme"))))))</f>
        <v/>
      </c>
      <c r="Z270" s="16" t="n"/>
    </row>
    <row r="271">
      <c r="A271" s="15" t="n"/>
      <c r="B271" s="16" t="n"/>
      <c r="C271" s="15" t="n"/>
      <c r="D271" s="16" t="n"/>
      <c r="E271" s="16" t="n"/>
      <c r="F271" s="16" t="n"/>
      <c r="G271" s="16" t="n"/>
      <c r="H271" s="16" t="n"/>
      <c r="I271" s="38" t="n"/>
      <c r="J271" s="38" t="n"/>
      <c r="K271" s="38" t="n"/>
      <c r="L271" s="18" t="n"/>
      <c r="M271" s="39">
        <f>IF(OR(A271="",K271="",L271=""),"",K271-L271)</f>
        <v/>
      </c>
      <c r="N271" s="15" t="n"/>
      <c r="O271" s="15" t="n"/>
      <c r="P271" s="40" t="n"/>
      <c r="Q271" s="15" t="n"/>
      <c r="R271" s="15" t="n"/>
      <c r="S271" s="41">
        <f>IF(OR(A271="",P271=""),"",IF(Q271="Oui",P271*'Paramètres'!$B$4,0))</f>
        <v/>
      </c>
      <c r="T271" s="41">
        <f>IF(OR(A271="",P271=""),"",IF(R271="Oui",P271*'Paramètres'!$B$5,0))</f>
        <v/>
      </c>
      <c r="U271" s="41">
        <f>IF(OR(A271="",P271=""),"",P271+S271+T271)</f>
        <v/>
      </c>
      <c r="V271" s="15" t="n"/>
      <c r="W271" s="16" t="n"/>
      <c r="X271" s="22">
        <f>IF(OR(A271="",K271=""),"",K271-TODAY())</f>
        <v/>
      </c>
      <c r="Y271" s="23">
        <f>IF(A271="","",IF(O271="Résilié","Sans objet",IF(K271="","À compléter",IF(K271&lt;TODAY(),"Échu",IF(K271&lt;=TODAY()+'Paramètres'!$B$7,"Échéance prochaine",IF(M271&lt;=TODAY(),"Avis de renouvellement requis","Conforme"))))))</f>
        <v/>
      </c>
      <c r="Z271" s="16" t="n"/>
    </row>
    <row r="272">
      <c r="A272" s="15" t="n"/>
      <c r="B272" s="16" t="n"/>
      <c r="C272" s="15" t="n"/>
      <c r="D272" s="16" t="n"/>
      <c r="E272" s="16" t="n"/>
      <c r="F272" s="16" t="n"/>
      <c r="G272" s="16" t="n"/>
      <c r="H272" s="16" t="n"/>
      <c r="I272" s="38" t="n"/>
      <c r="J272" s="38" t="n"/>
      <c r="K272" s="38" t="n"/>
      <c r="L272" s="18" t="n"/>
      <c r="M272" s="39">
        <f>IF(OR(A272="",K272="",L272=""),"",K272-L272)</f>
        <v/>
      </c>
      <c r="N272" s="15" t="n"/>
      <c r="O272" s="15" t="n"/>
      <c r="P272" s="40" t="n"/>
      <c r="Q272" s="15" t="n"/>
      <c r="R272" s="15" t="n"/>
      <c r="S272" s="41">
        <f>IF(OR(A272="",P272=""),"",IF(Q272="Oui",P272*'Paramètres'!$B$4,0))</f>
        <v/>
      </c>
      <c r="T272" s="41">
        <f>IF(OR(A272="",P272=""),"",IF(R272="Oui",P272*'Paramètres'!$B$5,0))</f>
        <v/>
      </c>
      <c r="U272" s="41">
        <f>IF(OR(A272="",P272=""),"",P272+S272+T272)</f>
        <v/>
      </c>
      <c r="V272" s="15" t="n"/>
      <c r="W272" s="16" t="n"/>
      <c r="X272" s="22">
        <f>IF(OR(A272="",K272=""),"",K272-TODAY())</f>
        <v/>
      </c>
      <c r="Y272" s="23">
        <f>IF(A272="","",IF(O272="Résilié","Sans objet",IF(K272="","À compléter",IF(K272&lt;TODAY(),"Échu",IF(K272&lt;=TODAY()+'Paramètres'!$B$7,"Échéance prochaine",IF(M272&lt;=TODAY(),"Avis de renouvellement requis","Conforme"))))))</f>
        <v/>
      </c>
      <c r="Z272" s="16" t="n"/>
    </row>
    <row r="273">
      <c r="A273" s="15" t="n"/>
      <c r="B273" s="16" t="n"/>
      <c r="C273" s="15" t="n"/>
      <c r="D273" s="16" t="n"/>
      <c r="E273" s="16" t="n"/>
      <c r="F273" s="16" t="n"/>
      <c r="G273" s="16" t="n"/>
      <c r="H273" s="16" t="n"/>
      <c r="I273" s="38" t="n"/>
      <c r="J273" s="38" t="n"/>
      <c r="K273" s="38" t="n"/>
      <c r="L273" s="18" t="n"/>
      <c r="M273" s="39">
        <f>IF(OR(A273="",K273="",L273=""),"",K273-L273)</f>
        <v/>
      </c>
      <c r="N273" s="15" t="n"/>
      <c r="O273" s="15" t="n"/>
      <c r="P273" s="40" t="n"/>
      <c r="Q273" s="15" t="n"/>
      <c r="R273" s="15" t="n"/>
      <c r="S273" s="41">
        <f>IF(OR(A273="",P273=""),"",IF(Q273="Oui",P273*'Paramètres'!$B$4,0))</f>
        <v/>
      </c>
      <c r="T273" s="41">
        <f>IF(OR(A273="",P273=""),"",IF(R273="Oui",P273*'Paramètres'!$B$5,0))</f>
        <v/>
      </c>
      <c r="U273" s="41">
        <f>IF(OR(A273="",P273=""),"",P273+S273+T273)</f>
        <v/>
      </c>
      <c r="V273" s="15" t="n"/>
      <c r="W273" s="16" t="n"/>
      <c r="X273" s="22">
        <f>IF(OR(A273="",K273=""),"",K273-TODAY())</f>
        <v/>
      </c>
      <c r="Y273" s="23">
        <f>IF(A273="","",IF(O273="Résilié","Sans objet",IF(K273="","À compléter",IF(K273&lt;TODAY(),"Échu",IF(K273&lt;=TODAY()+'Paramètres'!$B$7,"Échéance prochaine",IF(M273&lt;=TODAY(),"Avis de renouvellement requis","Conforme"))))))</f>
        <v/>
      </c>
      <c r="Z273" s="16" t="n"/>
    </row>
    <row r="274">
      <c r="A274" s="15" t="n"/>
      <c r="B274" s="16" t="n"/>
      <c r="C274" s="15" t="n"/>
      <c r="D274" s="16" t="n"/>
      <c r="E274" s="16" t="n"/>
      <c r="F274" s="16" t="n"/>
      <c r="G274" s="16" t="n"/>
      <c r="H274" s="16" t="n"/>
      <c r="I274" s="38" t="n"/>
      <c r="J274" s="38" t="n"/>
      <c r="K274" s="38" t="n"/>
      <c r="L274" s="18" t="n"/>
      <c r="M274" s="39">
        <f>IF(OR(A274="",K274="",L274=""),"",K274-L274)</f>
        <v/>
      </c>
      <c r="N274" s="15" t="n"/>
      <c r="O274" s="15" t="n"/>
      <c r="P274" s="40" t="n"/>
      <c r="Q274" s="15" t="n"/>
      <c r="R274" s="15" t="n"/>
      <c r="S274" s="41">
        <f>IF(OR(A274="",P274=""),"",IF(Q274="Oui",P274*'Paramètres'!$B$4,0))</f>
        <v/>
      </c>
      <c r="T274" s="41">
        <f>IF(OR(A274="",P274=""),"",IF(R274="Oui",P274*'Paramètres'!$B$5,0))</f>
        <v/>
      </c>
      <c r="U274" s="41">
        <f>IF(OR(A274="",P274=""),"",P274+S274+T274)</f>
        <v/>
      </c>
      <c r="V274" s="15" t="n"/>
      <c r="W274" s="16" t="n"/>
      <c r="X274" s="22">
        <f>IF(OR(A274="",K274=""),"",K274-TODAY())</f>
        <v/>
      </c>
      <c r="Y274" s="23">
        <f>IF(A274="","",IF(O274="Résilié","Sans objet",IF(K274="","À compléter",IF(K274&lt;TODAY(),"Échu",IF(K274&lt;=TODAY()+'Paramètres'!$B$7,"Échéance prochaine",IF(M274&lt;=TODAY(),"Avis de renouvellement requis","Conforme"))))))</f>
        <v/>
      </c>
      <c r="Z274" s="16" t="n"/>
    </row>
    <row r="275">
      <c r="A275" s="15" t="n"/>
      <c r="B275" s="16" t="n"/>
      <c r="C275" s="15" t="n"/>
      <c r="D275" s="16" t="n"/>
      <c r="E275" s="16" t="n"/>
      <c r="F275" s="16" t="n"/>
      <c r="G275" s="16" t="n"/>
      <c r="H275" s="16" t="n"/>
      <c r="I275" s="38" t="n"/>
      <c r="J275" s="38" t="n"/>
      <c r="K275" s="38" t="n"/>
      <c r="L275" s="18" t="n"/>
      <c r="M275" s="39">
        <f>IF(OR(A275="",K275="",L275=""),"",K275-L275)</f>
        <v/>
      </c>
      <c r="N275" s="15" t="n"/>
      <c r="O275" s="15" t="n"/>
      <c r="P275" s="40" t="n"/>
      <c r="Q275" s="15" t="n"/>
      <c r="R275" s="15" t="n"/>
      <c r="S275" s="41">
        <f>IF(OR(A275="",P275=""),"",IF(Q275="Oui",P275*'Paramètres'!$B$4,0))</f>
        <v/>
      </c>
      <c r="T275" s="41">
        <f>IF(OR(A275="",P275=""),"",IF(R275="Oui",P275*'Paramètres'!$B$5,0))</f>
        <v/>
      </c>
      <c r="U275" s="41">
        <f>IF(OR(A275="",P275=""),"",P275+S275+T275)</f>
        <v/>
      </c>
      <c r="V275" s="15" t="n"/>
      <c r="W275" s="16" t="n"/>
      <c r="X275" s="22">
        <f>IF(OR(A275="",K275=""),"",K275-TODAY())</f>
        <v/>
      </c>
      <c r="Y275" s="23">
        <f>IF(A275="","",IF(O275="Résilié","Sans objet",IF(K275="","À compléter",IF(K275&lt;TODAY(),"Échu",IF(K275&lt;=TODAY()+'Paramètres'!$B$7,"Échéance prochaine",IF(M275&lt;=TODAY(),"Avis de renouvellement requis","Conforme"))))))</f>
        <v/>
      </c>
      <c r="Z275" s="16" t="n"/>
    </row>
    <row r="276">
      <c r="A276" s="15" t="n"/>
      <c r="B276" s="16" t="n"/>
      <c r="C276" s="15" t="n"/>
      <c r="D276" s="16" t="n"/>
      <c r="E276" s="16" t="n"/>
      <c r="F276" s="16" t="n"/>
      <c r="G276" s="16" t="n"/>
      <c r="H276" s="16" t="n"/>
      <c r="I276" s="38" t="n"/>
      <c r="J276" s="38" t="n"/>
      <c r="K276" s="38" t="n"/>
      <c r="L276" s="18" t="n"/>
      <c r="M276" s="39">
        <f>IF(OR(A276="",K276="",L276=""),"",K276-L276)</f>
        <v/>
      </c>
      <c r="N276" s="15" t="n"/>
      <c r="O276" s="15" t="n"/>
      <c r="P276" s="40" t="n"/>
      <c r="Q276" s="15" t="n"/>
      <c r="R276" s="15" t="n"/>
      <c r="S276" s="41">
        <f>IF(OR(A276="",P276=""),"",IF(Q276="Oui",P276*'Paramètres'!$B$4,0))</f>
        <v/>
      </c>
      <c r="T276" s="41">
        <f>IF(OR(A276="",P276=""),"",IF(R276="Oui",P276*'Paramètres'!$B$5,0))</f>
        <v/>
      </c>
      <c r="U276" s="41">
        <f>IF(OR(A276="",P276=""),"",P276+S276+T276)</f>
        <v/>
      </c>
      <c r="V276" s="15" t="n"/>
      <c r="W276" s="16" t="n"/>
      <c r="X276" s="22">
        <f>IF(OR(A276="",K276=""),"",K276-TODAY())</f>
        <v/>
      </c>
      <c r="Y276" s="23">
        <f>IF(A276="","",IF(O276="Résilié","Sans objet",IF(K276="","À compléter",IF(K276&lt;TODAY(),"Échu",IF(K276&lt;=TODAY()+'Paramètres'!$B$7,"Échéance prochaine",IF(M276&lt;=TODAY(),"Avis de renouvellement requis","Conforme"))))))</f>
        <v/>
      </c>
      <c r="Z276" s="16" t="n"/>
    </row>
    <row r="277">
      <c r="A277" s="15" t="n"/>
      <c r="B277" s="16" t="n"/>
      <c r="C277" s="15" t="n"/>
      <c r="D277" s="16" t="n"/>
      <c r="E277" s="16" t="n"/>
      <c r="F277" s="16" t="n"/>
      <c r="G277" s="16" t="n"/>
      <c r="H277" s="16" t="n"/>
      <c r="I277" s="38" t="n"/>
      <c r="J277" s="38" t="n"/>
      <c r="K277" s="38" t="n"/>
      <c r="L277" s="18" t="n"/>
      <c r="M277" s="39">
        <f>IF(OR(A277="",K277="",L277=""),"",K277-L277)</f>
        <v/>
      </c>
      <c r="N277" s="15" t="n"/>
      <c r="O277" s="15" t="n"/>
      <c r="P277" s="40" t="n"/>
      <c r="Q277" s="15" t="n"/>
      <c r="R277" s="15" t="n"/>
      <c r="S277" s="41">
        <f>IF(OR(A277="",P277=""),"",IF(Q277="Oui",P277*'Paramètres'!$B$4,0))</f>
        <v/>
      </c>
      <c r="T277" s="41">
        <f>IF(OR(A277="",P277=""),"",IF(R277="Oui",P277*'Paramètres'!$B$5,0))</f>
        <v/>
      </c>
      <c r="U277" s="41">
        <f>IF(OR(A277="",P277=""),"",P277+S277+T277)</f>
        <v/>
      </c>
      <c r="V277" s="15" t="n"/>
      <c r="W277" s="16" t="n"/>
      <c r="X277" s="22">
        <f>IF(OR(A277="",K277=""),"",K277-TODAY())</f>
        <v/>
      </c>
      <c r="Y277" s="23">
        <f>IF(A277="","",IF(O277="Résilié","Sans objet",IF(K277="","À compléter",IF(K277&lt;TODAY(),"Échu",IF(K277&lt;=TODAY()+'Paramètres'!$B$7,"Échéance prochaine",IF(M277&lt;=TODAY(),"Avis de renouvellement requis","Conforme"))))))</f>
        <v/>
      </c>
      <c r="Z277" s="16" t="n"/>
    </row>
    <row r="278">
      <c r="A278" s="15" t="n"/>
      <c r="B278" s="16" t="n"/>
      <c r="C278" s="15" t="n"/>
      <c r="D278" s="16" t="n"/>
      <c r="E278" s="16" t="n"/>
      <c r="F278" s="16" t="n"/>
      <c r="G278" s="16" t="n"/>
      <c r="H278" s="16" t="n"/>
      <c r="I278" s="38" t="n"/>
      <c r="J278" s="38" t="n"/>
      <c r="K278" s="38" t="n"/>
      <c r="L278" s="18" t="n"/>
      <c r="M278" s="39">
        <f>IF(OR(A278="",K278="",L278=""),"",K278-L278)</f>
        <v/>
      </c>
      <c r="N278" s="15" t="n"/>
      <c r="O278" s="15" t="n"/>
      <c r="P278" s="40" t="n"/>
      <c r="Q278" s="15" t="n"/>
      <c r="R278" s="15" t="n"/>
      <c r="S278" s="41">
        <f>IF(OR(A278="",P278=""),"",IF(Q278="Oui",P278*'Paramètres'!$B$4,0))</f>
        <v/>
      </c>
      <c r="T278" s="41">
        <f>IF(OR(A278="",P278=""),"",IF(R278="Oui",P278*'Paramètres'!$B$5,0))</f>
        <v/>
      </c>
      <c r="U278" s="41">
        <f>IF(OR(A278="",P278=""),"",P278+S278+T278)</f>
        <v/>
      </c>
      <c r="V278" s="15" t="n"/>
      <c r="W278" s="16" t="n"/>
      <c r="X278" s="22">
        <f>IF(OR(A278="",K278=""),"",K278-TODAY())</f>
        <v/>
      </c>
      <c r="Y278" s="23">
        <f>IF(A278="","",IF(O278="Résilié","Sans objet",IF(K278="","À compléter",IF(K278&lt;TODAY(),"Échu",IF(K278&lt;=TODAY()+'Paramètres'!$B$7,"Échéance prochaine",IF(M278&lt;=TODAY(),"Avis de renouvellement requis","Conforme"))))))</f>
        <v/>
      </c>
      <c r="Z278" s="16" t="n"/>
    </row>
    <row r="279">
      <c r="A279" s="15" t="n"/>
      <c r="B279" s="16" t="n"/>
      <c r="C279" s="15" t="n"/>
      <c r="D279" s="16" t="n"/>
      <c r="E279" s="16" t="n"/>
      <c r="F279" s="16" t="n"/>
      <c r="G279" s="16" t="n"/>
      <c r="H279" s="16" t="n"/>
      <c r="I279" s="38" t="n"/>
      <c r="J279" s="38" t="n"/>
      <c r="K279" s="38" t="n"/>
      <c r="L279" s="18" t="n"/>
      <c r="M279" s="39">
        <f>IF(OR(A279="",K279="",L279=""),"",K279-L279)</f>
        <v/>
      </c>
      <c r="N279" s="15" t="n"/>
      <c r="O279" s="15" t="n"/>
      <c r="P279" s="40" t="n"/>
      <c r="Q279" s="15" t="n"/>
      <c r="R279" s="15" t="n"/>
      <c r="S279" s="41">
        <f>IF(OR(A279="",P279=""),"",IF(Q279="Oui",P279*'Paramètres'!$B$4,0))</f>
        <v/>
      </c>
      <c r="T279" s="41">
        <f>IF(OR(A279="",P279=""),"",IF(R279="Oui",P279*'Paramètres'!$B$5,0))</f>
        <v/>
      </c>
      <c r="U279" s="41">
        <f>IF(OR(A279="",P279=""),"",P279+S279+T279)</f>
        <v/>
      </c>
      <c r="V279" s="15" t="n"/>
      <c r="W279" s="16" t="n"/>
      <c r="X279" s="22">
        <f>IF(OR(A279="",K279=""),"",K279-TODAY())</f>
        <v/>
      </c>
      <c r="Y279" s="23">
        <f>IF(A279="","",IF(O279="Résilié","Sans objet",IF(K279="","À compléter",IF(K279&lt;TODAY(),"Échu",IF(K279&lt;=TODAY()+'Paramètres'!$B$7,"Échéance prochaine",IF(M279&lt;=TODAY(),"Avis de renouvellement requis","Conforme"))))))</f>
        <v/>
      </c>
      <c r="Z279" s="16" t="n"/>
    </row>
    <row r="280">
      <c r="A280" s="15" t="n"/>
      <c r="B280" s="16" t="n"/>
      <c r="C280" s="15" t="n"/>
      <c r="D280" s="16" t="n"/>
      <c r="E280" s="16" t="n"/>
      <c r="F280" s="16" t="n"/>
      <c r="G280" s="16" t="n"/>
      <c r="H280" s="16" t="n"/>
      <c r="I280" s="38" t="n"/>
      <c r="J280" s="38" t="n"/>
      <c r="K280" s="38" t="n"/>
      <c r="L280" s="18" t="n"/>
      <c r="M280" s="39">
        <f>IF(OR(A280="",K280="",L280=""),"",K280-L280)</f>
        <v/>
      </c>
      <c r="N280" s="15" t="n"/>
      <c r="O280" s="15" t="n"/>
      <c r="P280" s="40" t="n"/>
      <c r="Q280" s="15" t="n"/>
      <c r="R280" s="15" t="n"/>
      <c r="S280" s="41">
        <f>IF(OR(A280="",P280=""),"",IF(Q280="Oui",P280*'Paramètres'!$B$4,0))</f>
        <v/>
      </c>
      <c r="T280" s="41">
        <f>IF(OR(A280="",P280=""),"",IF(R280="Oui",P280*'Paramètres'!$B$5,0))</f>
        <v/>
      </c>
      <c r="U280" s="41">
        <f>IF(OR(A280="",P280=""),"",P280+S280+T280)</f>
        <v/>
      </c>
      <c r="V280" s="15" t="n"/>
      <c r="W280" s="16" t="n"/>
      <c r="X280" s="22">
        <f>IF(OR(A280="",K280=""),"",K280-TODAY())</f>
        <v/>
      </c>
      <c r="Y280" s="23">
        <f>IF(A280="","",IF(O280="Résilié","Sans objet",IF(K280="","À compléter",IF(K280&lt;TODAY(),"Échu",IF(K280&lt;=TODAY()+'Paramètres'!$B$7,"Échéance prochaine",IF(M280&lt;=TODAY(),"Avis de renouvellement requis","Conforme"))))))</f>
        <v/>
      </c>
      <c r="Z280" s="16" t="n"/>
    </row>
    <row r="281">
      <c r="A281" s="15" t="n"/>
      <c r="B281" s="16" t="n"/>
      <c r="C281" s="15" t="n"/>
      <c r="D281" s="16" t="n"/>
      <c r="E281" s="16" t="n"/>
      <c r="F281" s="16" t="n"/>
      <c r="G281" s="16" t="n"/>
      <c r="H281" s="16" t="n"/>
      <c r="I281" s="38" t="n"/>
      <c r="J281" s="38" t="n"/>
      <c r="K281" s="38" t="n"/>
      <c r="L281" s="18" t="n"/>
      <c r="M281" s="39">
        <f>IF(OR(A281="",K281="",L281=""),"",K281-L281)</f>
        <v/>
      </c>
      <c r="N281" s="15" t="n"/>
      <c r="O281" s="15" t="n"/>
      <c r="P281" s="40" t="n"/>
      <c r="Q281" s="15" t="n"/>
      <c r="R281" s="15" t="n"/>
      <c r="S281" s="41">
        <f>IF(OR(A281="",P281=""),"",IF(Q281="Oui",P281*'Paramètres'!$B$4,0))</f>
        <v/>
      </c>
      <c r="T281" s="41">
        <f>IF(OR(A281="",P281=""),"",IF(R281="Oui",P281*'Paramètres'!$B$5,0))</f>
        <v/>
      </c>
      <c r="U281" s="41">
        <f>IF(OR(A281="",P281=""),"",P281+S281+T281)</f>
        <v/>
      </c>
      <c r="V281" s="15" t="n"/>
      <c r="W281" s="16" t="n"/>
      <c r="X281" s="22">
        <f>IF(OR(A281="",K281=""),"",K281-TODAY())</f>
        <v/>
      </c>
      <c r="Y281" s="23">
        <f>IF(A281="","",IF(O281="Résilié","Sans objet",IF(K281="","À compléter",IF(K281&lt;TODAY(),"Échu",IF(K281&lt;=TODAY()+'Paramètres'!$B$7,"Échéance prochaine",IF(M281&lt;=TODAY(),"Avis de renouvellement requis","Conforme"))))))</f>
        <v/>
      </c>
      <c r="Z281" s="16" t="n"/>
    </row>
    <row r="282">
      <c r="A282" s="15" t="n"/>
      <c r="B282" s="16" t="n"/>
      <c r="C282" s="15" t="n"/>
      <c r="D282" s="16" t="n"/>
      <c r="E282" s="16" t="n"/>
      <c r="F282" s="16" t="n"/>
      <c r="G282" s="16" t="n"/>
      <c r="H282" s="16" t="n"/>
      <c r="I282" s="38" t="n"/>
      <c r="J282" s="38" t="n"/>
      <c r="K282" s="38" t="n"/>
      <c r="L282" s="18" t="n"/>
      <c r="M282" s="39">
        <f>IF(OR(A282="",K282="",L282=""),"",K282-L282)</f>
        <v/>
      </c>
      <c r="N282" s="15" t="n"/>
      <c r="O282" s="15" t="n"/>
      <c r="P282" s="40" t="n"/>
      <c r="Q282" s="15" t="n"/>
      <c r="R282" s="15" t="n"/>
      <c r="S282" s="41">
        <f>IF(OR(A282="",P282=""),"",IF(Q282="Oui",P282*'Paramètres'!$B$4,0))</f>
        <v/>
      </c>
      <c r="T282" s="41">
        <f>IF(OR(A282="",P282=""),"",IF(R282="Oui",P282*'Paramètres'!$B$5,0))</f>
        <v/>
      </c>
      <c r="U282" s="41">
        <f>IF(OR(A282="",P282=""),"",P282+S282+T282)</f>
        <v/>
      </c>
      <c r="V282" s="15" t="n"/>
      <c r="W282" s="16" t="n"/>
      <c r="X282" s="22">
        <f>IF(OR(A282="",K282=""),"",K282-TODAY())</f>
        <v/>
      </c>
      <c r="Y282" s="23">
        <f>IF(A282="","",IF(O282="Résilié","Sans objet",IF(K282="","À compléter",IF(K282&lt;TODAY(),"Échu",IF(K282&lt;=TODAY()+'Paramètres'!$B$7,"Échéance prochaine",IF(M282&lt;=TODAY(),"Avis de renouvellement requis","Conforme"))))))</f>
        <v/>
      </c>
      <c r="Z282" s="16" t="n"/>
    </row>
    <row r="283">
      <c r="A283" s="15" t="n"/>
      <c r="B283" s="16" t="n"/>
      <c r="C283" s="15" t="n"/>
      <c r="D283" s="16" t="n"/>
      <c r="E283" s="16" t="n"/>
      <c r="F283" s="16" t="n"/>
      <c r="G283" s="16" t="n"/>
      <c r="H283" s="16" t="n"/>
      <c r="I283" s="38" t="n"/>
      <c r="J283" s="38" t="n"/>
      <c r="K283" s="38" t="n"/>
      <c r="L283" s="18" t="n"/>
      <c r="M283" s="39">
        <f>IF(OR(A283="",K283="",L283=""),"",K283-L283)</f>
        <v/>
      </c>
      <c r="N283" s="15" t="n"/>
      <c r="O283" s="15" t="n"/>
      <c r="P283" s="40" t="n"/>
      <c r="Q283" s="15" t="n"/>
      <c r="R283" s="15" t="n"/>
      <c r="S283" s="41">
        <f>IF(OR(A283="",P283=""),"",IF(Q283="Oui",P283*'Paramètres'!$B$4,0))</f>
        <v/>
      </c>
      <c r="T283" s="41">
        <f>IF(OR(A283="",P283=""),"",IF(R283="Oui",P283*'Paramètres'!$B$5,0))</f>
        <v/>
      </c>
      <c r="U283" s="41">
        <f>IF(OR(A283="",P283=""),"",P283+S283+T283)</f>
        <v/>
      </c>
      <c r="V283" s="15" t="n"/>
      <c r="W283" s="16" t="n"/>
      <c r="X283" s="22">
        <f>IF(OR(A283="",K283=""),"",K283-TODAY())</f>
        <v/>
      </c>
      <c r="Y283" s="23">
        <f>IF(A283="","",IF(O283="Résilié","Sans objet",IF(K283="","À compléter",IF(K283&lt;TODAY(),"Échu",IF(K283&lt;=TODAY()+'Paramètres'!$B$7,"Échéance prochaine",IF(M283&lt;=TODAY(),"Avis de renouvellement requis","Conforme"))))))</f>
        <v/>
      </c>
      <c r="Z283" s="16" t="n"/>
    </row>
    <row r="284">
      <c r="A284" s="15" t="n"/>
      <c r="B284" s="16" t="n"/>
      <c r="C284" s="15" t="n"/>
      <c r="D284" s="16" t="n"/>
      <c r="E284" s="16" t="n"/>
      <c r="F284" s="16" t="n"/>
      <c r="G284" s="16" t="n"/>
      <c r="H284" s="16" t="n"/>
      <c r="I284" s="38" t="n"/>
      <c r="J284" s="38" t="n"/>
      <c r="K284" s="38" t="n"/>
      <c r="L284" s="18" t="n"/>
      <c r="M284" s="39">
        <f>IF(OR(A284="",K284="",L284=""),"",K284-L284)</f>
        <v/>
      </c>
      <c r="N284" s="15" t="n"/>
      <c r="O284" s="15" t="n"/>
      <c r="P284" s="40" t="n"/>
      <c r="Q284" s="15" t="n"/>
      <c r="R284" s="15" t="n"/>
      <c r="S284" s="41">
        <f>IF(OR(A284="",P284=""),"",IF(Q284="Oui",P284*'Paramètres'!$B$4,0))</f>
        <v/>
      </c>
      <c r="T284" s="41">
        <f>IF(OR(A284="",P284=""),"",IF(R284="Oui",P284*'Paramètres'!$B$5,0))</f>
        <v/>
      </c>
      <c r="U284" s="41">
        <f>IF(OR(A284="",P284=""),"",P284+S284+T284)</f>
        <v/>
      </c>
      <c r="V284" s="15" t="n"/>
      <c r="W284" s="16" t="n"/>
      <c r="X284" s="22">
        <f>IF(OR(A284="",K284=""),"",K284-TODAY())</f>
        <v/>
      </c>
      <c r="Y284" s="23">
        <f>IF(A284="","",IF(O284="Résilié","Sans objet",IF(K284="","À compléter",IF(K284&lt;TODAY(),"Échu",IF(K284&lt;=TODAY()+'Paramètres'!$B$7,"Échéance prochaine",IF(M284&lt;=TODAY(),"Avis de renouvellement requis","Conforme"))))))</f>
        <v/>
      </c>
      <c r="Z284" s="16" t="n"/>
    </row>
    <row r="285">
      <c r="A285" s="15" t="n"/>
      <c r="B285" s="16" t="n"/>
      <c r="C285" s="15" t="n"/>
      <c r="D285" s="16" t="n"/>
      <c r="E285" s="16" t="n"/>
      <c r="F285" s="16" t="n"/>
      <c r="G285" s="16" t="n"/>
      <c r="H285" s="16" t="n"/>
      <c r="I285" s="38" t="n"/>
      <c r="J285" s="38" t="n"/>
      <c r="K285" s="38" t="n"/>
      <c r="L285" s="18" t="n"/>
      <c r="M285" s="39">
        <f>IF(OR(A285="",K285="",L285=""),"",K285-L285)</f>
        <v/>
      </c>
      <c r="N285" s="15" t="n"/>
      <c r="O285" s="15" t="n"/>
      <c r="P285" s="40" t="n"/>
      <c r="Q285" s="15" t="n"/>
      <c r="R285" s="15" t="n"/>
      <c r="S285" s="41">
        <f>IF(OR(A285="",P285=""),"",IF(Q285="Oui",P285*'Paramètres'!$B$4,0))</f>
        <v/>
      </c>
      <c r="T285" s="41">
        <f>IF(OR(A285="",P285=""),"",IF(R285="Oui",P285*'Paramètres'!$B$5,0))</f>
        <v/>
      </c>
      <c r="U285" s="41">
        <f>IF(OR(A285="",P285=""),"",P285+S285+T285)</f>
        <v/>
      </c>
      <c r="V285" s="15" t="n"/>
      <c r="W285" s="16" t="n"/>
      <c r="X285" s="22">
        <f>IF(OR(A285="",K285=""),"",K285-TODAY())</f>
        <v/>
      </c>
      <c r="Y285" s="23">
        <f>IF(A285="","",IF(O285="Résilié","Sans objet",IF(K285="","À compléter",IF(K285&lt;TODAY(),"Échu",IF(K285&lt;=TODAY()+'Paramètres'!$B$7,"Échéance prochaine",IF(M285&lt;=TODAY(),"Avis de renouvellement requis","Conforme"))))))</f>
        <v/>
      </c>
      <c r="Z285" s="16" t="n"/>
    </row>
    <row r="286">
      <c r="A286" s="15" t="n"/>
      <c r="B286" s="16" t="n"/>
      <c r="C286" s="15" t="n"/>
      <c r="D286" s="16" t="n"/>
      <c r="E286" s="16" t="n"/>
      <c r="F286" s="16" t="n"/>
      <c r="G286" s="16" t="n"/>
      <c r="H286" s="16" t="n"/>
      <c r="I286" s="38" t="n"/>
      <c r="J286" s="38" t="n"/>
      <c r="K286" s="38" t="n"/>
      <c r="L286" s="18" t="n"/>
      <c r="M286" s="39">
        <f>IF(OR(A286="",K286="",L286=""),"",K286-L286)</f>
        <v/>
      </c>
      <c r="N286" s="15" t="n"/>
      <c r="O286" s="15" t="n"/>
      <c r="P286" s="40" t="n"/>
      <c r="Q286" s="15" t="n"/>
      <c r="R286" s="15" t="n"/>
      <c r="S286" s="41">
        <f>IF(OR(A286="",P286=""),"",IF(Q286="Oui",P286*'Paramètres'!$B$4,0))</f>
        <v/>
      </c>
      <c r="T286" s="41">
        <f>IF(OR(A286="",P286=""),"",IF(R286="Oui",P286*'Paramètres'!$B$5,0))</f>
        <v/>
      </c>
      <c r="U286" s="41">
        <f>IF(OR(A286="",P286=""),"",P286+S286+T286)</f>
        <v/>
      </c>
      <c r="V286" s="15" t="n"/>
      <c r="W286" s="16" t="n"/>
      <c r="X286" s="22">
        <f>IF(OR(A286="",K286=""),"",K286-TODAY())</f>
        <v/>
      </c>
      <c r="Y286" s="23">
        <f>IF(A286="","",IF(O286="Résilié","Sans objet",IF(K286="","À compléter",IF(K286&lt;TODAY(),"Échu",IF(K286&lt;=TODAY()+'Paramètres'!$B$7,"Échéance prochaine",IF(M286&lt;=TODAY(),"Avis de renouvellement requis","Conforme"))))))</f>
        <v/>
      </c>
      <c r="Z286" s="16" t="n"/>
    </row>
    <row r="287">
      <c r="A287" s="15" t="n"/>
      <c r="B287" s="16" t="n"/>
      <c r="C287" s="15" t="n"/>
      <c r="D287" s="16" t="n"/>
      <c r="E287" s="16" t="n"/>
      <c r="F287" s="16" t="n"/>
      <c r="G287" s="16" t="n"/>
      <c r="H287" s="16" t="n"/>
      <c r="I287" s="38" t="n"/>
      <c r="J287" s="38" t="n"/>
      <c r="K287" s="38" t="n"/>
      <c r="L287" s="18" t="n"/>
      <c r="M287" s="39">
        <f>IF(OR(A287="",K287="",L287=""),"",K287-L287)</f>
        <v/>
      </c>
      <c r="N287" s="15" t="n"/>
      <c r="O287" s="15" t="n"/>
      <c r="P287" s="40" t="n"/>
      <c r="Q287" s="15" t="n"/>
      <c r="R287" s="15" t="n"/>
      <c r="S287" s="41">
        <f>IF(OR(A287="",P287=""),"",IF(Q287="Oui",P287*'Paramètres'!$B$4,0))</f>
        <v/>
      </c>
      <c r="T287" s="41">
        <f>IF(OR(A287="",P287=""),"",IF(R287="Oui",P287*'Paramètres'!$B$5,0))</f>
        <v/>
      </c>
      <c r="U287" s="41">
        <f>IF(OR(A287="",P287=""),"",P287+S287+T287)</f>
        <v/>
      </c>
      <c r="V287" s="15" t="n"/>
      <c r="W287" s="16" t="n"/>
      <c r="X287" s="22">
        <f>IF(OR(A287="",K287=""),"",K287-TODAY())</f>
        <v/>
      </c>
      <c r="Y287" s="23">
        <f>IF(A287="","",IF(O287="Résilié","Sans objet",IF(K287="","À compléter",IF(K287&lt;TODAY(),"Échu",IF(K287&lt;=TODAY()+'Paramètres'!$B$7,"Échéance prochaine",IF(M287&lt;=TODAY(),"Avis de renouvellement requis","Conforme"))))))</f>
        <v/>
      </c>
      <c r="Z287" s="16" t="n"/>
    </row>
    <row r="288">
      <c r="A288" s="15" t="n"/>
      <c r="B288" s="16" t="n"/>
      <c r="C288" s="15" t="n"/>
      <c r="D288" s="16" t="n"/>
      <c r="E288" s="16" t="n"/>
      <c r="F288" s="16" t="n"/>
      <c r="G288" s="16" t="n"/>
      <c r="H288" s="16" t="n"/>
      <c r="I288" s="38" t="n"/>
      <c r="J288" s="38" t="n"/>
      <c r="K288" s="38" t="n"/>
      <c r="L288" s="18" t="n"/>
      <c r="M288" s="39">
        <f>IF(OR(A288="",K288="",L288=""),"",K288-L288)</f>
        <v/>
      </c>
      <c r="N288" s="15" t="n"/>
      <c r="O288" s="15" t="n"/>
      <c r="P288" s="40" t="n"/>
      <c r="Q288" s="15" t="n"/>
      <c r="R288" s="15" t="n"/>
      <c r="S288" s="41">
        <f>IF(OR(A288="",P288=""),"",IF(Q288="Oui",P288*'Paramètres'!$B$4,0))</f>
        <v/>
      </c>
      <c r="T288" s="41">
        <f>IF(OR(A288="",P288=""),"",IF(R288="Oui",P288*'Paramètres'!$B$5,0))</f>
        <v/>
      </c>
      <c r="U288" s="41">
        <f>IF(OR(A288="",P288=""),"",P288+S288+T288)</f>
        <v/>
      </c>
      <c r="V288" s="15" t="n"/>
      <c r="W288" s="16" t="n"/>
      <c r="X288" s="22">
        <f>IF(OR(A288="",K288=""),"",K288-TODAY())</f>
        <v/>
      </c>
      <c r="Y288" s="23">
        <f>IF(A288="","",IF(O288="Résilié","Sans objet",IF(K288="","À compléter",IF(K288&lt;TODAY(),"Échu",IF(K288&lt;=TODAY()+'Paramètres'!$B$7,"Échéance prochaine",IF(M288&lt;=TODAY(),"Avis de renouvellement requis","Conforme"))))))</f>
        <v/>
      </c>
      <c r="Z288" s="16" t="n"/>
    </row>
    <row r="289">
      <c r="A289" s="15" t="n"/>
      <c r="B289" s="16" t="n"/>
      <c r="C289" s="15" t="n"/>
      <c r="D289" s="16" t="n"/>
      <c r="E289" s="16" t="n"/>
      <c r="F289" s="16" t="n"/>
      <c r="G289" s="16" t="n"/>
      <c r="H289" s="16" t="n"/>
      <c r="I289" s="38" t="n"/>
      <c r="J289" s="38" t="n"/>
      <c r="K289" s="38" t="n"/>
      <c r="L289" s="18" t="n"/>
      <c r="M289" s="39">
        <f>IF(OR(A289="",K289="",L289=""),"",K289-L289)</f>
        <v/>
      </c>
      <c r="N289" s="15" t="n"/>
      <c r="O289" s="15" t="n"/>
      <c r="P289" s="40" t="n"/>
      <c r="Q289" s="15" t="n"/>
      <c r="R289" s="15" t="n"/>
      <c r="S289" s="41">
        <f>IF(OR(A289="",P289=""),"",IF(Q289="Oui",P289*'Paramètres'!$B$4,0))</f>
        <v/>
      </c>
      <c r="T289" s="41">
        <f>IF(OR(A289="",P289=""),"",IF(R289="Oui",P289*'Paramètres'!$B$5,0))</f>
        <v/>
      </c>
      <c r="U289" s="41">
        <f>IF(OR(A289="",P289=""),"",P289+S289+T289)</f>
        <v/>
      </c>
      <c r="V289" s="15" t="n"/>
      <c r="W289" s="16" t="n"/>
      <c r="X289" s="22">
        <f>IF(OR(A289="",K289=""),"",K289-TODAY())</f>
        <v/>
      </c>
      <c r="Y289" s="23">
        <f>IF(A289="","",IF(O289="Résilié","Sans objet",IF(K289="","À compléter",IF(K289&lt;TODAY(),"Échu",IF(K289&lt;=TODAY()+'Paramètres'!$B$7,"Échéance prochaine",IF(M289&lt;=TODAY(),"Avis de renouvellement requis","Conforme"))))))</f>
        <v/>
      </c>
      <c r="Z289" s="16" t="n"/>
    </row>
    <row r="290">
      <c r="A290" s="15" t="n"/>
      <c r="B290" s="16" t="n"/>
      <c r="C290" s="15" t="n"/>
      <c r="D290" s="16" t="n"/>
      <c r="E290" s="16" t="n"/>
      <c r="F290" s="16" t="n"/>
      <c r="G290" s="16" t="n"/>
      <c r="H290" s="16" t="n"/>
      <c r="I290" s="38" t="n"/>
      <c r="J290" s="38" t="n"/>
      <c r="K290" s="38" t="n"/>
      <c r="L290" s="18" t="n"/>
      <c r="M290" s="39">
        <f>IF(OR(A290="",K290="",L290=""),"",K290-L290)</f>
        <v/>
      </c>
      <c r="N290" s="15" t="n"/>
      <c r="O290" s="15" t="n"/>
      <c r="P290" s="40" t="n"/>
      <c r="Q290" s="15" t="n"/>
      <c r="R290" s="15" t="n"/>
      <c r="S290" s="41">
        <f>IF(OR(A290="",P290=""),"",IF(Q290="Oui",P290*'Paramètres'!$B$4,0))</f>
        <v/>
      </c>
      <c r="T290" s="41">
        <f>IF(OR(A290="",P290=""),"",IF(R290="Oui",P290*'Paramètres'!$B$5,0))</f>
        <v/>
      </c>
      <c r="U290" s="41">
        <f>IF(OR(A290="",P290=""),"",P290+S290+T290)</f>
        <v/>
      </c>
      <c r="V290" s="15" t="n"/>
      <c r="W290" s="16" t="n"/>
      <c r="X290" s="22">
        <f>IF(OR(A290="",K290=""),"",K290-TODAY())</f>
        <v/>
      </c>
      <c r="Y290" s="23">
        <f>IF(A290="","",IF(O290="Résilié","Sans objet",IF(K290="","À compléter",IF(K290&lt;TODAY(),"Échu",IF(K290&lt;=TODAY()+'Paramètres'!$B$7,"Échéance prochaine",IF(M290&lt;=TODAY(),"Avis de renouvellement requis","Conforme"))))))</f>
        <v/>
      </c>
      <c r="Z290" s="16" t="n"/>
    </row>
    <row r="291">
      <c r="A291" s="15" t="n"/>
      <c r="B291" s="16" t="n"/>
      <c r="C291" s="15" t="n"/>
      <c r="D291" s="16" t="n"/>
      <c r="E291" s="16" t="n"/>
      <c r="F291" s="16" t="n"/>
      <c r="G291" s="16" t="n"/>
      <c r="H291" s="16" t="n"/>
      <c r="I291" s="38" t="n"/>
      <c r="J291" s="38" t="n"/>
      <c r="K291" s="38" t="n"/>
      <c r="L291" s="18" t="n"/>
      <c r="M291" s="39">
        <f>IF(OR(A291="",K291="",L291=""),"",K291-L291)</f>
        <v/>
      </c>
      <c r="N291" s="15" t="n"/>
      <c r="O291" s="15" t="n"/>
      <c r="P291" s="40" t="n"/>
      <c r="Q291" s="15" t="n"/>
      <c r="R291" s="15" t="n"/>
      <c r="S291" s="41">
        <f>IF(OR(A291="",P291=""),"",IF(Q291="Oui",P291*'Paramètres'!$B$4,0))</f>
        <v/>
      </c>
      <c r="T291" s="41">
        <f>IF(OR(A291="",P291=""),"",IF(R291="Oui",P291*'Paramètres'!$B$5,0))</f>
        <v/>
      </c>
      <c r="U291" s="41">
        <f>IF(OR(A291="",P291=""),"",P291+S291+T291)</f>
        <v/>
      </c>
      <c r="V291" s="15" t="n"/>
      <c r="W291" s="16" t="n"/>
      <c r="X291" s="22">
        <f>IF(OR(A291="",K291=""),"",K291-TODAY())</f>
        <v/>
      </c>
      <c r="Y291" s="23">
        <f>IF(A291="","",IF(O291="Résilié","Sans objet",IF(K291="","À compléter",IF(K291&lt;TODAY(),"Échu",IF(K291&lt;=TODAY()+'Paramètres'!$B$7,"Échéance prochaine",IF(M291&lt;=TODAY(),"Avis de renouvellement requis","Conforme"))))))</f>
        <v/>
      </c>
      <c r="Z291" s="16" t="n"/>
    </row>
    <row r="292">
      <c r="A292" s="15" t="n"/>
      <c r="B292" s="16" t="n"/>
      <c r="C292" s="15" t="n"/>
      <c r="D292" s="16" t="n"/>
      <c r="E292" s="16" t="n"/>
      <c r="F292" s="16" t="n"/>
      <c r="G292" s="16" t="n"/>
      <c r="H292" s="16" t="n"/>
      <c r="I292" s="38" t="n"/>
      <c r="J292" s="38" t="n"/>
      <c r="K292" s="38" t="n"/>
      <c r="L292" s="18" t="n"/>
      <c r="M292" s="39">
        <f>IF(OR(A292="",K292="",L292=""),"",K292-L292)</f>
        <v/>
      </c>
      <c r="N292" s="15" t="n"/>
      <c r="O292" s="15" t="n"/>
      <c r="P292" s="40" t="n"/>
      <c r="Q292" s="15" t="n"/>
      <c r="R292" s="15" t="n"/>
      <c r="S292" s="41">
        <f>IF(OR(A292="",P292=""),"",IF(Q292="Oui",P292*'Paramètres'!$B$4,0))</f>
        <v/>
      </c>
      <c r="T292" s="41">
        <f>IF(OR(A292="",P292=""),"",IF(R292="Oui",P292*'Paramètres'!$B$5,0))</f>
        <v/>
      </c>
      <c r="U292" s="41">
        <f>IF(OR(A292="",P292=""),"",P292+S292+T292)</f>
        <v/>
      </c>
      <c r="V292" s="15" t="n"/>
      <c r="W292" s="16" t="n"/>
      <c r="X292" s="22">
        <f>IF(OR(A292="",K292=""),"",K292-TODAY())</f>
        <v/>
      </c>
      <c r="Y292" s="23">
        <f>IF(A292="","",IF(O292="Résilié","Sans objet",IF(K292="","À compléter",IF(K292&lt;TODAY(),"Échu",IF(K292&lt;=TODAY()+'Paramètres'!$B$7,"Échéance prochaine",IF(M292&lt;=TODAY(),"Avis de renouvellement requis","Conforme"))))))</f>
        <v/>
      </c>
      <c r="Z292" s="16" t="n"/>
    </row>
    <row r="293">
      <c r="A293" s="15" t="n"/>
      <c r="B293" s="16" t="n"/>
      <c r="C293" s="15" t="n"/>
      <c r="D293" s="16" t="n"/>
      <c r="E293" s="16" t="n"/>
      <c r="F293" s="16" t="n"/>
      <c r="G293" s="16" t="n"/>
      <c r="H293" s="16" t="n"/>
      <c r="I293" s="38" t="n"/>
      <c r="J293" s="38" t="n"/>
      <c r="K293" s="38" t="n"/>
      <c r="L293" s="18" t="n"/>
      <c r="M293" s="39">
        <f>IF(OR(A293="",K293="",L293=""),"",K293-L293)</f>
        <v/>
      </c>
      <c r="N293" s="15" t="n"/>
      <c r="O293" s="15" t="n"/>
      <c r="P293" s="40" t="n"/>
      <c r="Q293" s="15" t="n"/>
      <c r="R293" s="15" t="n"/>
      <c r="S293" s="41">
        <f>IF(OR(A293="",P293=""),"",IF(Q293="Oui",P293*'Paramètres'!$B$4,0))</f>
        <v/>
      </c>
      <c r="T293" s="41">
        <f>IF(OR(A293="",P293=""),"",IF(R293="Oui",P293*'Paramètres'!$B$5,0))</f>
        <v/>
      </c>
      <c r="U293" s="41">
        <f>IF(OR(A293="",P293=""),"",P293+S293+T293)</f>
        <v/>
      </c>
      <c r="V293" s="15" t="n"/>
      <c r="W293" s="16" t="n"/>
      <c r="X293" s="22">
        <f>IF(OR(A293="",K293=""),"",K293-TODAY())</f>
        <v/>
      </c>
      <c r="Y293" s="23">
        <f>IF(A293="","",IF(O293="Résilié","Sans objet",IF(K293="","À compléter",IF(K293&lt;TODAY(),"Échu",IF(K293&lt;=TODAY()+'Paramètres'!$B$7,"Échéance prochaine",IF(M293&lt;=TODAY(),"Avis de renouvellement requis","Conforme"))))))</f>
        <v/>
      </c>
      <c r="Z293" s="16" t="n"/>
    </row>
    <row r="294">
      <c r="A294" s="15" t="n"/>
      <c r="B294" s="16" t="n"/>
      <c r="C294" s="15" t="n"/>
      <c r="D294" s="16" t="n"/>
      <c r="E294" s="16" t="n"/>
      <c r="F294" s="16" t="n"/>
      <c r="G294" s="16" t="n"/>
      <c r="H294" s="16" t="n"/>
      <c r="I294" s="38" t="n"/>
      <c r="J294" s="38" t="n"/>
      <c r="K294" s="38" t="n"/>
      <c r="L294" s="18" t="n"/>
      <c r="M294" s="39">
        <f>IF(OR(A294="",K294="",L294=""),"",K294-L294)</f>
        <v/>
      </c>
      <c r="N294" s="15" t="n"/>
      <c r="O294" s="15" t="n"/>
      <c r="P294" s="40" t="n"/>
      <c r="Q294" s="15" t="n"/>
      <c r="R294" s="15" t="n"/>
      <c r="S294" s="41">
        <f>IF(OR(A294="",P294=""),"",IF(Q294="Oui",P294*'Paramètres'!$B$4,0))</f>
        <v/>
      </c>
      <c r="T294" s="41">
        <f>IF(OR(A294="",P294=""),"",IF(R294="Oui",P294*'Paramètres'!$B$5,0))</f>
        <v/>
      </c>
      <c r="U294" s="41">
        <f>IF(OR(A294="",P294=""),"",P294+S294+T294)</f>
        <v/>
      </c>
      <c r="V294" s="15" t="n"/>
      <c r="W294" s="16" t="n"/>
      <c r="X294" s="22">
        <f>IF(OR(A294="",K294=""),"",K294-TODAY())</f>
        <v/>
      </c>
      <c r="Y294" s="23">
        <f>IF(A294="","",IF(O294="Résilié","Sans objet",IF(K294="","À compléter",IF(K294&lt;TODAY(),"Échu",IF(K294&lt;=TODAY()+'Paramètres'!$B$7,"Échéance prochaine",IF(M294&lt;=TODAY(),"Avis de renouvellement requis","Conforme"))))))</f>
        <v/>
      </c>
      <c r="Z294" s="16" t="n"/>
    </row>
    <row r="295">
      <c r="A295" s="15" t="n"/>
      <c r="B295" s="16" t="n"/>
      <c r="C295" s="15" t="n"/>
      <c r="D295" s="16" t="n"/>
      <c r="E295" s="16" t="n"/>
      <c r="F295" s="16" t="n"/>
      <c r="G295" s="16" t="n"/>
      <c r="H295" s="16" t="n"/>
      <c r="I295" s="38" t="n"/>
      <c r="J295" s="38" t="n"/>
      <c r="K295" s="38" t="n"/>
      <c r="L295" s="18" t="n"/>
      <c r="M295" s="39">
        <f>IF(OR(A295="",K295="",L295=""),"",K295-L295)</f>
        <v/>
      </c>
      <c r="N295" s="15" t="n"/>
      <c r="O295" s="15" t="n"/>
      <c r="P295" s="40" t="n"/>
      <c r="Q295" s="15" t="n"/>
      <c r="R295" s="15" t="n"/>
      <c r="S295" s="41">
        <f>IF(OR(A295="",P295=""),"",IF(Q295="Oui",P295*'Paramètres'!$B$4,0))</f>
        <v/>
      </c>
      <c r="T295" s="41">
        <f>IF(OR(A295="",P295=""),"",IF(R295="Oui",P295*'Paramètres'!$B$5,0))</f>
        <v/>
      </c>
      <c r="U295" s="41">
        <f>IF(OR(A295="",P295=""),"",P295+S295+T295)</f>
        <v/>
      </c>
      <c r="V295" s="15" t="n"/>
      <c r="W295" s="16" t="n"/>
      <c r="X295" s="22">
        <f>IF(OR(A295="",K295=""),"",K295-TODAY())</f>
        <v/>
      </c>
      <c r="Y295" s="23">
        <f>IF(A295="","",IF(O295="Résilié","Sans objet",IF(K295="","À compléter",IF(K295&lt;TODAY(),"Échu",IF(K295&lt;=TODAY()+'Paramètres'!$B$7,"Échéance prochaine",IF(M295&lt;=TODAY(),"Avis de renouvellement requis","Conforme"))))))</f>
        <v/>
      </c>
      <c r="Z295" s="16" t="n"/>
    </row>
    <row r="296">
      <c r="A296" s="15" t="n"/>
      <c r="B296" s="16" t="n"/>
      <c r="C296" s="15" t="n"/>
      <c r="D296" s="16" t="n"/>
      <c r="E296" s="16" t="n"/>
      <c r="F296" s="16" t="n"/>
      <c r="G296" s="16" t="n"/>
      <c r="H296" s="16" t="n"/>
      <c r="I296" s="38" t="n"/>
      <c r="J296" s="38" t="n"/>
      <c r="K296" s="38" t="n"/>
      <c r="L296" s="18" t="n"/>
      <c r="M296" s="39">
        <f>IF(OR(A296="",K296="",L296=""),"",K296-L296)</f>
        <v/>
      </c>
      <c r="N296" s="15" t="n"/>
      <c r="O296" s="15" t="n"/>
      <c r="P296" s="40" t="n"/>
      <c r="Q296" s="15" t="n"/>
      <c r="R296" s="15" t="n"/>
      <c r="S296" s="41">
        <f>IF(OR(A296="",P296=""),"",IF(Q296="Oui",P296*'Paramètres'!$B$4,0))</f>
        <v/>
      </c>
      <c r="T296" s="41">
        <f>IF(OR(A296="",P296=""),"",IF(R296="Oui",P296*'Paramètres'!$B$5,0))</f>
        <v/>
      </c>
      <c r="U296" s="41">
        <f>IF(OR(A296="",P296=""),"",P296+S296+T296)</f>
        <v/>
      </c>
      <c r="V296" s="15" t="n"/>
      <c r="W296" s="16" t="n"/>
      <c r="X296" s="22">
        <f>IF(OR(A296="",K296=""),"",K296-TODAY())</f>
        <v/>
      </c>
      <c r="Y296" s="23">
        <f>IF(A296="","",IF(O296="Résilié","Sans objet",IF(K296="","À compléter",IF(K296&lt;TODAY(),"Échu",IF(K296&lt;=TODAY()+'Paramètres'!$B$7,"Échéance prochaine",IF(M296&lt;=TODAY(),"Avis de renouvellement requis","Conforme"))))))</f>
        <v/>
      </c>
      <c r="Z296" s="16" t="n"/>
    </row>
    <row r="297">
      <c r="A297" s="15" t="n"/>
      <c r="B297" s="16" t="n"/>
      <c r="C297" s="15" t="n"/>
      <c r="D297" s="16" t="n"/>
      <c r="E297" s="16" t="n"/>
      <c r="F297" s="16" t="n"/>
      <c r="G297" s="16" t="n"/>
      <c r="H297" s="16" t="n"/>
      <c r="I297" s="38" t="n"/>
      <c r="J297" s="38" t="n"/>
      <c r="K297" s="38" t="n"/>
      <c r="L297" s="18" t="n"/>
      <c r="M297" s="39">
        <f>IF(OR(A297="",K297="",L297=""),"",K297-L297)</f>
        <v/>
      </c>
      <c r="N297" s="15" t="n"/>
      <c r="O297" s="15" t="n"/>
      <c r="P297" s="40" t="n"/>
      <c r="Q297" s="15" t="n"/>
      <c r="R297" s="15" t="n"/>
      <c r="S297" s="41">
        <f>IF(OR(A297="",P297=""),"",IF(Q297="Oui",P297*'Paramètres'!$B$4,0))</f>
        <v/>
      </c>
      <c r="T297" s="41">
        <f>IF(OR(A297="",P297=""),"",IF(R297="Oui",P297*'Paramètres'!$B$5,0))</f>
        <v/>
      </c>
      <c r="U297" s="41">
        <f>IF(OR(A297="",P297=""),"",P297+S297+T297)</f>
        <v/>
      </c>
      <c r="V297" s="15" t="n"/>
      <c r="W297" s="16" t="n"/>
      <c r="X297" s="22">
        <f>IF(OR(A297="",K297=""),"",K297-TODAY())</f>
        <v/>
      </c>
      <c r="Y297" s="23">
        <f>IF(A297="","",IF(O297="Résilié","Sans objet",IF(K297="","À compléter",IF(K297&lt;TODAY(),"Échu",IF(K297&lt;=TODAY()+'Paramètres'!$B$7,"Échéance prochaine",IF(M297&lt;=TODAY(),"Avis de renouvellement requis","Conforme"))))))</f>
        <v/>
      </c>
      <c r="Z297" s="16" t="n"/>
    </row>
    <row r="298">
      <c r="A298" s="15" t="n"/>
      <c r="B298" s="16" t="n"/>
      <c r="C298" s="15" t="n"/>
      <c r="D298" s="16" t="n"/>
      <c r="E298" s="16" t="n"/>
      <c r="F298" s="16" t="n"/>
      <c r="G298" s="16" t="n"/>
      <c r="H298" s="16" t="n"/>
      <c r="I298" s="38" t="n"/>
      <c r="J298" s="38" t="n"/>
      <c r="K298" s="38" t="n"/>
      <c r="L298" s="18" t="n"/>
      <c r="M298" s="39">
        <f>IF(OR(A298="",K298="",L298=""),"",K298-L298)</f>
        <v/>
      </c>
      <c r="N298" s="15" t="n"/>
      <c r="O298" s="15" t="n"/>
      <c r="P298" s="40" t="n"/>
      <c r="Q298" s="15" t="n"/>
      <c r="R298" s="15" t="n"/>
      <c r="S298" s="41">
        <f>IF(OR(A298="",P298=""),"",IF(Q298="Oui",P298*'Paramètres'!$B$4,0))</f>
        <v/>
      </c>
      <c r="T298" s="41">
        <f>IF(OR(A298="",P298=""),"",IF(R298="Oui",P298*'Paramètres'!$B$5,0))</f>
        <v/>
      </c>
      <c r="U298" s="41">
        <f>IF(OR(A298="",P298=""),"",P298+S298+T298)</f>
        <v/>
      </c>
      <c r="V298" s="15" t="n"/>
      <c r="W298" s="16" t="n"/>
      <c r="X298" s="22">
        <f>IF(OR(A298="",K298=""),"",K298-TODAY())</f>
        <v/>
      </c>
      <c r="Y298" s="23">
        <f>IF(A298="","",IF(O298="Résilié","Sans objet",IF(K298="","À compléter",IF(K298&lt;TODAY(),"Échu",IF(K298&lt;=TODAY()+'Paramètres'!$B$7,"Échéance prochaine",IF(M298&lt;=TODAY(),"Avis de renouvellement requis","Conforme"))))))</f>
        <v/>
      </c>
      <c r="Z298" s="16" t="n"/>
    </row>
    <row r="299">
      <c r="A299" s="15" t="n"/>
      <c r="B299" s="16" t="n"/>
      <c r="C299" s="15" t="n"/>
      <c r="D299" s="16" t="n"/>
      <c r="E299" s="16" t="n"/>
      <c r="F299" s="16" t="n"/>
      <c r="G299" s="16" t="n"/>
      <c r="H299" s="16" t="n"/>
      <c r="I299" s="38" t="n"/>
      <c r="J299" s="38" t="n"/>
      <c r="K299" s="38" t="n"/>
      <c r="L299" s="18" t="n"/>
      <c r="M299" s="39">
        <f>IF(OR(A299="",K299="",L299=""),"",K299-L299)</f>
        <v/>
      </c>
      <c r="N299" s="15" t="n"/>
      <c r="O299" s="15" t="n"/>
      <c r="P299" s="40" t="n"/>
      <c r="Q299" s="15" t="n"/>
      <c r="R299" s="15" t="n"/>
      <c r="S299" s="41">
        <f>IF(OR(A299="",P299=""),"",IF(Q299="Oui",P299*'Paramètres'!$B$4,0))</f>
        <v/>
      </c>
      <c r="T299" s="41">
        <f>IF(OR(A299="",P299=""),"",IF(R299="Oui",P299*'Paramètres'!$B$5,0))</f>
        <v/>
      </c>
      <c r="U299" s="41">
        <f>IF(OR(A299="",P299=""),"",P299+S299+T299)</f>
        <v/>
      </c>
      <c r="V299" s="15" t="n"/>
      <c r="W299" s="16" t="n"/>
      <c r="X299" s="22">
        <f>IF(OR(A299="",K299=""),"",K299-TODAY())</f>
        <v/>
      </c>
      <c r="Y299" s="23">
        <f>IF(A299="","",IF(O299="Résilié","Sans objet",IF(K299="","À compléter",IF(K299&lt;TODAY(),"Échu",IF(K299&lt;=TODAY()+'Paramètres'!$B$7,"Échéance prochaine",IF(M299&lt;=TODAY(),"Avis de renouvellement requis","Conforme"))))))</f>
        <v/>
      </c>
      <c r="Z299" s="16" t="n"/>
    </row>
    <row r="300">
      <c r="A300" s="15" t="n"/>
      <c r="B300" s="16" t="n"/>
      <c r="C300" s="15" t="n"/>
      <c r="D300" s="16" t="n"/>
      <c r="E300" s="16" t="n"/>
      <c r="F300" s="16" t="n"/>
      <c r="G300" s="16" t="n"/>
      <c r="H300" s="16" t="n"/>
      <c r="I300" s="38" t="n"/>
      <c r="J300" s="38" t="n"/>
      <c r="K300" s="38" t="n"/>
      <c r="L300" s="18" t="n"/>
      <c r="M300" s="39">
        <f>IF(OR(A300="",K300="",L300=""),"",K300-L300)</f>
        <v/>
      </c>
      <c r="N300" s="15" t="n"/>
      <c r="O300" s="15" t="n"/>
      <c r="P300" s="40" t="n"/>
      <c r="Q300" s="15" t="n"/>
      <c r="R300" s="15" t="n"/>
      <c r="S300" s="41">
        <f>IF(OR(A300="",P300=""),"",IF(Q300="Oui",P300*'Paramètres'!$B$4,0))</f>
        <v/>
      </c>
      <c r="T300" s="41">
        <f>IF(OR(A300="",P300=""),"",IF(R300="Oui",P300*'Paramètres'!$B$5,0))</f>
        <v/>
      </c>
      <c r="U300" s="41">
        <f>IF(OR(A300="",P300=""),"",P300+S300+T300)</f>
        <v/>
      </c>
      <c r="V300" s="15" t="n"/>
      <c r="W300" s="16" t="n"/>
      <c r="X300" s="22">
        <f>IF(OR(A300="",K300=""),"",K300-TODAY())</f>
        <v/>
      </c>
      <c r="Y300" s="23">
        <f>IF(A300="","",IF(O300="Résilié","Sans objet",IF(K300="","À compléter",IF(K300&lt;TODAY(),"Échu",IF(K300&lt;=TODAY()+'Paramètres'!$B$7,"Échéance prochaine",IF(M300&lt;=TODAY(),"Avis de renouvellement requis","Conforme"))))))</f>
        <v/>
      </c>
      <c r="Z300" s="16" t="n"/>
    </row>
    <row r="301">
      <c r="A301" s="15" t="n"/>
      <c r="B301" s="16" t="n"/>
      <c r="C301" s="15" t="n"/>
      <c r="D301" s="16" t="n"/>
      <c r="E301" s="16" t="n"/>
      <c r="F301" s="16" t="n"/>
      <c r="G301" s="16" t="n"/>
      <c r="H301" s="16" t="n"/>
      <c r="I301" s="38" t="n"/>
      <c r="J301" s="38" t="n"/>
      <c r="K301" s="38" t="n"/>
      <c r="L301" s="18" t="n"/>
      <c r="M301" s="39">
        <f>IF(OR(A301="",K301="",L301=""),"",K301-L301)</f>
        <v/>
      </c>
      <c r="N301" s="15" t="n"/>
      <c r="O301" s="15" t="n"/>
      <c r="P301" s="40" t="n"/>
      <c r="Q301" s="15" t="n"/>
      <c r="R301" s="15" t="n"/>
      <c r="S301" s="41">
        <f>IF(OR(A301="",P301=""),"",IF(Q301="Oui",P301*'Paramètres'!$B$4,0))</f>
        <v/>
      </c>
      <c r="T301" s="41">
        <f>IF(OR(A301="",P301=""),"",IF(R301="Oui",P301*'Paramètres'!$B$5,0))</f>
        <v/>
      </c>
      <c r="U301" s="41">
        <f>IF(OR(A301="",P301=""),"",P301+S301+T301)</f>
        <v/>
      </c>
      <c r="V301" s="15" t="n"/>
      <c r="W301" s="16" t="n"/>
      <c r="X301" s="22">
        <f>IF(OR(A301="",K301=""),"",K301-TODAY())</f>
        <v/>
      </c>
      <c r="Y301" s="23">
        <f>IF(A301="","",IF(O301="Résilié","Sans objet",IF(K301="","À compléter",IF(K301&lt;TODAY(),"Échu",IF(K301&lt;=TODAY()+'Paramètres'!$B$7,"Échéance prochaine",IF(M301&lt;=TODAY(),"Avis de renouvellement requis","Conforme"))))))</f>
        <v/>
      </c>
      <c r="Z301" s="16" t="n"/>
    </row>
    <row r="302">
      <c r="A302" s="15" t="n"/>
      <c r="B302" s="16" t="n"/>
      <c r="C302" s="15" t="n"/>
      <c r="D302" s="16" t="n"/>
      <c r="E302" s="16" t="n"/>
      <c r="F302" s="16" t="n"/>
      <c r="G302" s="16" t="n"/>
      <c r="H302" s="16" t="n"/>
      <c r="I302" s="38" t="n"/>
      <c r="J302" s="38" t="n"/>
      <c r="K302" s="38" t="n"/>
      <c r="L302" s="18" t="n"/>
      <c r="M302" s="39">
        <f>IF(OR(A302="",K302="",L302=""),"",K302-L302)</f>
        <v/>
      </c>
      <c r="N302" s="15" t="n"/>
      <c r="O302" s="15" t="n"/>
      <c r="P302" s="40" t="n"/>
      <c r="Q302" s="15" t="n"/>
      <c r="R302" s="15" t="n"/>
      <c r="S302" s="41">
        <f>IF(OR(A302="",P302=""),"",IF(Q302="Oui",P302*'Paramètres'!$B$4,0))</f>
        <v/>
      </c>
      <c r="T302" s="41">
        <f>IF(OR(A302="",P302=""),"",IF(R302="Oui",P302*'Paramètres'!$B$5,0))</f>
        <v/>
      </c>
      <c r="U302" s="41">
        <f>IF(OR(A302="",P302=""),"",P302+S302+T302)</f>
        <v/>
      </c>
      <c r="V302" s="15" t="n"/>
      <c r="W302" s="16" t="n"/>
      <c r="X302" s="22">
        <f>IF(OR(A302="",K302=""),"",K302-TODAY())</f>
        <v/>
      </c>
      <c r="Y302" s="23">
        <f>IF(A302="","",IF(O302="Résilié","Sans objet",IF(K302="","À compléter",IF(K302&lt;TODAY(),"Échu",IF(K302&lt;=TODAY()+'Paramètres'!$B$7,"Échéance prochaine",IF(M302&lt;=TODAY(),"Avis de renouvellement requis","Conforme"))))))</f>
        <v/>
      </c>
      <c r="Z302" s="16" t="n"/>
    </row>
    <row r="303">
      <c r="A303" s="15" t="n"/>
      <c r="B303" s="16" t="n"/>
      <c r="C303" s="15" t="n"/>
      <c r="D303" s="16" t="n"/>
      <c r="E303" s="16" t="n"/>
      <c r="F303" s="16" t="n"/>
      <c r="G303" s="16" t="n"/>
      <c r="H303" s="16" t="n"/>
      <c r="I303" s="38" t="n"/>
      <c r="J303" s="38" t="n"/>
      <c r="K303" s="38" t="n"/>
      <c r="L303" s="18" t="n"/>
      <c r="M303" s="39">
        <f>IF(OR(A303="",K303="",L303=""),"",K303-L303)</f>
        <v/>
      </c>
      <c r="N303" s="15" t="n"/>
      <c r="O303" s="15" t="n"/>
      <c r="P303" s="40" t="n"/>
      <c r="Q303" s="15" t="n"/>
      <c r="R303" s="15" t="n"/>
      <c r="S303" s="41">
        <f>IF(OR(A303="",P303=""),"",IF(Q303="Oui",P303*'Paramètres'!$B$4,0))</f>
        <v/>
      </c>
      <c r="T303" s="41">
        <f>IF(OR(A303="",P303=""),"",IF(R303="Oui",P303*'Paramètres'!$B$5,0))</f>
        <v/>
      </c>
      <c r="U303" s="41">
        <f>IF(OR(A303="",P303=""),"",P303+S303+T303)</f>
        <v/>
      </c>
      <c r="V303" s="15" t="n"/>
      <c r="W303" s="16" t="n"/>
      <c r="X303" s="22">
        <f>IF(OR(A303="",K303=""),"",K303-TODAY())</f>
        <v/>
      </c>
      <c r="Y303" s="23">
        <f>IF(A303="","",IF(O303="Résilié","Sans objet",IF(K303="","À compléter",IF(K303&lt;TODAY(),"Échu",IF(K303&lt;=TODAY()+'Paramètres'!$B$7,"Échéance prochaine",IF(M303&lt;=TODAY(),"Avis de renouvellement requis","Conforme"))))))</f>
        <v/>
      </c>
      <c r="Z303" s="16" t="n"/>
    </row>
    <row r="304">
      <c r="A304" s="15" t="n"/>
      <c r="B304" s="16" t="n"/>
      <c r="C304" s="15" t="n"/>
      <c r="D304" s="16" t="n"/>
      <c r="E304" s="16" t="n"/>
      <c r="F304" s="16" t="n"/>
      <c r="G304" s="16" t="n"/>
      <c r="H304" s="16" t="n"/>
      <c r="I304" s="38" t="n"/>
      <c r="J304" s="38" t="n"/>
      <c r="K304" s="38" t="n"/>
      <c r="L304" s="18" t="n"/>
      <c r="M304" s="39">
        <f>IF(OR(A304="",K304="",L304=""),"",K304-L304)</f>
        <v/>
      </c>
      <c r="N304" s="15" t="n"/>
      <c r="O304" s="15" t="n"/>
      <c r="P304" s="40" t="n"/>
      <c r="Q304" s="15" t="n"/>
      <c r="R304" s="15" t="n"/>
      <c r="S304" s="41">
        <f>IF(OR(A304="",P304=""),"",IF(Q304="Oui",P304*'Paramètres'!$B$4,0))</f>
        <v/>
      </c>
      <c r="T304" s="41">
        <f>IF(OR(A304="",P304=""),"",IF(R304="Oui",P304*'Paramètres'!$B$5,0))</f>
        <v/>
      </c>
      <c r="U304" s="41">
        <f>IF(OR(A304="",P304=""),"",P304+S304+T304)</f>
        <v/>
      </c>
      <c r="V304" s="15" t="n"/>
      <c r="W304" s="16" t="n"/>
      <c r="X304" s="22">
        <f>IF(OR(A304="",K304=""),"",K304-TODAY())</f>
        <v/>
      </c>
      <c r="Y304" s="23">
        <f>IF(A304="","",IF(O304="Résilié","Sans objet",IF(K304="","À compléter",IF(K304&lt;TODAY(),"Échu",IF(K304&lt;=TODAY()+'Paramètres'!$B$7,"Échéance prochaine",IF(M304&lt;=TODAY(),"Avis de renouvellement requis","Conforme"))))))</f>
        <v/>
      </c>
      <c r="Z304" s="16" t="n"/>
    </row>
    <row r="305">
      <c r="A305" s="15" t="n"/>
      <c r="B305" s="16" t="n"/>
      <c r="C305" s="15" t="n"/>
      <c r="D305" s="16" t="n"/>
      <c r="E305" s="16" t="n"/>
      <c r="F305" s="16" t="n"/>
      <c r="G305" s="16" t="n"/>
      <c r="H305" s="16" t="n"/>
      <c r="I305" s="38" t="n"/>
      <c r="J305" s="38" t="n"/>
      <c r="K305" s="38" t="n"/>
      <c r="L305" s="18" t="n"/>
      <c r="M305" s="39">
        <f>IF(OR(A305="",K305="",L305=""),"",K305-L305)</f>
        <v/>
      </c>
      <c r="N305" s="15" t="n"/>
      <c r="O305" s="15" t="n"/>
      <c r="P305" s="40" t="n"/>
      <c r="Q305" s="15" t="n"/>
      <c r="R305" s="15" t="n"/>
      <c r="S305" s="41">
        <f>IF(OR(A305="",P305=""),"",IF(Q305="Oui",P305*'Paramètres'!$B$4,0))</f>
        <v/>
      </c>
      <c r="T305" s="41">
        <f>IF(OR(A305="",P305=""),"",IF(R305="Oui",P305*'Paramètres'!$B$5,0))</f>
        <v/>
      </c>
      <c r="U305" s="41">
        <f>IF(OR(A305="",P305=""),"",P305+S305+T305)</f>
        <v/>
      </c>
      <c r="V305" s="15" t="n"/>
      <c r="W305" s="16" t="n"/>
      <c r="X305" s="22">
        <f>IF(OR(A305="",K305=""),"",K305-TODAY())</f>
        <v/>
      </c>
      <c r="Y305" s="23">
        <f>IF(A305="","",IF(O305="Résilié","Sans objet",IF(K305="","À compléter",IF(K305&lt;TODAY(),"Échu",IF(K305&lt;=TODAY()+'Paramètres'!$B$7,"Échéance prochaine",IF(M305&lt;=TODAY(),"Avis de renouvellement requis","Conforme"))))))</f>
        <v/>
      </c>
      <c r="Z305" s="16" t="n"/>
    </row>
    <row r="306">
      <c r="A306" s="15" t="n"/>
      <c r="B306" s="16" t="n"/>
      <c r="C306" s="15" t="n"/>
      <c r="D306" s="16" t="n"/>
      <c r="E306" s="16" t="n"/>
      <c r="F306" s="16" t="n"/>
      <c r="G306" s="16" t="n"/>
      <c r="H306" s="16" t="n"/>
      <c r="I306" s="38" t="n"/>
      <c r="J306" s="38" t="n"/>
      <c r="K306" s="38" t="n"/>
      <c r="L306" s="18" t="n"/>
      <c r="M306" s="39">
        <f>IF(OR(A306="",K306="",L306=""),"",K306-L306)</f>
        <v/>
      </c>
      <c r="N306" s="15" t="n"/>
      <c r="O306" s="15" t="n"/>
      <c r="P306" s="40" t="n"/>
      <c r="Q306" s="15" t="n"/>
      <c r="R306" s="15" t="n"/>
      <c r="S306" s="41">
        <f>IF(OR(A306="",P306=""),"",IF(Q306="Oui",P306*'Paramètres'!$B$4,0))</f>
        <v/>
      </c>
      <c r="T306" s="41">
        <f>IF(OR(A306="",P306=""),"",IF(R306="Oui",P306*'Paramètres'!$B$5,0))</f>
        <v/>
      </c>
      <c r="U306" s="41">
        <f>IF(OR(A306="",P306=""),"",P306+S306+T306)</f>
        <v/>
      </c>
      <c r="V306" s="15" t="n"/>
      <c r="W306" s="16" t="n"/>
      <c r="X306" s="22">
        <f>IF(OR(A306="",K306=""),"",K306-TODAY())</f>
        <v/>
      </c>
      <c r="Y306" s="23">
        <f>IF(A306="","",IF(O306="Résilié","Sans objet",IF(K306="","À compléter",IF(K306&lt;TODAY(),"Échu",IF(K306&lt;=TODAY()+'Paramètres'!$B$7,"Échéance prochaine",IF(M306&lt;=TODAY(),"Avis de renouvellement requis","Conforme"))))))</f>
        <v/>
      </c>
      <c r="Z306" s="16" t="n"/>
    </row>
    <row r="307">
      <c r="A307" s="15" t="n"/>
      <c r="B307" s="16" t="n"/>
      <c r="C307" s="15" t="n"/>
      <c r="D307" s="16" t="n"/>
      <c r="E307" s="16" t="n"/>
      <c r="F307" s="16" t="n"/>
      <c r="G307" s="16" t="n"/>
      <c r="H307" s="16" t="n"/>
      <c r="I307" s="38" t="n"/>
      <c r="J307" s="38" t="n"/>
      <c r="K307" s="38" t="n"/>
      <c r="L307" s="18" t="n"/>
      <c r="M307" s="39">
        <f>IF(OR(A307="",K307="",L307=""),"",K307-L307)</f>
        <v/>
      </c>
      <c r="N307" s="15" t="n"/>
      <c r="O307" s="15" t="n"/>
      <c r="P307" s="40" t="n"/>
      <c r="Q307" s="15" t="n"/>
      <c r="R307" s="15" t="n"/>
      <c r="S307" s="41">
        <f>IF(OR(A307="",P307=""),"",IF(Q307="Oui",P307*'Paramètres'!$B$4,0))</f>
        <v/>
      </c>
      <c r="T307" s="41">
        <f>IF(OR(A307="",P307=""),"",IF(R307="Oui",P307*'Paramètres'!$B$5,0))</f>
        <v/>
      </c>
      <c r="U307" s="41">
        <f>IF(OR(A307="",P307=""),"",P307+S307+T307)</f>
        <v/>
      </c>
      <c r="V307" s="15" t="n"/>
      <c r="W307" s="16" t="n"/>
      <c r="X307" s="22">
        <f>IF(OR(A307="",K307=""),"",K307-TODAY())</f>
        <v/>
      </c>
      <c r="Y307" s="23">
        <f>IF(A307="","",IF(O307="Résilié","Sans objet",IF(K307="","À compléter",IF(K307&lt;TODAY(),"Échu",IF(K307&lt;=TODAY()+'Paramètres'!$B$7,"Échéance prochaine",IF(M307&lt;=TODAY(),"Avis de renouvellement requis","Conforme"))))))</f>
        <v/>
      </c>
      <c r="Z307" s="16" t="n"/>
    </row>
    <row r="308">
      <c r="A308" s="15" t="n"/>
      <c r="B308" s="16" t="n"/>
      <c r="C308" s="15" t="n"/>
      <c r="D308" s="16" t="n"/>
      <c r="E308" s="16" t="n"/>
      <c r="F308" s="16" t="n"/>
      <c r="G308" s="16" t="n"/>
      <c r="H308" s="16" t="n"/>
      <c r="I308" s="38" t="n"/>
      <c r="J308" s="38" t="n"/>
      <c r="K308" s="38" t="n"/>
      <c r="L308" s="18" t="n"/>
      <c r="M308" s="39">
        <f>IF(OR(A308="",K308="",L308=""),"",K308-L308)</f>
        <v/>
      </c>
      <c r="N308" s="15" t="n"/>
      <c r="O308" s="15" t="n"/>
      <c r="P308" s="40" t="n"/>
      <c r="Q308" s="15" t="n"/>
      <c r="R308" s="15" t="n"/>
      <c r="S308" s="41">
        <f>IF(OR(A308="",P308=""),"",IF(Q308="Oui",P308*'Paramètres'!$B$4,0))</f>
        <v/>
      </c>
      <c r="T308" s="41">
        <f>IF(OR(A308="",P308=""),"",IF(R308="Oui",P308*'Paramètres'!$B$5,0))</f>
        <v/>
      </c>
      <c r="U308" s="41">
        <f>IF(OR(A308="",P308=""),"",P308+S308+T308)</f>
        <v/>
      </c>
      <c r="V308" s="15" t="n"/>
      <c r="W308" s="16" t="n"/>
      <c r="X308" s="22">
        <f>IF(OR(A308="",K308=""),"",K308-TODAY())</f>
        <v/>
      </c>
      <c r="Y308" s="23">
        <f>IF(A308="","",IF(O308="Résilié","Sans objet",IF(K308="","À compléter",IF(K308&lt;TODAY(),"Échu",IF(K308&lt;=TODAY()+'Paramètres'!$B$7,"Échéance prochaine",IF(M308&lt;=TODAY(),"Avis de renouvellement requis","Conforme"))))))</f>
        <v/>
      </c>
      <c r="Z308" s="16" t="n"/>
    </row>
    <row r="309">
      <c r="A309" s="15" t="n"/>
      <c r="B309" s="16" t="n"/>
      <c r="C309" s="15" t="n"/>
      <c r="D309" s="16" t="n"/>
      <c r="E309" s="16" t="n"/>
      <c r="F309" s="16" t="n"/>
      <c r="G309" s="16" t="n"/>
      <c r="H309" s="16" t="n"/>
      <c r="I309" s="38" t="n"/>
      <c r="J309" s="38" t="n"/>
      <c r="K309" s="38" t="n"/>
      <c r="L309" s="18" t="n"/>
      <c r="M309" s="39">
        <f>IF(OR(A309="",K309="",L309=""),"",K309-L309)</f>
        <v/>
      </c>
      <c r="N309" s="15" t="n"/>
      <c r="O309" s="15" t="n"/>
      <c r="P309" s="40" t="n"/>
      <c r="Q309" s="15" t="n"/>
      <c r="R309" s="15" t="n"/>
      <c r="S309" s="41">
        <f>IF(OR(A309="",P309=""),"",IF(Q309="Oui",P309*'Paramètres'!$B$4,0))</f>
        <v/>
      </c>
      <c r="T309" s="41">
        <f>IF(OR(A309="",P309=""),"",IF(R309="Oui",P309*'Paramètres'!$B$5,0))</f>
        <v/>
      </c>
      <c r="U309" s="41">
        <f>IF(OR(A309="",P309=""),"",P309+S309+T309)</f>
        <v/>
      </c>
      <c r="V309" s="15" t="n"/>
      <c r="W309" s="16" t="n"/>
      <c r="X309" s="22">
        <f>IF(OR(A309="",K309=""),"",K309-TODAY())</f>
        <v/>
      </c>
      <c r="Y309" s="23">
        <f>IF(A309="","",IF(O309="Résilié","Sans objet",IF(K309="","À compléter",IF(K309&lt;TODAY(),"Échu",IF(K309&lt;=TODAY()+'Paramètres'!$B$7,"Échéance prochaine",IF(M309&lt;=TODAY(),"Avis de renouvellement requis","Conforme"))))))</f>
        <v/>
      </c>
      <c r="Z309" s="16" t="n"/>
    </row>
    <row r="310">
      <c r="A310" s="15" t="n"/>
      <c r="B310" s="16" t="n"/>
      <c r="C310" s="15" t="n"/>
      <c r="D310" s="16" t="n"/>
      <c r="E310" s="16" t="n"/>
      <c r="F310" s="16" t="n"/>
      <c r="G310" s="16" t="n"/>
      <c r="H310" s="16" t="n"/>
      <c r="I310" s="38" t="n"/>
      <c r="J310" s="38" t="n"/>
      <c r="K310" s="38" t="n"/>
      <c r="L310" s="18" t="n"/>
      <c r="M310" s="39">
        <f>IF(OR(A310="",K310="",L310=""),"",K310-L310)</f>
        <v/>
      </c>
      <c r="N310" s="15" t="n"/>
      <c r="O310" s="15" t="n"/>
      <c r="P310" s="40" t="n"/>
      <c r="Q310" s="15" t="n"/>
      <c r="R310" s="15" t="n"/>
      <c r="S310" s="41">
        <f>IF(OR(A310="",P310=""),"",IF(Q310="Oui",P310*'Paramètres'!$B$4,0))</f>
        <v/>
      </c>
      <c r="T310" s="41">
        <f>IF(OR(A310="",P310=""),"",IF(R310="Oui",P310*'Paramètres'!$B$5,0))</f>
        <v/>
      </c>
      <c r="U310" s="41">
        <f>IF(OR(A310="",P310=""),"",P310+S310+T310)</f>
        <v/>
      </c>
      <c r="V310" s="15" t="n"/>
      <c r="W310" s="16" t="n"/>
      <c r="X310" s="22">
        <f>IF(OR(A310="",K310=""),"",K310-TODAY())</f>
        <v/>
      </c>
      <c r="Y310" s="23">
        <f>IF(A310="","",IF(O310="Résilié","Sans objet",IF(K310="","À compléter",IF(K310&lt;TODAY(),"Échu",IF(K310&lt;=TODAY()+'Paramètres'!$B$7,"Échéance prochaine",IF(M310&lt;=TODAY(),"Avis de renouvellement requis","Conforme"))))))</f>
        <v/>
      </c>
      <c r="Z310" s="16" t="n"/>
    </row>
    <row r="311">
      <c r="A311" s="15" t="n"/>
      <c r="B311" s="16" t="n"/>
      <c r="C311" s="15" t="n"/>
      <c r="D311" s="16" t="n"/>
      <c r="E311" s="16" t="n"/>
      <c r="F311" s="16" t="n"/>
      <c r="G311" s="16" t="n"/>
      <c r="H311" s="16" t="n"/>
      <c r="I311" s="38" t="n"/>
      <c r="J311" s="38" t="n"/>
      <c r="K311" s="38" t="n"/>
      <c r="L311" s="18" t="n"/>
      <c r="M311" s="39">
        <f>IF(OR(A311="",K311="",L311=""),"",K311-L311)</f>
        <v/>
      </c>
      <c r="N311" s="15" t="n"/>
      <c r="O311" s="15" t="n"/>
      <c r="P311" s="40" t="n"/>
      <c r="Q311" s="15" t="n"/>
      <c r="R311" s="15" t="n"/>
      <c r="S311" s="41">
        <f>IF(OR(A311="",P311=""),"",IF(Q311="Oui",P311*'Paramètres'!$B$4,0))</f>
        <v/>
      </c>
      <c r="T311" s="41">
        <f>IF(OR(A311="",P311=""),"",IF(R311="Oui",P311*'Paramètres'!$B$5,0))</f>
        <v/>
      </c>
      <c r="U311" s="41">
        <f>IF(OR(A311="",P311=""),"",P311+S311+T311)</f>
        <v/>
      </c>
      <c r="V311" s="15" t="n"/>
      <c r="W311" s="16" t="n"/>
      <c r="X311" s="22">
        <f>IF(OR(A311="",K311=""),"",K311-TODAY())</f>
        <v/>
      </c>
      <c r="Y311" s="23">
        <f>IF(A311="","",IF(O311="Résilié","Sans objet",IF(K311="","À compléter",IF(K311&lt;TODAY(),"Échu",IF(K311&lt;=TODAY()+'Paramètres'!$B$7,"Échéance prochaine",IF(M311&lt;=TODAY(),"Avis de renouvellement requis","Conforme"))))))</f>
        <v/>
      </c>
      <c r="Z311" s="16" t="n"/>
    </row>
    <row r="312">
      <c r="A312" s="15" t="n"/>
      <c r="B312" s="16" t="n"/>
      <c r="C312" s="15" t="n"/>
      <c r="D312" s="16" t="n"/>
      <c r="E312" s="16" t="n"/>
      <c r="F312" s="16" t="n"/>
      <c r="G312" s="16" t="n"/>
      <c r="H312" s="16" t="n"/>
      <c r="I312" s="38" t="n"/>
      <c r="J312" s="38" t="n"/>
      <c r="K312" s="38" t="n"/>
      <c r="L312" s="18" t="n"/>
      <c r="M312" s="39">
        <f>IF(OR(A312="",K312="",L312=""),"",K312-L312)</f>
        <v/>
      </c>
      <c r="N312" s="15" t="n"/>
      <c r="O312" s="15" t="n"/>
      <c r="P312" s="40" t="n"/>
      <c r="Q312" s="15" t="n"/>
      <c r="R312" s="15" t="n"/>
      <c r="S312" s="41">
        <f>IF(OR(A312="",P312=""),"",IF(Q312="Oui",P312*'Paramètres'!$B$4,0))</f>
        <v/>
      </c>
      <c r="T312" s="41">
        <f>IF(OR(A312="",P312=""),"",IF(R312="Oui",P312*'Paramètres'!$B$5,0))</f>
        <v/>
      </c>
      <c r="U312" s="41">
        <f>IF(OR(A312="",P312=""),"",P312+S312+T312)</f>
        <v/>
      </c>
      <c r="V312" s="15" t="n"/>
      <c r="W312" s="16" t="n"/>
      <c r="X312" s="22">
        <f>IF(OR(A312="",K312=""),"",K312-TODAY())</f>
        <v/>
      </c>
      <c r="Y312" s="23">
        <f>IF(A312="","",IF(O312="Résilié","Sans objet",IF(K312="","À compléter",IF(K312&lt;TODAY(),"Échu",IF(K312&lt;=TODAY()+'Paramètres'!$B$7,"Échéance prochaine",IF(M312&lt;=TODAY(),"Avis de renouvellement requis","Conforme"))))))</f>
        <v/>
      </c>
      <c r="Z312" s="16" t="n"/>
    </row>
    <row r="313">
      <c r="A313" s="15" t="n"/>
      <c r="B313" s="16" t="n"/>
      <c r="C313" s="15" t="n"/>
      <c r="D313" s="16" t="n"/>
      <c r="E313" s="16" t="n"/>
      <c r="F313" s="16" t="n"/>
      <c r="G313" s="16" t="n"/>
      <c r="H313" s="16" t="n"/>
      <c r="I313" s="38" t="n"/>
      <c r="J313" s="38" t="n"/>
      <c r="K313" s="38" t="n"/>
      <c r="L313" s="18" t="n"/>
      <c r="M313" s="39">
        <f>IF(OR(A313="",K313="",L313=""),"",K313-L313)</f>
        <v/>
      </c>
      <c r="N313" s="15" t="n"/>
      <c r="O313" s="15" t="n"/>
      <c r="P313" s="40" t="n"/>
      <c r="Q313" s="15" t="n"/>
      <c r="R313" s="15" t="n"/>
      <c r="S313" s="41">
        <f>IF(OR(A313="",P313=""),"",IF(Q313="Oui",P313*'Paramètres'!$B$4,0))</f>
        <v/>
      </c>
      <c r="T313" s="41">
        <f>IF(OR(A313="",P313=""),"",IF(R313="Oui",P313*'Paramètres'!$B$5,0))</f>
        <v/>
      </c>
      <c r="U313" s="41">
        <f>IF(OR(A313="",P313=""),"",P313+S313+T313)</f>
        <v/>
      </c>
      <c r="V313" s="15" t="n"/>
      <c r="W313" s="16" t="n"/>
      <c r="X313" s="22">
        <f>IF(OR(A313="",K313=""),"",K313-TODAY())</f>
        <v/>
      </c>
      <c r="Y313" s="23">
        <f>IF(A313="","",IF(O313="Résilié","Sans objet",IF(K313="","À compléter",IF(K313&lt;TODAY(),"Échu",IF(K313&lt;=TODAY()+'Paramètres'!$B$7,"Échéance prochaine",IF(M313&lt;=TODAY(),"Avis de renouvellement requis","Conforme"))))))</f>
        <v/>
      </c>
      <c r="Z313" s="16" t="n"/>
    </row>
    <row r="314">
      <c r="A314" s="15" t="n"/>
      <c r="B314" s="16" t="n"/>
      <c r="C314" s="15" t="n"/>
      <c r="D314" s="16" t="n"/>
      <c r="E314" s="16" t="n"/>
      <c r="F314" s="16" t="n"/>
      <c r="G314" s="16" t="n"/>
      <c r="H314" s="16" t="n"/>
      <c r="I314" s="38" t="n"/>
      <c r="J314" s="38" t="n"/>
      <c r="K314" s="38" t="n"/>
      <c r="L314" s="18" t="n"/>
      <c r="M314" s="39">
        <f>IF(OR(A314="",K314="",L314=""),"",K314-L314)</f>
        <v/>
      </c>
      <c r="N314" s="15" t="n"/>
      <c r="O314" s="15" t="n"/>
      <c r="P314" s="40" t="n"/>
      <c r="Q314" s="15" t="n"/>
      <c r="R314" s="15" t="n"/>
      <c r="S314" s="41">
        <f>IF(OR(A314="",P314=""),"",IF(Q314="Oui",P314*'Paramètres'!$B$4,0))</f>
        <v/>
      </c>
      <c r="T314" s="41">
        <f>IF(OR(A314="",P314=""),"",IF(R314="Oui",P314*'Paramètres'!$B$5,0))</f>
        <v/>
      </c>
      <c r="U314" s="41">
        <f>IF(OR(A314="",P314=""),"",P314+S314+T314)</f>
        <v/>
      </c>
      <c r="V314" s="15" t="n"/>
      <c r="W314" s="16" t="n"/>
      <c r="X314" s="22">
        <f>IF(OR(A314="",K314=""),"",K314-TODAY())</f>
        <v/>
      </c>
      <c r="Y314" s="23">
        <f>IF(A314="","",IF(O314="Résilié","Sans objet",IF(K314="","À compléter",IF(K314&lt;TODAY(),"Échu",IF(K314&lt;=TODAY()+'Paramètres'!$B$7,"Échéance prochaine",IF(M314&lt;=TODAY(),"Avis de renouvellement requis","Conforme"))))))</f>
        <v/>
      </c>
      <c r="Z314" s="16" t="n"/>
    </row>
    <row r="315">
      <c r="A315" s="15" t="n"/>
      <c r="B315" s="16" t="n"/>
      <c r="C315" s="15" t="n"/>
      <c r="D315" s="16" t="n"/>
      <c r="E315" s="16" t="n"/>
      <c r="F315" s="16" t="n"/>
      <c r="G315" s="16" t="n"/>
      <c r="H315" s="16" t="n"/>
      <c r="I315" s="38" t="n"/>
      <c r="J315" s="38" t="n"/>
      <c r="K315" s="38" t="n"/>
      <c r="L315" s="18" t="n"/>
      <c r="M315" s="39">
        <f>IF(OR(A315="",K315="",L315=""),"",K315-L315)</f>
        <v/>
      </c>
      <c r="N315" s="15" t="n"/>
      <c r="O315" s="15" t="n"/>
      <c r="P315" s="40" t="n"/>
      <c r="Q315" s="15" t="n"/>
      <c r="R315" s="15" t="n"/>
      <c r="S315" s="41">
        <f>IF(OR(A315="",P315=""),"",IF(Q315="Oui",P315*'Paramètres'!$B$4,0))</f>
        <v/>
      </c>
      <c r="T315" s="41">
        <f>IF(OR(A315="",P315=""),"",IF(R315="Oui",P315*'Paramètres'!$B$5,0))</f>
        <v/>
      </c>
      <c r="U315" s="41">
        <f>IF(OR(A315="",P315=""),"",P315+S315+T315)</f>
        <v/>
      </c>
      <c r="V315" s="15" t="n"/>
      <c r="W315" s="16" t="n"/>
      <c r="X315" s="22">
        <f>IF(OR(A315="",K315=""),"",K315-TODAY())</f>
        <v/>
      </c>
      <c r="Y315" s="23">
        <f>IF(A315="","",IF(O315="Résilié","Sans objet",IF(K315="","À compléter",IF(K315&lt;TODAY(),"Échu",IF(K315&lt;=TODAY()+'Paramètres'!$B$7,"Échéance prochaine",IF(M315&lt;=TODAY(),"Avis de renouvellement requis","Conforme"))))))</f>
        <v/>
      </c>
      <c r="Z315" s="16" t="n"/>
    </row>
    <row r="316">
      <c r="A316" s="15" t="n"/>
      <c r="B316" s="16" t="n"/>
      <c r="C316" s="15" t="n"/>
      <c r="D316" s="16" t="n"/>
      <c r="E316" s="16" t="n"/>
      <c r="F316" s="16" t="n"/>
      <c r="G316" s="16" t="n"/>
      <c r="H316" s="16" t="n"/>
      <c r="I316" s="38" t="n"/>
      <c r="J316" s="38" t="n"/>
      <c r="K316" s="38" t="n"/>
      <c r="L316" s="18" t="n"/>
      <c r="M316" s="39">
        <f>IF(OR(A316="",K316="",L316=""),"",K316-L316)</f>
        <v/>
      </c>
      <c r="N316" s="15" t="n"/>
      <c r="O316" s="15" t="n"/>
      <c r="P316" s="40" t="n"/>
      <c r="Q316" s="15" t="n"/>
      <c r="R316" s="15" t="n"/>
      <c r="S316" s="41">
        <f>IF(OR(A316="",P316=""),"",IF(Q316="Oui",P316*'Paramètres'!$B$4,0))</f>
        <v/>
      </c>
      <c r="T316" s="41">
        <f>IF(OR(A316="",P316=""),"",IF(R316="Oui",P316*'Paramètres'!$B$5,0))</f>
        <v/>
      </c>
      <c r="U316" s="41">
        <f>IF(OR(A316="",P316=""),"",P316+S316+T316)</f>
        <v/>
      </c>
      <c r="V316" s="15" t="n"/>
      <c r="W316" s="16" t="n"/>
      <c r="X316" s="22">
        <f>IF(OR(A316="",K316=""),"",K316-TODAY())</f>
        <v/>
      </c>
      <c r="Y316" s="23">
        <f>IF(A316="","",IF(O316="Résilié","Sans objet",IF(K316="","À compléter",IF(K316&lt;TODAY(),"Échu",IF(K316&lt;=TODAY()+'Paramètres'!$B$7,"Échéance prochaine",IF(M316&lt;=TODAY(),"Avis de renouvellement requis","Conforme"))))))</f>
        <v/>
      </c>
      <c r="Z316" s="16" t="n"/>
    </row>
    <row r="317">
      <c r="A317" s="15" t="n"/>
      <c r="B317" s="16" t="n"/>
      <c r="C317" s="15" t="n"/>
      <c r="D317" s="16" t="n"/>
      <c r="E317" s="16" t="n"/>
      <c r="F317" s="16" t="n"/>
      <c r="G317" s="16" t="n"/>
      <c r="H317" s="16" t="n"/>
      <c r="I317" s="38" t="n"/>
      <c r="J317" s="38" t="n"/>
      <c r="K317" s="38" t="n"/>
      <c r="L317" s="18" t="n"/>
      <c r="M317" s="39">
        <f>IF(OR(A317="",K317="",L317=""),"",K317-L317)</f>
        <v/>
      </c>
      <c r="N317" s="15" t="n"/>
      <c r="O317" s="15" t="n"/>
      <c r="P317" s="40" t="n"/>
      <c r="Q317" s="15" t="n"/>
      <c r="R317" s="15" t="n"/>
      <c r="S317" s="41">
        <f>IF(OR(A317="",P317=""),"",IF(Q317="Oui",P317*'Paramètres'!$B$4,0))</f>
        <v/>
      </c>
      <c r="T317" s="41">
        <f>IF(OR(A317="",P317=""),"",IF(R317="Oui",P317*'Paramètres'!$B$5,0))</f>
        <v/>
      </c>
      <c r="U317" s="41">
        <f>IF(OR(A317="",P317=""),"",P317+S317+T317)</f>
        <v/>
      </c>
      <c r="V317" s="15" t="n"/>
      <c r="W317" s="16" t="n"/>
      <c r="X317" s="22">
        <f>IF(OR(A317="",K317=""),"",K317-TODAY())</f>
        <v/>
      </c>
      <c r="Y317" s="23">
        <f>IF(A317="","",IF(O317="Résilié","Sans objet",IF(K317="","À compléter",IF(K317&lt;TODAY(),"Échu",IF(K317&lt;=TODAY()+'Paramètres'!$B$7,"Échéance prochaine",IF(M317&lt;=TODAY(),"Avis de renouvellement requis","Conforme"))))))</f>
        <v/>
      </c>
      <c r="Z317" s="16" t="n"/>
    </row>
    <row r="318">
      <c r="A318" s="15" t="n"/>
      <c r="B318" s="16" t="n"/>
      <c r="C318" s="15" t="n"/>
      <c r="D318" s="16" t="n"/>
      <c r="E318" s="16" t="n"/>
      <c r="F318" s="16" t="n"/>
      <c r="G318" s="16" t="n"/>
      <c r="H318" s="16" t="n"/>
      <c r="I318" s="38" t="n"/>
      <c r="J318" s="38" t="n"/>
      <c r="K318" s="38" t="n"/>
      <c r="L318" s="18" t="n"/>
      <c r="M318" s="39">
        <f>IF(OR(A318="",K318="",L318=""),"",K318-L318)</f>
        <v/>
      </c>
      <c r="N318" s="15" t="n"/>
      <c r="O318" s="15" t="n"/>
      <c r="P318" s="40" t="n"/>
      <c r="Q318" s="15" t="n"/>
      <c r="R318" s="15" t="n"/>
      <c r="S318" s="41">
        <f>IF(OR(A318="",P318=""),"",IF(Q318="Oui",P318*'Paramètres'!$B$4,0))</f>
        <v/>
      </c>
      <c r="T318" s="41">
        <f>IF(OR(A318="",P318=""),"",IF(R318="Oui",P318*'Paramètres'!$B$5,0))</f>
        <v/>
      </c>
      <c r="U318" s="41">
        <f>IF(OR(A318="",P318=""),"",P318+S318+T318)</f>
        <v/>
      </c>
      <c r="V318" s="15" t="n"/>
      <c r="W318" s="16" t="n"/>
      <c r="X318" s="22">
        <f>IF(OR(A318="",K318=""),"",K318-TODAY())</f>
        <v/>
      </c>
      <c r="Y318" s="23">
        <f>IF(A318="","",IF(O318="Résilié","Sans objet",IF(K318="","À compléter",IF(K318&lt;TODAY(),"Échu",IF(K318&lt;=TODAY()+'Paramètres'!$B$7,"Échéance prochaine",IF(M318&lt;=TODAY(),"Avis de renouvellement requis","Conforme"))))))</f>
        <v/>
      </c>
      <c r="Z318" s="16" t="n"/>
    </row>
    <row r="319">
      <c r="A319" s="15" t="n"/>
      <c r="B319" s="16" t="n"/>
      <c r="C319" s="15" t="n"/>
      <c r="D319" s="16" t="n"/>
      <c r="E319" s="16" t="n"/>
      <c r="F319" s="16" t="n"/>
      <c r="G319" s="16" t="n"/>
      <c r="H319" s="16" t="n"/>
      <c r="I319" s="38" t="n"/>
      <c r="J319" s="38" t="n"/>
      <c r="K319" s="38" t="n"/>
      <c r="L319" s="18" t="n"/>
      <c r="M319" s="39">
        <f>IF(OR(A319="",K319="",L319=""),"",K319-L319)</f>
        <v/>
      </c>
      <c r="N319" s="15" t="n"/>
      <c r="O319" s="15" t="n"/>
      <c r="P319" s="40" t="n"/>
      <c r="Q319" s="15" t="n"/>
      <c r="R319" s="15" t="n"/>
      <c r="S319" s="41">
        <f>IF(OR(A319="",P319=""),"",IF(Q319="Oui",P319*'Paramètres'!$B$4,0))</f>
        <v/>
      </c>
      <c r="T319" s="41">
        <f>IF(OR(A319="",P319=""),"",IF(R319="Oui",P319*'Paramètres'!$B$5,0))</f>
        <v/>
      </c>
      <c r="U319" s="41">
        <f>IF(OR(A319="",P319=""),"",P319+S319+T319)</f>
        <v/>
      </c>
      <c r="V319" s="15" t="n"/>
      <c r="W319" s="16" t="n"/>
      <c r="X319" s="22">
        <f>IF(OR(A319="",K319=""),"",K319-TODAY())</f>
        <v/>
      </c>
      <c r="Y319" s="23">
        <f>IF(A319="","",IF(O319="Résilié","Sans objet",IF(K319="","À compléter",IF(K319&lt;TODAY(),"Échu",IF(K319&lt;=TODAY()+'Paramètres'!$B$7,"Échéance prochaine",IF(M319&lt;=TODAY(),"Avis de renouvellement requis","Conforme"))))))</f>
        <v/>
      </c>
      <c r="Z319" s="16" t="n"/>
    </row>
    <row r="320">
      <c r="A320" s="15" t="n"/>
      <c r="B320" s="16" t="n"/>
      <c r="C320" s="15" t="n"/>
      <c r="D320" s="16" t="n"/>
      <c r="E320" s="16" t="n"/>
      <c r="F320" s="16" t="n"/>
      <c r="G320" s="16" t="n"/>
      <c r="H320" s="16" t="n"/>
      <c r="I320" s="38" t="n"/>
      <c r="J320" s="38" t="n"/>
      <c r="K320" s="38" t="n"/>
      <c r="L320" s="18" t="n"/>
      <c r="M320" s="39">
        <f>IF(OR(A320="",K320="",L320=""),"",K320-L320)</f>
        <v/>
      </c>
      <c r="N320" s="15" t="n"/>
      <c r="O320" s="15" t="n"/>
      <c r="P320" s="40" t="n"/>
      <c r="Q320" s="15" t="n"/>
      <c r="R320" s="15" t="n"/>
      <c r="S320" s="41">
        <f>IF(OR(A320="",P320=""),"",IF(Q320="Oui",P320*'Paramètres'!$B$4,0))</f>
        <v/>
      </c>
      <c r="T320" s="41">
        <f>IF(OR(A320="",P320=""),"",IF(R320="Oui",P320*'Paramètres'!$B$5,0))</f>
        <v/>
      </c>
      <c r="U320" s="41">
        <f>IF(OR(A320="",P320=""),"",P320+S320+T320)</f>
        <v/>
      </c>
      <c r="V320" s="15" t="n"/>
      <c r="W320" s="16" t="n"/>
      <c r="X320" s="22">
        <f>IF(OR(A320="",K320=""),"",K320-TODAY())</f>
        <v/>
      </c>
      <c r="Y320" s="23">
        <f>IF(A320="","",IF(O320="Résilié","Sans objet",IF(K320="","À compléter",IF(K320&lt;TODAY(),"Échu",IF(K320&lt;=TODAY()+'Paramètres'!$B$7,"Échéance prochaine",IF(M320&lt;=TODAY(),"Avis de renouvellement requis","Conforme"))))))</f>
        <v/>
      </c>
      <c r="Z320" s="16" t="n"/>
    </row>
    <row r="321">
      <c r="A321" s="15" t="n"/>
      <c r="B321" s="16" t="n"/>
      <c r="C321" s="15" t="n"/>
      <c r="D321" s="16" t="n"/>
      <c r="E321" s="16" t="n"/>
      <c r="F321" s="16" t="n"/>
      <c r="G321" s="16" t="n"/>
      <c r="H321" s="16" t="n"/>
      <c r="I321" s="38" t="n"/>
      <c r="J321" s="38" t="n"/>
      <c r="K321" s="38" t="n"/>
      <c r="L321" s="18" t="n"/>
      <c r="M321" s="39">
        <f>IF(OR(A321="",K321="",L321=""),"",K321-L321)</f>
        <v/>
      </c>
      <c r="N321" s="15" t="n"/>
      <c r="O321" s="15" t="n"/>
      <c r="P321" s="40" t="n"/>
      <c r="Q321" s="15" t="n"/>
      <c r="R321" s="15" t="n"/>
      <c r="S321" s="41">
        <f>IF(OR(A321="",P321=""),"",IF(Q321="Oui",P321*'Paramètres'!$B$4,0))</f>
        <v/>
      </c>
      <c r="T321" s="41">
        <f>IF(OR(A321="",P321=""),"",IF(R321="Oui",P321*'Paramètres'!$B$5,0))</f>
        <v/>
      </c>
      <c r="U321" s="41">
        <f>IF(OR(A321="",P321=""),"",P321+S321+T321)</f>
        <v/>
      </c>
      <c r="V321" s="15" t="n"/>
      <c r="W321" s="16" t="n"/>
      <c r="X321" s="22">
        <f>IF(OR(A321="",K321=""),"",K321-TODAY())</f>
        <v/>
      </c>
      <c r="Y321" s="23">
        <f>IF(A321="","",IF(O321="Résilié","Sans objet",IF(K321="","À compléter",IF(K321&lt;TODAY(),"Échu",IF(K321&lt;=TODAY()+'Paramètres'!$B$7,"Échéance prochaine",IF(M321&lt;=TODAY(),"Avis de renouvellement requis","Conforme"))))))</f>
        <v/>
      </c>
      <c r="Z321" s="16" t="n"/>
    </row>
    <row r="322">
      <c r="A322" s="15" t="n"/>
      <c r="B322" s="16" t="n"/>
      <c r="C322" s="15" t="n"/>
      <c r="D322" s="16" t="n"/>
      <c r="E322" s="16" t="n"/>
      <c r="F322" s="16" t="n"/>
      <c r="G322" s="16" t="n"/>
      <c r="H322" s="16" t="n"/>
      <c r="I322" s="38" t="n"/>
      <c r="J322" s="38" t="n"/>
      <c r="K322" s="38" t="n"/>
      <c r="L322" s="18" t="n"/>
      <c r="M322" s="39">
        <f>IF(OR(A322="",K322="",L322=""),"",K322-L322)</f>
        <v/>
      </c>
      <c r="N322" s="15" t="n"/>
      <c r="O322" s="15" t="n"/>
      <c r="P322" s="40" t="n"/>
      <c r="Q322" s="15" t="n"/>
      <c r="R322" s="15" t="n"/>
      <c r="S322" s="41">
        <f>IF(OR(A322="",P322=""),"",IF(Q322="Oui",P322*'Paramètres'!$B$4,0))</f>
        <v/>
      </c>
      <c r="T322" s="41">
        <f>IF(OR(A322="",P322=""),"",IF(R322="Oui",P322*'Paramètres'!$B$5,0))</f>
        <v/>
      </c>
      <c r="U322" s="41">
        <f>IF(OR(A322="",P322=""),"",P322+S322+T322)</f>
        <v/>
      </c>
      <c r="V322" s="15" t="n"/>
      <c r="W322" s="16" t="n"/>
      <c r="X322" s="22">
        <f>IF(OR(A322="",K322=""),"",K322-TODAY())</f>
        <v/>
      </c>
      <c r="Y322" s="23">
        <f>IF(A322="","",IF(O322="Résilié","Sans objet",IF(K322="","À compléter",IF(K322&lt;TODAY(),"Échu",IF(K322&lt;=TODAY()+'Paramètres'!$B$7,"Échéance prochaine",IF(M322&lt;=TODAY(),"Avis de renouvellement requis","Conforme"))))))</f>
        <v/>
      </c>
      <c r="Z322" s="16" t="n"/>
    </row>
    <row r="323">
      <c r="A323" s="15" t="n"/>
      <c r="B323" s="16" t="n"/>
      <c r="C323" s="15" t="n"/>
      <c r="D323" s="16" t="n"/>
      <c r="E323" s="16" t="n"/>
      <c r="F323" s="16" t="n"/>
      <c r="G323" s="16" t="n"/>
      <c r="H323" s="16" t="n"/>
      <c r="I323" s="38" t="n"/>
      <c r="J323" s="38" t="n"/>
      <c r="K323" s="38" t="n"/>
      <c r="L323" s="18" t="n"/>
      <c r="M323" s="39">
        <f>IF(OR(A323="",K323="",L323=""),"",K323-L323)</f>
        <v/>
      </c>
      <c r="N323" s="15" t="n"/>
      <c r="O323" s="15" t="n"/>
      <c r="P323" s="40" t="n"/>
      <c r="Q323" s="15" t="n"/>
      <c r="R323" s="15" t="n"/>
      <c r="S323" s="41">
        <f>IF(OR(A323="",P323=""),"",IF(Q323="Oui",P323*'Paramètres'!$B$4,0))</f>
        <v/>
      </c>
      <c r="T323" s="41">
        <f>IF(OR(A323="",P323=""),"",IF(R323="Oui",P323*'Paramètres'!$B$5,0))</f>
        <v/>
      </c>
      <c r="U323" s="41">
        <f>IF(OR(A323="",P323=""),"",P323+S323+T323)</f>
        <v/>
      </c>
      <c r="V323" s="15" t="n"/>
      <c r="W323" s="16" t="n"/>
      <c r="X323" s="22">
        <f>IF(OR(A323="",K323=""),"",K323-TODAY())</f>
        <v/>
      </c>
      <c r="Y323" s="23">
        <f>IF(A323="","",IF(O323="Résilié","Sans objet",IF(K323="","À compléter",IF(K323&lt;TODAY(),"Échu",IF(K323&lt;=TODAY()+'Paramètres'!$B$7,"Échéance prochaine",IF(M323&lt;=TODAY(),"Avis de renouvellement requis","Conforme"))))))</f>
        <v/>
      </c>
      <c r="Z323" s="16" t="n"/>
    </row>
    <row r="324">
      <c r="A324" s="15" t="n"/>
      <c r="B324" s="16" t="n"/>
      <c r="C324" s="15" t="n"/>
      <c r="D324" s="16" t="n"/>
      <c r="E324" s="16" t="n"/>
      <c r="F324" s="16" t="n"/>
      <c r="G324" s="16" t="n"/>
      <c r="H324" s="16" t="n"/>
      <c r="I324" s="38" t="n"/>
      <c r="J324" s="38" t="n"/>
      <c r="K324" s="38" t="n"/>
      <c r="L324" s="18" t="n"/>
      <c r="M324" s="39">
        <f>IF(OR(A324="",K324="",L324=""),"",K324-L324)</f>
        <v/>
      </c>
      <c r="N324" s="15" t="n"/>
      <c r="O324" s="15" t="n"/>
      <c r="P324" s="40" t="n"/>
      <c r="Q324" s="15" t="n"/>
      <c r="R324" s="15" t="n"/>
      <c r="S324" s="41">
        <f>IF(OR(A324="",P324=""),"",IF(Q324="Oui",P324*'Paramètres'!$B$4,0))</f>
        <v/>
      </c>
      <c r="T324" s="41">
        <f>IF(OR(A324="",P324=""),"",IF(R324="Oui",P324*'Paramètres'!$B$5,0))</f>
        <v/>
      </c>
      <c r="U324" s="41">
        <f>IF(OR(A324="",P324=""),"",P324+S324+T324)</f>
        <v/>
      </c>
      <c r="V324" s="15" t="n"/>
      <c r="W324" s="16" t="n"/>
      <c r="X324" s="22">
        <f>IF(OR(A324="",K324=""),"",K324-TODAY())</f>
        <v/>
      </c>
      <c r="Y324" s="23">
        <f>IF(A324="","",IF(O324="Résilié","Sans objet",IF(K324="","À compléter",IF(K324&lt;TODAY(),"Échu",IF(K324&lt;=TODAY()+'Paramètres'!$B$7,"Échéance prochaine",IF(M324&lt;=TODAY(),"Avis de renouvellement requis","Conforme"))))))</f>
        <v/>
      </c>
      <c r="Z324" s="16" t="n"/>
    </row>
    <row r="325">
      <c r="A325" s="15" t="n"/>
      <c r="B325" s="16" t="n"/>
      <c r="C325" s="15" t="n"/>
      <c r="D325" s="16" t="n"/>
      <c r="E325" s="16" t="n"/>
      <c r="F325" s="16" t="n"/>
      <c r="G325" s="16" t="n"/>
      <c r="H325" s="16" t="n"/>
      <c r="I325" s="38" t="n"/>
      <c r="J325" s="38" t="n"/>
      <c r="K325" s="38" t="n"/>
      <c r="L325" s="18" t="n"/>
      <c r="M325" s="39">
        <f>IF(OR(A325="",K325="",L325=""),"",K325-L325)</f>
        <v/>
      </c>
      <c r="N325" s="15" t="n"/>
      <c r="O325" s="15" t="n"/>
      <c r="P325" s="40" t="n"/>
      <c r="Q325" s="15" t="n"/>
      <c r="R325" s="15" t="n"/>
      <c r="S325" s="41">
        <f>IF(OR(A325="",P325=""),"",IF(Q325="Oui",P325*'Paramètres'!$B$4,0))</f>
        <v/>
      </c>
      <c r="T325" s="41">
        <f>IF(OR(A325="",P325=""),"",IF(R325="Oui",P325*'Paramètres'!$B$5,0))</f>
        <v/>
      </c>
      <c r="U325" s="41">
        <f>IF(OR(A325="",P325=""),"",P325+S325+T325)</f>
        <v/>
      </c>
      <c r="V325" s="15" t="n"/>
      <c r="W325" s="16" t="n"/>
      <c r="X325" s="22">
        <f>IF(OR(A325="",K325=""),"",K325-TODAY())</f>
        <v/>
      </c>
      <c r="Y325" s="23">
        <f>IF(A325="","",IF(O325="Résilié","Sans objet",IF(K325="","À compléter",IF(K325&lt;TODAY(),"Échu",IF(K325&lt;=TODAY()+'Paramètres'!$B$7,"Échéance prochaine",IF(M325&lt;=TODAY(),"Avis de renouvellement requis","Conforme"))))))</f>
        <v/>
      </c>
      <c r="Z325" s="16" t="n"/>
    </row>
    <row r="326">
      <c r="A326" s="15" t="n"/>
      <c r="B326" s="16" t="n"/>
      <c r="C326" s="15" t="n"/>
      <c r="D326" s="16" t="n"/>
      <c r="E326" s="16" t="n"/>
      <c r="F326" s="16" t="n"/>
      <c r="G326" s="16" t="n"/>
      <c r="H326" s="16" t="n"/>
      <c r="I326" s="38" t="n"/>
      <c r="J326" s="38" t="n"/>
      <c r="K326" s="38" t="n"/>
      <c r="L326" s="18" t="n"/>
      <c r="M326" s="39">
        <f>IF(OR(A326="",K326="",L326=""),"",K326-L326)</f>
        <v/>
      </c>
      <c r="N326" s="15" t="n"/>
      <c r="O326" s="15" t="n"/>
      <c r="P326" s="40" t="n"/>
      <c r="Q326" s="15" t="n"/>
      <c r="R326" s="15" t="n"/>
      <c r="S326" s="41">
        <f>IF(OR(A326="",P326=""),"",IF(Q326="Oui",P326*'Paramètres'!$B$4,0))</f>
        <v/>
      </c>
      <c r="T326" s="41">
        <f>IF(OR(A326="",P326=""),"",IF(R326="Oui",P326*'Paramètres'!$B$5,0))</f>
        <v/>
      </c>
      <c r="U326" s="41">
        <f>IF(OR(A326="",P326=""),"",P326+S326+T326)</f>
        <v/>
      </c>
      <c r="V326" s="15" t="n"/>
      <c r="W326" s="16" t="n"/>
      <c r="X326" s="22">
        <f>IF(OR(A326="",K326=""),"",K326-TODAY())</f>
        <v/>
      </c>
      <c r="Y326" s="23">
        <f>IF(A326="","",IF(O326="Résilié","Sans objet",IF(K326="","À compléter",IF(K326&lt;TODAY(),"Échu",IF(K326&lt;=TODAY()+'Paramètres'!$B$7,"Échéance prochaine",IF(M326&lt;=TODAY(),"Avis de renouvellement requis","Conforme"))))))</f>
        <v/>
      </c>
      <c r="Z326" s="16" t="n"/>
    </row>
    <row r="327">
      <c r="A327" s="15" t="n"/>
      <c r="B327" s="16" t="n"/>
      <c r="C327" s="15" t="n"/>
      <c r="D327" s="16" t="n"/>
      <c r="E327" s="16" t="n"/>
      <c r="F327" s="16" t="n"/>
      <c r="G327" s="16" t="n"/>
      <c r="H327" s="16" t="n"/>
      <c r="I327" s="38" t="n"/>
      <c r="J327" s="38" t="n"/>
      <c r="K327" s="38" t="n"/>
      <c r="L327" s="18" t="n"/>
      <c r="M327" s="39">
        <f>IF(OR(A327="",K327="",L327=""),"",K327-L327)</f>
        <v/>
      </c>
      <c r="N327" s="15" t="n"/>
      <c r="O327" s="15" t="n"/>
      <c r="P327" s="40" t="n"/>
      <c r="Q327" s="15" t="n"/>
      <c r="R327" s="15" t="n"/>
      <c r="S327" s="41">
        <f>IF(OR(A327="",P327=""),"",IF(Q327="Oui",P327*'Paramètres'!$B$4,0))</f>
        <v/>
      </c>
      <c r="T327" s="41">
        <f>IF(OR(A327="",P327=""),"",IF(R327="Oui",P327*'Paramètres'!$B$5,0))</f>
        <v/>
      </c>
      <c r="U327" s="41">
        <f>IF(OR(A327="",P327=""),"",P327+S327+T327)</f>
        <v/>
      </c>
      <c r="V327" s="15" t="n"/>
      <c r="W327" s="16" t="n"/>
      <c r="X327" s="22">
        <f>IF(OR(A327="",K327=""),"",K327-TODAY())</f>
        <v/>
      </c>
      <c r="Y327" s="23">
        <f>IF(A327="","",IF(O327="Résilié","Sans objet",IF(K327="","À compléter",IF(K327&lt;TODAY(),"Échu",IF(K327&lt;=TODAY()+'Paramètres'!$B$7,"Échéance prochaine",IF(M327&lt;=TODAY(),"Avis de renouvellement requis","Conforme"))))))</f>
        <v/>
      </c>
      <c r="Z327" s="16" t="n"/>
    </row>
    <row r="328">
      <c r="A328" s="15" t="n"/>
      <c r="B328" s="16" t="n"/>
      <c r="C328" s="15" t="n"/>
      <c r="D328" s="16" t="n"/>
      <c r="E328" s="16" t="n"/>
      <c r="F328" s="16" t="n"/>
      <c r="G328" s="16" t="n"/>
      <c r="H328" s="16" t="n"/>
      <c r="I328" s="38" t="n"/>
      <c r="J328" s="38" t="n"/>
      <c r="K328" s="38" t="n"/>
      <c r="L328" s="18" t="n"/>
      <c r="M328" s="39">
        <f>IF(OR(A328="",K328="",L328=""),"",K328-L328)</f>
        <v/>
      </c>
      <c r="N328" s="15" t="n"/>
      <c r="O328" s="15" t="n"/>
      <c r="P328" s="40" t="n"/>
      <c r="Q328" s="15" t="n"/>
      <c r="R328" s="15" t="n"/>
      <c r="S328" s="41">
        <f>IF(OR(A328="",P328=""),"",IF(Q328="Oui",P328*'Paramètres'!$B$4,0))</f>
        <v/>
      </c>
      <c r="T328" s="41">
        <f>IF(OR(A328="",P328=""),"",IF(R328="Oui",P328*'Paramètres'!$B$5,0))</f>
        <v/>
      </c>
      <c r="U328" s="41">
        <f>IF(OR(A328="",P328=""),"",P328+S328+T328)</f>
        <v/>
      </c>
      <c r="V328" s="15" t="n"/>
      <c r="W328" s="16" t="n"/>
      <c r="X328" s="22">
        <f>IF(OR(A328="",K328=""),"",K328-TODAY())</f>
        <v/>
      </c>
      <c r="Y328" s="23">
        <f>IF(A328="","",IF(O328="Résilié","Sans objet",IF(K328="","À compléter",IF(K328&lt;TODAY(),"Échu",IF(K328&lt;=TODAY()+'Paramètres'!$B$7,"Échéance prochaine",IF(M328&lt;=TODAY(),"Avis de renouvellement requis","Conforme"))))))</f>
        <v/>
      </c>
      <c r="Z328" s="16" t="n"/>
    </row>
    <row r="329">
      <c r="A329" s="15" t="n"/>
      <c r="B329" s="16" t="n"/>
      <c r="C329" s="15" t="n"/>
      <c r="D329" s="16" t="n"/>
      <c r="E329" s="16" t="n"/>
      <c r="F329" s="16" t="n"/>
      <c r="G329" s="16" t="n"/>
      <c r="H329" s="16" t="n"/>
      <c r="I329" s="38" t="n"/>
      <c r="J329" s="38" t="n"/>
      <c r="K329" s="38" t="n"/>
      <c r="L329" s="18" t="n"/>
      <c r="M329" s="39">
        <f>IF(OR(A329="",K329="",L329=""),"",K329-L329)</f>
        <v/>
      </c>
      <c r="N329" s="15" t="n"/>
      <c r="O329" s="15" t="n"/>
      <c r="P329" s="40" t="n"/>
      <c r="Q329" s="15" t="n"/>
      <c r="R329" s="15" t="n"/>
      <c r="S329" s="41">
        <f>IF(OR(A329="",P329=""),"",IF(Q329="Oui",P329*'Paramètres'!$B$4,0))</f>
        <v/>
      </c>
      <c r="T329" s="41">
        <f>IF(OR(A329="",P329=""),"",IF(R329="Oui",P329*'Paramètres'!$B$5,0))</f>
        <v/>
      </c>
      <c r="U329" s="41">
        <f>IF(OR(A329="",P329=""),"",P329+S329+T329)</f>
        <v/>
      </c>
      <c r="V329" s="15" t="n"/>
      <c r="W329" s="16" t="n"/>
      <c r="X329" s="22">
        <f>IF(OR(A329="",K329=""),"",K329-TODAY())</f>
        <v/>
      </c>
      <c r="Y329" s="23">
        <f>IF(A329="","",IF(O329="Résilié","Sans objet",IF(K329="","À compléter",IF(K329&lt;TODAY(),"Échu",IF(K329&lt;=TODAY()+'Paramètres'!$B$7,"Échéance prochaine",IF(M329&lt;=TODAY(),"Avis de renouvellement requis","Conforme"))))))</f>
        <v/>
      </c>
      <c r="Z329" s="16" t="n"/>
    </row>
    <row r="330">
      <c r="A330" s="15" t="n"/>
      <c r="B330" s="16" t="n"/>
      <c r="C330" s="15" t="n"/>
      <c r="D330" s="16" t="n"/>
      <c r="E330" s="16" t="n"/>
      <c r="F330" s="16" t="n"/>
      <c r="G330" s="16" t="n"/>
      <c r="H330" s="16" t="n"/>
      <c r="I330" s="38" t="n"/>
      <c r="J330" s="38" t="n"/>
      <c r="K330" s="38" t="n"/>
      <c r="L330" s="18" t="n"/>
      <c r="M330" s="39">
        <f>IF(OR(A330="",K330="",L330=""),"",K330-L330)</f>
        <v/>
      </c>
      <c r="N330" s="15" t="n"/>
      <c r="O330" s="15" t="n"/>
      <c r="P330" s="40" t="n"/>
      <c r="Q330" s="15" t="n"/>
      <c r="R330" s="15" t="n"/>
      <c r="S330" s="41">
        <f>IF(OR(A330="",P330=""),"",IF(Q330="Oui",P330*'Paramètres'!$B$4,0))</f>
        <v/>
      </c>
      <c r="T330" s="41">
        <f>IF(OR(A330="",P330=""),"",IF(R330="Oui",P330*'Paramètres'!$B$5,0))</f>
        <v/>
      </c>
      <c r="U330" s="41">
        <f>IF(OR(A330="",P330=""),"",P330+S330+T330)</f>
        <v/>
      </c>
      <c r="V330" s="15" t="n"/>
      <c r="W330" s="16" t="n"/>
      <c r="X330" s="22">
        <f>IF(OR(A330="",K330=""),"",K330-TODAY())</f>
        <v/>
      </c>
      <c r="Y330" s="23">
        <f>IF(A330="","",IF(O330="Résilié","Sans objet",IF(K330="","À compléter",IF(K330&lt;TODAY(),"Échu",IF(K330&lt;=TODAY()+'Paramètres'!$B$7,"Échéance prochaine",IF(M330&lt;=TODAY(),"Avis de renouvellement requis","Conforme"))))))</f>
        <v/>
      </c>
      <c r="Z330" s="16" t="n"/>
    </row>
    <row r="331">
      <c r="A331" s="15" t="n"/>
      <c r="B331" s="16" t="n"/>
      <c r="C331" s="15" t="n"/>
      <c r="D331" s="16" t="n"/>
      <c r="E331" s="16" t="n"/>
      <c r="F331" s="16" t="n"/>
      <c r="G331" s="16" t="n"/>
      <c r="H331" s="16" t="n"/>
      <c r="I331" s="38" t="n"/>
      <c r="J331" s="38" t="n"/>
      <c r="K331" s="38" t="n"/>
      <c r="L331" s="18" t="n"/>
      <c r="M331" s="39">
        <f>IF(OR(A331="",K331="",L331=""),"",K331-L331)</f>
        <v/>
      </c>
      <c r="N331" s="15" t="n"/>
      <c r="O331" s="15" t="n"/>
      <c r="P331" s="40" t="n"/>
      <c r="Q331" s="15" t="n"/>
      <c r="R331" s="15" t="n"/>
      <c r="S331" s="41">
        <f>IF(OR(A331="",P331=""),"",IF(Q331="Oui",P331*'Paramètres'!$B$4,0))</f>
        <v/>
      </c>
      <c r="T331" s="41">
        <f>IF(OR(A331="",P331=""),"",IF(R331="Oui",P331*'Paramètres'!$B$5,0))</f>
        <v/>
      </c>
      <c r="U331" s="41">
        <f>IF(OR(A331="",P331=""),"",P331+S331+T331)</f>
        <v/>
      </c>
      <c r="V331" s="15" t="n"/>
      <c r="W331" s="16" t="n"/>
      <c r="X331" s="22">
        <f>IF(OR(A331="",K331=""),"",K331-TODAY())</f>
        <v/>
      </c>
      <c r="Y331" s="23">
        <f>IF(A331="","",IF(O331="Résilié","Sans objet",IF(K331="","À compléter",IF(K331&lt;TODAY(),"Échu",IF(K331&lt;=TODAY()+'Paramètres'!$B$7,"Échéance prochaine",IF(M331&lt;=TODAY(),"Avis de renouvellement requis","Conforme"))))))</f>
        <v/>
      </c>
      <c r="Z331" s="16" t="n"/>
    </row>
    <row r="332">
      <c r="A332" s="15" t="n"/>
      <c r="B332" s="16" t="n"/>
      <c r="C332" s="15" t="n"/>
      <c r="D332" s="16" t="n"/>
      <c r="E332" s="16" t="n"/>
      <c r="F332" s="16" t="n"/>
      <c r="G332" s="16" t="n"/>
      <c r="H332" s="16" t="n"/>
      <c r="I332" s="38" t="n"/>
      <c r="J332" s="38" t="n"/>
      <c r="K332" s="38" t="n"/>
      <c r="L332" s="18" t="n"/>
      <c r="M332" s="39">
        <f>IF(OR(A332="",K332="",L332=""),"",K332-L332)</f>
        <v/>
      </c>
      <c r="N332" s="15" t="n"/>
      <c r="O332" s="15" t="n"/>
      <c r="P332" s="40" t="n"/>
      <c r="Q332" s="15" t="n"/>
      <c r="R332" s="15" t="n"/>
      <c r="S332" s="41">
        <f>IF(OR(A332="",P332=""),"",IF(Q332="Oui",P332*'Paramètres'!$B$4,0))</f>
        <v/>
      </c>
      <c r="T332" s="41">
        <f>IF(OR(A332="",P332=""),"",IF(R332="Oui",P332*'Paramètres'!$B$5,0))</f>
        <v/>
      </c>
      <c r="U332" s="41">
        <f>IF(OR(A332="",P332=""),"",P332+S332+T332)</f>
        <v/>
      </c>
      <c r="V332" s="15" t="n"/>
      <c r="W332" s="16" t="n"/>
      <c r="X332" s="22">
        <f>IF(OR(A332="",K332=""),"",K332-TODAY())</f>
        <v/>
      </c>
      <c r="Y332" s="23">
        <f>IF(A332="","",IF(O332="Résilié","Sans objet",IF(K332="","À compléter",IF(K332&lt;TODAY(),"Échu",IF(K332&lt;=TODAY()+'Paramètres'!$B$7,"Échéance prochaine",IF(M332&lt;=TODAY(),"Avis de renouvellement requis","Conforme"))))))</f>
        <v/>
      </c>
      <c r="Z332" s="16" t="n"/>
    </row>
    <row r="333">
      <c r="A333" s="15" t="n"/>
      <c r="B333" s="16" t="n"/>
      <c r="C333" s="15" t="n"/>
      <c r="D333" s="16" t="n"/>
      <c r="E333" s="16" t="n"/>
      <c r="F333" s="16" t="n"/>
      <c r="G333" s="16" t="n"/>
      <c r="H333" s="16" t="n"/>
      <c r="I333" s="38" t="n"/>
      <c r="J333" s="38" t="n"/>
      <c r="K333" s="38" t="n"/>
      <c r="L333" s="18" t="n"/>
      <c r="M333" s="39">
        <f>IF(OR(A333="",K333="",L333=""),"",K333-L333)</f>
        <v/>
      </c>
      <c r="N333" s="15" t="n"/>
      <c r="O333" s="15" t="n"/>
      <c r="P333" s="40" t="n"/>
      <c r="Q333" s="15" t="n"/>
      <c r="R333" s="15" t="n"/>
      <c r="S333" s="41">
        <f>IF(OR(A333="",P333=""),"",IF(Q333="Oui",P333*'Paramètres'!$B$4,0))</f>
        <v/>
      </c>
      <c r="T333" s="41">
        <f>IF(OR(A333="",P333=""),"",IF(R333="Oui",P333*'Paramètres'!$B$5,0))</f>
        <v/>
      </c>
      <c r="U333" s="41">
        <f>IF(OR(A333="",P333=""),"",P333+S333+T333)</f>
        <v/>
      </c>
      <c r="V333" s="15" t="n"/>
      <c r="W333" s="16" t="n"/>
      <c r="X333" s="22">
        <f>IF(OR(A333="",K333=""),"",K333-TODAY())</f>
        <v/>
      </c>
      <c r="Y333" s="23">
        <f>IF(A333="","",IF(O333="Résilié","Sans objet",IF(K333="","À compléter",IF(K333&lt;TODAY(),"Échu",IF(K333&lt;=TODAY()+'Paramètres'!$B$7,"Échéance prochaine",IF(M333&lt;=TODAY(),"Avis de renouvellement requis","Conforme"))))))</f>
        <v/>
      </c>
      <c r="Z333" s="16" t="n"/>
    </row>
    <row r="334">
      <c r="A334" s="15" t="n"/>
      <c r="B334" s="16" t="n"/>
      <c r="C334" s="15" t="n"/>
      <c r="D334" s="16" t="n"/>
      <c r="E334" s="16" t="n"/>
      <c r="F334" s="16" t="n"/>
      <c r="G334" s="16" t="n"/>
      <c r="H334" s="16" t="n"/>
      <c r="I334" s="38" t="n"/>
      <c r="J334" s="38" t="n"/>
      <c r="K334" s="38" t="n"/>
      <c r="L334" s="18" t="n"/>
      <c r="M334" s="39">
        <f>IF(OR(A334="",K334="",L334=""),"",K334-L334)</f>
        <v/>
      </c>
      <c r="N334" s="15" t="n"/>
      <c r="O334" s="15" t="n"/>
      <c r="P334" s="40" t="n"/>
      <c r="Q334" s="15" t="n"/>
      <c r="R334" s="15" t="n"/>
      <c r="S334" s="41">
        <f>IF(OR(A334="",P334=""),"",IF(Q334="Oui",P334*'Paramètres'!$B$4,0))</f>
        <v/>
      </c>
      <c r="T334" s="41">
        <f>IF(OR(A334="",P334=""),"",IF(R334="Oui",P334*'Paramètres'!$B$5,0))</f>
        <v/>
      </c>
      <c r="U334" s="41">
        <f>IF(OR(A334="",P334=""),"",P334+S334+T334)</f>
        <v/>
      </c>
      <c r="V334" s="15" t="n"/>
      <c r="W334" s="16" t="n"/>
      <c r="X334" s="22">
        <f>IF(OR(A334="",K334=""),"",K334-TODAY())</f>
        <v/>
      </c>
      <c r="Y334" s="23">
        <f>IF(A334="","",IF(O334="Résilié","Sans objet",IF(K334="","À compléter",IF(K334&lt;TODAY(),"Échu",IF(K334&lt;=TODAY()+'Paramètres'!$B$7,"Échéance prochaine",IF(M334&lt;=TODAY(),"Avis de renouvellement requis","Conforme"))))))</f>
        <v/>
      </c>
      <c r="Z334" s="16" t="n"/>
    </row>
    <row r="335">
      <c r="A335" s="15" t="n"/>
      <c r="B335" s="16" t="n"/>
      <c r="C335" s="15" t="n"/>
      <c r="D335" s="16" t="n"/>
      <c r="E335" s="16" t="n"/>
      <c r="F335" s="16" t="n"/>
      <c r="G335" s="16" t="n"/>
      <c r="H335" s="16" t="n"/>
      <c r="I335" s="38" t="n"/>
      <c r="J335" s="38" t="n"/>
      <c r="K335" s="38" t="n"/>
      <c r="L335" s="18" t="n"/>
      <c r="M335" s="39">
        <f>IF(OR(A335="",K335="",L335=""),"",K335-L335)</f>
        <v/>
      </c>
      <c r="N335" s="15" t="n"/>
      <c r="O335" s="15" t="n"/>
      <c r="P335" s="40" t="n"/>
      <c r="Q335" s="15" t="n"/>
      <c r="R335" s="15" t="n"/>
      <c r="S335" s="41">
        <f>IF(OR(A335="",P335=""),"",IF(Q335="Oui",P335*'Paramètres'!$B$4,0))</f>
        <v/>
      </c>
      <c r="T335" s="41">
        <f>IF(OR(A335="",P335=""),"",IF(R335="Oui",P335*'Paramètres'!$B$5,0))</f>
        <v/>
      </c>
      <c r="U335" s="41">
        <f>IF(OR(A335="",P335=""),"",P335+S335+T335)</f>
        <v/>
      </c>
      <c r="V335" s="15" t="n"/>
      <c r="W335" s="16" t="n"/>
      <c r="X335" s="22">
        <f>IF(OR(A335="",K335=""),"",K335-TODAY())</f>
        <v/>
      </c>
      <c r="Y335" s="23">
        <f>IF(A335="","",IF(O335="Résilié","Sans objet",IF(K335="","À compléter",IF(K335&lt;TODAY(),"Échu",IF(K335&lt;=TODAY()+'Paramètres'!$B$7,"Échéance prochaine",IF(M335&lt;=TODAY(),"Avis de renouvellement requis","Conforme"))))))</f>
        <v/>
      </c>
      <c r="Z335" s="16" t="n"/>
    </row>
    <row r="336">
      <c r="A336" s="15" t="n"/>
      <c r="B336" s="16" t="n"/>
      <c r="C336" s="15" t="n"/>
      <c r="D336" s="16" t="n"/>
      <c r="E336" s="16" t="n"/>
      <c r="F336" s="16" t="n"/>
      <c r="G336" s="16" t="n"/>
      <c r="H336" s="16" t="n"/>
      <c r="I336" s="38" t="n"/>
      <c r="J336" s="38" t="n"/>
      <c r="K336" s="38" t="n"/>
      <c r="L336" s="18" t="n"/>
      <c r="M336" s="39">
        <f>IF(OR(A336="",K336="",L336=""),"",K336-L336)</f>
        <v/>
      </c>
      <c r="N336" s="15" t="n"/>
      <c r="O336" s="15" t="n"/>
      <c r="P336" s="40" t="n"/>
      <c r="Q336" s="15" t="n"/>
      <c r="R336" s="15" t="n"/>
      <c r="S336" s="41">
        <f>IF(OR(A336="",P336=""),"",IF(Q336="Oui",P336*'Paramètres'!$B$4,0))</f>
        <v/>
      </c>
      <c r="T336" s="41">
        <f>IF(OR(A336="",P336=""),"",IF(R336="Oui",P336*'Paramètres'!$B$5,0))</f>
        <v/>
      </c>
      <c r="U336" s="41">
        <f>IF(OR(A336="",P336=""),"",P336+S336+T336)</f>
        <v/>
      </c>
      <c r="V336" s="15" t="n"/>
      <c r="W336" s="16" t="n"/>
      <c r="X336" s="22">
        <f>IF(OR(A336="",K336=""),"",K336-TODAY())</f>
        <v/>
      </c>
      <c r="Y336" s="23">
        <f>IF(A336="","",IF(O336="Résilié","Sans objet",IF(K336="","À compléter",IF(K336&lt;TODAY(),"Échu",IF(K336&lt;=TODAY()+'Paramètres'!$B$7,"Échéance prochaine",IF(M336&lt;=TODAY(),"Avis de renouvellement requis","Conforme"))))))</f>
        <v/>
      </c>
      <c r="Z336" s="16" t="n"/>
    </row>
    <row r="337">
      <c r="A337" s="15" t="n"/>
      <c r="B337" s="16" t="n"/>
      <c r="C337" s="15" t="n"/>
      <c r="D337" s="16" t="n"/>
      <c r="E337" s="16" t="n"/>
      <c r="F337" s="16" t="n"/>
      <c r="G337" s="16" t="n"/>
      <c r="H337" s="16" t="n"/>
      <c r="I337" s="38" t="n"/>
      <c r="J337" s="38" t="n"/>
      <c r="K337" s="38" t="n"/>
      <c r="L337" s="18" t="n"/>
      <c r="M337" s="39">
        <f>IF(OR(A337="",K337="",L337=""),"",K337-L337)</f>
        <v/>
      </c>
      <c r="N337" s="15" t="n"/>
      <c r="O337" s="15" t="n"/>
      <c r="P337" s="40" t="n"/>
      <c r="Q337" s="15" t="n"/>
      <c r="R337" s="15" t="n"/>
      <c r="S337" s="41">
        <f>IF(OR(A337="",P337=""),"",IF(Q337="Oui",P337*'Paramètres'!$B$4,0))</f>
        <v/>
      </c>
      <c r="T337" s="41">
        <f>IF(OR(A337="",P337=""),"",IF(R337="Oui",P337*'Paramètres'!$B$5,0))</f>
        <v/>
      </c>
      <c r="U337" s="41">
        <f>IF(OR(A337="",P337=""),"",P337+S337+T337)</f>
        <v/>
      </c>
      <c r="V337" s="15" t="n"/>
      <c r="W337" s="16" t="n"/>
      <c r="X337" s="22">
        <f>IF(OR(A337="",K337=""),"",K337-TODAY())</f>
        <v/>
      </c>
      <c r="Y337" s="23">
        <f>IF(A337="","",IF(O337="Résilié","Sans objet",IF(K337="","À compléter",IF(K337&lt;TODAY(),"Échu",IF(K337&lt;=TODAY()+'Paramètres'!$B$7,"Échéance prochaine",IF(M337&lt;=TODAY(),"Avis de renouvellement requis","Conforme"))))))</f>
        <v/>
      </c>
      <c r="Z337" s="16" t="n"/>
    </row>
    <row r="338">
      <c r="A338" s="15" t="n"/>
      <c r="B338" s="16" t="n"/>
      <c r="C338" s="15" t="n"/>
      <c r="D338" s="16" t="n"/>
      <c r="E338" s="16" t="n"/>
      <c r="F338" s="16" t="n"/>
      <c r="G338" s="16" t="n"/>
      <c r="H338" s="16" t="n"/>
      <c r="I338" s="38" t="n"/>
      <c r="J338" s="38" t="n"/>
      <c r="K338" s="38" t="n"/>
      <c r="L338" s="18" t="n"/>
      <c r="M338" s="39">
        <f>IF(OR(A338="",K338="",L338=""),"",K338-L338)</f>
        <v/>
      </c>
      <c r="N338" s="15" t="n"/>
      <c r="O338" s="15" t="n"/>
      <c r="P338" s="40" t="n"/>
      <c r="Q338" s="15" t="n"/>
      <c r="R338" s="15" t="n"/>
      <c r="S338" s="41">
        <f>IF(OR(A338="",P338=""),"",IF(Q338="Oui",P338*'Paramètres'!$B$4,0))</f>
        <v/>
      </c>
      <c r="T338" s="41">
        <f>IF(OR(A338="",P338=""),"",IF(R338="Oui",P338*'Paramètres'!$B$5,0))</f>
        <v/>
      </c>
      <c r="U338" s="41">
        <f>IF(OR(A338="",P338=""),"",P338+S338+T338)</f>
        <v/>
      </c>
      <c r="V338" s="15" t="n"/>
      <c r="W338" s="16" t="n"/>
      <c r="X338" s="22">
        <f>IF(OR(A338="",K338=""),"",K338-TODAY())</f>
        <v/>
      </c>
      <c r="Y338" s="23">
        <f>IF(A338="","",IF(O338="Résilié","Sans objet",IF(K338="","À compléter",IF(K338&lt;TODAY(),"Échu",IF(K338&lt;=TODAY()+'Paramètres'!$B$7,"Échéance prochaine",IF(M338&lt;=TODAY(),"Avis de renouvellement requis","Conforme"))))))</f>
        <v/>
      </c>
      <c r="Z338" s="16" t="n"/>
    </row>
    <row r="339">
      <c r="A339" s="15" t="n"/>
      <c r="B339" s="16" t="n"/>
      <c r="C339" s="15" t="n"/>
      <c r="D339" s="16" t="n"/>
      <c r="E339" s="16" t="n"/>
      <c r="F339" s="16" t="n"/>
      <c r="G339" s="16" t="n"/>
      <c r="H339" s="16" t="n"/>
      <c r="I339" s="38" t="n"/>
      <c r="J339" s="38" t="n"/>
      <c r="K339" s="38" t="n"/>
      <c r="L339" s="18" t="n"/>
      <c r="M339" s="39">
        <f>IF(OR(A339="",K339="",L339=""),"",K339-L339)</f>
        <v/>
      </c>
      <c r="N339" s="15" t="n"/>
      <c r="O339" s="15" t="n"/>
      <c r="P339" s="40" t="n"/>
      <c r="Q339" s="15" t="n"/>
      <c r="R339" s="15" t="n"/>
      <c r="S339" s="41">
        <f>IF(OR(A339="",P339=""),"",IF(Q339="Oui",P339*'Paramètres'!$B$4,0))</f>
        <v/>
      </c>
      <c r="T339" s="41">
        <f>IF(OR(A339="",P339=""),"",IF(R339="Oui",P339*'Paramètres'!$B$5,0))</f>
        <v/>
      </c>
      <c r="U339" s="41">
        <f>IF(OR(A339="",P339=""),"",P339+S339+T339)</f>
        <v/>
      </c>
      <c r="V339" s="15" t="n"/>
      <c r="W339" s="16" t="n"/>
      <c r="X339" s="22">
        <f>IF(OR(A339="",K339=""),"",K339-TODAY())</f>
        <v/>
      </c>
      <c r="Y339" s="23">
        <f>IF(A339="","",IF(O339="Résilié","Sans objet",IF(K339="","À compléter",IF(K339&lt;TODAY(),"Échu",IF(K339&lt;=TODAY()+'Paramètres'!$B$7,"Échéance prochaine",IF(M339&lt;=TODAY(),"Avis de renouvellement requis","Conforme"))))))</f>
        <v/>
      </c>
      <c r="Z339" s="16" t="n"/>
    </row>
    <row r="340">
      <c r="A340" s="15" t="n"/>
      <c r="B340" s="16" t="n"/>
      <c r="C340" s="15" t="n"/>
      <c r="D340" s="16" t="n"/>
      <c r="E340" s="16" t="n"/>
      <c r="F340" s="16" t="n"/>
      <c r="G340" s="16" t="n"/>
      <c r="H340" s="16" t="n"/>
      <c r="I340" s="38" t="n"/>
      <c r="J340" s="38" t="n"/>
      <c r="K340" s="38" t="n"/>
      <c r="L340" s="18" t="n"/>
      <c r="M340" s="39">
        <f>IF(OR(A340="",K340="",L340=""),"",K340-L340)</f>
        <v/>
      </c>
      <c r="N340" s="15" t="n"/>
      <c r="O340" s="15" t="n"/>
      <c r="P340" s="40" t="n"/>
      <c r="Q340" s="15" t="n"/>
      <c r="R340" s="15" t="n"/>
      <c r="S340" s="41">
        <f>IF(OR(A340="",P340=""),"",IF(Q340="Oui",P340*'Paramètres'!$B$4,0))</f>
        <v/>
      </c>
      <c r="T340" s="41">
        <f>IF(OR(A340="",P340=""),"",IF(R340="Oui",P340*'Paramètres'!$B$5,0))</f>
        <v/>
      </c>
      <c r="U340" s="41">
        <f>IF(OR(A340="",P340=""),"",P340+S340+T340)</f>
        <v/>
      </c>
      <c r="V340" s="15" t="n"/>
      <c r="W340" s="16" t="n"/>
      <c r="X340" s="22">
        <f>IF(OR(A340="",K340=""),"",K340-TODAY())</f>
        <v/>
      </c>
      <c r="Y340" s="23">
        <f>IF(A340="","",IF(O340="Résilié","Sans objet",IF(K340="","À compléter",IF(K340&lt;TODAY(),"Échu",IF(K340&lt;=TODAY()+'Paramètres'!$B$7,"Échéance prochaine",IF(M340&lt;=TODAY(),"Avis de renouvellement requis","Conforme"))))))</f>
        <v/>
      </c>
      <c r="Z340" s="16" t="n"/>
    </row>
    <row r="341">
      <c r="A341" s="15" t="n"/>
      <c r="B341" s="16" t="n"/>
      <c r="C341" s="15" t="n"/>
      <c r="D341" s="16" t="n"/>
      <c r="E341" s="16" t="n"/>
      <c r="F341" s="16" t="n"/>
      <c r="G341" s="16" t="n"/>
      <c r="H341" s="16" t="n"/>
      <c r="I341" s="38" t="n"/>
      <c r="J341" s="38" t="n"/>
      <c r="K341" s="38" t="n"/>
      <c r="L341" s="18" t="n"/>
      <c r="M341" s="39">
        <f>IF(OR(A341="",K341="",L341=""),"",K341-L341)</f>
        <v/>
      </c>
      <c r="N341" s="15" t="n"/>
      <c r="O341" s="15" t="n"/>
      <c r="P341" s="40" t="n"/>
      <c r="Q341" s="15" t="n"/>
      <c r="R341" s="15" t="n"/>
      <c r="S341" s="41">
        <f>IF(OR(A341="",P341=""),"",IF(Q341="Oui",P341*'Paramètres'!$B$4,0))</f>
        <v/>
      </c>
      <c r="T341" s="41">
        <f>IF(OR(A341="",P341=""),"",IF(R341="Oui",P341*'Paramètres'!$B$5,0))</f>
        <v/>
      </c>
      <c r="U341" s="41">
        <f>IF(OR(A341="",P341=""),"",P341+S341+T341)</f>
        <v/>
      </c>
      <c r="V341" s="15" t="n"/>
      <c r="W341" s="16" t="n"/>
      <c r="X341" s="22">
        <f>IF(OR(A341="",K341=""),"",K341-TODAY())</f>
        <v/>
      </c>
      <c r="Y341" s="23">
        <f>IF(A341="","",IF(O341="Résilié","Sans objet",IF(K341="","À compléter",IF(K341&lt;TODAY(),"Échu",IF(K341&lt;=TODAY()+'Paramètres'!$B$7,"Échéance prochaine",IF(M341&lt;=TODAY(),"Avis de renouvellement requis","Conforme"))))))</f>
        <v/>
      </c>
      <c r="Z341" s="16" t="n"/>
    </row>
    <row r="342">
      <c r="A342" s="15" t="n"/>
      <c r="B342" s="16" t="n"/>
      <c r="C342" s="15" t="n"/>
      <c r="D342" s="16" t="n"/>
      <c r="E342" s="16" t="n"/>
      <c r="F342" s="16" t="n"/>
      <c r="G342" s="16" t="n"/>
      <c r="H342" s="16" t="n"/>
      <c r="I342" s="38" t="n"/>
      <c r="J342" s="38" t="n"/>
      <c r="K342" s="38" t="n"/>
      <c r="L342" s="18" t="n"/>
      <c r="M342" s="39">
        <f>IF(OR(A342="",K342="",L342=""),"",K342-L342)</f>
        <v/>
      </c>
      <c r="N342" s="15" t="n"/>
      <c r="O342" s="15" t="n"/>
      <c r="P342" s="40" t="n"/>
      <c r="Q342" s="15" t="n"/>
      <c r="R342" s="15" t="n"/>
      <c r="S342" s="41">
        <f>IF(OR(A342="",P342=""),"",IF(Q342="Oui",P342*'Paramètres'!$B$4,0))</f>
        <v/>
      </c>
      <c r="T342" s="41">
        <f>IF(OR(A342="",P342=""),"",IF(R342="Oui",P342*'Paramètres'!$B$5,0))</f>
        <v/>
      </c>
      <c r="U342" s="41">
        <f>IF(OR(A342="",P342=""),"",P342+S342+T342)</f>
        <v/>
      </c>
      <c r="V342" s="15" t="n"/>
      <c r="W342" s="16" t="n"/>
      <c r="X342" s="22">
        <f>IF(OR(A342="",K342=""),"",K342-TODAY())</f>
        <v/>
      </c>
      <c r="Y342" s="23">
        <f>IF(A342="","",IF(O342="Résilié","Sans objet",IF(K342="","À compléter",IF(K342&lt;TODAY(),"Échu",IF(K342&lt;=TODAY()+'Paramètres'!$B$7,"Échéance prochaine",IF(M342&lt;=TODAY(),"Avis de renouvellement requis","Conforme"))))))</f>
        <v/>
      </c>
      <c r="Z342" s="16" t="n"/>
    </row>
    <row r="343">
      <c r="A343" s="15" t="n"/>
      <c r="B343" s="16" t="n"/>
      <c r="C343" s="15" t="n"/>
      <c r="D343" s="16" t="n"/>
      <c r="E343" s="16" t="n"/>
      <c r="F343" s="16" t="n"/>
      <c r="G343" s="16" t="n"/>
      <c r="H343" s="16" t="n"/>
      <c r="I343" s="38" t="n"/>
      <c r="J343" s="38" t="n"/>
      <c r="K343" s="38" t="n"/>
      <c r="L343" s="18" t="n"/>
      <c r="M343" s="39">
        <f>IF(OR(A343="",K343="",L343=""),"",K343-L343)</f>
        <v/>
      </c>
      <c r="N343" s="15" t="n"/>
      <c r="O343" s="15" t="n"/>
      <c r="P343" s="40" t="n"/>
      <c r="Q343" s="15" t="n"/>
      <c r="R343" s="15" t="n"/>
      <c r="S343" s="41">
        <f>IF(OR(A343="",P343=""),"",IF(Q343="Oui",P343*'Paramètres'!$B$4,0))</f>
        <v/>
      </c>
      <c r="T343" s="41">
        <f>IF(OR(A343="",P343=""),"",IF(R343="Oui",P343*'Paramètres'!$B$5,0))</f>
        <v/>
      </c>
      <c r="U343" s="41">
        <f>IF(OR(A343="",P343=""),"",P343+S343+T343)</f>
        <v/>
      </c>
      <c r="V343" s="15" t="n"/>
      <c r="W343" s="16" t="n"/>
      <c r="X343" s="22">
        <f>IF(OR(A343="",K343=""),"",K343-TODAY())</f>
        <v/>
      </c>
      <c r="Y343" s="23">
        <f>IF(A343="","",IF(O343="Résilié","Sans objet",IF(K343="","À compléter",IF(K343&lt;TODAY(),"Échu",IF(K343&lt;=TODAY()+'Paramètres'!$B$7,"Échéance prochaine",IF(M343&lt;=TODAY(),"Avis de renouvellement requis","Conforme"))))))</f>
        <v/>
      </c>
      <c r="Z343" s="16" t="n"/>
    </row>
    <row r="344">
      <c r="A344" s="15" t="n"/>
      <c r="B344" s="16" t="n"/>
      <c r="C344" s="15" t="n"/>
      <c r="D344" s="16" t="n"/>
      <c r="E344" s="16" t="n"/>
      <c r="F344" s="16" t="n"/>
      <c r="G344" s="16" t="n"/>
      <c r="H344" s="16" t="n"/>
      <c r="I344" s="38" t="n"/>
      <c r="J344" s="38" t="n"/>
      <c r="K344" s="38" t="n"/>
      <c r="L344" s="18" t="n"/>
      <c r="M344" s="39">
        <f>IF(OR(A344="",K344="",L344=""),"",K344-L344)</f>
        <v/>
      </c>
      <c r="N344" s="15" t="n"/>
      <c r="O344" s="15" t="n"/>
      <c r="P344" s="40" t="n"/>
      <c r="Q344" s="15" t="n"/>
      <c r="R344" s="15" t="n"/>
      <c r="S344" s="41">
        <f>IF(OR(A344="",P344=""),"",IF(Q344="Oui",P344*'Paramètres'!$B$4,0))</f>
        <v/>
      </c>
      <c r="T344" s="41">
        <f>IF(OR(A344="",P344=""),"",IF(R344="Oui",P344*'Paramètres'!$B$5,0))</f>
        <v/>
      </c>
      <c r="U344" s="41">
        <f>IF(OR(A344="",P344=""),"",P344+S344+T344)</f>
        <v/>
      </c>
      <c r="V344" s="15" t="n"/>
      <c r="W344" s="16" t="n"/>
      <c r="X344" s="22">
        <f>IF(OR(A344="",K344=""),"",K344-TODAY())</f>
        <v/>
      </c>
      <c r="Y344" s="23">
        <f>IF(A344="","",IF(O344="Résilié","Sans objet",IF(K344="","À compléter",IF(K344&lt;TODAY(),"Échu",IF(K344&lt;=TODAY()+'Paramètres'!$B$7,"Échéance prochaine",IF(M344&lt;=TODAY(),"Avis de renouvellement requis","Conforme"))))))</f>
        <v/>
      </c>
      <c r="Z344" s="16" t="n"/>
    </row>
    <row r="345">
      <c r="A345" s="15" t="n"/>
      <c r="B345" s="16" t="n"/>
      <c r="C345" s="15" t="n"/>
      <c r="D345" s="16" t="n"/>
      <c r="E345" s="16" t="n"/>
      <c r="F345" s="16" t="n"/>
      <c r="G345" s="16" t="n"/>
      <c r="H345" s="16" t="n"/>
      <c r="I345" s="38" t="n"/>
      <c r="J345" s="38" t="n"/>
      <c r="K345" s="38" t="n"/>
      <c r="L345" s="18" t="n"/>
      <c r="M345" s="39">
        <f>IF(OR(A345="",K345="",L345=""),"",K345-L345)</f>
        <v/>
      </c>
      <c r="N345" s="15" t="n"/>
      <c r="O345" s="15" t="n"/>
      <c r="P345" s="40" t="n"/>
      <c r="Q345" s="15" t="n"/>
      <c r="R345" s="15" t="n"/>
      <c r="S345" s="41">
        <f>IF(OR(A345="",P345=""),"",IF(Q345="Oui",P345*'Paramètres'!$B$4,0))</f>
        <v/>
      </c>
      <c r="T345" s="41">
        <f>IF(OR(A345="",P345=""),"",IF(R345="Oui",P345*'Paramètres'!$B$5,0))</f>
        <v/>
      </c>
      <c r="U345" s="41">
        <f>IF(OR(A345="",P345=""),"",P345+S345+T345)</f>
        <v/>
      </c>
      <c r="V345" s="15" t="n"/>
      <c r="W345" s="16" t="n"/>
      <c r="X345" s="22">
        <f>IF(OR(A345="",K345=""),"",K345-TODAY())</f>
        <v/>
      </c>
      <c r="Y345" s="23">
        <f>IF(A345="","",IF(O345="Résilié","Sans objet",IF(K345="","À compléter",IF(K345&lt;TODAY(),"Échu",IF(K345&lt;=TODAY()+'Paramètres'!$B$7,"Échéance prochaine",IF(M345&lt;=TODAY(),"Avis de renouvellement requis","Conforme"))))))</f>
        <v/>
      </c>
      <c r="Z345" s="16" t="n"/>
    </row>
    <row r="346">
      <c r="A346" s="15" t="n"/>
      <c r="B346" s="16" t="n"/>
      <c r="C346" s="15" t="n"/>
      <c r="D346" s="16" t="n"/>
      <c r="E346" s="16" t="n"/>
      <c r="F346" s="16" t="n"/>
      <c r="G346" s="16" t="n"/>
      <c r="H346" s="16" t="n"/>
      <c r="I346" s="38" t="n"/>
      <c r="J346" s="38" t="n"/>
      <c r="K346" s="38" t="n"/>
      <c r="L346" s="18" t="n"/>
      <c r="M346" s="39">
        <f>IF(OR(A346="",K346="",L346=""),"",K346-L346)</f>
        <v/>
      </c>
      <c r="N346" s="15" t="n"/>
      <c r="O346" s="15" t="n"/>
      <c r="P346" s="40" t="n"/>
      <c r="Q346" s="15" t="n"/>
      <c r="R346" s="15" t="n"/>
      <c r="S346" s="41">
        <f>IF(OR(A346="",P346=""),"",IF(Q346="Oui",P346*'Paramètres'!$B$4,0))</f>
        <v/>
      </c>
      <c r="T346" s="41">
        <f>IF(OR(A346="",P346=""),"",IF(R346="Oui",P346*'Paramètres'!$B$5,0))</f>
        <v/>
      </c>
      <c r="U346" s="41">
        <f>IF(OR(A346="",P346=""),"",P346+S346+T346)</f>
        <v/>
      </c>
      <c r="V346" s="15" t="n"/>
      <c r="W346" s="16" t="n"/>
      <c r="X346" s="22">
        <f>IF(OR(A346="",K346=""),"",K346-TODAY())</f>
        <v/>
      </c>
      <c r="Y346" s="23">
        <f>IF(A346="","",IF(O346="Résilié","Sans objet",IF(K346="","À compléter",IF(K346&lt;TODAY(),"Échu",IF(K346&lt;=TODAY()+'Paramètres'!$B$7,"Échéance prochaine",IF(M346&lt;=TODAY(),"Avis de renouvellement requis","Conforme"))))))</f>
        <v/>
      </c>
      <c r="Z346" s="16" t="n"/>
    </row>
    <row r="347">
      <c r="A347" s="15" t="n"/>
      <c r="B347" s="16" t="n"/>
      <c r="C347" s="15" t="n"/>
      <c r="D347" s="16" t="n"/>
      <c r="E347" s="16" t="n"/>
      <c r="F347" s="16" t="n"/>
      <c r="G347" s="16" t="n"/>
      <c r="H347" s="16" t="n"/>
      <c r="I347" s="38" t="n"/>
      <c r="J347" s="38" t="n"/>
      <c r="K347" s="38" t="n"/>
      <c r="L347" s="18" t="n"/>
      <c r="M347" s="39">
        <f>IF(OR(A347="",K347="",L347=""),"",K347-L347)</f>
        <v/>
      </c>
      <c r="N347" s="15" t="n"/>
      <c r="O347" s="15" t="n"/>
      <c r="P347" s="40" t="n"/>
      <c r="Q347" s="15" t="n"/>
      <c r="R347" s="15" t="n"/>
      <c r="S347" s="41">
        <f>IF(OR(A347="",P347=""),"",IF(Q347="Oui",P347*'Paramètres'!$B$4,0))</f>
        <v/>
      </c>
      <c r="T347" s="41">
        <f>IF(OR(A347="",P347=""),"",IF(R347="Oui",P347*'Paramètres'!$B$5,0))</f>
        <v/>
      </c>
      <c r="U347" s="41">
        <f>IF(OR(A347="",P347=""),"",P347+S347+T347)</f>
        <v/>
      </c>
      <c r="V347" s="15" t="n"/>
      <c r="W347" s="16" t="n"/>
      <c r="X347" s="22">
        <f>IF(OR(A347="",K347=""),"",K347-TODAY())</f>
        <v/>
      </c>
      <c r="Y347" s="23">
        <f>IF(A347="","",IF(O347="Résilié","Sans objet",IF(K347="","À compléter",IF(K347&lt;TODAY(),"Échu",IF(K347&lt;=TODAY()+'Paramètres'!$B$7,"Échéance prochaine",IF(M347&lt;=TODAY(),"Avis de renouvellement requis","Conforme"))))))</f>
        <v/>
      </c>
      <c r="Z347" s="16" t="n"/>
    </row>
    <row r="348">
      <c r="A348" s="15" t="n"/>
      <c r="B348" s="16" t="n"/>
      <c r="C348" s="15" t="n"/>
      <c r="D348" s="16" t="n"/>
      <c r="E348" s="16" t="n"/>
      <c r="F348" s="16" t="n"/>
      <c r="G348" s="16" t="n"/>
      <c r="H348" s="16" t="n"/>
      <c r="I348" s="38" t="n"/>
      <c r="J348" s="38" t="n"/>
      <c r="K348" s="38" t="n"/>
      <c r="L348" s="18" t="n"/>
      <c r="M348" s="39">
        <f>IF(OR(A348="",K348="",L348=""),"",K348-L348)</f>
        <v/>
      </c>
      <c r="N348" s="15" t="n"/>
      <c r="O348" s="15" t="n"/>
      <c r="P348" s="40" t="n"/>
      <c r="Q348" s="15" t="n"/>
      <c r="R348" s="15" t="n"/>
      <c r="S348" s="41">
        <f>IF(OR(A348="",P348=""),"",IF(Q348="Oui",P348*'Paramètres'!$B$4,0))</f>
        <v/>
      </c>
      <c r="T348" s="41">
        <f>IF(OR(A348="",P348=""),"",IF(R348="Oui",P348*'Paramètres'!$B$5,0))</f>
        <v/>
      </c>
      <c r="U348" s="41">
        <f>IF(OR(A348="",P348=""),"",P348+S348+T348)</f>
        <v/>
      </c>
      <c r="V348" s="15" t="n"/>
      <c r="W348" s="16" t="n"/>
      <c r="X348" s="22">
        <f>IF(OR(A348="",K348=""),"",K348-TODAY())</f>
        <v/>
      </c>
      <c r="Y348" s="23">
        <f>IF(A348="","",IF(O348="Résilié","Sans objet",IF(K348="","À compléter",IF(K348&lt;TODAY(),"Échu",IF(K348&lt;=TODAY()+'Paramètres'!$B$7,"Échéance prochaine",IF(M348&lt;=TODAY(),"Avis de renouvellement requis","Conforme"))))))</f>
        <v/>
      </c>
      <c r="Z348" s="16" t="n"/>
    </row>
    <row r="349">
      <c r="A349" s="15" t="n"/>
      <c r="B349" s="16" t="n"/>
      <c r="C349" s="15" t="n"/>
      <c r="D349" s="16" t="n"/>
      <c r="E349" s="16" t="n"/>
      <c r="F349" s="16" t="n"/>
      <c r="G349" s="16" t="n"/>
      <c r="H349" s="16" t="n"/>
      <c r="I349" s="38" t="n"/>
      <c r="J349" s="38" t="n"/>
      <c r="K349" s="38" t="n"/>
      <c r="L349" s="18" t="n"/>
      <c r="M349" s="39">
        <f>IF(OR(A349="",K349="",L349=""),"",K349-L349)</f>
        <v/>
      </c>
      <c r="N349" s="15" t="n"/>
      <c r="O349" s="15" t="n"/>
      <c r="P349" s="40" t="n"/>
      <c r="Q349" s="15" t="n"/>
      <c r="R349" s="15" t="n"/>
      <c r="S349" s="41">
        <f>IF(OR(A349="",P349=""),"",IF(Q349="Oui",P349*'Paramètres'!$B$4,0))</f>
        <v/>
      </c>
      <c r="T349" s="41">
        <f>IF(OR(A349="",P349=""),"",IF(R349="Oui",P349*'Paramètres'!$B$5,0))</f>
        <v/>
      </c>
      <c r="U349" s="41">
        <f>IF(OR(A349="",P349=""),"",P349+S349+T349)</f>
        <v/>
      </c>
      <c r="V349" s="15" t="n"/>
      <c r="W349" s="16" t="n"/>
      <c r="X349" s="22">
        <f>IF(OR(A349="",K349=""),"",K349-TODAY())</f>
        <v/>
      </c>
      <c r="Y349" s="23">
        <f>IF(A349="","",IF(O349="Résilié","Sans objet",IF(K349="","À compléter",IF(K349&lt;TODAY(),"Échu",IF(K349&lt;=TODAY()+'Paramètres'!$B$7,"Échéance prochaine",IF(M349&lt;=TODAY(),"Avis de renouvellement requis","Conforme"))))))</f>
        <v/>
      </c>
      <c r="Z349" s="16" t="n"/>
    </row>
    <row r="350">
      <c r="A350" s="15" t="n"/>
      <c r="B350" s="16" t="n"/>
      <c r="C350" s="15" t="n"/>
      <c r="D350" s="16" t="n"/>
      <c r="E350" s="16" t="n"/>
      <c r="F350" s="16" t="n"/>
      <c r="G350" s="16" t="n"/>
      <c r="H350" s="16" t="n"/>
      <c r="I350" s="38" t="n"/>
      <c r="J350" s="38" t="n"/>
      <c r="K350" s="38" t="n"/>
      <c r="L350" s="18" t="n"/>
      <c r="M350" s="39">
        <f>IF(OR(A350="",K350="",L350=""),"",K350-L350)</f>
        <v/>
      </c>
      <c r="N350" s="15" t="n"/>
      <c r="O350" s="15" t="n"/>
      <c r="P350" s="40" t="n"/>
      <c r="Q350" s="15" t="n"/>
      <c r="R350" s="15" t="n"/>
      <c r="S350" s="41">
        <f>IF(OR(A350="",P350=""),"",IF(Q350="Oui",P350*'Paramètres'!$B$4,0))</f>
        <v/>
      </c>
      <c r="T350" s="41">
        <f>IF(OR(A350="",P350=""),"",IF(R350="Oui",P350*'Paramètres'!$B$5,0))</f>
        <v/>
      </c>
      <c r="U350" s="41">
        <f>IF(OR(A350="",P350=""),"",P350+S350+T350)</f>
        <v/>
      </c>
      <c r="V350" s="15" t="n"/>
      <c r="W350" s="16" t="n"/>
      <c r="X350" s="22">
        <f>IF(OR(A350="",K350=""),"",K350-TODAY())</f>
        <v/>
      </c>
      <c r="Y350" s="23">
        <f>IF(A350="","",IF(O350="Résilié","Sans objet",IF(K350="","À compléter",IF(K350&lt;TODAY(),"Échu",IF(K350&lt;=TODAY()+'Paramètres'!$B$7,"Échéance prochaine",IF(M350&lt;=TODAY(),"Avis de renouvellement requis","Conforme"))))))</f>
        <v/>
      </c>
      <c r="Z350" s="16" t="n"/>
    </row>
    <row r="351">
      <c r="A351" s="15" t="n"/>
      <c r="B351" s="16" t="n"/>
      <c r="C351" s="15" t="n"/>
      <c r="D351" s="16" t="n"/>
      <c r="E351" s="16" t="n"/>
      <c r="F351" s="16" t="n"/>
      <c r="G351" s="16" t="n"/>
      <c r="H351" s="16" t="n"/>
      <c r="I351" s="38" t="n"/>
      <c r="J351" s="38" t="n"/>
      <c r="K351" s="38" t="n"/>
      <c r="L351" s="18" t="n"/>
      <c r="M351" s="39">
        <f>IF(OR(A351="",K351="",L351=""),"",K351-L351)</f>
        <v/>
      </c>
      <c r="N351" s="15" t="n"/>
      <c r="O351" s="15" t="n"/>
      <c r="P351" s="40" t="n"/>
      <c r="Q351" s="15" t="n"/>
      <c r="R351" s="15" t="n"/>
      <c r="S351" s="41">
        <f>IF(OR(A351="",P351=""),"",IF(Q351="Oui",P351*'Paramètres'!$B$4,0))</f>
        <v/>
      </c>
      <c r="T351" s="41">
        <f>IF(OR(A351="",P351=""),"",IF(R351="Oui",P351*'Paramètres'!$B$5,0))</f>
        <v/>
      </c>
      <c r="U351" s="41">
        <f>IF(OR(A351="",P351=""),"",P351+S351+T351)</f>
        <v/>
      </c>
      <c r="V351" s="15" t="n"/>
      <c r="W351" s="16" t="n"/>
      <c r="X351" s="22">
        <f>IF(OR(A351="",K351=""),"",K351-TODAY())</f>
        <v/>
      </c>
      <c r="Y351" s="23">
        <f>IF(A351="","",IF(O351="Résilié","Sans objet",IF(K351="","À compléter",IF(K351&lt;TODAY(),"Échu",IF(K351&lt;=TODAY()+'Paramètres'!$B$7,"Échéance prochaine",IF(M351&lt;=TODAY(),"Avis de renouvellement requis","Conforme"))))))</f>
        <v/>
      </c>
      <c r="Z351" s="16" t="n"/>
    </row>
    <row r="352">
      <c r="A352" s="15" t="n"/>
      <c r="B352" s="16" t="n"/>
      <c r="C352" s="15" t="n"/>
      <c r="D352" s="16" t="n"/>
      <c r="E352" s="16" t="n"/>
      <c r="F352" s="16" t="n"/>
      <c r="G352" s="16" t="n"/>
      <c r="H352" s="16" t="n"/>
      <c r="I352" s="38" t="n"/>
      <c r="J352" s="38" t="n"/>
      <c r="K352" s="38" t="n"/>
      <c r="L352" s="18" t="n"/>
      <c r="M352" s="39">
        <f>IF(OR(A352="",K352="",L352=""),"",K352-L352)</f>
        <v/>
      </c>
      <c r="N352" s="15" t="n"/>
      <c r="O352" s="15" t="n"/>
      <c r="P352" s="40" t="n"/>
      <c r="Q352" s="15" t="n"/>
      <c r="R352" s="15" t="n"/>
      <c r="S352" s="41">
        <f>IF(OR(A352="",P352=""),"",IF(Q352="Oui",P352*'Paramètres'!$B$4,0))</f>
        <v/>
      </c>
      <c r="T352" s="41">
        <f>IF(OR(A352="",P352=""),"",IF(R352="Oui",P352*'Paramètres'!$B$5,0))</f>
        <v/>
      </c>
      <c r="U352" s="41">
        <f>IF(OR(A352="",P352=""),"",P352+S352+T352)</f>
        <v/>
      </c>
      <c r="V352" s="15" t="n"/>
      <c r="W352" s="16" t="n"/>
      <c r="X352" s="22">
        <f>IF(OR(A352="",K352=""),"",K352-TODAY())</f>
        <v/>
      </c>
      <c r="Y352" s="23">
        <f>IF(A352="","",IF(O352="Résilié","Sans objet",IF(K352="","À compléter",IF(K352&lt;TODAY(),"Échu",IF(K352&lt;=TODAY()+'Paramètres'!$B$7,"Échéance prochaine",IF(M352&lt;=TODAY(),"Avis de renouvellement requis","Conforme"))))))</f>
        <v/>
      </c>
      <c r="Z352" s="16" t="n"/>
    </row>
    <row r="353">
      <c r="A353" s="15" t="n"/>
      <c r="B353" s="16" t="n"/>
      <c r="C353" s="15" t="n"/>
      <c r="D353" s="16" t="n"/>
      <c r="E353" s="16" t="n"/>
      <c r="F353" s="16" t="n"/>
      <c r="G353" s="16" t="n"/>
      <c r="H353" s="16" t="n"/>
      <c r="I353" s="38" t="n"/>
      <c r="J353" s="38" t="n"/>
      <c r="K353" s="38" t="n"/>
      <c r="L353" s="18" t="n"/>
      <c r="M353" s="39">
        <f>IF(OR(A353="",K353="",L353=""),"",K353-L353)</f>
        <v/>
      </c>
      <c r="N353" s="15" t="n"/>
      <c r="O353" s="15" t="n"/>
      <c r="P353" s="40" t="n"/>
      <c r="Q353" s="15" t="n"/>
      <c r="R353" s="15" t="n"/>
      <c r="S353" s="41">
        <f>IF(OR(A353="",P353=""),"",IF(Q353="Oui",P353*'Paramètres'!$B$4,0))</f>
        <v/>
      </c>
      <c r="T353" s="41">
        <f>IF(OR(A353="",P353=""),"",IF(R353="Oui",P353*'Paramètres'!$B$5,0))</f>
        <v/>
      </c>
      <c r="U353" s="41">
        <f>IF(OR(A353="",P353=""),"",P353+S353+T353)</f>
        <v/>
      </c>
      <c r="V353" s="15" t="n"/>
      <c r="W353" s="16" t="n"/>
      <c r="X353" s="22">
        <f>IF(OR(A353="",K353=""),"",K353-TODAY())</f>
        <v/>
      </c>
      <c r="Y353" s="23">
        <f>IF(A353="","",IF(O353="Résilié","Sans objet",IF(K353="","À compléter",IF(K353&lt;TODAY(),"Échu",IF(K353&lt;=TODAY()+'Paramètres'!$B$7,"Échéance prochaine",IF(M353&lt;=TODAY(),"Avis de renouvellement requis","Conforme"))))))</f>
        <v/>
      </c>
      <c r="Z353" s="16" t="n"/>
    </row>
    <row r="354">
      <c r="A354" s="15" t="n"/>
      <c r="B354" s="16" t="n"/>
      <c r="C354" s="15" t="n"/>
      <c r="D354" s="16" t="n"/>
      <c r="E354" s="16" t="n"/>
      <c r="F354" s="16" t="n"/>
      <c r="G354" s="16" t="n"/>
      <c r="H354" s="16" t="n"/>
      <c r="I354" s="38" t="n"/>
      <c r="J354" s="38" t="n"/>
      <c r="K354" s="38" t="n"/>
      <c r="L354" s="18" t="n"/>
      <c r="M354" s="39">
        <f>IF(OR(A354="",K354="",L354=""),"",K354-L354)</f>
        <v/>
      </c>
      <c r="N354" s="15" t="n"/>
      <c r="O354" s="15" t="n"/>
      <c r="P354" s="40" t="n"/>
      <c r="Q354" s="15" t="n"/>
      <c r="R354" s="15" t="n"/>
      <c r="S354" s="41">
        <f>IF(OR(A354="",P354=""),"",IF(Q354="Oui",P354*'Paramètres'!$B$4,0))</f>
        <v/>
      </c>
      <c r="T354" s="41">
        <f>IF(OR(A354="",P354=""),"",IF(R354="Oui",P354*'Paramètres'!$B$5,0))</f>
        <v/>
      </c>
      <c r="U354" s="41">
        <f>IF(OR(A354="",P354=""),"",P354+S354+T354)</f>
        <v/>
      </c>
      <c r="V354" s="15" t="n"/>
      <c r="W354" s="16" t="n"/>
      <c r="X354" s="22">
        <f>IF(OR(A354="",K354=""),"",K354-TODAY())</f>
        <v/>
      </c>
      <c r="Y354" s="23">
        <f>IF(A354="","",IF(O354="Résilié","Sans objet",IF(K354="","À compléter",IF(K354&lt;TODAY(),"Échu",IF(K354&lt;=TODAY()+'Paramètres'!$B$7,"Échéance prochaine",IF(M354&lt;=TODAY(),"Avis de renouvellement requis","Conforme"))))))</f>
        <v/>
      </c>
      <c r="Z354" s="16" t="n"/>
    </row>
    <row r="355">
      <c r="A355" s="15" t="n"/>
      <c r="B355" s="16" t="n"/>
      <c r="C355" s="15" t="n"/>
      <c r="D355" s="16" t="n"/>
      <c r="E355" s="16" t="n"/>
      <c r="F355" s="16" t="n"/>
      <c r="G355" s="16" t="n"/>
      <c r="H355" s="16" t="n"/>
      <c r="I355" s="38" t="n"/>
      <c r="J355" s="38" t="n"/>
      <c r="K355" s="38" t="n"/>
      <c r="L355" s="18" t="n"/>
      <c r="M355" s="39">
        <f>IF(OR(A355="",K355="",L355=""),"",K355-L355)</f>
        <v/>
      </c>
      <c r="N355" s="15" t="n"/>
      <c r="O355" s="15" t="n"/>
      <c r="P355" s="40" t="n"/>
      <c r="Q355" s="15" t="n"/>
      <c r="R355" s="15" t="n"/>
      <c r="S355" s="41">
        <f>IF(OR(A355="",P355=""),"",IF(Q355="Oui",P355*'Paramètres'!$B$4,0))</f>
        <v/>
      </c>
      <c r="T355" s="41">
        <f>IF(OR(A355="",P355=""),"",IF(R355="Oui",P355*'Paramètres'!$B$5,0))</f>
        <v/>
      </c>
      <c r="U355" s="41">
        <f>IF(OR(A355="",P355=""),"",P355+S355+T355)</f>
        <v/>
      </c>
      <c r="V355" s="15" t="n"/>
      <c r="W355" s="16" t="n"/>
      <c r="X355" s="22">
        <f>IF(OR(A355="",K355=""),"",K355-TODAY())</f>
        <v/>
      </c>
      <c r="Y355" s="23">
        <f>IF(A355="","",IF(O355="Résilié","Sans objet",IF(K355="","À compléter",IF(K355&lt;TODAY(),"Échu",IF(K355&lt;=TODAY()+'Paramètres'!$B$7,"Échéance prochaine",IF(M355&lt;=TODAY(),"Avis de renouvellement requis","Conforme"))))))</f>
        <v/>
      </c>
      <c r="Z355" s="16" t="n"/>
    </row>
    <row r="356">
      <c r="A356" s="15" t="n"/>
      <c r="B356" s="16" t="n"/>
      <c r="C356" s="15" t="n"/>
      <c r="D356" s="16" t="n"/>
      <c r="E356" s="16" t="n"/>
      <c r="F356" s="16" t="n"/>
      <c r="G356" s="16" t="n"/>
      <c r="H356" s="16" t="n"/>
      <c r="I356" s="38" t="n"/>
      <c r="J356" s="38" t="n"/>
      <c r="K356" s="38" t="n"/>
      <c r="L356" s="18" t="n"/>
      <c r="M356" s="39">
        <f>IF(OR(A356="",K356="",L356=""),"",K356-L356)</f>
        <v/>
      </c>
      <c r="N356" s="15" t="n"/>
      <c r="O356" s="15" t="n"/>
      <c r="P356" s="40" t="n"/>
      <c r="Q356" s="15" t="n"/>
      <c r="R356" s="15" t="n"/>
      <c r="S356" s="41">
        <f>IF(OR(A356="",P356=""),"",IF(Q356="Oui",P356*'Paramètres'!$B$4,0))</f>
        <v/>
      </c>
      <c r="T356" s="41">
        <f>IF(OR(A356="",P356=""),"",IF(R356="Oui",P356*'Paramètres'!$B$5,0))</f>
        <v/>
      </c>
      <c r="U356" s="41">
        <f>IF(OR(A356="",P356=""),"",P356+S356+T356)</f>
        <v/>
      </c>
      <c r="V356" s="15" t="n"/>
      <c r="W356" s="16" t="n"/>
      <c r="X356" s="22">
        <f>IF(OR(A356="",K356=""),"",K356-TODAY())</f>
        <v/>
      </c>
      <c r="Y356" s="23">
        <f>IF(A356="","",IF(O356="Résilié","Sans objet",IF(K356="","À compléter",IF(K356&lt;TODAY(),"Échu",IF(K356&lt;=TODAY()+'Paramètres'!$B$7,"Échéance prochaine",IF(M356&lt;=TODAY(),"Avis de renouvellement requis","Conforme"))))))</f>
        <v/>
      </c>
      <c r="Z356" s="16" t="n"/>
    </row>
    <row r="357">
      <c r="A357" s="15" t="n"/>
      <c r="B357" s="16" t="n"/>
      <c r="C357" s="15" t="n"/>
      <c r="D357" s="16" t="n"/>
      <c r="E357" s="16" t="n"/>
      <c r="F357" s="16" t="n"/>
      <c r="G357" s="16" t="n"/>
      <c r="H357" s="16" t="n"/>
      <c r="I357" s="38" t="n"/>
      <c r="J357" s="38" t="n"/>
      <c r="K357" s="38" t="n"/>
      <c r="L357" s="18" t="n"/>
      <c r="M357" s="39">
        <f>IF(OR(A357="",K357="",L357=""),"",K357-L357)</f>
        <v/>
      </c>
      <c r="N357" s="15" t="n"/>
      <c r="O357" s="15" t="n"/>
      <c r="P357" s="40" t="n"/>
      <c r="Q357" s="15" t="n"/>
      <c r="R357" s="15" t="n"/>
      <c r="S357" s="41">
        <f>IF(OR(A357="",P357=""),"",IF(Q357="Oui",P357*'Paramètres'!$B$4,0))</f>
        <v/>
      </c>
      <c r="T357" s="41">
        <f>IF(OR(A357="",P357=""),"",IF(R357="Oui",P357*'Paramètres'!$B$5,0))</f>
        <v/>
      </c>
      <c r="U357" s="41">
        <f>IF(OR(A357="",P357=""),"",P357+S357+T357)</f>
        <v/>
      </c>
      <c r="V357" s="15" t="n"/>
      <c r="W357" s="16" t="n"/>
      <c r="X357" s="22">
        <f>IF(OR(A357="",K357=""),"",K357-TODAY())</f>
        <v/>
      </c>
      <c r="Y357" s="23">
        <f>IF(A357="","",IF(O357="Résilié","Sans objet",IF(K357="","À compléter",IF(K357&lt;TODAY(),"Échu",IF(K357&lt;=TODAY()+'Paramètres'!$B$7,"Échéance prochaine",IF(M357&lt;=TODAY(),"Avis de renouvellement requis","Conforme"))))))</f>
        <v/>
      </c>
      <c r="Z357" s="16" t="n"/>
    </row>
    <row r="358">
      <c r="A358" s="15" t="n"/>
      <c r="B358" s="16" t="n"/>
      <c r="C358" s="15" t="n"/>
      <c r="D358" s="16" t="n"/>
      <c r="E358" s="16" t="n"/>
      <c r="F358" s="16" t="n"/>
      <c r="G358" s="16" t="n"/>
      <c r="H358" s="16" t="n"/>
      <c r="I358" s="38" t="n"/>
      <c r="J358" s="38" t="n"/>
      <c r="K358" s="38" t="n"/>
      <c r="L358" s="18" t="n"/>
      <c r="M358" s="39">
        <f>IF(OR(A358="",K358="",L358=""),"",K358-L358)</f>
        <v/>
      </c>
      <c r="N358" s="15" t="n"/>
      <c r="O358" s="15" t="n"/>
      <c r="P358" s="40" t="n"/>
      <c r="Q358" s="15" t="n"/>
      <c r="R358" s="15" t="n"/>
      <c r="S358" s="41">
        <f>IF(OR(A358="",P358=""),"",IF(Q358="Oui",P358*'Paramètres'!$B$4,0))</f>
        <v/>
      </c>
      <c r="T358" s="41">
        <f>IF(OR(A358="",P358=""),"",IF(R358="Oui",P358*'Paramètres'!$B$5,0))</f>
        <v/>
      </c>
      <c r="U358" s="41">
        <f>IF(OR(A358="",P358=""),"",P358+S358+T358)</f>
        <v/>
      </c>
      <c r="V358" s="15" t="n"/>
      <c r="W358" s="16" t="n"/>
      <c r="X358" s="22">
        <f>IF(OR(A358="",K358=""),"",K358-TODAY())</f>
        <v/>
      </c>
      <c r="Y358" s="23">
        <f>IF(A358="","",IF(O358="Résilié","Sans objet",IF(K358="","À compléter",IF(K358&lt;TODAY(),"Échu",IF(K358&lt;=TODAY()+'Paramètres'!$B$7,"Échéance prochaine",IF(M358&lt;=TODAY(),"Avis de renouvellement requis","Conforme"))))))</f>
        <v/>
      </c>
      <c r="Z358" s="16" t="n"/>
    </row>
    <row r="359">
      <c r="A359" s="15" t="n"/>
      <c r="B359" s="16" t="n"/>
      <c r="C359" s="15" t="n"/>
      <c r="D359" s="16" t="n"/>
      <c r="E359" s="16" t="n"/>
      <c r="F359" s="16" t="n"/>
      <c r="G359" s="16" t="n"/>
      <c r="H359" s="16" t="n"/>
      <c r="I359" s="38" t="n"/>
      <c r="J359" s="38" t="n"/>
      <c r="K359" s="38" t="n"/>
      <c r="L359" s="18" t="n"/>
      <c r="M359" s="39">
        <f>IF(OR(A359="",K359="",L359=""),"",K359-L359)</f>
        <v/>
      </c>
      <c r="N359" s="15" t="n"/>
      <c r="O359" s="15" t="n"/>
      <c r="P359" s="40" t="n"/>
      <c r="Q359" s="15" t="n"/>
      <c r="R359" s="15" t="n"/>
      <c r="S359" s="41">
        <f>IF(OR(A359="",P359=""),"",IF(Q359="Oui",P359*'Paramètres'!$B$4,0))</f>
        <v/>
      </c>
      <c r="T359" s="41">
        <f>IF(OR(A359="",P359=""),"",IF(R359="Oui",P359*'Paramètres'!$B$5,0))</f>
        <v/>
      </c>
      <c r="U359" s="41">
        <f>IF(OR(A359="",P359=""),"",P359+S359+T359)</f>
        <v/>
      </c>
      <c r="V359" s="15" t="n"/>
      <c r="W359" s="16" t="n"/>
      <c r="X359" s="22">
        <f>IF(OR(A359="",K359=""),"",K359-TODAY())</f>
        <v/>
      </c>
      <c r="Y359" s="23">
        <f>IF(A359="","",IF(O359="Résilié","Sans objet",IF(K359="","À compléter",IF(K359&lt;TODAY(),"Échu",IF(K359&lt;=TODAY()+'Paramètres'!$B$7,"Échéance prochaine",IF(M359&lt;=TODAY(),"Avis de renouvellement requis","Conforme"))))))</f>
        <v/>
      </c>
      <c r="Z359" s="16" t="n"/>
    </row>
    <row r="360">
      <c r="A360" s="15" t="n"/>
      <c r="B360" s="16" t="n"/>
      <c r="C360" s="15" t="n"/>
      <c r="D360" s="16" t="n"/>
      <c r="E360" s="16" t="n"/>
      <c r="F360" s="16" t="n"/>
      <c r="G360" s="16" t="n"/>
      <c r="H360" s="16" t="n"/>
      <c r="I360" s="38" t="n"/>
      <c r="J360" s="38" t="n"/>
      <c r="K360" s="38" t="n"/>
      <c r="L360" s="18" t="n"/>
      <c r="M360" s="39">
        <f>IF(OR(A360="",K360="",L360=""),"",K360-L360)</f>
        <v/>
      </c>
      <c r="N360" s="15" t="n"/>
      <c r="O360" s="15" t="n"/>
      <c r="P360" s="40" t="n"/>
      <c r="Q360" s="15" t="n"/>
      <c r="R360" s="15" t="n"/>
      <c r="S360" s="41">
        <f>IF(OR(A360="",P360=""),"",IF(Q360="Oui",P360*'Paramètres'!$B$4,0))</f>
        <v/>
      </c>
      <c r="T360" s="41">
        <f>IF(OR(A360="",P360=""),"",IF(R360="Oui",P360*'Paramètres'!$B$5,0))</f>
        <v/>
      </c>
      <c r="U360" s="41">
        <f>IF(OR(A360="",P360=""),"",P360+S360+T360)</f>
        <v/>
      </c>
      <c r="V360" s="15" t="n"/>
      <c r="W360" s="16" t="n"/>
      <c r="X360" s="22">
        <f>IF(OR(A360="",K360=""),"",K360-TODAY())</f>
        <v/>
      </c>
      <c r="Y360" s="23">
        <f>IF(A360="","",IF(O360="Résilié","Sans objet",IF(K360="","À compléter",IF(K360&lt;TODAY(),"Échu",IF(K360&lt;=TODAY()+'Paramètres'!$B$7,"Échéance prochaine",IF(M360&lt;=TODAY(),"Avis de renouvellement requis","Conforme"))))))</f>
        <v/>
      </c>
      <c r="Z360" s="16" t="n"/>
    </row>
    <row r="361">
      <c r="A361" s="15" t="n"/>
      <c r="B361" s="16" t="n"/>
      <c r="C361" s="15" t="n"/>
      <c r="D361" s="16" t="n"/>
      <c r="E361" s="16" t="n"/>
      <c r="F361" s="16" t="n"/>
      <c r="G361" s="16" t="n"/>
      <c r="H361" s="16" t="n"/>
      <c r="I361" s="38" t="n"/>
      <c r="J361" s="38" t="n"/>
      <c r="K361" s="38" t="n"/>
      <c r="L361" s="18" t="n"/>
      <c r="M361" s="39">
        <f>IF(OR(A361="",K361="",L361=""),"",K361-L361)</f>
        <v/>
      </c>
      <c r="N361" s="15" t="n"/>
      <c r="O361" s="15" t="n"/>
      <c r="P361" s="40" t="n"/>
      <c r="Q361" s="15" t="n"/>
      <c r="R361" s="15" t="n"/>
      <c r="S361" s="41">
        <f>IF(OR(A361="",P361=""),"",IF(Q361="Oui",P361*'Paramètres'!$B$4,0))</f>
        <v/>
      </c>
      <c r="T361" s="41">
        <f>IF(OR(A361="",P361=""),"",IF(R361="Oui",P361*'Paramètres'!$B$5,0))</f>
        <v/>
      </c>
      <c r="U361" s="41">
        <f>IF(OR(A361="",P361=""),"",P361+S361+T361)</f>
        <v/>
      </c>
      <c r="V361" s="15" t="n"/>
      <c r="W361" s="16" t="n"/>
      <c r="X361" s="22">
        <f>IF(OR(A361="",K361=""),"",K361-TODAY())</f>
        <v/>
      </c>
      <c r="Y361" s="23">
        <f>IF(A361="","",IF(O361="Résilié","Sans objet",IF(K361="","À compléter",IF(K361&lt;TODAY(),"Échu",IF(K361&lt;=TODAY()+'Paramètres'!$B$7,"Échéance prochaine",IF(M361&lt;=TODAY(),"Avis de renouvellement requis","Conforme"))))))</f>
        <v/>
      </c>
      <c r="Z361" s="16" t="n"/>
    </row>
    <row r="362">
      <c r="A362" s="15" t="n"/>
      <c r="B362" s="16" t="n"/>
      <c r="C362" s="15" t="n"/>
      <c r="D362" s="16" t="n"/>
      <c r="E362" s="16" t="n"/>
      <c r="F362" s="16" t="n"/>
      <c r="G362" s="16" t="n"/>
      <c r="H362" s="16" t="n"/>
      <c r="I362" s="38" t="n"/>
      <c r="J362" s="38" t="n"/>
      <c r="K362" s="38" t="n"/>
      <c r="L362" s="18" t="n"/>
      <c r="M362" s="39">
        <f>IF(OR(A362="",K362="",L362=""),"",K362-L362)</f>
        <v/>
      </c>
      <c r="N362" s="15" t="n"/>
      <c r="O362" s="15" t="n"/>
      <c r="P362" s="40" t="n"/>
      <c r="Q362" s="15" t="n"/>
      <c r="R362" s="15" t="n"/>
      <c r="S362" s="41">
        <f>IF(OR(A362="",P362=""),"",IF(Q362="Oui",P362*'Paramètres'!$B$4,0))</f>
        <v/>
      </c>
      <c r="T362" s="41">
        <f>IF(OR(A362="",P362=""),"",IF(R362="Oui",P362*'Paramètres'!$B$5,0))</f>
        <v/>
      </c>
      <c r="U362" s="41">
        <f>IF(OR(A362="",P362=""),"",P362+S362+T362)</f>
        <v/>
      </c>
      <c r="V362" s="15" t="n"/>
      <c r="W362" s="16" t="n"/>
      <c r="X362" s="22">
        <f>IF(OR(A362="",K362=""),"",K362-TODAY())</f>
        <v/>
      </c>
      <c r="Y362" s="23">
        <f>IF(A362="","",IF(O362="Résilié","Sans objet",IF(K362="","À compléter",IF(K362&lt;TODAY(),"Échu",IF(K362&lt;=TODAY()+'Paramètres'!$B$7,"Échéance prochaine",IF(M362&lt;=TODAY(),"Avis de renouvellement requis","Conforme"))))))</f>
        <v/>
      </c>
      <c r="Z362" s="16" t="n"/>
    </row>
    <row r="363">
      <c r="A363" s="15" t="n"/>
      <c r="B363" s="16" t="n"/>
      <c r="C363" s="15" t="n"/>
      <c r="D363" s="16" t="n"/>
      <c r="E363" s="16" t="n"/>
      <c r="F363" s="16" t="n"/>
      <c r="G363" s="16" t="n"/>
      <c r="H363" s="16" t="n"/>
      <c r="I363" s="38" t="n"/>
      <c r="J363" s="38" t="n"/>
      <c r="K363" s="38" t="n"/>
      <c r="L363" s="18" t="n"/>
      <c r="M363" s="39">
        <f>IF(OR(A363="",K363="",L363=""),"",K363-L363)</f>
        <v/>
      </c>
      <c r="N363" s="15" t="n"/>
      <c r="O363" s="15" t="n"/>
      <c r="P363" s="40" t="n"/>
      <c r="Q363" s="15" t="n"/>
      <c r="R363" s="15" t="n"/>
      <c r="S363" s="41">
        <f>IF(OR(A363="",P363=""),"",IF(Q363="Oui",P363*'Paramètres'!$B$4,0))</f>
        <v/>
      </c>
      <c r="T363" s="41">
        <f>IF(OR(A363="",P363=""),"",IF(R363="Oui",P363*'Paramètres'!$B$5,0))</f>
        <v/>
      </c>
      <c r="U363" s="41">
        <f>IF(OR(A363="",P363=""),"",P363+S363+T363)</f>
        <v/>
      </c>
      <c r="V363" s="15" t="n"/>
      <c r="W363" s="16" t="n"/>
      <c r="X363" s="22">
        <f>IF(OR(A363="",K363=""),"",K363-TODAY())</f>
        <v/>
      </c>
      <c r="Y363" s="23">
        <f>IF(A363="","",IF(O363="Résilié","Sans objet",IF(K363="","À compléter",IF(K363&lt;TODAY(),"Échu",IF(K363&lt;=TODAY()+'Paramètres'!$B$7,"Échéance prochaine",IF(M363&lt;=TODAY(),"Avis de renouvellement requis","Conforme"))))))</f>
        <v/>
      </c>
      <c r="Z363" s="16" t="n"/>
    </row>
    <row r="364">
      <c r="A364" s="15" t="n"/>
      <c r="B364" s="16" t="n"/>
      <c r="C364" s="15" t="n"/>
      <c r="D364" s="16" t="n"/>
      <c r="E364" s="16" t="n"/>
      <c r="F364" s="16" t="n"/>
      <c r="G364" s="16" t="n"/>
      <c r="H364" s="16" t="n"/>
      <c r="I364" s="38" t="n"/>
      <c r="J364" s="38" t="n"/>
      <c r="K364" s="38" t="n"/>
      <c r="L364" s="18" t="n"/>
      <c r="M364" s="39">
        <f>IF(OR(A364="",K364="",L364=""),"",K364-L364)</f>
        <v/>
      </c>
      <c r="N364" s="15" t="n"/>
      <c r="O364" s="15" t="n"/>
      <c r="P364" s="40" t="n"/>
      <c r="Q364" s="15" t="n"/>
      <c r="R364" s="15" t="n"/>
      <c r="S364" s="41">
        <f>IF(OR(A364="",P364=""),"",IF(Q364="Oui",P364*'Paramètres'!$B$4,0))</f>
        <v/>
      </c>
      <c r="T364" s="41">
        <f>IF(OR(A364="",P364=""),"",IF(R364="Oui",P364*'Paramètres'!$B$5,0))</f>
        <v/>
      </c>
      <c r="U364" s="41">
        <f>IF(OR(A364="",P364=""),"",P364+S364+T364)</f>
        <v/>
      </c>
      <c r="V364" s="15" t="n"/>
      <c r="W364" s="16" t="n"/>
      <c r="X364" s="22">
        <f>IF(OR(A364="",K364=""),"",K364-TODAY())</f>
        <v/>
      </c>
      <c r="Y364" s="23">
        <f>IF(A364="","",IF(O364="Résilié","Sans objet",IF(K364="","À compléter",IF(K364&lt;TODAY(),"Échu",IF(K364&lt;=TODAY()+'Paramètres'!$B$7,"Échéance prochaine",IF(M364&lt;=TODAY(),"Avis de renouvellement requis","Conforme"))))))</f>
        <v/>
      </c>
      <c r="Z364" s="16" t="n"/>
    </row>
    <row r="365">
      <c r="A365" s="15" t="n"/>
      <c r="B365" s="16" t="n"/>
      <c r="C365" s="15" t="n"/>
      <c r="D365" s="16" t="n"/>
      <c r="E365" s="16" t="n"/>
      <c r="F365" s="16" t="n"/>
      <c r="G365" s="16" t="n"/>
      <c r="H365" s="16" t="n"/>
      <c r="I365" s="38" t="n"/>
      <c r="J365" s="38" t="n"/>
      <c r="K365" s="38" t="n"/>
      <c r="L365" s="18" t="n"/>
      <c r="M365" s="39">
        <f>IF(OR(A365="",K365="",L365=""),"",K365-L365)</f>
        <v/>
      </c>
      <c r="N365" s="15" t="n"/>
      <c r="O365" s="15" t="n"/>
      <c r="P365" s="40" t="n"/>
      <c r="Q365" s="15" t="n"/>
      <c r="R365" s="15" t="n"/>
      <c r="S365" s="41">
        <f>IF(OR(A365="",P365=""),"",IF(Q365="Oui",P365*'Paramètres'!$B$4,0))</f>
        <v/>
      </c>
      <c r="T365" s="41">
        <f>IF(OR(A365="",P365=""),"",IF(R365="Oui",P365*'Paramètres'!$B$5,0))</f>
        <v/>
      </c>
      <c r="U365" s="41">
        <f>IF(OR(A365="",P365=""),"",P365+S365+T365)</f>
        <v/>
      </c>
      <c r="V365" s="15" t="n"/>
      <c r="W365" s="16" t="n"/>
      <c r="X365" s="22">
        <f>IF(OR(A365="",K365=""),"",K365-TODAY())</f>
        <v/>
      </c>
      <c r="Y365" s="23">
        <f>IF(A365="","",IF(O365="Résilié","Sans objet",IF(K365="","À compléter",IF(K365&lt;TODAY(),"Échu",IF(K365&lt;=TODAY()+'Paramètres'!$B$7,"Échéance prochaine",IF(M365&lt;=TODAY(),"Avis de renouvellement requis","Conforme"))))))</f>
        <v/>
      </c>
      <c r="Z365" s="16" t="n"/>
    </row>
    <row r="366">
      <c r="A366" s="15" t="n"/>
      <c r="B366" s="16" t="n"/>
      <c r="C366" s="15" t="n"/>
      <c r="D366" s="16" t="n"/>
      <c r="E366" s="16" t="n"/>
      <c r="F366" s="16" t="n"/>
      <c r="G366" s="16" t="n"/>
      <c r="H366" s="16" t="n"/>
      <c r="I366" s="38" t="n"/>
      <c r="J366" s="38" t="n"/>
      <c r="K366" s="38" t="n"/>
      <c r="L366" s="18" t="n"/>
      <c r="M366" s="39">
        <f>IF(OR(A366="",K366="",L366=""),"",K366-L366)</f>
        <v/>
      </c>
      <c r="N366" s="15" t="n"/>
      <c r="O366" s="15" t="n"/>
      <c r="P366" s="40" t="n"/>
      <c r="Q366" s="15" t="n"/>
      <c r="R366" s="15" t="n"/>
      <c r="S366" s="41">
        <f>IF(OR(A366="",P366=""),"",IF(Q366="Oui",P366*'Paramètres'!$B$4,0))</f>
        <v/>
      </c>
      <c r="T366" s="41">
        <f>IF(OR(A366="",P366=""),"",IF(R366="Oui",P366*'Paramètres'!$B$5,0))</f>
        <v/>
      </c>
      <c r="U366" s="41">
        <f>IF(OR(A366="",P366=""),"",P366+S366+T366)</f>
        <v/>
      </c>
      <c r="V366" s="15" t="n"/>
      <c r="W366" s="16" t="n"/>
      <c r="X366" s="22">
        <f>IF(OR(A366="",K366=""),"",K366-TODAY())</f>
        <v/>
      </c>
      <c r="Y366" s="23">
        <f>IF(A366="","",IF(O366="Résilié","Sans objet",IF(K366="","À compléter",IF(K366&lt;TODAY(),"Échu",IF(K366&lt;=TODAY()+'Paramètres'!$B$7,"Échéance prochaine",IF(M366&lt;=TODAY(),"Avis de renouvellement requis","Conforme"))))))</f>
        <v/>
      </c>
      <c r="Z366" s="16" t="n"/>
    </row>
    <row r="367">
      <c r="A367" s="15" t="n"/>
      <c r="B367" s="16" t="n"/>
      <c r="C367" s="15" t="n"/>
      <c r="D367" s="16" t="n"/>
      <c r="E367" s="16" t="n"/>
      <c r="F367" s="16" t="n"/>
      <c r="G367" s="16" t="n"/>
      <c r="H367" s="16" t="n"/>
      <c r="I367" s="38" t="n"/>
      <c r="J367" s="38" t="n"/>
      <c r="K367" s="38" t="n"/>
      <c r="L367" s="18" t="n"/>
      <c r="M367" s="39">
        <f>IF(OR(A367="",K367="",L367=""),"",K367-L367)</f>
        <v/>
      </c>
      <c r="N367" s="15" t="n"/>
      <c r="O367" s="15" t="n"/>
      <c r="P367" s="40" t="n"/>
      <c r="Q367" s="15" t="n"/>
      <c r="R367" s="15" t="n"/>
      <c r="S367" s="41">
        <f>IF(OR(A367="",P367=""),"",IF(Q367="Oui",P367*'Paramètres'!$B$4,0))</f>
        <v/>
      </c>
      <c r="T367" s="41">
        <f>IF(OR(A367="",P367=""),"",IF(R367="Oui",P367*'Paramètres'!$B$5,0))</f>
        <v/>
      </c>
      <c r="U367" s="41">
        <f>IF(OR(A367="",P367=""),"",P367+S367+T367)</f>
        <v/>
      </c>
      <c r="V367" s="15" t="n"/>
      <c r="W367" s="16" t="n"/>
      <c r="X367" s="22">
        <f>IF(OR(A367="",K367=""),"",K367-TODAY())</f>
        <v/>
      </c>
      <c r="Y367" s="23">
        <f>IF(A367="","",IF(O367="Résilié","Sans objet",IF(K367="","À compléter",IF(K367&lt;TODAY(),"Échu",IF(K367&lt;=TODAY()+'Paramètres'!$B$7,"Échéance prochaine",IF(M367&lt;=TODAY(),"Avis de renouvellement requis","Conforme"))))))</f>
        <v/>
      </c>
      <c r="Z367" s="16" t="n"/>
    </row>
    <row r="368">
      <c r="A368" s="15" t="n"/>
      <c r="B368" s="16" t="n"/>
      <c r="C368" s="15" t="n"/>
      <c r="D368" s="16" t="n"/>
      <c r="E368" s="16" t="n"/>
      <c r="F368" s="16" t="n"/>
      <c r="G368" s="16" t="n"/>
      <c r="H368" s="16" t="n"/>
      <c r="I368" s="38" t="n"/>
      <c r="J368" s="38" t="n"/>
      <c r="K368" s="38" t="n"/>
      <c r="L368" s="18" t="n"/>
      <c r="M368" s="39">
        <f>IF(OR(A368="",K368="",L368=""),"",K368-L368)</f>
        <v/>
      </c>
      <c r="N368" s="15" t="n"/>
      <c r="O368" s="15" t="n"/>
      <c r="P368" s="40" t="n"/>
      <c r="Q368" s="15" t="n"/>
      <c r="R368" s="15" t="n"/>
      <c r="S368" s="41">
        <f>IF(OR(A368="",P368=""),"",IF(Q368="Oui",P368*'Paramètres'!$B$4,0))</f>
        <v/>
      </c>
      <c r="T368" s="41">
        <f>IF(OR(A368="",P368=""),"",IF(R368="Oui",P368*'Paramètres'!$B$5,0))</f>
        <v/>
      </c>
      <c r="U368" s="41">
        <f>IF(OR(A368="",P368=""),"",P368+S368+T368)</f>
        <v/>
      </c>
      <c r="V368" s="15" t="n"/>
      <c r="W368" s="16" t="n"/>
      <c r="X368" s="22">
        <f>IF(OR(A368="",K368=""),"",K368-TODAY())</f>
        <v/>
      </c>
      <c r="Y368" s="23">
        <f>IF(A368="","",IF(O368="Résilié","Sans objet",IF(K368="","À compléter",IF(K368&lt;TODAY(),"Échu",IF(K368&lt;=TODAY()+'Paramètres'!$B$7,"Échéance prochaine",IF(M368&lt;=TODAY(),"Avis de renouvellement requis","Conforme"))))))</f>
        <v/>
      </c>
      <c r="Z368" s="16" t="n"/>
    </row>
    <row r="369">
      <c r="A369" s="15" t="n"/>
      <c r="B369" s="16" t="n"/>
      <c r="C369" s="15" t="n"/>
      <c r="D369" s="16" t="n"/>
      <c r="E369" s="16" t="n"/>
      <c r="F369" s="16" t="n"/>
      <c r="G369" s="16" t="n"/>
      <c r="H369" s="16" t="n"/>
      <c r="I369" s="38" t="n"/>
      <c r="J369" s="38" t="n"/>
      <c r="K369" s="38" t="n"/>
      <c r="L369" s="18" t="n"/>
      <c r="M369" s="39">
        <f>IF(OR(A369="",K369="",L369=""),"",K369-L369)</f>
        <v/>
      </c>
      <c r="N369" s="15" t="n"/>
      <c r="O369" s="15" t="n"/>
      <c r="P369" s="40" t="n"/>
      <c r="Q369" s="15" t="n"/>
      <c r="R369" s="15" t="n"/>
      <c r="S369" s="41">
        <f>IF(OR(A369="",P369=""),"",IF(Q369="Oui",P369*'Paramètres'!$B$4,0))</f>
        <v/>
      </c>
      <c r="T369" s="41">
        <f>IF(OR(A369="",P369=""),"",IF(R369="Oui",P369*'Paramètres'!$B$5,0))</f>
        <v/>
      </c>
      <c r="U369" s="41">
        <f>IF(OR(A369="",P369=""),"",P369+S369+T369)</f>
        <v/>
      </c>
      <c r="V369" s="15" t="n"/>
      <c r="W369" s="16" t="n"/>
      <c r="X369" s="22">
        <f>IF(OR(A369="",K369=""),"",K369-TODAY())</f>
        <v/>
      </c>
      <c r="Y369" s="23">
        <f>IF(A369="","",IF(O369="Résilié","Sans objet",IF(K369="","À compléter",IF(K369&lt;TODAY(),"Échu",IF(K369&lt;=TODAY()+'Paramètres'!$B$7,"Échéance prochaine",IF(M369&lt;=TODAY(),"Avis de renouvellement requis","Conforme"))))))</f>
        <v/>
      </c>
      <c r="Z369" s="16" t="n"/>
    </row>
    <row r="370">
      <c r="A370" s="15" t="n"/>
      <c r="B370" s="16" t="n"/>
      <c r="C370" s="15" t="n"/>
      <c r="D370" s="16" t="n"/>
      <c r="E370" s="16" t="n"/>
      <c r="F370" s="16" t="n"/>
      <c r="G370" s="16" t="n"/>
      <c r="H370" s="16" t="n"/>
      <c r="I370" s="38" t="n"/>
      <c r="J370" s="38" t="n"/>
      <c r="K370" s="38" t="n"/>
      <c r="L370" s="18" t="n"/>
      <c r="M370" s="39">
        <f>IF(OR(A370="",K370="",L370=""),"",K370-L370)</f>
        <v/>
      </c>
      <c r="N370" s="15" t="n"/>
      <c r="O370" s="15" t="n"/>
      <c r="P370" s="40" t="n"/>
      <c r="Q370" s="15" t="n"/>
      <c r="R370" s="15" t="n"/>
      <c r="S370" s="41">
        <f>IF(OR(A370="",P370=""),"",IF(Q370="Oui",P370*'Paramètres'!$B$4,0))</f>
        <v/>
      </c>
      <c r="T370" s="41">
        <f>IF(OR(A370="",P370=""),"",IF(R370="Oui",P370*'Paramètres'!$B$5,0))</f>
        <v/>
      </c>
      <c r="U370" s="41">
        <f>IF(OR(A370="",P370=""),"",P370+S370+T370)</f>
        <v/>
      </c>
      <c r="V370" s="15" t="n"/>
      <c r="W370" s="16" t="n"/>
      <c r="X370" s="22">
        <f>IF(OR(A370="",K370=""),"",K370-TODAY())</f>
        <v/>
      </c>
      <c r="Y370" s="23">
        <f>IF(A370="","",IF(O370="Résilié","Sans objet",IF(K370="","À compléter",IF(K370&lt;TODAY(),"Échu",IF(K370&lt;=TODAY()+'Paramètres'!$B$7,"Échéance prochaine",IF(M370&lt;=TODAY(),"Avis de renouvellement requis","Conforme"))))))</f>
        <v/>
      </c>
      <c r="Z370" s="16" t="n"/>
    </row>
    <row r="371">
      <c r="A371" s="15" t="n"/>
      <c r="B371" s="16" t="n"/>
      <c r="C371" s="15" t="n"/>
      <c r="D371" s="16" t="n"/>
      <c r="E371" s="16" t="n"/>
      <c r="F371" s="16" t="n"/>
      <c r="G371" s="16" t="n"/>
      <c r="H371" s="16" t="n"/>
      <c r="I371" s="38" t="n"/>
      <c r="J371" s="38" t="n"/>
      <c r="K371" s="38" t="n"/>
      <c r="L371" s="18" t="n"/>
      <c r="M371" s="39">
        <f>IF(OR(A371="",K371="",L371=""),"",K371-L371)</f>
        <v/>
      </c>
      <c r="N371" s="15" t="n"/>
      <c r="O371" s="15" t="n"/>
      <c r="P371" s="40" t="n"/>
      <c r="Q371" s="15" t="n"/>
      <c r="R371" s="15" t="n"/>
      <c r="S371" s="41">
        <f>IF(OR(A371="",P371=""),"",IF(Q371="Oui",P371*'Paramètres'!$B$4,0))</f>
        <v/>
      </c>
      <c r="T371" s="41">
        <f>IF(OR(A371="",P371=""),"",IF(R371="Oui",P371*'Paramètres'!$B$5,0))</f>
        <v/>
      </c>
      <c r="U371" s="41">
        <f>IF(OR(A371="",P371=""),"",P371+S371+T371)</f>
        <v/>
      </c>
      <c r="V371" s="15" t="n"/>
      <c r="W371" s="16" t="n"/>
      <c r="X371" s="22">
        <f>IF(OR(A371="",K371=""),"",K371-TODAY())</f>
        <v/>
      </c>
      <c r="Y371" s="23">
        <f>IF(A371="","",IF(O371="Résilié","Sans objet",IF(K371="","À compléter",IF(K371&lt;TODAY(),"Échu",IF(K371&lt;=TODAY()+'Paramètres'!$B$7,"Échéance prochaine",IF(M371&lt;=TODAY(),"Avis de renouvellement requis","Conforme"))))))</f>
        <v/>
      </c>
      <c r="Z371" s="16" t="n"/>
    </row>
    <row r="372">
      <c r="A372" s="15" t="n"/>
      <c r="B372" s="16" t="n"/>
      <c r="C372" s="15" t="n"/>
      <c r="D372" s="16" t="n"/>
      <c r="E372" s="16" t="n"/>
      <c r="F372" s="16" t="n"/>
      <c r="G372" s="16" t="n"/>
      <c r="H372" s="16" t="n"/>
      <c r="I372" s="38" t="n"/>
      <c r="J372" s="38" t="n"/>
      <c r="K372" s="38" t="n"/>
      <c r="L372" s="18" t="n"/>
      <c r="M372" s="39">
        <f>IF(OR(A372="",K372="",L372=""),"",K372-L372)</f>
        <v/>
      </c>
      <c r="N372" s="15" t="n"/>
      <c r="O372" s="15" t="n"/>
      <c r="P372" s="40" t="n"/>
      <c r="Q372" s="15" t="n"/>
      <c r="R372" s="15" t="n"/>
      <c r="S372" s="41">
        <f>IF(OR(A372="",P372=""),"",IF(Q372="Oui",P372*'Paramètres'!$B$4,0))</f>
        <v/>
      </c>
      <c r="T372" s="41">
        <f>IF(OR(A372="",P372=""),"",IF(R372="Oui",P372*'Paramètres'!$B$5,0))</f>
        <v/>
      </c>
      <c r="U372" s="41">
        <f>IF(OR(A372="",P372=""),"",P372+S372+T372)</f>
        <v/>
      </c>
      <c r="V372" s="15" t="n"/>
      <c r="W372" s="16" t="n"/>
      <c r="X372" s="22">
        <f>IF(OR(A372="",K372=""),"",K372-TODAY())</f>
        <v/>
      </c>
      <c r="Y372" s="23">
        <f>IF(A372="","",IF(O372="Résilié","Sans objet",IF(K372="","À compléter",IF(K372&lt;TODAY(),"Échu",IF(K372&lt;=TODAY()+'Paramètres'!$B$7,"Échéance prochaine",IF(M372&lt;=TODAY(),"Avis de renouvellement requis","Conforme"))))))</f>
        <v/>
      </c>
      <c r="Z372" s="16" t="n"/>
    </row>
    <row r="373">
      <c r="A373" s="15" t="n"/>
      <c r="B373" s="16" t="n"/>
      <c r="C373" s="15" t="n"/>
      <c r="D373" s="16" t="n"/>
      <c r="E373" s="16" t="n"/>
      <c r="F373" s="16" t="n"/>
      <c r="G373" s="16" t="n"/>
      <c r="H373" s="16" t="n"/>
      <c r="I373" s="38" t="n"/>
      <c r="J373" s="38" t="n"/>
      <c r="K373" s="38" t="n"/>
      <c r="L373" s="18" t="n"/>
      <c r="M373" s="39">
        <f>IF(OR(A373="",K373="",L373=""),"",K373-L373)</f>
        <v/>
      </c>
      <c r="N373" s="15" t="n"/>
      <c r="O373" s="15" t="n"/>
      <c r="P373" s="40" t="n"/>
      <c r="Q373" s="15" t="n"/>
      <c r="R373" s="15" t="n"/>
      <c r="S373" s="41">
        <f>IF(OR(A373="",P373=""),"",IF(Q373="Oui",P373*'Paramètres'!$B$4,0))</f>
        <v/>
      </c>
      <c r="T373" s="41">
        <f>IF(OR(A373="",P373=""),"",IF(R373="Oui",P373*'Paramètres'!$B$5,0))</f>
        <v/>
      </c>
      <c r="U373" s="41">
        <f>IF(OR(A373="",P373=""),"",P373+S373+T373)</f>
        <v/>
      </c>
      <c r="V373" s="15" t="n"/>
      <c r="W373" s="16" t="n"/>
      <c r="X373" s="22">
        <f>IF(OR(A373="",K373=""),"",K373-TODAY())</f>
        <v/>
      </c>
      <c r="Y373" s="23">
        <f>IF(A373="","",IF(O373="Résilié","Sans objet",IF(K373="","À compléter",IF(K373&lt;TODAY(),"Échu",IF(K373&lt;=TODAY()+'Paramètres'!$B$7,"Échéance prochaine",IF(M373&lt;=TODAY(),"Avis de renouvellement requis","Conforme"))))))</f>
        <v/>
      </c>
      <c r="Z373" s="16" t="n"/>
    </row>
    <row r="374">
      <c r="A374" s="15" t="n"/>
      <c r="B374" s="16" t="n"/>
      <c r="C374" s="15" t="n"/>
      <c r="D374" s="16" t="n"/>
      <c r="E374" s="16" t="n"/>
      <c r="F374" s="16" t="n"/>
      <c r="G374" s="16" t="n"/>
      <c r="H374" s="16" t="n"/>
      <c r="I374" s="38" t="n"/>
      <c r="J374" s="38" t="n"/>
      <c r="K374" s="38" t="n"/>
      <c r="L374" s="18" t="n"/>
      <c r="M374" s="39">
        <f>IF(OR(A374="",K374="",L374=""),"",K374-L374)</f>
        <v/>
      </c>
      <c r="N374" s="15" t="n"/>
      <c r="O374" s="15" t="n"/>
      <c r="P374" s="40" t="n"/>
      <c r="Q374" s="15" t="n"/>
      <c r="R374" s="15" t="n"/>
      <c r="S374" s="41">
        <f>IF(OR(A374="",P374=""),"",IF(Q374="Oui",P374*'Paramètres'!$B$4,0))</f>
        <v/>
      </c>
      <c r="T374" s="41">
        <f>IF(OR(A374="",P374=""),"",IF(R374="Oui",P374*'Paramètres'!$B$5,0))</f>
        <v/>
      </c>
      <c r="U374" s="41">
        <f>IF(OR(A374="",P374=""),"",P374+S374+T374)</f>
        <v/>
      </c>
      <c r="V374" s="15" t="n"/>
      <c r="W374" s="16" t="n"/>
      <c r="X374" s="22">
        <f>IF(OR(A374="",K374=""),"",K374-TODAY())</f>
        <v/>
      </c>
      <c r="Y374" s="23">
        <f>IF(A374="","",IF(O374="Résilié","Sans objet",IF(K374="","À compléter",IF(K374&lt;TODAY(),"Échu",IF(K374&lt;=TODAY()+'Paramètres'!$B$7,"Échéance prochaine",IF(M374&lt;=TODAY(),"Avis de renouvellement requis","Conforme"))))))</f>
        <v/>
      </c>
      <c r="Z374" s="16" t="n"/>
    </row>
    <row r="375">
      <c r="A375" s="15" t="n"/>
      <c r="B375" s="16" t="n"/>
      <c r="C375" s="15" t="n"/>
      <c r="D375" s="16" t="n"/>
      <c r="E375" s="16" t="n"/>
      <c r="F375" s="16" t="n"/>
      <c r="G375" s="16" t="n"/>
      <c r="H375" s="16" t="n"/>
      <c r="I375" s="38" t="n"/>
      <c r="J375" s="38" t="n"/>
      <c r="K375" s="38" t="n"/>
      <c r="L375" s="18" t="n"/>
      <c r="M375" s="39">
        <f>IF(OR(A375="",K375="",L375=""),"",K375-L375)</f>
        <v/>
      </c>
      <c r="N375" s="15" t="n"/>
      <c r="O375" s="15" t="n"/>
      <c r="P375" s="40" t="n"/>
      <c r="Q375" s="15" t="n"/>
      <c r="R375" s="15" t="n"/>
      <c r="S375" s="41">
        <f>IF(OR(A375="",P375=""),"",IF(Q375="Oui",P375*'Paramètres'!$B$4,0))</f>
        <v/>
      </c>
      <c r="T375" s="41">
        <f>IF(OR(A375="",P375=""),"",IF(R375="Oui",P375*'Paramètres'!$B$5,0))</f>
        <v/>
      </c>
      <c r="U375" s="41">
        <f>IF(OR(A375="",P375=""),"",P375+S375+T375)</f>
        <v/>
      </c>
      <c r="V375" s="15" t="n"/>
      <c r="W375" s="16" t="n"/>
      <c r="X375" s="22">
        <f>IF(OR(A375="",K375=""),"",K375-TODAY())</f>
        <v/>
      </c>
      <c r="Y375" s="23">
        <f>IF(A375="","",IF(O375="Résilié","Sans objet",IF(K375="","À compléter",IF(K375&lt;TODAY(),"Échu",IF(K375&lt;=TODAY()+'Paramètres'!$B$7,"Échéance prochaine",IF(M375&lt;=TODAY(),"Avis de renouvellement requis","Conforme"))))))</f>
        <v/>
      </c>
      <c r="Z375" s="16" t="n"/>
    </row>
    <row r="376">
      <c r="A376" s="15" t="n"/>
      <c r="B376" s="16" t="n"/>
      <c r="C376" s="15" t="n"/>
      <c r="D376" s="16" t="n"/>
      <c r="E376" s="16" t="n"/>
      <c r="F376" s="16" t="n"/>
      <c r="G376" s="16" t="n"/>
      <c r="H376" s="16" t="n"/>
      <c r="I376" s="38" t="n"/>
      <c r="J376" s="38" t="n"/>
      <c r="K376" s="38" t="n"/>
      <c r="L376" s="18" t="n"/>
      <c r="M376" s="39">
        <f>IF(OR(A376="",K376="",L376=""),"",K376-L376)</f>
        <v/>
      </c>
      <c r="N376" s="15" t="n"/>
      <c r="O376" s="15" t="n"/>
      <c r="P376" s="40" t="n"/>
      <c r="Q376" s="15" t="n"/>
      <c r="R376" s="15" t="n"/>
      <c r="S376" s="41">
        <f>IF(OR(A376="",P376=""),"",IF(Q376="Oui",P376*'Paramètres'!$B$4,0))</f>
        <v/>
      </c>
      <c r="T376" s="41">
        <f>IF(OR(A376="",P376=""),"",IF(R376="Oui",P376*'Paramètres'!$B$5,0))</f>
        <v/>
      </c>
      <c r="U376" s="41">
        <f>IF(OR(A376="",P376=""),"",P376+S376+T376)</f>
        <v/>
      </c>
      <c r="V376" s="15" t="n"/>
      <c r="W376" s="16" t="n"/>
      <c r="X376" s="22">
        <f>IF(OR(A376="",K376=""),"",K376-TODAY())</f>
        <v/>
      </c>
      <c r="Y376" s="23">
        <f>IF(A376="","",IF(O376="Résilié","Sans objet",IF(K376="","À compléter",IF(K376&lt;TODAY(),"Échu",IF(K376&lt;=TODAY()+'Paramètres'!$B$7,"Échéance prochaine",IF(M376&lt;=TODAY(),"Avis de renouvellement requis","Conforme"))))))</f>
        <v/>
      </c>
      <c r="Z376" s="16" t="n"/>
    </row>
    <row r="377">
      <c r="A377" s="15" t="n"/>
      <c r="B377" s="16" t="n"/>
      <c r="C377" s="15" t="n"/>
      <c r="D377" s="16" t="n"/>
      <c r="E377" s="16" t="n"/>
      <c r="F377" s="16" t="n"/>
      <c r="G377" s="16" t="n"/>
      <c r="H377" s="16" t="n"/>
      <c r="I377" s="38" t="n"/>
      <c r="J377" s="38" t="n"/>
      <c r="K377" s="38" t="n"/>
      <c r="L377" s="18" t="n"/>
      <c r="M377" s="39">
        <f>IF(OR(A377="",K377="",L377=""),"",K377-L377)</f>
        <v/>
      </c>
      <c r="N377" s="15" t="n"/>
      <c r="O377" s="15" t="n"/>
      <c r="P377" s="40" t="n"/>
      <c r="Q377" s="15" t="n"/>
      <c r="R377" s="15" t="n"/>
      <c r="S377" s="41">
        <f>IF(OR(A377="",P377=""),"",IF(Q377="Oui",P377*'Paramètres'!$B$4,0))</f>
        <v/>
      </c>
      <c r="T377" s="41">
        <f>IF(OR(A377="",P377=""),"",IF(R377="Oui",P377*'Paramètres'!$B$5,0))</f>
        <v/>
      </c>
      <c r="U377" s="41">
        <f>IF(OR(A377="",P377=""),"",P377+S377+T377)</f>
        <v/>
      </c>
      <c r="V377" s="15" t="n"/>
      <c r="W377" s="16" t="n"/>
      <c r="X377" s="22">
        <f>IF(OR(A377="",K377=""),"",K377-TODAY())</f>
        <v/>
      </c>
      <c r="Y377" s="23">
        <f>IF(A377="","",IF(O377="Résilié","Sans objet",IF(K377="","À compléter",IF(K377&lt;TODAY(),"Échu",IF(K377&lt;=TODAY()+'Paramètres'!$B$7,"Échéance prochaine",IF(M377&lt;=TODAY(),"Avis de renouvellement requis","Conforme"))))))</f>
        <v/>
      </c>
      <c r="Z377" s="16" t="n"/>
    </row>
    <row r="378">
      <c r="A378" s="15" t="n"/>
      <c r="B378" s="16" t="n"/>
      <c r="C378" s="15" t="n"/>
      <c r="D378" s="16" t="n"/>
      <c r="E378" s="16" t="n"/>
      <c r="F378" s="16" t="n"/>
      <c r="G378" s="16" t="n"/>
      <c r="H378" s="16" t="n"/>
      <c r="I378" s="38" t="n"/>
      <c r="J378" s="38" t="n"/>
      <c r="K378" s="38" t="n"/>
      <c r="L378" s="18" t="n"/>
      <c r="M378" s="39">
        <f>IF(OR(A378="",K378="",L378=""),"",K378-L378)</f>
        <v/>
      </c>
      <c r="N378" s="15" t="n"/>
      <c r="O378" s="15" t="n"/>
      <c r="P378" s="40" t="n"/>
      <c r="Q378" s="15" t="n"/>
      <c r="R378" s="15" t="n"/>
      <c r="S378" s="41">
        <f>IF(OR(A378="",P378=""),"",IF(Q378="Oui",P378*'Paramètres'!$B$4,0))</f>
        <v/>
      </c>
      <c r="T378" s="41">
        <f>IF(OR(A378="",P378=""),"",IF(R378="Oui",P378*'Paramètres'!$B$5,0))</f>
        <v/>
      </c>
      <c r="U378" s="41">
        <f>IF(OR(A378="",P378=""),"",P378+S378+T378)</f>
        <v/>
      </c>
      <c r="V378" s="15" t="n"/>
      <c r="W378" s="16" t="n"/>
      <c r="X378" s="22">
        <f>IF(OR(A378="",K378=""),"",K378-TODAY())</f>
        <v/>
      </c>
      <c r="Y378" s="23">
        <f>IF(A378="","",IF(O378="Résilié","Sans objet",IF(K378="","À compléter",IF(K378&lt;TODAY(),"Échu",IF(K378&lt;=TODAY()+'Paramètres'!$B$7,"Échéance prochaine",IF(M378&lt;=TODAY(),"Avis de renouvellement requis","Conforme"))))))</f>
        <v/>
      </c>
      <c r="Z378" s="16" t="n"/>
    </row>
    <row r="379">
      <c r="A379" s="15" t="n"/>
      <c r="B379" s="16" t="n"/>
      <c r="C379" s="15" t="n"/>
      <c r="D379" s="16" t="n"/>
      <c r="E379" s="16" t="n"/>
      <c r="F379" s="16" t="n"/>
      <c r="G379" s="16" t="n"/>
      <c r="H379" s="16" t="n"/>
      <c r="I379" s="38" t="n"/>
      <c r="J379" s="38" t="n"/>
      <c r="K379" s="38" t="n"/>
      <c r="L379" s="18" t="n"/>
      <c r="M379" s="39">
        <f>IF(OR(A379="",K379="",L379=""),"",K379-L379)</f>
        <v/>
      </c>
      <c r="N379" s="15" t="n"/>
      <c r="O379" s="15" t="n"/>
      <c r="P379" s="40" t="n"/>
      <c r="Q379" s="15" t="n"/>
      <c r="R379" s="15" t="n"/>
      <c r="S379" s="41">
        <f>IF(OR(A379="",P379=""),"",IF(Q379="Oui",P379*'Paramètres'!$B$4,0))</f>
        <v/>
      </c>
      <c r="T379" s="41">
        <f>IF(OR(A379="",P379=""),"",IF(R379="Oui",P379*'Paramètres'!$B$5,0))</f>
        <v/>
      </c>
      <c r="U379" s="41">
        <f>IF(OR(A379="",P379=""),"",P379+S379+T379)</f>
        <v/>
      </c>
      <c r="V379" s="15" t="n"/>
      <c r="W379" s="16" t="n"/>
      <c r="X379" s="22">
        <f>IF(OR(A379="",K379=""),"",K379-TODAY())</f>
        <v/>
      </c>
      <c r="Y379" s="23">
        <f>IF(A379="","",IF(O379="Résilié","Sans objet",IF(K379="","À compléter",IF(K379&lt;TODAY(),"Échu",IF(K379&lt;=TODAY()+'Paramètres'!$B$7,"Échéance prochaine",IF(M379&lt;=TODAY(),"Avis de renouvellement requis","Conforme"))))))</f>
        <v/>
      </c>
      <c r="Z379" s="16" t="n"/>
    </row>
    <row r="380">
      <c r="A380" s="15" t="n"/>
      <c r="B380" s="16" t="n"/>
      <c r="C380" s="15" t="n"/>
      <c r="D380" s="16" t="n"/>
      <c r="E380" s="16" t="n"/>
      <c r="F380" s="16" t="n"/>
      <c r="G380" s="16" t="n"/>
      <c r="H380" s="16" t="n"/>
      <c r="I380" s="38" t="n"/>
      <c r="J380" s="38" t="n"/>
      <c r="K380" s="38" t="n"/>
      <c r="L380" s="18" t="n"/>
      <c r="M380" s="39">
        <f>IF(OR(A380="",K380="",L380=""),"",K380-L380)</f>
        <v/>
      </c>
      <c r="N380" s="15" t="n"/>
      <c r="O380" s="15" t="n"/>
      <c r="P380" s="40" t="n"/>
      <c r="Q380" s="15" t="n"/>
      <c r="R380" s="15" t="n"/>
      <c r="S380" s="41">
        <f>IF(OR(A380="",P380=""),"",IF(Q380="Oui",P380*'Paramètres'!$B$4,0))</f>
        <v/>
      </c>
      <c r="T380" s="41">
        <f>IF(OR(A380="",P380=""),"",IF(R380="Oui",P380*'Paramètres'!$B$5,0))</f>
        <v/>
      </c>
      <c r="U380" s="41">
        <f>IF(OR(A380="",P380=""),"",P380+S380+T380)</f>
        <v/>
      </c>
      <c r="V380" s="15" t="n"/>
      <c r="W380" s="16" t="n"/>
      <c r="X380" s="22">
        <f>IF(OR(A380="",K380=""),"",K380-TODAY())</f>
        <v/>
      </c>
      <c r="Y380" s="23">
        <f>IF(A380="","",IF(O380="Résilié","Sans objet",IF(K380="","À compléter",IF(K380&lt;TODAY(),"Échu",IF(K380&lt;=TODAY()+'Paramètres'!$B$7,"Échéance prochaine",IF(M380&lt;=TODAY(),"Avis de renouvellement requis","Conforme"))))))</f>
        <v/>
      </c>
      <c r="Z380" s="16" t="n"/>
    </row>
    <row r="381">
      <c r="A381" s="15" t="n"/>
      <c r="B381" s="16" t="n"/>
      <c r="C381" s="15" t="n"/>
      <c r="D381" s="16" t="n"/>
      <c r="E381" s="16" t="n"/>
      <c r="F381" s="16" t="n"/>
      <c r="G381" s="16" t="n"/>
      <c r="H381" s="16" t="n"/>
      <c r="I381" s="38" t="n"/>
      <c r="J381" s="38" t="n"/>
      <c r="K381" s="38" t="n"/>
      <c r="L381" s="18" t="n"/>
      <c r="M381" s="39">
        <f>IF(OR(A381="",K381="",L381=""),"",K381-L381)</f>
        <v/>
      </c>
      <c r="N381" s="15" t="n"/>
      <c r="O381" s="15" t="n"/>
      <c r="P381" s="40" t="n"/>
      <c r="Q381" s="15" t="n"/>
      <c r="R381" s="15" t="n"/>
      <c r="S381" s="41">
        <f>IF(OR(A381="",P381=""),"",IF(Q381="Oui",P381*'Paramètres'!$B$4,0))</f>
        <v/>
      </c>
      <c r="T381" s="41">
        <f>IF(OR(A381="",P381=""),"",IF(R381="Oui",P381*'Paramètres'!$B$5,0))</f>
        <v/>
      </c>
      <c r="U381" s="41">
        <f>IF(OR(A381="",P381=""),"",P381+S381+T381)</f>
        <v/>
      </c>
      <c r="V381" s="15" t="n"/>
      <c r="W381" s="16" t="n"/>
      <c r="X381" s="22">
        <f>IF(OR(A381="",K381=""),"",K381-TODAY())</f>
        <v/>
      </c>
      <c r="Y381" s="23">
        <f>IF(A381="","",IF(O381="Résilié","Sans objet",IF(K381="","À compléter",IF(K381&lt;TODAY(),"Échu",IF(K381&lt;=TODAY()+'Paramètres'!$B$7,"Échéance prochaine",IF(M381&lt;=TODAY(),"Avis de renouvellement requis","Conforme"))))))</f>
        <v/>
      </c>
      <c r="Z381" s="16" t="n"/>
    </row>
    <row r="382">
      <c r="A382" s="15" t="n"/>
      <c r="B382" s="16" t="n"/>
      <c r="C382" s="15" t="n"/>
      <c r="D382" s="16" t="n"/>
      <c r="E382" s="16" t="n"/>
      <c r="F382" s="16" t="n"/>
      <c r="G382" s="16" t="n"/>
      <c r="H382" s="16" t="n"/>
      <c r="I382" s="38" t="n"/>
      <c r="J382" s="38" t="n"/>
      <c r="K382" s="38" t="n"/>
      <c r="L382" s="18" t="n"/>
      <c r="M382" s="39">
        <f>IF(OR(A382="",K382="",L382=""),"",K382-L382)</f>
        <v/>
      </c>
      <c r="N382" s="15" t="n"/>
      <c r="O382" s="15" t="n"/>
      <c r="P382" s="40" t="n"/>
      <c r="Q382" s="15" t="n"/>
      <c r="R382" s="15" t="n"/>
      <c r="S382" s="41">
        <f>IF(OR(A382="",P382=""),"",IF(Q382="Oui",P382*'Paramètres'!$B$4,0))</f>
        <v/>
      </c>
      <c r="T382" s="41">
        <f>IF(OR(A382="",P382=""),"",IF(R382="Oui",P382*'Paramètres'!$B$5,0))</f>
        <v/>
      </c>
      <c r="U382" s="41">
        <f>IF(OR(A382="",P382=""),"",P382+S382+T382)</f>
        <v/>
      </c>
      <c r="V382" s="15" t="n"/>
      <c r="W382" s="16" t="n"/>
      <c r="X382" s="22">
        <f>IF(OR(A382="",K382=""),"",K382-TODAY())</f>
        <v/>
      </c>
      <c r="Y382" s="23">
        <f>IF(A382="","",IF(O382="Résilié","Sans objet",IF(K382="","À compléter",IF(K382&lt;TODAY(),"Échu",IF(K382&lt;=TODAY()+'Paramètres'!$B$7,"Échéance prochaine",IF(M382&lt;=TODAY(),"Avis de renouvellement requis","Conforme"))))))</f>
        <v/>
      </c>
      <c r="Z382" s="16" t="n"/>
    </row>
    <row r="383">
      <c r="A383" s="15" t="n"/>
      <c r="B383" s="16" t="n"/>
      <c r="C383" s="15" t="n"/>
      <c r="D383" s="16" t="n"/>
      <c r="E383" s="16" t="n"/>
      <c r="F383" s="16" t="n"/>
      <c r="G383" s="16" t="n"/>
      <c r="H383" s="16" t="n"/>
      <c r="I383" s="38" t="n"/>
      <c r="J383" s="38" t="n"/>
      <c r="K383" s="38" t="n"/>
      <c r="L383" s="18" t="n"/>
      <c r="M383" s="39">
        <f>IF(OR(A383="",K383="",L383=""),"",K383-L383)</f>
        <v/>
      </c>
      <c r="N383" s="15" t="n"/>
      <c r="O383" s="15" t="n"/>
      <c r="P383" s="40" t="n"/>
      <c r="Q383" s="15" t="n"/>
      <c r="R383" s="15" t="n"/>
      <c r="S383" s="41">
        <f>IF(OR(A383="",P383=""),"",IF(Q383="Oui",P383*'Paramètres'!$B$4,0))</f>
        <v/>
      </c>
      <c r="T383" s="41">
        <f>IF(OR(A383="",P383=""),"",IF(R383="Oui",P383*'Paramètres'!$B$5,0))</f>
        <v/>
      </c>
      <c r="U383" s="41">
        <f>IF(OR(A383="",P383=""),"",P383+S383+T383)</f>
        <v/>
      </c>
      <c r="V383" s="15" t="n"/>
      <c r="W383" s="16" t="n"/>
      <c r="X383" s="22">
        <f>IF(OR(A383="",K383=""),"",K383-TODAY())</f>
        <v/>
      </c>
      <c r="Y383" s="23">
        <f>IF(A383="","",IF(O383="Résilié","Sans objet",IF(K383="","À compléter",IF(K383&lt;TODAY(),"Échu",IF(K383&lt;=TODAY()+'Paramètres'!$B$7,"Échéance prochaine",IF(M383&lt;=TODAY(),"Avis de renouvellement requis","Conforme"))))))</f>
        <v/>
      </c>
      <c r="Z383" s="16" t="n"/>
    </row>
    <row r="384">
      <c r="A384" s="15" t="n"/>
      <c r="B384" s="16" t="n"/>
      <c r="C384" s="15" t="n"/>
      <c r="D384" s="16" t="n"/>
      <c r="E384" s="16" t="n"/>
      <c r="F384" s="16" t="n"/>
      <c r="G384" s="16" t="n"/>
      <c r="H384" s="16" t="n"/>
      <c r="I384" s="38" t="n"/>
      <c r="J384" s="38" t="n"/>
      <c r="K384" s="38" t="n"/>
      <c r="L384" s="18" t="n"/>
      <c r="M384" s="39">
        <f>IF(OR(A384="",K384="",L384=""),"",K384-L384)</f>
        <v/>
      </c>
      <c r="N384" s="15" t="n"/>
      <c r="O384" s="15" t="n"/>
      <c r="P384" s="40" t="n"/>
      <c r="Q384" s="15" t="n"/>
      <c r="R384" s="15" t="n"/>
      <c r="S384" s="41">
        <f>IF(OR(A384="",P384=""),"",IF(Q384="Oui",P384*'Paramètres'!$B$4,0))</f>
        <v/>
      </c>
      <c r="T384" s="41">
        <f>IF(OR(A384="",P384=""),"",IF(R384="Oui",P384*'Paramètres'!$B$5,0))</f>
        <v/>
      </c>
      <c r="U384" s="41">
        <f>IF(OR(A384="",P384=""),"",P384+S384+T384)</f>
        <v/>
      </c>
      <c r="V384" s="15" t="n"/>
      <c r="W384" s="16" t="n"/>
      <c r="X384" s="22">
        <f>IF(OR(A384="",K384=""),"",K384-TODAY())</f>
        <v/>
      </c>
      <c r="Y384" s="23">
        <f>IF(A384="","",IF(O384="Résilié","Sans objet",IF(K384="","À compléter",IF(K384&lt;TODAY(),"Échu",IF(K384&lt;=TODAY()+'Paramètres'!$B$7,"Échéance prochaine",IF(M384&lt;=TODAY(),"Avis de renouvellement requis","Conforme"))))))</f>
        <v/>
      </c>
      <c r="Z384" s="16" t="n"/>
    </row>
    <row r="385">
      <c r="A385" s="15" t="n"/>
      <c r="B385" s="16" t="n"/>
      <c r="C385" s="15" t="n"/>
      <c r="D385" s="16" t="n"/>
      <c r="E385" s="16" t="n"/>
      <c r="F385" s="16" t="n"/>
      <c r="G385" s="16" t="n"/>
      <c r="H385" s="16" t="n"/>
      <c r="I385" s="38" t="n"/>
      <c r="J385" s="38" t="n"/>
      <c r="K385" s="38" t="n"/>
      <c r="L385" s="18" t="n"/>
      <c r="M385" s="39">
        <f>IF(OR(A385="",K385="",L385=""),"",K385-L385)</f>
        <v/>
      </c>
      <c r="N385" s="15" t="n"/>
      <c r="O385" s="15" t="n"/>
      <c r="P385" s="40" t="n"/>
      <c r="Q385" s="15" t="n"/>
      <c r="R385" s="15" t="n"/>
      <c r="S385" s="41">
        <f>IF(OR(A385="",P385=""),"",IF(Q385="Oui",P385*'Paramètres'!$B$4,0))</f>
        <v/>
      </c>
      <c r="T385" s="41">
        <f>IF(OR(A385="",P385=""),"",IF(R385="Oui",P385*'Paramètres'!$B$5,0))</f>
        <v/>
      </c>
      <c r="U385" s="41">
        <f>IF(OR(A385="",P385=""),"",P385+S385+T385)</f>
        <v/>
      </c>
      <c r="V385" s="15" t="n"/>
      <c r="W385" s="16" t="n"/>
      <c r="X385" s="22">
        <f>IF(OR(A385="",K385=""),"",K385-TODAY())</f>
        <v/>
      </c>
      <c r="Y385" s="23">
        <f>IF(A385="","",IF(O385="Résilié","Sans objet",IF(K385="","À compléter",IF(K385&lt;TODAY(),"Échu",IF(K385&lt;=TODAY()+'Paramètres'!$B$7,"Échéance prochaine",IF(M385&lt;=TODAY(),"Avis de renouvellement requis","Conforme"))))))</f>
        <v/>
      </c>
      <c r="Z385" s="16" t="n"/>
    </row>
    <row r="386">
      <c r="A386" s="15" t="n"/>
      <c r="B386" s="16" t="n"/>
      <c r="C386" s="15" t="n"/>
      <c r="D386" s="16" t="n"/>
      <c r="E386" s="16" t="n"/>
      <c r="F386" s="16" t="n"/>
      <c r="G386" s="16" t="n"/>
      <c r="H386" s="16" t="n"/>
      <c r="I386" s="38" t="n"/>
      <c r="J386" s="38" t="n"/>
      <c r="K386" s="38" t="n"/>
      <c r="L386" s="18" t="n"/>
      <c r="M386" s="39">
        <f>IF(OR(A386="",K386="",L386=""),"",K386-L386)</f>
        <v/>
      </c>
      <c r="N386" s="15" t="n"/>
      <c r="O386" s="15" t="n"/>
      <c r="P386" s="40" t="n"/>
      <c r="Q386" s="15" t="n"/>
      <c r="R386" s="15" t="n"/>
      <c r="S386" s="41">
        <f>IF(OR(A386="",P386=""),"",IF(Q386="Oui",P386*'Paramètres'!$B$4,0))</f>
        <v/>
      </c>
      <c r="T386" s="41">
        <f>IF(OR(A386="",P386=""),"",IF(R386="Oui",P386*'Paramètres'!$B$5,0))</f>
        <v/>
      </c>
      <c r="U386" s="41">
        <f>IF(OR(A386="",P386=""),"",P386+S386+T386)</f>
        <v/>
      </c>
      <c r="V386" s="15" t="n"/>
      <c r="W386" s="16" t="n"/>
      <c r="X386" s="22">
        <f>IF(OR(A386="",K386=""),"",K386-TODAY())</f>
        <v/>
      </c>
      <c r="Y386" s="23">
        <f>IF(A386="","",IF(O386="Résilié","Sans objet",IF(K386="","À compléter",IF(K386&lt;TODAY(),"Échu",IF(K386&lt;=TODAY()+'Paramètres'!$B$7,"Échéance prochaine",IF(M386&lt;=TODAY(),"Avis de renouvellement requis","Conforme"))))))</f>
        <v/>
      </c>
      <c r="Z386" s="16" t="n"/>
    </row>
    <row r="387">
      <c r="A387" s="15" t="n"/>
      <c r="B387" s="16" t="n"/>
      <c r="C387" s="15" t="n"/>
      <c r="D387" s="16" t="n"/>
      <c r="E387" s="16" t="n"/>
      <c r="F387" s="16" t="n"/>
      <c r="G387" s="16" t="n"/>
      <c r="H387" s="16" t="n"/>
      <c r="I387" s="38" t="n"/>
      <c r="J387" s="38" t="n"/>
      <c r="K387" s="38" t="n"/>
      <c r="L387" s="18" t="n"/>
      <c r="M387" s="39">
        <f>IF(OR(A387="",K387="",L387=""),"",K387-L387)</f>
        <v/>
      </c>
      <c r="N387" s="15" t="n"/>
      <c r="O387" s="15" t="n"/>
      <c r="P387" s="40" t="n"/>
      <c r="Q387" s="15" t="n"/>
      <c r="R387" s="15" t="n"/>
      <c r="S387" s="41">
        <f>IF(OR(A387="",P387=""),"",IF(Q387="Oui",P387*'Paramètres'!$B$4,0))</f>
        <v/>
      </c>
      <c r="T387" s="41">
        <f>IF(OR(A387="",P387=""),"",IF(R387="Oui",P387*'Paramètres'!$B$5,0))</f>
        <v/>
      </c>
      <c r="U387" s="41">
        <f>IF(OR(A387="",P387=""),"",P387+S387+T387)</f>
        <v/>
      </c>
      <c r="V387" s="15" t="n"/>
      <c r="W387" s="16" t="n"/>
      <c r="X387" s="22">
        <f>IF(OR(A387="",K387=""),"",K387-TODAY())</f>
        <v/>
      </c>
      <c r="Y387" s="23">
        <f>IF(A387="","",IF(O387="Résilié","Sans objet",IF(K387="","À compléter",IF(K387&lt;TODAY(),"Échu",IF(K387&lt;=TODAY()+'Paramètres'!$B$7,"Échéance prochaine",IF(M387&lt;=TODAY(),"Avis de renouvellement requis","Conforme"))))))</f>
        <v/>
      </c>
      <c r="Z387" s="16" t="n"/>
    </row>
    <row r="388">
      <c r="A388" s="15" t="n"/>
      <c r="B388" s="16" t="n"/>
      <c r="C388" s="15" t="n"/>
      <c r="D388" s="16" t="n"/>
      <c r="E388" s="16" t="n"/>
      <c r="F388" s="16" t="n"/>
      <c r="G388" s="16" t="n"/>
      <c r="H388" s="16" t="n"/>
      <c r="I388" s="38" t="n"/>
      <c r="J388" s="38" t="n"/>
      <c r="K388" s="38" t="n"/>
      <c r="L388" s="18" t="n"/>
      <c r="M388" s="39">
        <f>IF(OR(A388="",K388="",L388=""),"",K388-L388)</f>
        <v/>
      </c>
      <c r="N388" s="15" t="n"/>
      <c r="O388" s="15" t="n"/>
      <c r="P388" s="40" t="n"/>
      <c r="Q388" s="15" t="n"/>
      <c r="R388" s="15" t="n"/>
      <c r="S388" s="41">
        <f>IF(OR(A388="",P388=""),"",IF(Q388="Oui",P388*'Paramètres'!$B$4,0))</f>
        <v/>
      </c>
      <c r="T388" s="41">
        <f>IF(OR(A388="",P388=""),"",IF(R388="Oui",P388*'Paramètres'!$B$5,0))</f>
        <v/>
      </c>
      <c r="U388" s="41">
        <f>IF(OR(A388="",P388=""),"",P388+S388+T388)</f>
        <v/>
      </c>
      <c r="V388" s="15" t="n"/>
      <c r="W388" s="16" t="n"/>
      <c r="X388" s="22">
        <f>IF(OR(A388="",K388=""),"",K388-TODAY())</f>
        <v/>
      </c>
      <c r="Y388" s="23">
        <f>IF(A388="","",IF(O388="Résilié","Sans objet",IF(K388="","À compléter",IF(K388&lt;TODAY(),"Échu",IF(K388&lt;=TODAY()+'Paramètres'!$B$7,"Échéance prochaine",IF(M388&lt;=TODAY(),"Avis de renouvellement requis","Conforme"))))))</f>
        <v/>
      </c>
      <c r="Z388" s="16" t="n"/>
    </row>
    <row r="389">
      <c r="A389" s="15" t="n"/>
      <c r="B389" s="16" t="n"/>
      <c r="C389" s="15" t="n"/>
      <c r="D389" s="16" t="n"/>
      <c r="E389" s="16" t="n"/>
      <c r="F389" s="16" t="n"/>
      <c r="G389" s="16" t="n"/>
      <c r="H389" s="16" t="n"/>
      <c r="I389" s="38" t="n"/>
      <c r="J389" s="38" t="n"/>
      <c r="K389" s="38" t="n"/>
      <c r="L389" s="18" t="n"/>
      <c r="M389" s="39">
        <f>IF(OR(A389="",K389="",L389=""),"",K389-L389)</f>
        <v/>
      </c>
      <c r="N389" s="15" t="n"/>
      <c r="O389" s="15" t="n"/>
      <c r="P389" s="40" t="n"/>
      <c r="Q389" s="15" t="n"/>
      <c r="R389" s="15" t="n"/>
      <c r="S389" s="41">
        <f>IF(OR(A389="",P389=""),"",IF(Q389="Oui",P389*'Paramètres'!$B$4,0))</f>
        <v/>
      </c>
      <c r="T389" s="41">
        <f>IF(OR(A389="",P389=""),"",IF(R389="Oui",P389*'Paramètres'!$B$5,0))</f>
        <v/>
      </c>
      <c r="U389" s="41">
        <f>IF(OR(A389="",P389=""),"",P389+S389+T389)</f>
        <v/>
      </c>
      <c r="V389" s="15" t="n"/>
      <c r="W389" s="16" t="n"/>
      <c r="X389" s="22">
        <f>IF(OR(A389="",K389=""),"",K389-TODAY())</f>
        <v/>
      </c>
      <c r="Y389" s="23">
        <f>IF(A389="","",IF(O389="Résilié","Sans objet",IF(K389="","À compléter",IF(K389&lt;TODAY(),"Échu",IF(K389&lt;=TODAY()+'Paramètres'!$B$7,"Échéance prochaine",IF(M389&lt;=TODAY(),"Avis de renouvellement requis","Conforme"))))))</f>
        <v/>
      </c>
      <c r="Z389" s="16" t="n"/>
    </row>
    <row r="390">
      <c r="A390" s="15" t="n"/>
      <c r="B390" s="16" t="n"/>
      <c r="C390" s="15" t="n"/>
      <c r="D390" s="16" t="n"/>
      <c r="E390" s="16" t="n"/>
      <c r="F390" s="16" t="n"/>
      <c r="G390" s="16" t="n"/>
      <c r="H390" s="16" t="n"/>
      <c r="I390" s="38" t="n"/>
      <c r="J390" s="38" t="n"/>
      <c r="K390" s="38" t="n"/>
      <c r="L390" s="18" t="n"/>
      <c r="M390" s="39">
        <f>IF(OR(A390="",K390="",L390=""),"",K390-L390)</f>
        <v/>
      </c>
      <c r="N390" s="15" t="n"/>
      <c r="O390" s="15" t="n"/>
      <c r="P390" s="40" t="n"/>
      <c r="Q390" s="15" t="n"/>
      <c r="R390" s="15" t="n"/>
      <c r="S390" s="41">
        <f>IF(OR(A390="",P390=""),"",IF(Q390="Oui",P390*'Paramètres'!$B$4,0))</f>
        <v/>
      </c>
      <c r="T390" s="41">
        <f>IF(OR(A390="",P390=""),"",IF(R390="Oui",P390*'Paramètres'!$B$5,0))</f>
        <v/>
      </c>
      <c r="U390" s="41">
        <f>IF(OR(A390="",P390=""),"",P390+S390+T390)</f>
        <v/>
      </c>
      <c r="V390" s="15" t="n"/>
      <c r="W390" s="16" t="n"/>
      <c r="X390" s="22">
        <f>IF(OR(A390="",K390=""),"",K390-TODAY())</f>
        <v/>
      </c>
      <c r="Y390" s="23">
        <f>IF(A390="","",IF(O390="Résilié","Sans objet",IF(K390="","À compléter",IF(K390&lt;TODAY(),"Échu",IF(K390&lt;=TODAY()+'Paramètres'!$B$7,"Échéance prochaine",IF(M390&lt;=TODAY(),"Avis de renouvellement requis","Conforme"))))))</f>
        <v/>
      </c>
      <c r="Z390" s="16" t="n"/>
    </row>
    <row r="391">
      <c r="A391" s="15" t="n"/>
      <c r="B391" s="16" t="n"/>
      <c r="C391" s="15" t="n"/>
      <c r="D391" s="16" t="n"/>
      <c r="E391" s="16" t="n"/>
      <c r="F391" s="16" t="n"/>
      <c r="G391" s="16" t="n"/>
      <c r="H391" s="16" t="n"/>
      <c r="I391" s="38" t="n"/>
      <c r="J391" s="38" t="n"/>
      <c r="K391" s="38" t="n"/>
      <c r="L391" s="18" t="n"/>
      <c r="M391" s="39">
        <f>IF(OR(A391="",K391="",L391=""),"",K391-L391)</f>
        <v/>
      </c>
      <c r="N391" s="15" t="n"/>
      <c r="O391" s="15" t="n"/>
      <c r="P391" s="40" t="n"/>
      <c r="Q391" s="15" t="n"/>
      <c r="R391" s="15" t="n"/>
      <c r="S391" s="41">
        <f>IF(OR(A391="",P391=""),"",IF(Q391="Oui",P391*'Paramètres'!$B$4,0))</f>
        <v/>
      </c>
      <c r="T391" s="41">
        <f>IF(OR(A391="",P391=""),"",IF(R391="Oui",P391*'Paramètres'!$B$5,0))</f>
        <v/>
      </c>
      <c r="U391" s="41">
        <f>IF(OR(A391="",P391=""),"",P391+S391+T391)</f>
        <v/>
      </c>
      <c r="V391" s="15" t="n"/>
      <c r="W391" s="16" t="n"/>
      <c r="X391" s="22">
        <f>IF(OR(A391="",K391=""),"",K391-TODAY())</f>
        <v/>
      </c>
      <c r="Y391" s="23">
        <f>IF(A391="","",IF(O391="Résilié","Sans objet",IF(K391="","À compléter",IF(K391&lt;TODAY(),"Échu",IF(K391&lt;=TODAY()+'Paramètres'!$B$7,"Échéance prochaine",IF(M391&lt;=TODAY(),"Avis de renouvellement requis","Conforme"))))))</f>
        <v/>
      </c>
      <c r="Z391" s="16" t="n"/>
    </row>
    <row r="392">
      <c r="A392" s="15" t="n"/>
      <c r="B392" s="16" t="n"/>
      <c r="C392" s="15" t="n"/>
      <c r="D392" s="16" t="n"/>
      <c r="E392" s="16" t="n"/>
      <c r="F392" s="16" t="n"/>
      <c r="G392" s="16" t="n"/>
      <c r="H392" s="16" t="n"/>
      <c r="I392" s="38" t="n"/>
      <c r="J392" s="38" t="n"/>
      <c r="K392" s="38" t="n"/>
      <c r="L392" s="18" t="n"/>
      <c r="M392" s="39">
        <f>IF(OR(A392="",K392="",L392=""),"",K392-L392)</f>
        <v/>
      </c>
      <c r="N392" s="15" t="n"/>
      <c r="O392" s="15" t="n"/>
      <c r="P392" s="40" t="n"/>
      <c r="Q392" s="15" t="n"/>
      <c r="R392" s="15" t="n"/>
      <c r="S392" s="41">
        <f>IF(OR(A392="",P392=""),"",IF(Q392="Oui",P392*'Paramètres'!$B$4,0))</f>
        <v/>
      </c>
      <c r="T392" s="41">
        <f>IF(OR(A392="",P392=""),"",IF(R392="Oui",P392*'Paramètres'!$B$5,0))</f>
        <v/>
      </c>
      <c r="U392" s="41">
        <f>IF(OR(A392="",P392=""),"",P392+S392+T392)</f>
        <v/>
      </c>
      <c r="V392" s="15" t="n"/>
      <c r="W392" s="16" t="n"/>
      <c r="X392" s="22">
        <f>IF(OR(A392="",K392=""),"",K392-TODAY())</f>
        <v/>
      </c>
      <c r="Y392" s="23">
        <f>IF(A392="","",IF(O392="Résilié","Sans objet",IF(K392="","À compléter",IF(K392&lt;TODAY(),"Échu",IF(K392&lt;=TODAY()+'Paramètres'!$B$7,"Échéance prochaine",IF(M392&lt;=TODAY(),"Avis de renouvellement requis","Conforme"))))))</f>
        <v/>
      </c>
      <c r="Z392" s="16" t="n"/>
    </row>
    <row r="393">
      <c r="A393" s="15" t="n"/>
      <c r="B393" s="16" t="n"/>
      <c r="C393" s="15" t="n"/>
      <c r="D393" s="16" t="n"/>
      <c r="E393" s="16" t="n"/>
      <c r="F393" s="16" t="n"/>
      <c r="G393" s="16" t="n"/>
      <c r="H393" s="16" t="n"/>
      <c r="I393" s="38" t="n"/>
      <c r="J393" s="38" t="n"/>
      <c r="K393" s="38" t="n"/>
      <c r="L393" s="18" t="n"/>
      <c r="M393" s="39">
        <f>IF(OR(A393="",K393="",L393=""),"",K393-L393)</f>
        <v/>
      </c>
      <c r="N393" s="15" t="n"/>
      <c r="O393" s="15" t="n"/>
      <c r="P393" s="40" t="n"/>
      <c r="Q393" s="15" t="n"/>
      <c r="R393" s="15" t="n"/>
      <c r="S393" s="41">
        <f>IF(OR(A393="",P393=""),"",IF(Q393="Oui",P393*'Paramètres'!$B$4,0))</f>
        <v/>
      </c>
      <c r="T393" s="41">
        <f>IF(OR(A393="",P393=""),"",IF(R393="Oui",P393*'Paramètres'!$B$5,0))</f>
        <v/>
      </c>
      <c r="U393" s="41">
        <f>IF(OR(A393="",P393=""),"",P393+S393+T393)</f>
        <v/>
      </c>
      <c r="V393" s="15" t="n"/>
      <c r="W393" s="16" t="n"/>
      <c r="X393" s="22">
        <f>IF(OR(A393="",K393=""),"",K393-TODAY())</f>
        <v/>
      </c>
      <c r="Y393" s="23">
        <f>IF(A393="","",IF(O393="Résilié","Sans objet",IF(K393="","À compléter",IF(K393&lt;TODAY(),"Échu",IF(K393&lt;=TODAY()+'Paramètres'!$B$7,"Échéance prochaine",IF(M393&lt;=TODAY(),"Avis de renouvellement requis","Conforme"))))))</f>
        <v/>
      </c>
      <c r="Z393" s="16" t="n"/>
    </row>
    <row r="394">
      <c r="A394" s="15" t="n"/>
      <c r="B394" s="16" t="n"/>
      <c r="C394" s="15" t="n"/>
      <c r="D394" s="16" t="n"/>
      <c r="E394" s="16" t="n"/>
      <c r="F394" s="16" t="n"/>
      <c r="G394" s="16" t="n"/>
      <c r="H394" s="16" t="n"/>
      <c r="I394" s="38" t="n"/>
      <c r="J394" s="38" t="n"/>
      <c r="K394" s="38" t="n"/>
      <c r="L394" s="18" t="n"/>
      <c r="M394" s="39">
        <f>IF(OR(A394="",K394="",L394=""),"",K394-L394)</f>
        <v/>
      </c>
      <c r="N394" s="15" t="n"/>
      <c r="O394" s="15" t="n"/>
      <c r="P394" s="40" t="n"/>
      <c r="Q394" s="15" t="n"/>
      <c r="R394" s="15" t="n"/>
      <c r="S394" s="41">
        <f>IF(OR(A394="",P394=""),"",IF(Q394="Oui",P394*'Paramètres'!$B$4,0))</f>
        <v/>
      </c>
      <c r="T394" s="41">
        <f>IF(OR(A394="",P394=""),"",IF(R394="Oui",P394*'Paramètres'!$B$5,0))</f>
        <v/>
      </c>
      <c r="U394" s="41">
        <f>IF(OR(A394="",P394=""),"",P394+S394+T394)</f>
        <v/>
      </c>
      <c r="V394" s="15" t="n"/>
      <c r="W394" s="16" t="n"/>
      <c r="X394" s="22">
        <f>IF(OR(A394="",K394=""),"",K394-TODAY())</f>
        <v/>
      </c>
      <c r="Y394" s="23">
        <f>IF(A394="","",IF(O394="Résilié","Sans objet",IF(K394="","À compléter",IF(K394&lt;TODAY(),"Échu",IF(K394&lt;=TODAY()+'Paramètres'!$B$7,"Échéance prochaine",IF(M394&lt;=TODAY(),"Avis de renouvellement requis","Conforme"))))))</f>
        <v/>
      </c>
      <c r="Z394" s="16" t="n"/>
    </row>
    <row r="395">
      <c r="A395" s="15" t="n"/>
      <c r="B395" s="16" t="n"/>
      <c r="C395" s="15" t="n"/>
      <c r="D395" s="16" t="n"/>
      <c r="E395" s="16" t="n"/>
      <c r="F395" s="16" t="n"/>
      <c r="G395" s="16" t="n"/>
      <c r="H395" s="16" t="n"/>
      <c r="I395" s="38" t="n"/>
      <c r="J395" s="38" t="n"/>
      <c r="K395" s="38" t="n"/>
      <c r="L395" s="18" t="n"/>
      <c r="M395" s="39">
        <f>IF(OR(A395="",K395="",L395=""),"",K395-L395)</f>
        <v/>
      </c>
      <c r="N395" s="15" t="n"/>
      <c r="O395" s="15" t="n"/>
      <c r="P395" s="40" t="n"/>
      <c r="Q395" s="15" t="n"/>
      <c r="R395" s="15" t="n"/>
      <c r="S395" s="41">
        <f>IF(OR(A395="",P395=""),"",IF(Q395="Oui",P395*'Paramètres'!$B$4,0))</f>
        <v/>
      </c>
      <c r="T395" s="41">
        <f>IF(OR(A395="",P395=""),"",IF(R395="Oui",P395*'Paramètres'!$B$5,0))</f>
        <v/>
      </c>
      <c r="U395" s="41">
        <f>IF(OR(A395="",P395=""),"",P395+S395+T395)</f>
        <v/>
      </c>
      <c r="V395" s="15" t="n"/>
      <c r="W395" s="16" t="n"/>
      <c r="X395" s="22">
        <f>IF(OR(A395="",K395=""),"",K395-TODAY())</f>
        <v/>
      </c>
      <c r="Y395" s="23">
        <f>IF(A395="","",IF(O395="Résilié","Sans objet",IF(K395="","À compléter",IF(K395&lt;TODAY(),"Échu",IF(K395&lt;=TODAY()+'Paramètres'!$B$7,"Échéance prochaine",IF(M395&lt;=TODAY(),"Avis de renouvellement requis","Conforme"))))))</f>
        <v/>
      </c>
      <c r="Z395" s="16" t="n"/>
    </row>
    <row r="396">
      <c r="A396" s="15" t="n"/>
      <c r="B396" s="16" t="n"/>
      <c r="C396" s="15" t="n"/>
      <c r="D396" s="16" t="n"/>
      <c r="E396" s="16" t="n"/>
      <c r="F396" s="16" t="n"/>
      <c r="G396" s="16" t="n"/>
      <c r="H396" s="16" t="n"/>
      <c r="I396" s="38" t="n"/>
      <c r="J396" s="38" t="n"/>
      <c r="K396" s="38" t="n"/>
      <c r="L396" s="18" t="n"/>
      <c r="M396" s="39">
        <f>IF(OR(A396="",K396="",L396=""),"",K396-L396)</f>
        <v/>
      </c>
      <c r="N396" s="15" t="n"/>
      <c r="O396" s="15" t="n"/>
      <c r="P396" s="40" t="n"/>
      <c r="Q396" s="15" t="n"/>
      <c r="R396" s="15" t="n"/>
      <c r="S396" s="41">
        <f>IF(OR(A396="",P396=""),"",IF(Q396="Oui",P396*'Paramètres'!$B$4,0))</f>
        <v/>
      </c>
      <c r="T396" s="41">
        <f>IF(OR(A396="",P396=""),"",IF(R396="Oui",P396*'Paramètres'!$B$5,0))</f>
        <v/>
      </c>
      <c r="U396" s="41">
        <f>IF(OR(A396="",P396=""),"",P396+S396+T396)</f>
        <v/>
      </c>
      <c r="V396" s="15" t="n"/>
      <c r="W396" s="16" t="n"/>
      <c r="X396" s="22">
        <f>IF(OR(A396="",K396=""),"",K396-TODAY())</f>
        <v/>
      </c>
      <c r="Y396" s="23">
        <f>IF(A396="","",IF(O396="Résilié","Sans objet",IF(K396="","À compléter",IF(K396&lt;TODAY(),"Échu",IF(K396&lt;=TODAY()+'Paramètres'!$B$7,"Échéance prochaine",IF(M396&lt;=TODAY(),"Avis de renouvellement requis","Conforme"))))))</f>
        <v/>
      </c>
      <c r="Z396" s="16" t="n"/>
    </row>
    <row r="397">
      <c r="A397" s="15" t="n"/>
      <c r="B397" s="16" t="n"/>
      <c r="C397" s="15" t="n"/>
      <c r="D397" s="16" t="n"/>
      <c r="E397" s="16" t="n"/>
      <c r="F397" s="16" t="n"/>
      <c r="G397" s="16" t="n"/>
      <c r="H397" s="16" t="n"/>
      <c r="I397" s="38" t="n"/>
      <c r="J397" s="38" t="n"/>
      <c r="K397" s="38" t="n"/>
      <c r="L397" s="18" t="n"/>
      <c r="M397" s="39">
        <f>IF(OR(A397="",K397="",L397=""),"",K397-L397)</f>
        <v/>
      </c>
      <c r="N397" s="15" t="n"/>
      <c r="O397" s="15" t="n"/>
      <c r="P397" s="40" t="n"/>
      <c r="Q397" s="15" t="n"/>
      <c r="R397" s="15" t="n"/>
      <c r="S397" s="41">
        <f>IF(OR(A397="",P397=""),"",IF(Q397="Oui",P397*'Paramètres'!$B$4,0))</f>
        <v/>
      </c>
      <c r="T397" s="41">
        <f>IF(OR(A397="",P397=""),"",IF(R397="Oui",P397*'Paramètres'!$B$5,0))</f>
        <v/>
      </c>
      <c r="U397" s="41">
        <f>IF(OR(A397="",P397=""),"",P397+S397+T397)</f>
        <v/>
      </c>
      <c r="V397" s="15" t="n"/>
      <c r="W397" s="16" t="n"/>
      <c r="X397" s="22">
        <f>IF(OR(A397="",K397=""),"",K397-TODAY())</f>
        <v/>
      </c>
      <c r="Y397" s="23">
        <f>IF(A397="","",IF(O397="Résilié","Sans objet",IF(K397="","À compléter",IF(K397&lt;TODAY(),"Échu",IF(K397&lt;=TODAY()+'Paramètres'!$B$7,"Échéance prochaine",IF(M397&lt;=TODAY(),"Avis de renouvellement requis","Conforme"))))))</f>
        <v/>
      </c>
      <c r="Z397" s="16" t="n"/>
    </row>
    <row r="398">
      <c r="A398" s="15" t="n"/>
      <c r="B398" s="16" t="n"/>
      <c r="C398" s="15" t="n"/>
      <c r="D398" s="16" t="n"/>
      <c r="E398" s="16" t="n"/>
      <c r="F398" s="16" t="n"/>
      <c r="G398" s="16" t="n"/>
      <c r="H398" s="16" t="n"/>
      <c r="I398" s="38" t="n"/>
      <c r="J398" s="38" t="n"/>
      <c r="K398" s="38" t="n"/>
      <c r="L398" s="18" t="n"/>
      <c r="M398" s="39">
        <f>IF(OR(A398="",K398="",L398=""),"",K398-L398)</f>
        <v/>
      </c>
      <c r="N398" s="15" t="n"/>
      <c r="O398" s="15" t="n"/>
      <c r="P398" s="40" t="n"/>
      <c r="Q398" s="15" t="n"/>
      <c r="R398" s="15" t="n"/>
      <c r="S398" s="41">
        <f>IF(OR(A398="",P398=""),"",IF(Q398="Oui",P398*'Paramètres'!$B$4,0))</f>
        <v/>
      </c>
      <c r="T398" s="41">
        <f>IF(OR(A398="",P398=""),"",IF(R398="Oui",P398*'Paramètres'!$B$5,0))</f>
        <v/>
      </c>
      <c r="U398" s="41">
        <f>IF(OR(A398="",P398=""),"",P398+S398+T398)</f>
        <v/>
      </c>
      <c r="V398" s="15" t="n"/>
      <c r="W398" s="16" t="n"/>
      <c r="X398" s="22">
        <f>IF(OR(A398="",K398=""),"",K398-TODAY())</f>
        <v/>
      </c>
      <c r="Y398" s="23">
        <f>IF(A398="","",IF(O398="Résilié","Sans objet",IF(K398="","À compléter",IF(K398&lt;TODAY(),"Échu",IF(K398&lt;=TODAY()+'Paramètres'!$B$7,"Échéance prochaine",IF(M398&lt;=TODAY(),"Avis de renouvellement requis","Conforme"))))))</f>
        <v/>
      </c>
      <c r="Z398" s="16" t="n"/>
    </row>
    <row r="399">
      <c r="A399" s="15" t="n"/>
      <c r="B399" s="16" t="n"/>
      <c r="C399" s="15" t="n"/>
      <c r="D399" s="16" t="n"/>
      <c r="E399" s="16" t="n"/>
      <c r="F399" s="16" t="n"/>
      <c r="G399" s="16" t="n"/>
      <c r="H399" s="16" t="n"/>
      <c r="I399" s="38" t="n"/>
      <c r="J399" s="38" t="n"/>
      <c r="K399" s="38" t="n"/>
      <c r="L399" s="18" t="n"/>
      <c r="M399" s="39">
        <f>IF(OR(A399="",K399="",L399=""),"",K399-L399)</f>
        <v/>
      </c>
      <c r="N399" s="15" t="n"/>
      <c r="O399" s="15" t="n"/>
      <c r="P399" s="40" t="n"/>
      <c r="Q399" s="15" t="n"/>
      <c r="R399" s="15" t="n"/>
      <c r="S399" s="41">
        <f>IF(OR(A399="",P399=""),"",IF(Q399="Oui",P399*'Paramètres'!$B$4,0))</f>
        <v/>
      </c>
      <c r="T399" s="41">
        <f>IF(OR(A399="",P399=""),"",IF(R399="Oui",P399*'Paramètres'!$B$5,0))</f>
        <v/>
      </c>
      <c r="U399" s="41">
        <f>IF(OR(A399="",P399=""),"",P399+S399+T399)</f>
        <v/>
      </c>
      <c r="V399" s="15" t="n"/>
      <c r="W399" s="16" t="n"/>
      <c r="X399" s="22">
        <f>IF(OR(A399="",K399=""),"",K399-TODAY())</f>
        <v/>
      </c>
      <c r="Y399" s="23">
        <f>IF(A399="","",IF(O399="Résilié","Sans objet",IF(K399="","À compléter",IF(K399&lt;TODAY(),"Échu",IF(K399&lt;=TODAY()+'Paramètres'!$B$7,"Échéance prochaine",IF(M399&lt;=TODAY(),"Avis de renouvellement requis","Conforme"))))))</f>
        <v/>
      </c>
      <c r="Z399" s="16" t="n"/>
    </row>
    <row r="400">
      <c r="A400" s="15" t="n"/>
      <c r="B400" s="16" t="n"/>
      <c r="C400" s="15" t="n"/>
      <c r="D400" s="16" t="n"/>
      <c r="E400" s="16" t="n"/>
      <c r="F400" s="16" t="n"/>
      <c r="G400" s="16" t="n"/>
      <c r="H400" s="16" t="n"/>
      <c r="I400" s="38" t="n"/>
      <c r="J400" s="38" t="n"/>
      <c r="K400" s="38" t="n"/>
      <c r="L400" s="18" t="n"/>
      <c r="M400" s="39">
        <f>IF(OR(A400="",K400="",L400=""),"",K400-L400)</f>
        <v/>
      </c>
      <c r="N400" s="15" t="n"/>
      <c r="O400" s="15" t="n"/>
      <c r="P400" s="40" t="n"/>
      <c r="Q400" s="15" t="n"/>
      <c r="R400" s="15" t="n"/>
      <c r="S400" s="41">
        <f>IF(OR(A400="",P400=""),"",IF(Q400="Oui",P400*'Paramètres'!$B$4,0))</f>
        <v/>
      </c>
      <c r="T400" s="41">
        <f>IF(OR(A400="",P400=""),"",IF(R400="Oui",P400*'Paramètres'!$B$5,0))</f>
        <v/>
      </c>
      <c r="U400" s="41">
        <f>IF(OR(A400="",P400=""),"",P400+S400+T400)</f>
        <v/>
      </c>
      <c r="V400" s="15" t="n"/>
      <c r="W400" s="16" t="n"/>
      <c r="X400" s="22">
        <f>IF(OR(A400="",K400=""),"",K400-TODAY())</f>
        <v/>
      </c>
      <c r="Y400" s="23">
        <f>IF(A400="","",IF(O400="Résilié","Sans objet",IF(K400="","À compléter",IF(K400&lt;TODAY(),"Échu",IF(K400&lt;=TODAY()+'Paramètres'!$B$7,"Échéance prochaine",IF(M400&lt;=TODAY(),"Avis de renouvellement requis","Conforme"))))))</f>
        <v/>
      </c>
      <c r="Z400" s="16" t="n"/>
    </row>
    <row r="401">
      <c r="A401" s="15" t="n"/>
      <c r="B401" s="16" t="n"/>
      <c r="C401" s="15" t="n"/>
      <c r="D401" s="16" t="n"/>
      <c r="E401" s="16" t="n"/>
      <c r="F401" s="16" t="n"/>
      <c r="G401" s="16" t="n"/>
      <c r="H401" s="16" t="n"/>
      <c r="I401" s="38" t="n"/>
      <c r="J401" s="38" t="n"/>
      <c r="K401" s="38" t="n"/>
      <c r="L401" s="18" t="n"/>
      <c r="M401" s="39">
        <f>IF(OR(A401="",K401="",L401=""),"",K401-L401)</f>
        <v/>
      </c>
      <c r="N401" s="15" t="n"/>
      <c r="O401" s="15" t="n"/>
      <c r="P401" s="40" t="n"/>
      <c r="Q401" s="15" t="n"/>
      <c r="R401" s="15" t="n"/>
      <c r="S401" s="41">
        <f>IF(OR(A401="",P401=""),"",IF(Q401="Oui",P401*'Paramètres'!$B$4,0))</f>
        <v/>
      </c>
      <c r="T401" s="41">
        <f>IF(OR(A401="",P401=""),"",IF(R401="Oui",P401*'Paramètres'!$B$5,0))</f>
        <v/>
      </c>
      <c r="U401" s="41">
        <f>IF(OR(A401="",P401=""),"",P401+S401+T401)</f>
        <v/>
      </c>
      <c r="V401" s="15" t="n"/>
      <c r="W401" s="16" t="n"/>
      <c r="X401" s="22">
        <f>IF(OR(A401="",K401=""),"",K401-TODAY())</f>
        <v/>
      </c>
      <c r="Y401" s="23">
        <f>IF(A401="","",IF(O401="Résilié","Sans objet",IF(K401="","À compléter",IF(K401&lt;TODAY(),"Échu",IF(K401&lt;=TODAY()+'Paramètres'!$B$7,"Échéance prochaine",IF(M401&lt;=TODAY(),"Avis de renouvellement requis","Conforme"))))))</f>
        <v/>
      </c>
      <c r="Z401" s="16" t="n"/>
    </row>
    <row r="402">
      <c r="A402" s="15" t="n"/>
      <c r="B402" s="16" t="n"/>
      <c r="C402" s="15" t="n"/>
      <c r="D402" s="16" t="n"/>
      <c r="E402" s="16" t="n"/>
      <c r="F402" s="16" t="n"/>
      <c r="G402" s="16" t="n"/>
      <c r="H402" s="16" t="n"/>
      <c r="I402" s="38" t="n"/>
      <c r="J402" s="38" t="n"/>
      <c r="K402" s="38" t="n"/>
      <c r="L402" s="18" t="n"/>
      <c r="M402" s="39">
        <f>IF(OR(A402="",K402="",L402=""),"",K402-L402)</f>
        <v/>
      </c>
      <c r="N402" s="15" t="n"/>
      <c r="O402" s="15" t="n"/>
      <c r="P402" s="40" t="n"/>
      <c r="Q402" s="15" t="n"/>
      <c r="R402" s="15" t="n"/>
      <c r="S402" s="41">
        <f>IF(OR(A402="",P402=""),"",IF(Q402="Oui",P402*'Paramètres'!$B$4,0))</f>
        <v/>
      </c>
      <c r="T402" s="41">
        <f>IF(OR(A402="",P402=""),"",IF(R402="Oui",P402*'Paramètres'!$B$5,0))</f>
        <v/>
      </c>
      <c r="U402" s="41">
        <f>IF(OR(A402="",P402=""),"",P402+S402+T402)</f>
        <v/>
      </c>
      <c r="V402" s="15" t="n"/>
      <c r="W402" s="16" t="n"/>
      <c r="X402" s="22">
        <f>IF(OR(A402="",K402=""),"",K402-TODAY())</f>
        <v/>
      </c>
      <c r="Y402" s="23">
        <f>IF(A402="","",IF(O402="Résilié","Sans objet",IF(K402="","À compléter",IF(K402&lt;TODAY(),"Échu",IF(K402&lt;=TODAY()+'Paramètres'!$B$7,"Échéance prochaine",IF(M402&lt;=TODAY(),"Avis de renouvellement requis","Conforme"))))))</f>
        <v/>
      </c>
      <c r="Z402" s="16" t="n"/>
    </row>
    <row r="403">
      <c r="A403" s="15" t="n"/>
      <c r="B403" s="16" t="n"/>
      <c r="C403" s="15" t="n"/>
      <c r="D403" s="16" t="n"/>
      <c r="E403" s="16" t="n"/>
      <c r="F403" s="16" t="n"/>
      <c r="G403" s="16" t="n"/>
      <c r="H403" s="16" t="n"/>
      <c r="I403" s="38" t="n"/>
      <c r="J403" s="38" t="n"/>
      <c r="K403" s="38" t="n"/>
      <c r="L403" s="18" t="n"/>
      <c r="M403" s="39">
        <f>IF(OR(A403="",K403="",L403=""),"",K403-L403)</f>
        <v/>
      </c>
      <c r="N403" s="15" t="n"/>
      <c r="O403" s="15" t="n"/>
      <c r="P403" s="40" t="n"/>
      <c r="Q403" s="15" t="n"/>
      <c r="R403" s="15" t="n"/>
      <c r="S403" s="41">
        <f>IF(OR(A403="",P403=""),"",IF(Q403="Oui",P403*'Paramètres'!$B$4,0))</f>
        <v/>
      </c>
      <c r="T403" s="41">
        <f>IF(OR(A403="",P403=""),"",IF(R403="Oui",P403*'Paramètres'!$B$5,0))</f>
        <v/>
      </c>
      <c r="U403" s="41">
        <f>IF(OR(A403="",P403=""),"",P403+S403+T403)</f>
        <v/>
      </c>
      <c r="V403" s="15" t="n"/>
      <c r="W403" s="16" t="n"/>
      <c r="X403" s="22">
        <f>IF(OR(A403="",K403=""),"",K403-TODAY())</f>
        <v/>
      </c>
      <c r="Y403" s="23">
        <f>IF(A403="","",IF(O403="Résilié","Sans objet",IF(K403="","À compléter",IF(K403&lt;TODAY(),"Échu",IF(K403&lt;=TODAY()+'Paramètres'!$B$7,"Échéance prochaine",IF(M403&lt;=TODAY(),"Avis de renouvellement requis","Conforme"))))))</f>
        <v/>
      </c>
      <c r="Z403" s="16" t="n"/>
    </row>
    <row r="404">
      <c r="A404" s="15" t="n"/>
      <c r="B404" s="16" t="n"/>
      <c r="C404" s="15" t="n"/>
      <c r="D404" s="16" t="n"/>
      <c r="E404" s="16" t="n"/>
      <c r="F404" s="16" t="n"/>
      <c r="G404" s="16" t="n"/>
      <c r="H404" s="16" t="n"/>
      <c r="I404" s="38" t="n"/>
      <c r="J404" s="38" t="n"/>
      <c r="K404" s="38" t="n"/>
      <c r="L404" s="18" t="n"/>
      <c r="M404" s="39">
        <f>IF(OR(A404="",K404="",L404=""),"",K404-L404)</f>
        <v/>
      </c>
      <c r="N404" s="15" t="n"/>
      <c r="O404" s="15" t="n"/>
      <c r="P404" s="40" t="n"/>
      <c r="Q404" s="15" t="n"/>
      <c r="R404" s="15" t="n"/>
      <c r="S404" s="41">
        <f>IF(OR(A404="",P404=""),"",IF(Q404="Oui",P404*'Paramètres'!$B$4,0))</f>
        <v/>
      </c>
      <c r="T404" s="41">
        <f>IF(OR(A404="",P404=""),"",IF(R404="Oui",P404*'Paramètres'!$B$5,0))</f>
        <v/>
      </c>
      <c r="U404" s="41">
        <f>IF(OR(A404="",P404=""),"",P404+S404+T404)</f>
        <v/>
      </c>
      <c r="V404" s="15" t="n"/>
      <c r="W404" s="16" t="n"/>
      <c r="X404" s="22">
        <f>IF(OR(A404="",K404=""),"",K404-TODAY())</f>
        <v/>
      </c>
      <c r="Y404" s="23">
        <f>IF(A404="","",IF(O404="Résilié","Sans objet",IF(K404="","À compléter",IF(K404&lt;TODAY(),"Échu",IF(K404&lt;=TODAY()+'Paramètres'!$B$7,"Échéance prochaine",IF(M404&lt;=TODAY(),"Avis de renouvellement requis","Conforme"))))))</f>
        <v/>
      </c>
      <c r="Z404" s="16" t="n"/>
    </row>
    <row r="405">
      <c r="A405" s="15" t="n"/>
      <c r="B405" s="16" t="n"/>
      <c r="C405" s="15" t="n"/>
      <c r="D405" s="16" t="n"/>
      <c r="E405" s="16" t="n"/>
      <c r="F405" s="16" t="n"/>
      <c r="G405" s="16" t="n"/>
      <c r="H405" s="16" t="n"/>
      <c r="I405" s="38" t="n"/>
      <c r="J405" s="38" t="n"/>
      <c r="K405" s="38" t="n"/>
      <c r="L405" s="18" t="n"/>
      <c r="M405" s="39">
        <f>IF(OR(A405="",K405="",L405=""),"",K405-L405)</f>
        <v/>
      </c>
      <c r="N405" s="15" t="n"/>
      <c r="O405" s="15" t="n"/>
      <c r="P405" s="40" t="n"/>
      <c r="Q405" s="15" t="n"/>
      <c r="R405" s="15" t="n"/>
      <c r="S405" s="41">
        <f>IF(OR(A405="",P405=""),"",IF(Q405="Oui",P405*'Paramètres'!$B$4,0))</f>
        <v/>
      </c>
      <c r="T405" s="41">
        <f>IF(OR(A405="",P405=""),"",IF(R405="Oui",P405*'Paramètres'!$B$5,0))</f>
        <v/>
      </c>
      <c r="U405" s="41">
        <f>IF(OR(A405="",P405=""),"",P405+S405+T405)</f>
        <v/>
      </c>
      <c r="V405" s="15" t="n"/>
      <c r="W405" s="16" t="n"/>
      <c r="X405" s="22">
        <f>IF(OR(A405="",K405=""),"",K405-TODAY())</f>
        <v/>
      </c>
      <c r="Y405" s="23">
        <f>IF(A405="","",IF(O405="Résilié","Sans objet",IF(K405="","À compléter",IF(K405&lt;TODAY(),"Échu",IF(K405&lt;=TODAY()+'Paramètres'!$B$7,"Échéance prochaine",IF(M405&lt;=TODAY(),"Avis de renouvellement requis","Conforme"))))))</f>
        <v/>
      </c>
      <c r="Z405" s="16" t="n"/>
    </row>
    <row r="406">
      <c r="A406" s="15" t="n"/>
      <c r="B406" s="16" t="n"/>
      <c r="C406" s="15" t="n"/>
      <c r="D406" s="16" t="n"/>
      <c r="E406" s="16" t="n"/>
      <c r="F406" s="16" t="n"/>
      <c r="G406" s="16" t="n"/>
      <c r="H406" s="16" t="n"/>
      <c r="I406" s="38" t="n"/>
      <c r="J406" s="38" t="n"/>
      <c r="K406" s="38" t="n"/>
      <c r="L406" s="18" t="n"/>
      <c r="M406" s="39">
        <f>IF(OR(A406="",K406="",L406=""),"",K406-L406)</f>
        <v/>
      </c>
      <c r="N406" s="15" t="n"/>
      <c r="O406" s="15" t="n"/>
      <c r="P406" s="40" t="n"/>
      <c r="Q406" s="15" t="n"/>
      <c r="R406" s="15" t="n"/>
      <c r="S406" s="41">
        <f>IF(OR(A406="",P406=""),"",IF(Q406="Oui",P406*'Paramètres'!$B$4,0))</f>
        <v/>
      </c>
      <c r="T406" s="41">
        <f>IF(OR(A406="",P406=""),"",IF(R406="Oui",P406*'Paramètres'!$B$5,0))</f>
        <v/>
      </c>
      <c r="U406" s="41">
        <f>IF(OR(A406="",P406=""),"",P406+S406+T406)</f>
        <v/>
      </c>
      <c r="V406" s="15" t="n"/>
      <c r="W406" s="16" t="n"/>
      <c r="X406" s="22">
        <f>IF(OR(A406="",K406=""),"",K406-TODAY())</f>
        <v/>
      </c>
      <c r="Y406" s="23">
        <f>IF(A406="","",IF(O406="Résilié","Sans objet",IF(K406="","À compléter",IF(K406&lt;TODAY(),"Échu",IF(K406&lt;=TODAY()+'Paramètres'!$B$7,"Échéance prochaine",IF(M406&lt;=TODAY(),"Avis de renouvellement requis","Conforme"))))))</f>
        <v/>
      </c>
      <c r="Z406" s="16" t="n"/>
    </row>
    <row r="407">
      <c r="A407" s="15" t="n"/>
      <c r="B407" s="16" t="n"/>
      <c r="C407" s="15" t="n"/>
      <c r="D407" s="16" t="n"/>
      <c r="E407" s="16" t="n"/>
      <c r="F407" s="16" t="n"/>
      <c r="G407" s="16" t="n"/>
      <c r="H407" s="16" t="n"/>
      <c r="I407" s="38" t="n"/>
      <c r="J407" s="38" t="n"/>
      <c r="K407" s="38" t="n"/>
      <c r="L407" s="18" t="n"/>
      <c r="M407" s="39">
        <f>IF(OR(A407="",K407="",L407=""),"",K407-L407)</f>
        <v/>
      </c>
      <c r="N407" s="15" t="n"/>
      <c r="O407" s="15" t="n"/>
      <c r="P407" s="40" t="n"/>
      <c r="Q407" s="15" t="n"/>
      <c r="R407" s="15" t="n"/>
      <c r="S407" s="41">
        <f>IF(OR(A407="",P407=""),"",IF(Q407="Oui",P407*'Paramètres'!$B$4,0))</f>
        <v/>
      </c>
      <c r="T407" s="41">
        <f>IF(OR(A407="",P407=""),"",IF(R407="Oui",P407*'Paramètres'!$B$5,0))</f>
        <v/>
      </c>
      <c r="U407" s="41">
        <f>IF(OR(A407="",P407=""),"",P407+S407+T407)</f>
        <v/>
      </c>
      <c r="V407" s="15" t="n"/>
      <c r="W407" s="16" t="n"/>
      <c r="X407" s="22">
        <f>IF(OR(A407="",K407=""),"",K407-TODAY())</f>
        <v/>
      </c>
      <c r="Y407" s="23">
        <f>IF(A407="","",IF(O407="Résilié","Sans objet",IF(K407="","À compléter",IF(K407&lt;TODAY(),"Échu",IF(K407&lt;=TODAY()+'Paramètres'!$B$7,"Échéance prochaine",IF(M407&lt;=TODAY(),"Avis de renouvellement requis","Conforme"))))))</f>
        <v/>
      </c>
      <c r="Z407" s="16" t="n"/>
    </row>
    <row r="408">
      <c r="A408" s="15" t="n"/>
      <c r="B408" s="16" t="n"/>
      <c r="C408" s="15" t="n"/>
      <c r="D408" s="16" t="n"/>
      <c r="E408" s="16" t="n"/>
      <c r="F408" s="16" t="n"/>
      <c r="G408" s="16" t="n"/>
      <c r="H408" s="16" t="n"/>
      <c r="I408" s="38" t="n"/>
      <c r="J408" s="38" t="n"/>
      <c r="K408" s="38" t="n"/>
      <c r="L408" s="18" t="n"/>
      <c r="M408" s="39">
        <f>IF(OR(A408="",K408="",L408=""),"",K408-L408)</f>
        <v/>
      </c>
      <c r="N408" s="15" t="n"/>
      <c r="O408" s="15" t="n"/>
      <c r="P408" s="40" t="n"/>
      <c r="Q408" s="15" t="n"/>
      <c r="R408" s="15" t="n"/>
      <c r="S408" s="41">
        <f>IF(OR(A408="",P408=""),"",IF(Q408="Oui",P408*'Paramètres'!$B$4,0))</f>
        <v/>
      </c>
      <c r="T408" s="41">
        <f>IF(OR(A408="",P408=""),"",IF(R408="Oui",P408*'Paramètres'!$B$5,0))</f>
        <v/>
      </c>
      <c r="U408" s="41">
        <f>IF(OR(A408="",P408=""),"",P408+S408+T408)</f>
        <v/>
      </c>
      <c r="V408" s="15" t="n"/>
      <c r="W408" s="16" t="n"/>
      <c r="X408" s="22">
        <f>IF(OR(A408="",K408=""),"",K408-TODAY())</f>
        <v/>
      </c>
      <c r="Y408" s="23">
        <f>IF(A408="","",IF(O408="Résilié","Sans objet",IF(K408="","À compléter",IF(K408&lt;TODAY(),"Échu",IF(K408&lt;=TODAY()+'Paramètres'!$B$7,"Échéance prochaine",IF(M408&lt;=TODAY(),"Avis de renouvellement requis","Conforme"))))))</f>
        <v/>
      </c>
      <c r="Z408" s="16" t="n"/>
    </row>
    <row r="409">
      <c r="A409" s="15" t="n"/>
      <c r="B409" s="16" t="n"/>
      <c r="C409" s="15" t="n"/>
      <c r="D409" s="16" t="n"/>
      <c r="E409" s="16" t="n"/>
      <c r="F409" s="16" t="n"/>
      <c r="G409" s="16" t="n"/>
      <c r="H409" s="16" t="n"/>
      <c r="I409" s="38" t="n"/>
      <c r="J409" s="38" t="n"/>
      <c r="K409" s="38" t="n"/>
      <c r="L409" s="18" t="n"/>
      <c r="M409" s="39">
        <f>IF(OR(A409="",K409="",L409=""),"",K409-L409)</f>
        <v/>
      </c>
      <c r="N409" s="15" t="n"/>
      <c r="O409" s="15" t="n"/>
      <c r="P409" s="40" t="n"/>
      <c r="Q409" s="15" t="n"/>
      <c r="R409" s="15" t="n"/>
      <c r="S409" s="41">
        <f>IF(OR(A409="",P409=""),"",IF(Q409="Oui",P409*'Paramètres'!$B$4,0))</f>
        <v/>
      </c>
      <c r="T409" s="41">
        <f>IF(OR(A409="",P409=""),"",IF(R409="Oui",P409*'Paramètres'!$B$5,0))</f>
        <v/>
      </c>
      <c r="U409" s="41">
        <f>IF(OR(A409="",P409=""),"",P409+S409+T409)</f>
        <v/>
      </c>
      <c r="V409" s="15" t="n"/>
      <c r="W409" s="16" t="n"/>
      <c r="X409" s="22">
        <f>IF(OR(A409="",K409=""),"",K409-TODAY())</f>
        <v/>
      </c>
      <c r="Y409" s="23">
        <f>IF(A409="","",IF(O409="Résilié","Sans objet",IF(K409="","À compléter",IF(K409&lt;TODAY(),"Échu",IF(K409&lt;=TODAY()+'Paramètres'!$B$7,"Échéance prochaine",IF(M409&lt;=TODAY(),"Avis de renouvellement requis","Conforme"))))))</f>
        <v/>
      </c>
      <c r="Z409" s="16" t="n"/>
    </row>
    <row r="410">
      <c r="A410" s="15" t="n"/>
      <c r="B410" s="16" t="n"/>
      <c r="C410" s="15" t="n"/>
      <c r="D410" s="16" t="n"/>
      <c r="E410" s="16" t="n"/>
      <c r="F410" s="16" t="n"/>
      <c r="G410" s="16" t="n"/>
      <c r="H410" s="16" t="n"/>
      <c r="I410" s="38" t="n"/>
      <c r="J410" s="38" t="n"/>
      <c r="K410" s="38" t="n"/>
      <c r="L410" s="18" t="n"/>
      <c r="M410" s="39">
        <f>IF(OR(A410="",K410="",L410=""),"",K410-L410)</f>
        <v/>
      </c>
      <c r="N410" s="15" t="n"/>
      <c r="O410" s="15" t="n"/>
      <c r="P410" s="40" t="n"/>
      <c r="Q410" s="15" t="n"/>
      <c r="R410" s="15" t="n"/>
      <c r="S410" s="41">
        <f>IF(OR(A410="",P410=""),"",IF(Q410="Oui",P410*'Paramètres'!$B$4,0))</f>
        <v/>
      </c>
      <c r="T410" s="41">
        <f>IF(OR(A410="",P410=""),"",IF(R410="Oui",P410*'Paramètres'!$B$5,0))</f>
        <v/>
      </c>
      <c r="U410" s="41">
        <f>IF(OR(A410="",P410=""),"",P410+S410+T410)</f>
        <v/>
      </c>
      <c r="V410" s="15" t="n"/>
      <c r="W410" s="16" t="n"/>
      <c r="X410" s="22">
        <f>IF(OR(A410="",K410=""),"",K410-TODAY())</f>
        <v/>
      </c>
      <c r="Y410" s="23">
        <f>IF(A410="","",IF(O410="Résilié","Sans objet",IF(K410="","À compléter",IF(K410&lt;TODAY(),"Échu",IF(K410&lt;=TODAY()+'Paramètres'!$B$7,"Échéance prochaine",IF(M410&lt;=TODAY(),"Avis de renouvellement requis","Conforme"))))))</f>
        <v/>
      </c>
      <c r="Z410" s="16" t="n"/>
    </row>
    <row r="411">
      <c r="A411" s="15" t="n"/>
      <c r="B411" s="16" t="n"/>
      <c r="C411" s="15" t="n"/>
      <c r="D411" s="16" t="n"/>
      <c r="E411" s="16" t="n"/>
      <c r="F411" s="16" t="n"/>
      <c r="G411" s="16" t="n"/>
      <c r="H411" s="16" t="n"/>
      <c r="I411" s="38" t="n"/>
      <c r="J411" s="38" t="n"/>
      <c r="K411" s="38" t="n"/>
      <c r="L411" s="18" t="n"/>
      <c r="M411" s="39">
        <f>IF(OR(A411="",K411="",L411=""),"",K411-L411)</f>
        <v/>
      </c>
      <c r="N411" s="15" t="n"/>
      <c r="O411" s="15" t="n"/>
      <c r="P411" s="40" t="n"/>
      <c r="Q411" s="15" t="n"/>
      <c r="R411" s="15" t="n"/>
      <c r="S411" s="41">
        <f>IF(OR(A411="",P411=""),"",IF(Q411="Oui",P411*'Paramètres'!$B$4,0))</f>
        <v/>
      </c>
      <c r="T411" s="41">
        <f>IF(OR(A411="",P411=""),"",IF(R411="Oui",P411*'Paramètres'!$B$5,0))</f>
        <v/>
      </c>
      <c r="U411" s="41">
        <f>IF(OR(A411="",P411=""),"",P411+S411+T411)</f>
        <v/>
      </c>
      <c r="V411" s="15" t="n"/>
      <c r="W411" s="16" t="n"/>
      <c r="X411" s="22">
        <f>IF(OR(A411="",K411=""),"",K411-TODAY())</f>
        <v/>
      </c>
      <c r="Y411" s="23">
        <f>IF(A411="","",IF(O411="Résilié","Sans objet",IF(K411="","À compléter",IF(K411&lt;TODAY(),"Échu",IF(K411&lt;=TODAY()+'Paramètres'!$B$7,"Échéance prochaine",IF(M411&lt;=TODAY(),"Avis de renouvellement requis","Conforme"))))))</f>
        <v/>
      </c>
      <c r="Z411" s="16" t="n"/>
    </row>
    <row r="412">
      <c r="A412" s="15" t="n"/>
      <c r="B412" s="16" t="n"/>
      <c r="C412" s="15" t="n"/>
      <c r="D412" s="16" t="n"/>
      <c r="E412" s="16" t="n"/>
      <c r="F412" s="16" t="n"/>
      <c r="G412" s="16" t="n"/>
      <c r="H412" s="16" t="n"/>
      <c r="I412" s="38" t="n"/>
      <c r="J412" s="38" t="n"/>
      <c r="K412" s="38" t="n"/>
      <c r="L412" s="18" t="n"/>
      <c r="M412" s="39">
        <f>IF(OR(A412="",K412="",L412=""),"",K412-L412)</f>
        <v/>
      </c>
      <c r="N412" s="15" t="n"/>
      <c r="O412" s="15" t="n"/>
      <c r="P412" s="40" t="n"/>
      <c r="Q412" s="15" t="n"/>
      <c r="R412" s="15" t="n"/>
      <c r="S412" s="41">
        <f>IF(OR(A412="",P412=""),"",IF(Q412="Oui",P412*'Paramètres'!$B$4,0))</f>
        <v/>
      </c>
      <c r="T412" s="41">
        <f>IF(OR(A412="",P412=""),"",IF(R412="Oui",P412*'Paramètres'!$B$5,0))</f>
        <v/>
      </c>
      <c r="U412" s="41">
        <f>IF(OR(A412="",P412=""),"",P412+S412+T412)</f>
        <v/>
      </c>
      <c r="V412" s="15" t="n"/>
      <c r="W412" s="16" t="n"/>
      <c r="X412" s="22">
        <f>IF(OR(A412="",K412=""),"",K412-TODAY())</f>
        <v/>
      </c>
      <c r="Y412" s="23">
        <f>IF(A412="","",IF(O412="Résilié","Sans objet",IF(K412="","À compléter",IF(K412&lt;TODAY(),"Échu",IF(K412&lt;=TODAY()+'Paramètres'!$B$7,"Échéance prochaine",IF(M412&lt;=TODAY(),"Avis de renouvellement requis","Conforme"))))))</f>
        <v/>
      </c>
      <c r="Z412" s="16" t="n"/>
    </row>
    <row r="413">
      <c r="A413" s="15" t="n"/>
      <c r="B413" s="16" t="n"/>
      <c r="C413" s="15" t="n"/>
      <c r="D413" s="16" t="n"/>
      <c r="E413" s="16" t="n"/>
      <c r="F413" s="16" t="n"/>
      <c r="G413" s="16" t="n"/>
      <c r="H413" s="16" t="n"/>
      <c r="I413" s="38" t="n"/>
      <c r="J413" s="38" t="n"/>
      <c r="K413" s="38" t="n"/>
      <c r="L413" s="18" t="n"/>
      <c r="M413" s="39">
        <f>IF(OR(A413="",K413="",L413=""),"",K413-L413)</f>
        <v/>
      </c>
      <c r="N413" s="15" t="n"/>
      <c r="O413" s="15" t="n"/>
      <c r="P413" s="40" t="n"/>
      <c r="Q413" s="15" t="n"/>
      <c r="R413" s="15" t="n"/>
      <c r="S413" s="41">
        <f>IF(OR(A413="",P413=""),"",IF(Q413="Oui",P413*'Paramètres'!$B$4,0))</f>
        <v/>
      </c>
      <c r="T413" s="41">
        <f>IF(OR(A413="",P413=""),"",IF(R413="Oui",P413*'Paramètres'!$B$5,0))</f>
        <v/>
      </c>
      <c r="U413" s="41">
        <f>IF(OR(A413="",P413=""),"",P413+S413+T413)</f>
        <v/>
      </c>
      <c r="V413" s="15" t="n"/>
      <c r="W413" s="16" t="n"/>
      <c r="X413" s="22">
        <f>IF(OR(A413="",K413=""),"",K413-TODAY())</f>
        <v/>
      </c>
      <c r="Y413" s="23">
        <f>IF(A413="","",IF(O413="Résilié","Sans objet",IF(K413="","À compléter",IF(K413&lt;TODAY(),"Échu",IF(K413&lt;=TODAY()+'Paramètres'!$B$7,"Échéance prochaine",IF(M413&lt;=TODAY(),"Avis de renouvellement requis","Conforme"))))))</f>
        <v/>
      </c>
      <c r="Z413" s="16" t="n"/>
    </row>
    <row r="414">
      <c r="A414" s="15" t="n"/>
      <c r="B414" s="16" t="n"/>
      <c r="C414" s="15" t="n"/>
      <c r="D414" s="16" t="n"/>
      <c r="E414" s="16" t="n"/>
      <c r="F414" s="16" t="n"/>
      <c r="G414" s="16" t="n"/>
      <c r="H414" s="16" t="n"/>
      <c r="I414" s="38" t="n"/>
      <c r="J414" s="38" t="n"/>
      <c r="K414" s="38" t="n"/>
      <c r="L414" s="18" t="n"/>
      <c r="M414" s="39">
        <f>IF(OR(A414="",K414="",L414=""),"",K414-L414)</f>
        <v/>
      </c>
      <c r="N414" s="15" t="n"/>
      <c r="O414" s="15" t="n"/>
      <c r="P414" s="40" t="n"/>
      <c r="Q414" s="15" t="n"/>
      <c r="R414" s="15" t="n"/>
      <c r="S414" s="41">
        <f>IF(OR(A414="",P414=""),"",IF(Q414="Oui",P414*'Paramètres'!$B$4,0))</f>
        <v/>
      </c>
      <c r="T414" s="41">
        <f>IF(OR(A414="",P414=""),"",IF(R414="Oui",P414*'Paramètres'!$B$5,0))</f>
        <v/>
      </c>
      <c r="U414" s="41">
        <f>IF(OR(A414="",P414=""),"",P414+S414+T414)</f>
        <v/>
      </c>
      <c r="V414" s="15" t="n"/>
      <c r="W414" s="16" t="n"/>
      <c r="X414" s="22">
        <f>IF(OR(A414="",K414=""),"",K414-TODAY())</f>
        <v/>
      </c>
      <c r="Y414" s="23">
        <f>IF(A414="","",IF(O414="Résilié","Sans objet",IF(K414="","À compléter",IF(K414&lt;TODAY(),"Échu",IF(K414&lt;=TODAY()+'Paramètres'!$B$7,"Échéance prochaine",IF(M414&lt;=TODAY(),"Avis de renouvellement requis","Conforme"))))))</f>
        <v/>
      </c>
      <c r="Z414" s="16" t="n"/>
    </row>
    <row r="415">
      <c r="A415" s="15" t="n"/>
      <c r="B415" s="16" t="n"/>
      <c r="C415" s="15" t="n"/>
      <c r="D415" s="16" t="n"/>
      <c r="E415" s="16" t="n"/>
      <c r="F415" s="16" t="n"/>
      <c r="G415" s="16" t="n"/>
      <c r="H415" s="16" t="n"/>
      <c r="I415" s="38" t="n"/>
      <c r="J415" s="38" t="n"/>
      <c r="K415" s="38" t="n"/>
      <c r="L415" s="18" t="n"/>
      <c r="M415" s="39">
        <f>IF(OR(A415="",K415="",L415=""),"",K415-L415)</f>
        <v/>
      </c>
      <c r="N415" s="15" t="n"/>
      <c r="O415" s="15" t="n"/>
      <c r="P415" s="40" t="n"/>
      <c r="Q415" s="15" t="n"/>
      <c r="R415" s="15" t="n"/>
      <c r="S415" s="41">
        <f>IF(OR(A415="",P415=""),"",IF(Q415="Oui",P415*'Paramètres'!$B$4,0))</f>
        <v/>
      </c>
      <c r="T415" s="41">
        <f>IF(OR(A415="",P415=""),"",IF(R415="Oui",P415*'Paramètres'!$B$5,0))</f>
        <v/>
      </c>
      <c r="U415" s="41">
        <f>IF(OR(A415="",P415=""),"",P415+S415+T415)</f>
        <v/>
      </c>
      <c r="V415" s="15" t="n"/>
      <c r="W415" s="16" t="n"/>
      <c r="X415" s="22">
        <f>IF(OR(A415="",K415=""),"",K415-TODAY())</f>
        <v/>
      </c>
      <c r="Y415" s="23">
        <f>IF(A415="","",IF(O415="Résilié","Sans objet",IF(K415="","À compléter",IF(K415&lt;TODAY(),"Échu",IF(K415&lt;=TODAY()+'Paramètres'!$B$7,"Échéance prochaine",IF(M415&lt;=TODAY(),"Avis de renouvellement requis","Conforme"))))))</f>
        <v/>
      </c>
      <c r="Z415" s="16" t="n"/>
    </row>
    <row r="416">
      <c r="A416" s="15" t="n"/>
      <c r="B416" s="16" t="n"/>
      <c r="C416" s="15" t="n"/>
      <c r="D416" s="16" t="n"/>
      <c r="E416" s="16" t="n"/>
      <c r="F416" s="16" t="n"/>
      <c r="G416" s="16" t="n"/>
      <c r="H416" s="16" t="n"/>
      <c r="I416" s="38" t="n"/>
      <c r="J416" s="38" t="n"/>
      <c r="K416" s="38" t="n"/>
      <c r="L416" s="18" t="n"/>
      <c r="M416" s="39">
        <f>IF(OR(A416="",K416="",L416=""),"",K416-L416)</f>
        <v/>
      </c>
      <c r="N416" s="15" t="n"/>
      <c r="O416" s="15" t="n"/>
      <c r="P416" s="40" t="n"/>
      <c r="Q416" s="15" t="n"/>
      <c r="R416" s="15" t="n"/>
      <c r="S416" s="41">
        <f>IF(OR(A416="",P416=""),"",IF(Q416="Oui",P416*'Paramètres'!$B$4,0))</f>
        <v/>
      </c>
      <c r="T416" s="41">
        <f>IF(OR(A416="",P416=""),"",IF(R416="Oui",P416*'Paramètres'!$B$5,0))</f>
        <v/>
      </c>
      <c r="U416" s="41">
        <f>IF(OR(A416="",P416=""),"",P416+S416+T416)</f>
        <v/>
      </c>
      <c r="V416" s="15" t="n"/>
      <c r="W416" s="16" t="n"/>
      <c r="X416" s="22">
        <f>IF(OR(A416="",K416=""),"",K416-TODAY())</f>
        <v/>
      </c>
      <c r="Y416" s="23">
        <f>IF(A416="","",IF(O416="Résilié","Sans objet",IF(K416="","À compléter",IF(K416&lt;TODAY(),"Échu",IF(K416&lt;=TODAY()+'Paramètres'!$B$7,"Échéance prochaine",IF(M416&lt;=TODAY(),"Avis de renouvellement requis","Conforme"))))))</f>
        <v/>
      </c>
      <c r="Z416" s="16" t="n"/>
    </row>
    <row r="417">
      <c r="A417" s="15" t="n"/>
      <c r="B417" s="16" t="n"/>
      <c r="C417" s="15" t="n"/>
      <c r="D417" s="16" t="n"/>
      <c r="E417" s="16" t="n"/>
      <c r="F417" s="16" t="n"/>
      <c r="G417" s="16" t="n"/>
      <c r="H417" s="16" t="n"/>
      <c r="I417" s="38" t="n"/>
      <c r="J417" s="38" t="n"/>
      <c r="K417" s="38" t="n"/>
      <c r="L417" s="18" t="n"/>
      <c r="M417" s="39">
        <f>IF(OR(A417="",K417="",L417=""),"",K417-L417)</f>
        <v/>
      </c>
      <c r="N417" s="15" t="n"/>
      <c r="O417" s="15" t="n"/>
      <c r="P417" s="40" t="n"/>
      <c r="Q417" s="15" t="n"/>
      <c r="R417" s="15" t="n"/>
      <c r="S417" s="41">
        <f>IF(OR(A417="",P417=""),"",IF(Q417="Oui",P417*'Paramètres'!$B$4,0))</f>
        <v/>
      </c>
      <c r="T417" s="41">
        <f>IF(OR(A417="",P417=""),"",IF(R417="Oui",P417*'Paramètres'!$B$5,0))</f>
        <v/>
      </c>
      <c r="U417" s="41">
        <f>IF(OR(A417="",P417=""),"",P417+S417+T417)</f>
        <v/>
      </c>
      <c r="V417" s="15" t="n"/>
      <c r="W417" s="16" t="n"/>
      <c r="X417" s="22">
        <f>IF(OR(A417="",K417=""),"",K417-TODAY())</f>
        <v/>
      </c>
      <c r="Y417" s="23">
        <f>IF(A417="","",IF(O417="Résilié","Sans objet",IF(K417="","À compléter",IF(K417&lt;TODAY(),"Échu",IF(K417&lt;=TODAY()+'Paramètres'!$B$7,"Échéance prochaine",IF(M417&lt;=TODAY(),"Avis de renouvellement requis","Conforme"))))))</f>
        <v/>
      </c>
      <c r="Z417" s="16" t="n"/>
    </row>
    <row r="418">
      <c r="A418" s="15" t="n"/>
      <c r="B418" s="16" t="n"/>
      <c r="C418" s="15" t="n"/>
      <c r="D418" s="16" t="n"/>
      <c r="E418" s="16" t="n"/>
      <c r="F418" s="16" t="n"/>
      <c r="G418" s="16" t="n"/>
      <c r="H418" s="16" t="n"/>
      <c r="I418" s="38" t="n"/>
      <c r="J418" s="38" t="n"/>
      <c r="K418" s="38" t="n"/>
      <c r="L418" s="18" t="n"/>
      <c r="M418" s="39">
        <f>IF(OR(A418="",K418="",L418=""),"",K418-L418)</f>
        <v/>
      </c>
      <c r="N418" s="15" t="n"/>
      <c r="O418" s="15" t="n"/>
      <c r="P418" s="40" t="n"/>
      <c r="Q418" s="15" t="n"/>
      <c r="R418" s="15" t="n"/>
      <c r="S418" s="41">
        <f>IF(OR(A418="",P418=""),"",IF(Q418="Oui",P418*'Paramètres'!$B$4,0))</f>
        <v/>
      </c>
      <c r="T418" s="41">
        <f>IF(OR(A418="",P418=""),"",IF(R418="Oui",P418*'Paramètres'!$B$5,0))</f>
        <v/>
      </c>
      <c r="U418" s="41">
        <f>IF(OR(A418="",P418=""),"",P418+S418+T418)</f>
        <v/>
      </c>
      <c r="V418" s="15" t="n"/>
      <c r="W418" s="16" t="n"/>
      <c r="X418" s="22">
        <f>IF(OR(A418="",K418=""),"",K418-TODAY())</f>
        <v/>
      </c>
      <c r="Y418" s="23">
        <f>IF(A418="","",IF(O418="Résilié","Sans objet",IF(K418="","À compléter",IF(K418&lt;TODAY(),"Échu",IF(K418&lt;=TODAY()+'Paramètres'!$B$7,"Échéance prochaine",IF(M418&lt;=TODAY(),"Avis de renouvellement requis","Conforme"))))))</f>
        <v/>
      </c>
      <c r="Z418" s="16" t="n"/>
    </row>
    <row r="419">
      <c r="A419" s="15" t="n"/>
      <c r="B419" s="16" t="n"/>
      <c r="C419" s="15" t="n"/>
      <c r="D419" s="16" t="n"/>
      <c r="E419" s="16" t="n"/>
      <c r="F419" s="16" t="n"/>
      <c r="G419" s="16" t="n"/>
      <c r="H419" s="16" t="n"/>
      <c r="I419" s="38" t="n"/>
      <c r="J419" s="38" t="n"/>
      <c r="K419" s="38" t="n"/>
      <c r="L419" s="18" t="n"/>
      <c r="M419" s="39">
        <f>IF(OR(A419="",K419="",L419=""),"",K419-L419)</f>
        <v/>
      </c>
      <c r="N419" s="15" t="n"/>
      <c r="O419" s="15" t="n"/>
      <c r="P419" s="40" t="n"/>
      <c r="Q419" s="15" t="n"/>
      <c r="R419" s="15" t="n"/>
      <c r="S419" s="41">
        <f>IF(OR(A419="",P419=""),"",IF(Q419="Oui",P419*'Paramètres'!$B$4,0))</f>
        <v/>
      </c>
      <c r="T419" s="41">
        <f>IF(OR(A419="",P419=""),"",IF(R419="Oui",P419*'Paramètres'!$B$5,0))</f>
        <v/>
      </c>
      <c r="U419" s="41">
        <f>IF(OR(A419="",P419=""),"",P419+S419+T419)</f>
        <v/>
      </c>
      <c r="V419" s="15" t="n"/>
      <c r="W419" s="16" t="n"/>
      <c r="X419" s="22">
        <f>IF(OR(A419="",K419=""),"",K419-TODAY())</f>
        <v/>
      </c>
      <c r="Y419" s="23">
        <f>IF(A419="","",IF(O419="Résilié","Sans objet",IF(K419="","À compléter",IF(K419&lt;TODAY(),"Échu",IF(K419&lt;=TODAY()+'Paramètres'!$B$7,"Échéance prochaine",IF(M419&lt;=TODAY(),"Avis de renouvellement requis","Conforme"))))))</f>
        <v/>
      </c>
      <c r="Z419" s="16" t="n"/>
    </row>
    <row r="420">
      <c r="A420" s="15" t="n"/>
      <c r="B420" s="16" t="n"/>
      <c r="C420" s="15" t="n"/>
      <c r="D420" s="16" t="n"/>
      <c r="E420" s="16" t="n"/>
      <c r="F420" s="16" t="n"/>
      <c r="G420" s="16" t="n"/>
      <c r="H420" s="16" t="n"/>
      <c r="I420" s="38" t="n"/>
      <c r="J420" s="38" t="n"/>
      <c r="K420" s="38" t="n"/>
      <c r="L420" s="18" t="n"/>
      <c r="M420" s="39">
        <f>IF(OR(A420="",K420="",L420=""),"",K420-L420)</f>
        <v/>
      </c>
      <c r="N420" s="15" t="n"/>
      <c r="O420" s="15" t="n"/>
      <c r="P420" s="40" t="n"/>
      <c r="Q420" s="15" t="n"/>
      <c r="R420" s="15" t="n"/>
      <c r="S420" s="41">
        <f>IF(OR(A420="",P420=""),"",IF(Q420="Oui",P420*'Paramètres'!$B$4,0))</f>
        <v/>
      </c>
      <c r="T420" s="41">
        <f>IF(OR(A420="",P420=""),"",IF(R420="Oui",P420*'Paramètres'!$B$5,0))</f>
        <v/>
      </c>
      <c r="U420" s="41">
        <f>IF(OR(A420="",P420=""),"",P420+S420+T420)</f>
        <v/>
      </c>
      <c r="V420" s="15" t="n"/>
      <c r="W420" s="16" t="n"/>
      <c r="X420" s="22">
        <f>IF(OR(A420="",K420=""),"",K420-TODAY())</f>
        <v/>
      </c>
      <c r="Y420" s="23">
        <f>IF(A420="","",IF(O420="Résilié","Sans objet",IF(K420="","À compléter",IF(K420&lt;TODAY(),"Échu",IF(K420&lt;=TODAY()+'Paramètres'!$B$7,"Échéance prochaine",IF(M420&lt;=TODAY(),"Avis de renouvellement requis","Conforme"))))))</f>
        <v/>
      </c>
      <c r="Z420" s="16" t="n"/>
    </row>
    <row r="421">
      <c r="A421" s="15" t="n"/>
      <c r="B421" s="16" t="n"/>
      <c r="C421" s="15" t="n"/>
      <c r="D421" s="16" t="n"/>
      <c r="E421" s="16" t="n"/>
      <c r="F421" s="16" t="n"/>
      <c r="G421" s="16" t="n"/>
      <c r="H421" s="16" t="n"/>
      <c r="I421" s="38" t="n"/>
      <c r="J421" s="38" t="n"/>
      <c r="K421" s="38" t="n"/>
      <c r="L421" s="18" t="n"/>
      <c r="M421" s="39">
        <f>IF(OR(A421="",K421="",L421=""),"",K421-L421)</f>
        <v/>
      </c>
      <c r="N421" s="15" t="n"/>
      <c r="O421" s="15" t="n"/>
      <c r="P421" s="40" t="n"/>
      <c r="Q421" s="15" t="n"/>
      <c r="R421" s="15" t="n"/>
      <c r="S421" s="41">
        <f>IF(OR(A421="",P421=""),"",IF(Q421="Oui",P421*'Paramètres'!$B$4,0))</f>
        <v/>
      </c>
      <c r="T421" s="41">
        <f>IF(OR(A421="",P421=""),"",IF(R421="Oui",P421*'Paramètres'!$B$5,0))</f>
        <v/>
      </c>
      <c r="U421" s="41">
        <f>IF(OR(A421="",P421=""),"",P421+S421+T421)</f>
        <v/>
      </c>
      <c r="V421" s="15" t="n"/>
      <c r="W421" s="16" t="n"/>
      <c r="X421" s="22">
        <f>IF(OR(A421="",K421=""),"",K421-TODAY())</f>
        <v/>
      </c>
      <c r="Y421" s="23">
        <f>IF(A421="","",IF(O421="Résilié","Sans objet",IF(K421="","À compléter",IF(K421&lt;TODAY(),"Échu",IF(K421&lt;=TODAY()+'Paramètres'!$B$7,"Échéance prochaine",IF(M421&lt;=TODAY(),"Avis de renouvellement requis","Conforme"))))))</f>
        <v/>
      </c>
      <c r="Z421" s="16" t="n"/>
    </row>
    <row r="422">
      <c r="A422" s="15" t="n"/>
      <c r="B422" s="16" t="n"/>
      <c r="C422" s="15" t="n"/>
      <c r="D422" s="16" t="n"/>
      <c r="E422" s="16" t="n"/>
      <c r="F422" s="16" t="n"/>
      <c r="G422" s="16" t="n"/>
      <c r="H422" s="16" t="n"/>
      <c r="I422" s="38" t="n"/>
      <c r="J422" s="38" t="n"/>
      <c r="K422" s="38" t="n"/>
      <c r="L422" s="18" t="n"/>
      <c r="M422" s="39">
        <f>IF(OR(A422="",K422="",L422=""),"",K422-L422)</f>
        <v/>
      </c>
      <c r="N422" s="15" t="n"/>
      <c r="O422" s="15" t="n"/>
      <c r="P422" s="40" t="n"/>
      <c r="Q422" s="15" t="n"/>
      <c r="R422" s="15" t="n"/>
      <c r="S422" s="41">
        <f>IF(OR(A422="",P422=""),"",IF(Q422="Oui",P422*'Paramètres'!$B$4,0))</f>
        <v/>
      </c>
      <c r="T422" s="41">
        <f>IF(OR(A422="",P422=""),"",IF(R422="Oui",P422*'Paramètres'!$B$5,0))</f>
        <v/>
      </c>
      <c r="U422" s="41">
        <f>IF(OR(A422="",P422=""),"",P422+S422+T422)</f>
        <v/>
      </c>
      <c r="V422" s="15" t="n"/>
      <c r="W422" s="16" t="n"/>
      <c r="X422" s="22">
        <f>IF(OR(A422="",K422=""),"",K422-TODAY())</f>
        <v/>
      </c>
      <c r="Y422" s="23">
        <f>IF(A422="","",IF(O422="Résilié","Sans objet",IF(K422="","À compléter",IF(K422&lt;TODAY(),"Échu",IF(K422&lt;=TODAY()+'Paramètres'!$B$7,"Échéance prochaine",IF(M422&lt;=TODAY(),"Avis de renouvellement requis","Conforme"))))))</f>
        <v/>
      </c>
      <c r="Z422" s="16" t="n"/>
    </row>
    <row r="423">
      <c r="A423" s="15" t="n"/>
      <c r="B423" s="16" t="n"/>
      <c r="C423" s="15" t="n"/>
      <c r="D423" s="16" t="n"/>
      <c r="E423" s="16" t="n"/>
      <c r="F423" s="16" t="n"/>
      <c r="G423" s="16" t="n"/>
      <c r="H423" s="16" t="n"/>
      <c r="I423" s="38" t="n"/>
      <c r="J423" s="38" t="n"/>
      <c r="K423" s="38" t="n"/>
      <c r="L423" s="18" t="n"/>
      <c r="M423" s="39">
        <f>IF(OR(A423="",K423="",L423=""),"",K423-L423)</f>
        <v/>
      </c>
      <c r="N423" s="15" t="n"/>
      <c r="O423" s="15" t="n"/>
      <c r="P423" s="40" t="n"/>
      <c r="Q423" s="15" t="n"/>
      <c r="R423" s="15" t="n"/>
      <c r="S423" s="41">
        <f>IF(OR(A423="",P423=""),"",IF(Q423="Oui",P423*'Paramètres'!$B$4,0))</f>
        <v/>
      </c>
      <c r="T423" s="41">
        <f>IF(OR(A423="",P423=""),"",IF(R423="Oui",P423*'Paramètres'!$B$5,0))</f>
        <v/>
      </c>
      <c r="U423" s="41">
        <f>IF(OR(A423="",P423=""),"",P423+S423+T423)</f>
        <v/>
      </c>
      <c r="V423" s="15" t="n"/>
      <c r="W423" s="16" t="n"/>
      <c r="X423" s="22">
        <f>IF(OR(A423="",K423=""),"",K423-TODAY())</f>
        <v/>
      </c>
      <c r="Y423" s="23">
        <f>IF(A423="","",IF(O423="Résilié","Sans objet",IF(K423="","À compléter",IF(K423&lt;TODAY(),"Échu",IF(K423&lt;=TODAY()+'Paramètres'!$B$7,"Échéance prochaine",IF(M423&lt;=TODAY(),"Avis de renouvellement requis","Conforme"))))))</f>
        <v/>
      </c>
      <c r="Z423" s="16" t="n"/>
    </row>
    <row r="424">
      <c r="A424" s="15" t="n"/>
      <c r="B424" s="16" t="n"/>
      <c r="C424" s="15" t="n"/>
      <c r="D424" s="16" t="n"/>
      <c r="E424" s="16" t="n"/>
      <c r="F424" s="16" t="n"/>
      <c r="G424" s="16" t="n"/>
      <c r="H424" s="16" t="n"/>
      <c r="I424" s="38" t="n"/>
      <c r="J424" s="38" t="n"/>
      <c r="K424" s="38" t="n"/>
      <c r="L424" s="18" t="n"/>
      <c r="M424" s="39">
        <f>IF(OR(A424="",K424="",L424=""),"",K424-L424)</f>
        <v/>
      </c>
      <c r="N424" s="15" t="n"/>
      <c r="O424" s="15" t="n"/>
      <c r="P424" s="40" t="n"/>
      <c r="Q424" s="15" t="n"/>
      <c r="R424" s="15" t="n"/>
      <c r="S424" s="41">
        <f>IF(OR(A424="",P424=""),"",IF(Q424="Oui",P424*'Paramètres'!$B$4,0))</f>
        <v/>
      </c>
      <c r="T424" s="41">
        <f>IF(OR(A424="",P424=""),"",IF(R424="Oui",P424*'Paramètres'!$B$5,0))</f>
        <v/>
      </c>
      <c r="U424" s="41">
        <f>IF(OR(A424="",P424=""),"",P424+S424+T424)</f>
        <v/>
      </c>
      <c r="V424" s="15" t="n"/>
      <c r="W424" s="16" t="n"/>
      <c r="X424" s="22">
        <f>IF(OR(A424="",K424=""),"",K424-TODAY())</f>
        <v/>
      </c>
      <c r="Y424" s="23">
        <f>IF(A424="","",IF(O424="Résilié","Sans objet",IF(K424="","À compléter",IF(K424&lt;TODAY(),"Échu",IF(K424&lt;=TODAY()+'Paramètres'!$B$7,"Échéance prochaine",IF(M424&lt;=TODAY(),"Avis de renouvellement requis","Conforme"))))))</f>
        <v/>
      </c>
      <c r="Z424" s="16" t="n"/>
    </row>
    <row r="425">
      <c r="A425" s="15" t="n"/>
      <c r="B425" s="16" t="n"/>
      <c r="C425" s="15" t="n"/>
      <c r="D425" s="16" t="n"/>
      <c r="E425" s="16" t="n"/>
      <c r="F425" s="16" t="n"/>
      <c r="G425" s="16" t="n"/>
      <c r="H425" s="16" t="n"/>
      <c r="I425" s="38" t="n"/>
      <c r="J425" s="38" t="n"/>
      <c r="K425" s="38" t="n"/>
      <c r="L425" s="18" t="n"/>
      <c r="M425" s="39">
        <f>IF(OR(A425="",K425="",L425=""),"",K425-L425)</f>
        <v/>
      </c>
      <c r="N425" s="15" t="n"/>
      <c r="O425" s="15" t="n"/>
      <c r="P425" s="40" t="n"/>
      <c r="Q425" s="15" t="n"/>
      <c r="R425" s="15" t="n"/>
      <c r="S425" s="41">
        <f>IF(OR(A425="",P425=""),"",IF(Q425="Oui",P425*'Paramètres'!$B$4,0))</f>
        <v/>
      </c>
      <c r="T425" s="41">
        <f>IF(OR(A425="",P425=""),"",IF(R425="Oui",P425*'Paramètres'!$B$5,0))</f>
        <v/>
      </c>
      <c r="U425" s="41">
        <f>IF(OR(A425="",P425=""),"",P425+S425+T425)</f>
        <v/>
      </c>
      <c r="V425" s="15" t="n"/>
      <c r="W425" s="16" t="n"/>
      <c r="X425" s="22">
        <f>IF(OR(A425="",K425=""),"",K425-TODAY())</f>
        <v/>
      </c>
      <c r="Y425" s="23">
        <f>IF(A425="","",IF(O425="Résilié","Sans objet",IF(K425="","À compléter",IF(K425&lt;TODAY(),"Échu",IF(K425&lt;=TODAY()+'Paramètres'!$B$7,"Échéance prochaine",IF(M425&lt;=TODAY(),"Avis de renouvellement requis","Conforme"))))))</f>
        <v/>
      </c>
      <c r="Z425" s="16" t="n"/>
    </row>
    <row r="426">
      <c r="A426" s="15" t="n"/>
      <c r="B426" s="16" t="n"/>
      <c r="C426" s="15" t="n"/>
      <c r="D426" s="16" t="n"/>
      <c r="E426" s="16" t="n"/>
      <c r="F426" s="16" t="n"/>
      <c r="G426" s="16" t="n"/>
      <c r="H426" s="16" t="n"/>
      <c r="I426" s="38" t="n"/>
      <c r="J426" s="38" t="n"/>
      <c r="K426" s="38" t="n"/>
      <c r="L426" s="18" t="n"/>
      <c r="M426" s="39">
        <f>IF(OR(A426="",K426="",L426=""),"",K426-L426)</f>
        <v/>
      </c>
      <c r="N426" s="15" t="n"/>
      <c r="O426" s="15" t="n"/>
      <c r="P426" s="40" t="n"/>
      <c r="Q426" s="15" t="n"/>
      <c r="R426" s="15" t="n"/>
      <c r="S426" s="41">
        <f>IF(OR(A426="",P426=""),"",IF(Q426="Oui",P426*'Paramètres'!$B$4,0))</f>
        <v/>
      </c>
      <c r="T426" s="41">
        <f>IF(OR(A426="",P426=""),"",IF(R426="Oui",P426*'Paramètres'!$B$5,0))</f>
        <v/>
      </c>
      <c r="U426" s="41">
        <f>IF(OR(A426="",P426=""),"",P426+S426+T426)</f>
        <v/>
      </c>
      <c r="V426" s="15" t="n"/>
      <c r="W426" s="16" t="n"/>
      <c r="X426" s="22">
        <f>IF(OR(A426="",K426=""),"",K426-TODAY())</f>
        <v/>
      </c>
      <c r="Y426" s="23">
        <f>IF(A426="","",IF(O426="Résilié","Sans objet",IF(K426="","À compléter",IF(K426&lt;TODAY(),"Échu",IF(K426&lt;=TODAY()+'Paramètres'!$B$7,"Échéance prochaine",IF(M426&lt;=TODAY(),"Avis de renouvellement requis","Conforme"))))))</f>
        <v/>
      </c>
      <c r="Z426" s="16" t="n"/>
    </row>
    <row r="427">
      <c r="A427" s="15" t="n"/>
      <c r="B427" s="16" t="n"/>
      <c r="C427" s="15" t="n"/>
      <c r="D427" s="16" t="n"/>
      <c r="E427" s="16" t="n"/>
      <c r="F427" s="16" t="n"/>
      <c r="G427" s="16" t="n"/>
      <c r="H427" s="16" t="n"/>
      <c r="I427" s="38" t="n"/>
      <c r="J427" s="38" t="n"/>
      <c r="K427" s="38" t="n"/>
      <c r="L427" s="18" t="n"/>
      <c r="M427" s="39">
        <f>IF(OR(A427="",K427="",L427=""),"",K427-L427)</f>
        <v/>
      </c>
      <c r="N427" s="15" t="n"/>
      <c r="O427" s="15" t="n"/>
      <c r="P427" s="40" t="n"/>
      <c r="Q427" s="15" t="n"/>
      <c r="R427" s="15" t="n"/>
      <c r="S427" s="41">
        <f>IF(OR(A427="",P427=""),"",IF(Q427="Oui",P427*'Paramètres'!$B$4,0))</f>
        <v/>
      </c>
      <c r="T427" s="41">
        <f>IF(OR(A427="",P427=""),"",IF(R427="Oui",P427*'Paramètres'!$B$5,0))</f>
        <v/>
      </c>
      <c r="U427" s="41">
        <f>IF(OR(A427="",P427=""),"",P427+S427+T427)</f>
        <v/>
      </c>
      <c r="V427" s="15" t="n"/>
      <c r="W427" s="16" t="n"/>
      <c r="X427" s="22">
        <f>IF(OR(A427="",K427=""),"",K427-TODAY())</f>
        <v/>
      </c>
      <c r="Y427" s="23">
        <f>IF(A427="","",IF(O427="Résilié","Sans objet",IF(K427="","À compléter",IF(K427&lt;TODAY(),"Échu",IF(K427&lt;=TODAY()+'Paramètres'!$B$7,"Échéance prochaine",IF(M427&lt;=TODAY(),"Avis de renouvellement requis","Conforme"))))))</f>
        <v/>
      </c>
      <c r="Z427" s="16" t="n"/>
    </row>
    <row r="428">
      <c r="A428" s="15" t="n"/>
      <c r="B428" s="16" t="n"/>
      <c r="C428" s="15" t="n"/>
      <c r="D428" s="16" t="n"/>
      <c r="E428" s="16" t="n"/>
      <c r="F428" s="16" t="n"/>
      <c r="G428" s="16" t="n"/>
      <c r="H428" s="16" t="n"/>
      <c r="I428" s="38" t="n"/>
      <c r="J428" s="38" t="n"/>
      <c r="K428" s="38" t="n"/>
      <c r="L428" s="18" t="n"/>
      <c r="M428" s="39">
        <f>IF(OR(A428="",K428="",L428=""),"",K428-L428)</f>
        <v/>
      </c>
      <c r="N428" s="15" t="n"/>
      <c r="O428" s="15" t="n"/>
      <c r="P428" s="40" t="n"/>
      <c r="Q428" s="15" t="n"/>
      <c r="R428" s="15" t="n"/>
      <c r="S428" s="41">
        <f>IF(OR(A428="",P428=""),"",IF(Q428="Oui",P428*'Paramètres'!$B$4,0))</f>
        <v/>
      </c>
      <c r="T428" s="41">
        <f>IF(OR(A428="",P428=""),"",IF(R428="Oui",P428*'Paramètres'!$B$5,0))</f>
        <v/>
      </c>
      <c r="U428" s="41">
        <f>IF(OR(A428="",P428=""),"",P428+S428+T428)</f>
        <v/>
      </c>
      <c r="V428" s="15" t="n"/>
      <c r="W428" s="16" t="n"/>
      <c r="X428" s="22">
        <f>IF(OR(A428="",K428=""),"",K428-TODAY())</f>
        <v/>
      </c>
      <c r="Y428" s="23">
        <f>IF(A428="","",IF(O428="Résilié","Sans objet",IF(K428="","À compléter",IF(K428&lt;TODAY(),"Échu",IF(K428&lt;=TODAY()+'Paramètres'!$B$7,"Échéance prochaine",IF(M428&lt;=TODAY(),"Avis de renouvellement requis","Conforme"))))))</f>
        <v/>
      </c>
      <c r="Z428" s="16" t="n"/>
    </row>
    <row r="429">
      <c r="A429" s="15" t="n"/>
      <c r="B429" s="16" t="n"/>
      <c r="C429" s="15" t="n"/>
      <c r="D429" s="16" t="n"/>
      <c r="E429" s="16" t="n"/>
      <c r="F429" s="16" t="n"/>
      <c r="G429" s="16" t="n"/>
      <c r="H429" s="16" t="n"/>
      <c r="I429" s="38" t="n"/>
      <c r="J429" s="38" t="n"/>
      <c r="K429" s="38" t="n"/>
      <c r="L429" s="18" t="n"/>
      <c r="M429" s="39">
        <f>IF(OR(A429="",K429="",L429=""),"",K429-L429)</f>
        <v/>
      </c>
      <c r="N429" s="15" t="n"/>
      <c r="O429" s="15" t="n"/>
      <c r="P429" s="40" t="n"/>
      <c r="Q429" s="15" t="n"/>
      <c r="R429" s="15" t="n"/>
      <c r="S429" s="41">
        <f>IF(OR(A429="",P429=""),"",IF(Q429="Oui",P429*'Paramètres'!$B$4,0))</f>
        <v/>
      </c>
      <c r="T429" s="41">
        <f>IF(OR(A429="",P429=""),"",IF(R429="Oui",P429*'Paramètres'!$B$5,0))</f>
        <v/>
      </c>
      <c r="U429" s="41">
        <f>IF(OR(A429="",P429=""),"",P429+S429+T429)</f>
        <v/>
      </c>
      <c r="V429" s="15" t="n"/>
      <c r="W429" s="16" t="n"/>
      <c r="X429" s="22">
        <f>IF(OR(A429="",K429=""),"",K429-TODAY())</f>
        <v/>
      </c>
      <c r="Y429" s="23">
        <f>IF(A429="","",IF(O429="Résilié","Sans objet",IF(K429="","À compléter",IF(K429&lt;TODAY(),"Échu",IF(K429&lt;=TODAY()+'Paramètres'!$B$7,"Échéance prochaine",IF(M429&lt;=TODAY(),"Avis de renouvellement requis","Conforme"))))))</f>
        <v/>
      </c>
      <c r="Z429" s="16" t="n"/>
    </row>
    <row r="430">
      <c r="A430" s="15" t="n"/>
      <c r="B430" s="16" t="n"/>
      <c r="C430" s="15" t="n"/>
      <c r="D430" s="16" t="n"/>
      <c r="E430" s="16" t="n"/>
      <c r="F430" s="16" t="n"/>
      <c r="G430" s="16" t="n"/>
      <c r="H430" s="16" t="n"/>
      <c r="I430" s="38" t="n"/>
      <c r="J430" s="38" t="n"/>
      <c r="K430" s="38" t="n"/>
      <c r="L430" s="18" t="n"/>
      <c r="M430" s="39">
        <f>IF(OR(A430="",K430="",L430=""),"",K430-L430)</f>
        <v/>
      </c>
      <c r="N430" s="15" t="n"/>
      <c r="O430" s="15" t="n"/>
      <c r="P430" s="40" t="n"/>
      <c r="Q430" s="15" t="n"/>
      <c r="R430" s="15" t="n"/>
      <c r="S430" s="41">
        <f>IF(OR(A430="",P430=""),"",IF(Q430="Oui",P430*'Paramètres'!$B$4,0))</f>
        <v/>
      </c>
      <c r="T430" s="41">
        <f>IF(OR(A430="",P430=""),"",IF(R430="Oui",P430*'Paramètres'!$B$5,0))</f>
        <v/>
      </c>
      <c r="U430" s="41">
        <f>IF(OR(A430="",P430=""),"",P430+S430+T430)</f>
        <v/>
      </c>
      <c r="V430" s="15" t="n"/>
      <c r="W430" s="16" t="n"/>
      <c r="X430" s="22">
        <f>IF(OR(A430="",K430=""),"",K430-TODAY())</f>
        <v/>
      </c>
      <c r="Y430" s="23">
        <f>IF(A430="","",IF(O430="Résilié","Sans objet",IF(K430="","À compléter",IF(K430&lt;TODAY(),"Échu",IF(K430&lt;=TODAY()+'Paramètres'!$B$7,"Échéance prochaine",IF(M430&lt;=TODAY(),"Avis de renouvellement requis","Conforme"))))))</f>
        <v/>
      </c>
      <c r="Z430" s="16" t="n"/>
    </row>
    <row r="431">
      <c r="A431" s="15" t="n"/>
      <c r="B431" s="16" t="n"/>
      <c r="C431" s="15" t="n"/>
      <c r="D431" s="16" t="n"/>
      <c r="E431" s="16" t="n"/>
      <c r="F431" s="16" t="n"/>
      <c r="G431" s="16" t="n"/>
      <c r="H431" s="16" t="n"/>
      <c r="I431" s="38" t="n"/>
      <c r="J431" s="38" t="n"/>
      <c r="K431" s="38" t="n"/>
      <c r="L431" s="18" t="n"/>
      <c r="M431" s="39">
        <f>IF(OR(A431="",K431="",L431=""),"",K431-L431)</f>
        <v/>
      </c>
      <c r="N431" s="15" t="n"/>
      <c r="O431" s="15" t="n"/>
      <c r="P431" s="40" t="n"/>
      <c r="Q431" s="15" t="n"/>
      <c r="R431" s="15" t="n"/>
      <c r="S431" s="41">
        <f>IF(OR(A431="",P431=""),"",IF(Q431="Oui",P431*'Paramètres'!$B$4,0))</f>
        <v/>
      </c>
      <c r="T431" s="41">
        <f>IF(OR(A431="",P431=""),"",IF(R431="Oui",P431*'Paramètres'!$B$5,0))</f>
        <v/>
      </c>
      <c r="U431" s="41">
        <f>IF(OR(A431="",P431=""),"",P431+S431+T431)</f>
        <v/>
      </c>
      <c r="V431" s="15" t="n"/>
      <c r="W431" s="16" t="n"/>
      <c r="X431" s="22">
        <f>IF(OR(A431="",K431=""),"",K431-TODAY())</f>
        <v/>
      </c>
      <c r="Y431" s="23">
        <f>IF(A431="","",IF(O431="Résilié","Sans objet",IF(K431="","À compléter",IF(K431&lt;TODAY(),"Échu",IF(K431&lt;=TODAY()+'Paramètres'!$B$7,"Échéance prochaine",IF(M431&lt;=TODAY(),"Avis de renouvellement requis","Conforme"))))))</f>
        <v/>
      </c>
      <c r="Z431" s="16" t="n"/>
    </row>
    <row r="432">
      <c r="A432" s="15" t="n"/>
      <c r="B432" s="16" t="n"/>
      <c r="C432" s="15" t="n"/>
      <c r="D432" s="16" t="n"/>
      <c r="E432" s="16" t="n"/>
      <c r="F432" s="16" t="n"/>
      <c r="G432" s="16" t="n"/>
      <c r="H432" s="16" t="n"/>
      <c r="I432" s="38" t="n"/>
      <c r="J432" s="38" t="n"/>
      <c r="K432" s="38" t="n"/>
      <c r="L432" s="18" t="n"/>
      <c r="M432" s="39">
        <f>IF(OR(A432="",K432="",L432=""),"",K432-L432)</f>
        <v/>
      </c>
      <c r="N432" s="15" t="n"/>
      <c r="O432" s="15" t="n"/>
      <c r="P432" s="40" t="n"/>
      <c r="Q432" s="15" t="n"/>
      <c r="R432" s="15" t="n"/>
      <c r="S432" s="41">
        <f>IF(OR(A432="",P432=""),"",IF(Q432="Oui",P432*'Paramètres'!$B$4,0))</f>
        <v/>
      </c>
      <c r="T432" s="41">
        <f>IF(OR(A432="",P432=""),"",IF(R432="Oui",P432*'Paramètres'!$B$5,0))</f>
        <v/>
      </c>
      <c r="U432" s="41">
        <f>IF(OR(A432="",P432=""),"",P432+S432+T432)</f>
        <v/>
      </c>
      <c r="V432" s="15" t="n"/>
      <c r="W432" s="16" t="n"/>
      <c r="X432" s="22">
        <f>IF(OR(A432="",K432=""),"",K432-TODAY())</f>
        <v/>
      </c>
      <c r="Y432" s="23">
        <f>IF(A432="","",IF(O432="Résilié","Sans objet",IF(K432="","À compléter",IF(K432&lt;TODAY(),"Échu",IF(K432&lt;=TODAY()+'Paramètres'!$B$7,"Échéance prochaine",IF(M432&lt;=TODAY(),"Avis de renouvellement requis","Conforme"))))))</f>
        <v/>
      </c>
      <c r="Z432" s="16" t="n"/>
    </row>
    <row r="433">
      <c r="A433" s="15" t="n"/>
      <c r="B433" s="16" t="n"/>
      <c r="C433" s="15" t="n"/>
      <c r="D433" s="16" t="n"/>
      <c r="E433" s="16" t="n"/>
      <c r="F433" s="16" t="n"/>
      <c r="G433" s="16" t="n"/>
      <c r="H433" s="16" t="n"/>
      <c r="I433" s="38" t="n"/>
      <c r="J433" s="38" t="n"/>
      <c r="K433" s="38" t="n"/>
      <c r="L433" s="18" t="n"/>
      <c r="M433" s="39">
        <f>IF(OR(A433="",K433="",L433=""),"",K433-L433)</f>
        <v/>
      </c>
      <c r="N433" s="15" t="n"/>
      <c r="O433" s="15" t="n"/>
      <c r="P433" s="40" t="n"/>
      <c r="Q433" s="15" t="n"/>
      <c r="R433" s="15" t="n"/>
      <c r="S433" s="41">
        <f>IF(OR(A433="",P433=""),"",IF(Q433="Oui",P433*'Paramètres'!$B$4,0))</f>
        <v/>
      </c>
      <c r="T433" s="41">
        <f>IF(OR(A433="",P433=""),"",IF(R433="Oui",P433*'Paramètres'!$B$5,0))</f>
        <v/>
      </c>
      <c r="U433" s="41">
        <f>IF(OR(A433="",P433=""),"",P433+S433+T433)</f>
        <v/>
      </c>
      <c r="V433" s="15" t="n"/>
      <c r="W433" s="16" t="n"/>
      <c r="X433" s="22">
        <f>IF(OR(A433="",K433=""),"",K433-TODAY())</f>
        <v/>
      </c>
      <c r="Y433" s="23">
        <f>IF(A433="","",IF(O433="Résilié","Sans objet",IF(K433="","À compléter",IF(K433&lt;TODAY(),"Échu",IF(K433&lt;=TODAY()+'Paramètres'!$B$7,"Échéance prochaine",IF(M433&lt;=TODAY(),"Avis de renouvellement requis","Conforme"))))))</f>
        <v/>
      </c>
      <c r="Z433" s="16" t="n"/>
    </row>
    <row r="434">
      <c r="A434" s="15" t="n"/>
      <c r="B434" s="16" t="n"/>
      <c r="C434" s="15" t="n"/>
      <c r="D434" s="16" t="n"/>
      <c r="E434" s="16" t="n"/>
      <c r="F434" s="16" t="n"/>
      <c r="G434" s="16" t="n"/>
      <c r="H434" s="16" t="n"/>
      <c r="I434" s="38" t="n"/>
      <c r="J434" s="38" t="n"/>
      <c r="K434" s="38" t="n"/>
      <c r="L434" s="18" t="n"/>
      <c r="M434" s="39">
        <f>IF(OR(A434="",K434="",L434=""),"",K434-L434)</f>
        <v/>
      </c>
      <c r="N434" s="15" t="n"/>
      <c r="O434" s="15" t="n"/>
      <c r="P434" s="40" t="n"/>
      <c r="Q434" s="15" t="n"/>
      <c r="R434" s="15" t="n"/>
      <c r="S434" s="41">
        <f>IF(OR(A434="",P434=""),"",IF(Q434="Oui",P434*'Paramètres'!$B$4,0))</f>
        <v/>
      </c>
      <c r="T434" s="41">
        <f>IF(OR(A434="",P434=""),"",IF(R434="Oui",P434*'Paramètres'!$B$5,0))</f>
        <v/>
      </c>
      <c r="U434" s="41">
        <f>IF(OR(A434="",P434=""),"",P434+S434+T434)</f>
        <v/>
      </c>
      <c r="V434" s="15" t="n"/>
      <c r="W434" s="16" t="n"/>
      <c r="X434" s="22">
        <f>IF(OR(A434="",K434=""),"",K434-TODAY())</f>
        <v/>
      </c>
      <c r="Y434" s="23">
        <f>IF(A434="","",IF(O434="Résilié","Sans objet",IF(K434="","À compléter",IF(K434&lt;TODAY(),"Échu",IF(K434&lt;=TODAY()+'Paramètres'!$B$7,"Échéance prochaine",IF(M434&lt;=TODAY(),"Avis de renouvellement requis","Conforme"))))))</f>
        <v/>
      </c>
      <c r="Z434" s="16" t="n"/>
    </row>
    <row r="435">
      <c r="A435" s="15" t="n"/>
      <c r="B435" s="16" t="n"/>
      <c r="C435" s="15" t="n"/>
      <c r="D435" s="16" t="n"/>
      <c r="E435" s="16" t="n"/>
      <c r="F435" s="16" t="n"/>
      <c r="G435" s="16" t="n"/>
      <c r="H435" s="16" t="n"/>
      <c r="I435" s="38" t="n"/>
      <c r="J435" s="38" t="n"/>
      <c r="K435" s="38" t="n"/>
      <c r="L435" s="18" t="n"/>
      <c r="M435" s="39">
        <f>IF(OR(A435="",K435="",L435=""),"",K435-L435)</f>
        <v/>
      </c>
      <c r="N435" s="15" t="n"/>
      <c r="O435" s="15" t="n"/>
      <c r="P435" s="40" t="n"/>
      <c r="Q435" s="15" t="n"/>
      <c r="R435" s="15" t="n"/>
      <c r="S435" s="41">
        <f>IF(OR(A435="",P435=""),"",IF(Q435="Oui",P435*'Paramètres'!$B$4,0))</f>
        <v/>
      </c>
      <c r="T435" s="41">
        <f>IF(OR(A435="",P435=""),"",IF(R435="Oui",P435*'Paramètres'!$B$5,0))</f>
        <v/>
      </c>
      <c r="U435" s="41">
        <f>IF(OR(A435="",P435=""),"",P435+S435+T435)</f>
        <v/>
      </c>
      <c r="V435" s="15" t="n"/>
      <c r="W435" s="16" t="n"/>
      <c r="X435" s="22">
        <f>IF(OR(A435="",K435=""),"",K435-TODAY())</f>
        <v/>
      </c>
      <c r="Y435" s="23">
        <f>IF(A435="","",IF(O435="Résilié","Sans objet",IF(K435="","À compléter",IF(K435&lt;TODAY(),"Échu",IF(K435&lt;=TODAY()+'Paramètres'!$B$7,"Échéance prochaine",IF(M435&lt;=TODAY(),"Avis de renouvellement requis","Conforme"))))))</f>
        <v/>
      </c>
      <c r="Z435" s="16" t="n"/>
    </row>
    <row r="436">
      <c r="A436" s="15" t="n"/>
      <c r="B436" s="16" t="n"/>
      <c r="C436" s="15" t="n"/>
      <c r="D436" s="16" t="n"/>
      <c r="E436" s="16" t="n"/>
      <c r="F436" s="16" t="n"/>
      <c r="G436" s="16" t="n"/>
      <c r="H436" s="16" t="n"/>
      <c r="I436" s="38" t="n"/>
      <c r="J436" s="38" t="n"/>
      <c r="K436" s="38" t="n"/>
      <c r="L436" s="18" t="n"/>
      <c r="M436" s="39">
        <f>IF(OR(A436="",K436="",L436=""),"",K436-L436)</f>
        <v/>
      </c>
      <c r="N436" s="15" t="n"/>
      <c r="O436" s="15" t="n"/>
      <c r="P436" s="40" t="n"/>
      <c r="Q436" s="15" t="n"/>
      <c r="R436" s="15" t="n"/>
      <c r="S436" s="41">
        <f>IF(OR(A436="",P436=""),"",IF(Q436="Oui",P436*'Paramètres'!$B$4,0))</f>
        <v/>
      </c>
      <c r="T436" s="41">
        <f>IF(OR(A436="",P436=""),"",IF(R436="Oui",P436*'Paramètres'!$B$5,0))</f>
        <v/>
      </c>
      <c r="U436" s="41">
        <f>IF(OR(A436="",P436=""),"",P436+S436+T436)</f>
        <v/>
      </c>
      <c r="V436" s="15" t="n"/>
      <c r="W436" s="16" t="n"/>
      <c r="X436" s="22">
        <f>IF(OR(A436="",K436=""),"",K436-TODAY())</f>
        <v/>
      </c>
      <c r="Y436" s="23">
        <f>IF(A436="","",IF(O436="Résilié","Sans objet",IF(K436="","À compléter",IF(K436&lt;TODAY(),"Échu",IF(K436&lt;=TODAY()+'Paramètres'!$B$7,"Échéance prochaine",IF(M436&lt;=TODAY(),"Avis de renouvellement requis","Conforme"))))))</f>
        <v/>
      </c>
      <c r="Z436" s="16" t="n"/>
    </row>
    <row r="437">
      <c r="A437" s="15" t="n"/>
      <c r="B437" s="16" t="n"/>
      <c r="C437" s="15" t="n"/>
      <c r="D437" s="16" t="n"/>
      <c r="E437" s="16" t="n"/>
      <c r="F437" s="16" t="n"/>
      <c r="G437" s="16" t="n"/>
      <c r="H437" s="16" t="n"/>
      <c r="I437" s="38" t="n"/>
      <c r="J437" s="38" t="n"/>
      <c r="K437" s="38" t="n"/>
      <c r="L437" s="18" t="n"/>
      <c r="M437" s="39">
        <f>IF(OR(A437="",K437="",L437=""),"",K437-L437)</f>
        <v/>
      </c>
      <c r="N437" s="15" t="n"/>
      <c r="O437" s="15" t="n"/>
      <c r="P437" s="40" t="n"/>
      <c r="Q437" s="15" t="n"/>
      <c r="R437" s="15" t="n"/>
      <c r="S437" s="41">
        <f>IF(OR(A437="",P437=""),"",IF(Q437="Oui",P437*'Paramètres'!$B$4,0))</f>
        <v/>
      </c>
      <c r="T437" s="41">
        <f>IF(OR(A437="",P437=""),"",IF(R437="Oui",P437*'Paramètres'!$B$5,0))</f>
        <v/>
      </c>
      <c r="U437" s="41">
        <f>IF(OR(A437="",P437=""),"",P437+S437+T437)</f>
        <v/>
      </c>
      <c r="V437" s="15" t="n"/>
      <c r="W437" s="16" t="n"/>
      <c r="X437" s="22">
        <f>IF(OR(A437="",K437=""),"",K437-TODAY())</f>
        <v/>
      </c>
      <c r="Y437" s="23">
        <f>IF(A437="","",IF(O437="Résilié","Sans objet",IF(K437="","À compléter",IF(K437&lt;TODAY(),"Échu",IF(K437&lt;=TODAY()+'Paramètres'!$B$7,"Échéance prochaine",IF(M437&lt;=TODAY(),"Avis de renouvellement requis","Conforme"))))))</f>
        <v/>
      </c>
      <c r="Z437" s="16" t="n"/>
    </row>
    <row r="438">
      <c r="A438" s="15" t="n"/>
      <c r="B438" s="16" t="n"/>
      <c r="C438" s="15" t="n"/>
      <c r="D438" s="16" t="n"/>
      <c r="E438" s="16" t="n"/>
      <c r="F438" s="16" t="n"/>
      <c r="G438" s="16" t="n"/>
      <c r="H438" s="16" t="n"/>
      <c r="I438" s="38" t="n"/>
      <c r="J438" s="38" t="n"/>
      <c r="K438" s="38" t="n"/>
      <c r="L438" s="18" t="n"/>
      <c r="M438" s="39">
        <f>IF(OR(A438="",K438="",L438=""),"",K438-L438)</f>
        <v/>
      </c>
      <c r="N438" s="15" t="n"/>
      <c r="O438" s="15" t="n"/>
      <c r="P438" s="40" t="n"/>
      <c r="Q438" s="15" t="n"/>
      <c r="R438" s="15" t="n"/>
      <c r="S438" s="41">
        <f>IF(OR(A438="",P438=""),"",IF(Q438="Oui",P438*'Paramètres'!$B$4,0))</f>
        <v/>
      </c>
      <c r="T438" s="41">
        <f>IF(OR(A438="",P438=""),"",IF(R438="Oui",P438*'Paramètres'!$B$5,0))</f>
        <v/>
      </c>
      <c r="U438" s="41">
        <f>IF(OR(A438="",P438=""),"",P438+S438+T438)</f>
        <v/>
      </c>
      <c r="V438" s="15" t="n"/>
      <c r="W438" s="16" t="n"/>
      <c r="X438" s="22">
        <f>IF(OR(A438="",K438=""),"",K438-TODAY())</f>
        <v/>
      </c>
      <c r="Y438" s="23">
        <f>IF(A438="","",IF(O438="Résilié","Sans objet",IF(K438="","À compléter",IF(K438&lt;TODAY(),"Échu",IF(K438&lt;=TODAY()+'Paramètres'!$B$7,"Échéance prochaine",IF(M438&lt;=TODAY(),"Avis de renouvellement requis","Conforme"))))))</f>
        <v/>
      </c>
      <c r="Z438" s="16" t="n"/>
    </row>
    <row r="439">
      <c r="A439" s="15" t="n"/>
      <c r="B439" s="16" t="n"/>
      <c r="C439" s="15" t="n"/>
      <c r="D439" s="16" t="n"/>
      <c r="E439" s="16" t="n"/>
      <c r="F439" s="16" t="n"/>
      <c r="G439" s="16" t="n"/>
      <c r="H439" s="16" t="n"/>
      <c r="I439" s="38" t="n"/>
      <c r="J439" s="38" t="n"/>
      <c r="K439" s="38" t="n"/>
      <c r="L439" s="18" t="n"/>
      <c r="M439" s="39">
        <f>IF(OR(A439="",K439="",L439=""),"",K439-L439)</f>
        <v/>
      </c>
      <c r="N439" s="15" t="n"/>
      <c r="O439" s="15" t="n"/>
      <c r="P439" s="40" t="n"/>
      <c r="Q439" s="15" t="n"/>
      <c r="R439" s="15" t="n"/>
      <c r="S439" s="41">
        <f>IF(OR(A439="",P439=""),"",IF(Q439="Oui",P439*'Paramètres'!$B$4,0))</f>
        <v/>
      </c>
      <c r="T439" s="41">
        <f>IF(OR(A439="",P439=""),"",IF(R439="Oui",P439*'Paramètres'!$B$5,0))</f>
        <v/>
      </c>
      <c r="U439" s="41">
        <f>IF(OR(A439="",P439=""),"",P439+S439+T439)</f>
        <v/>
      </c>
      <c r="V439" s="15" t="n"/>
      <c r="W439" s="16" t="n"/>
      <c r="X439" s="22">
        <f>IF(OR(A439="",K439=""),"",K439-TODAY())</f>
        <v/>
      </c>
      <c r="Y439" s="23">
        <f>IF(A439="","",IF(O439="Résilié","Sans objet",IF(K439="","À compléter",IF(K439&lt;TODAY(),"Échu",IF(K439&lt;=TODAY()+'Paramètres'!$B$7,"Échéance prochaine",IF(M439&lt;=TODAY(),"Avis de renouvellement requis","Conforme"))))))</f>
        <v/>
      </c>
      <c r="Z439" s="16" t="n"/>
    </row>
    <row r="440">
      <c r="A440" s="15" t="n"/>
      <c r="B440" s="16" t="n"/>
      <c r="C440" s="15" t="n"/>
      <c r="D440" s="16" t="n"/>
      <c r="E440" s="16" t="n"/>
      <c r="F440" s="16" t="n"/>
      <c r="G440" s="16" t="n"/>
      <c r="H440" s="16" t="n"/>
      <c r="I440" s="38" t="n"/>
      <c r="J440" s="38" t="n"/>
      <c r="K440" s="38" t="n"/>
      <c r="L440" s="18" t="n"/>
      <c r="M440" s="39">
        <f>IF(OR(A440="",K440="",L440=""),"",K440-L440)</f>
        <v/>
      </c>
      <c r="N440" s="15" t="n"/>
      <c r="O440" s="15" t="n"/>
      <c r="P440" s="40" t="n"/>
      <c r="Q440" s="15" t="n"/>
      <c r="R440" s="15" t="n"/>
      <c r="S440" s="41">
        <f>IF(OR(A440="",P440=""),"",IF(Q440="Oui",P440*'Paramètres'!$B$4,0))</f>
        <v/>
      </c>
      <c r="T440" s="41">
        <f>IF(OR(A440="",P440=""),"",IF(R440="Oui",P440*'Paramètres'!$B$5,0))</f>
        <v/>
      </c>
      <c r="U440" s="41">
        <f>IF(OR(A440="",P440=""),"",P440+S440+T440)</f>
        <v/>
      </c>
      <c r="V440" s="15" t="n"/>
      <c r="W440" s="16" t="n"/>
      <c r="X440" s="22">
        <f>IF(OR(A440="",K440=""),"",K440-TODAY())</f>
        <v/>
      </c>
      <c r="Y440" s="23">
        <f>IF(A440="","",IF(O440="Résilié","Sans objet",IF(K440="","À compléter",IF(K440&lt;TODAY(),"Échu",IF(K440&lt;=TODAY()+'Paramètres'!$B$7,"Échéance prochaine",IF(M440&lt;=TODAY(),"Avis de renouvellement requis","Conforme"))))))</f>
        <v/>
      </c>
      <c r="Z440" s="16" t="n"/>
    </row>
    <row r="441">
      <c r="A441" s="15" t="n"/>
      <c r="B441" s="16" t="n"/>
      <c r="C441" s="15" t="n"/>
      <c r="D441" s="16" t="n"/>
      <c r="E441" s="16" t="n"/>
      <c r="F441" s="16" t="n"/>
      <c r="G441" s="16" t="n"/>
      <c r="H441" s="16" t="n"/>
      <c r="I441" s="38" t="n"/>
      <c r="J441" s="38" t="n"/>
      <c r="K441" s="38" t="n"/>
      <c r="L441" s="18" t="n"/>
      <c r="M441" s="39">
        <f>IF(OR(A441="",K441="",L441=""),"",K441-L441)</f>
        <v/>
      </c>
      <c r="N441" s="15" t="n"/>
      <c r="O441" s="15" t="n"/>
      <c r="P441" s="40" t="n"/>
      <c r="Q441" s="15" t="n"/>
      <c r="R441" s="15" t="n"/>
      <c r="S441" s="41">
        <f>IF(OR(A441="",P441=""),"",IF(Q441="Oui",P441*'Paramètres'!$B$4,0))</f>
        <v/>
      </c>
      <c r="T441" s="41">
        <f>IF(OR(A441="",P441=""),"",IF(R441="Oui",P441*'Paramètres'!$B$5,0))</f>
        <v/>
      </c>
      <c r="U441" s="41">
        <f>IF(OR(A441="",P441=""),"",P441+S441+T441)</f>
        <v/>
      </c>
      <c r="V441" s="15" t="n"/>
      <c r="W441" s="16" t="n"/>
      <c r="X441" s="22">
        <f>IF(OR(A441="",K441=""),"",K441-TODAY())</f>
        <v/>
      </c>
      <c r="Y441" s="23">
        <f>IF(A441="","",IF(O441="Résilié","Sans objet",IF(K441="","À compléter",IF(K441&lt;TODAY(),"Échu",IF(K441&lt;=TODAY()+'Paramètres'!$B$7,"Échéance prochaine",IF(M441&lt;=TODAY(),"Avis de renouvellement requis","Conforme"))))))</f>
        <v/>
      </c>
      <c r="Z441" s="16" t="n"/>
    </row>
    <row r="442">
      <c r="A442" s="15" t="n"/>
      <c r="B442" s="16" t="n"/>
      <c r="C442" s="15" t="n"/>
      <c r="D442" s="16" t="n"/>
      <c r="E442" s="16" t="n"/>
      <c r="F442" s="16" t="n"/>
      <c r="G442" s="16" t="n"/>
      <c r="H442" s="16" t="n"/>
      <c r="I442" s="38" t="n"/>
      <c r="J442" s="38" t="n"/>
      <c r="K442" s="38" t="n"/>
      <c r="L442" s="18" t="n"/>
      <c r="M442" s="39">
        <f>IF(OR(A442="",K442="",L442=""),"",K442-L442)</f>
        <v/>
      </c>
      <c r="N442" s="15" t="n"/>
      <c r="O442" s="15" t="n"/>
      <c r="P442" s="40" t="n"/>
      <c r="Q442" s="15" t="n"/>
      <c r="R442" s="15" t="n"/>
      <c r="S442" s="41">
        <f>IF(OR(A442="",P442=""),"",IF(Q442="Oui",P442*'Paramètres'!$B$4,0))</f>
        <v/>
      </c>
      <c r="T442" s="41">
        <f>IF(OR(A442="",P442=""),"",IF(R442="Oui",P442*'Paramètres'!$B$5,0))</f>
        <v/>
      </c>
      <c r="U442" s="41">
        <f>IF(OR(A442="",P442=""),"",P442+S442+T442)</f>
        <v/>
      </c>
      <c r="V442" s="15" t="n"/>
      <c r="W442" s="16" t="n"/>
      <c r="X442" s="22">
        <f>IF(OR(A442="",K442=""),"",K442-TODAY())</f>
        <v/>
      </c>
      <c r="Y442" s="23">
        <f>IF(A442="","",IF(O442="Résilié","Sans objet",IF(K442="","À compléter",IF(K442&lt;TODAY(),"Échu",IF(K442&lt;=TODAY()+'Paramètres'!$B$7,"Échéance prochaine",IF(M442&lt;=TODAY(),"Avis de renouvellement requis","Conforme"))))))</f>
        <v/>
      </c>
      <c r="Z442" s="16" t="n"/>
    </row>
    <row r="443">
      <c r="A443" s="15" t="n"/>
      <c r="B443" s="16" t="n"/>
      <c r="C443" s="15" t="n"/>
      <c r="D443" s="16" t="n"/>
      <c r="E443" s="16" t="n"/>
      <c r="F443" s="16" t="n"/>
      <c r="G443" s="16" t="n"/>
      <c r="H443" s="16" t="n"/>
      <c r="I443" s="38" t="n"/>
      <c r="J443" s="38" t="n"/>
      <c r="K443" s="38" t="n"/>
      <c r="L443" s="18" t="n"/>
      <c r="M443" s="39">
        <f>IF(OR(A443="",K443="",L443=""),"",K443-L443)</f>
        <v/>
      </c>
      <c r="N443" s="15" t="n"/>
      <c r="O443" s="15" t="n"/>
      <c r="P443" s="40" t="n"/>
      <c r="Q443" s="15" t="n"/>
      <c r="R443" s="15" t="n"/>
      <c r="S443" s="41">
        <f>IF(OR(A443="",P443=""),"",IF(Q443="Oui",P443*'Paramètres'!$B$4,0))</f>
        <v/>
      </c>
      <c r="T443" s="41">
        <f>IF(OR(A443="",P443=""),"",IF(R443="Oui",P443*'Paramètres'!$B$5,0))</f>
        <v/>
      </c>
      <c r="U443" s="41">
        <f>IF(OR(A443="",P443=""),"",P443+S443+T443)</f>
        <v/>
      </c>
      <c r="V443" s="15" t="n"/>
      <c r="W443" s="16" t="n"/>
      <c r="X443" s="22">
        <f>IF(OR(A443="",K443=""),"",K443-TODAY())</f>
        <v/>
      </c>
      <c r="Y443" s="23">
        <f>IF(A443="","",IF(O443="Résilié","Sans objet",IF(K443="","À compléter",IF(K443&lt;TODAY(),"Échu",IF(K443&lt;=TODAY()+'Paramètres'!$B$7,"Échéance prochaine",IF(M443&lt;=TODAY(),"Avis de renouvellement requis","Conforme"))))))</f>
        <v/>
      </c>
      <c r="Z443" s="16" t="n"/>
    </row>
    <row r="444">
      <c r="A444" s="15" t="n"/>
      <c r="B444" s="16" t="n"/>
      <c r="C444" s="15" t="n"/>
      <c r="D444" s="16" t="n"/>
      <c r="E444" s="16" t="n"/>
      <c r="F444" s="16" t="n"/>
      <c r="G444" s="16" t="n"/>
      <c r="H444" s="16" t="n"/>
      <c r="I444" s="38" t="n"/>
      <c r="J444" s="38" t="n"/>
      <c r="K444" s="38" t="n"/>
      <c r="L444" s="18" t="n"/>
      <c r="M444" s="39">
        <f>IF(OR(A444="",K444="",L444=""),"",K444-L444)</f>
        <v/>
      </c>
      <c r="N444" s="15" t="n"/>
      <c r="O444" s="15" t="n"/>
      <c r="P444" s="40" t="n"/>
      <c r="Q444" s="15" t="n"/>
      <c r="R444" s="15" t="n"/>
      <c r="S444" s="41">
        <f>IF(OR(A444="",P444=""),"",IF(Q444="Oui",P444*'Paramètres'!$B$4,0))</f>
        <v/>
      </c>
      <c r="T444" s="41">
        <f>IF(OR(A444="",P444=""),"",IF(R444="Oui",P444*'Paramètres'!$B$5,0))</f>
        <v/>
      </c>
      <c r="U444" s="41">
        <f>IF(OR(A444="",P444=""),"",P444+S444+T444)</f>
        <v/>
      </c>
      <c r="V444" s="15" t="n"/>
      <c r="W444" s="16" t="n"/>
      <c r="X444" s="22">
        <f>IF(OR(A444="",K444=""),"",K444-TODAY())</f>
        <v/>
      </c>
      <c r="Y444" s="23">
        <f>IF(A444="","",IF(O444="Résilié","Sans objet",IF(K444="","À compléter",IF(K444&lt;TODAY(),"Échu",IF(K444&lt;=TODAY()+'Paramètres'!$B$7,"Échéance prochaine",IF(M444&lt;=TODAY(),"Avis de renouvellement requis","Conforme"))))))</f>
        <v/>
      </c>
      <c r="Z444" s="16" t="n"/>
    </row>
    <row r="445">
      <c r="A445" s="15" t="n"/>
      <c r="B445" s="16" t="n"/>
      <c r="C445" s="15" t="n"/>
      <c r="D445" s="16" t="n"/>
      <c r="E445" s="16" t="n"/>
      <c r="F445" s="16" t="n"/>
      <c r="G445" s="16" t="n"/>
      <c r="H445" s="16" t="n"/>
      <c r="I445" s="38" t="n"/>
      <c r="J445" s="38" t="n"/>
      <c r="K445" s="38" t="n"/>
      <c r="L445" s="18" t="n"/>
      <c r="M445" s="39">
        <f>IF(OR(A445="",K445="",L445=""),"",K445-L445)</f>
        <v/>
      </c>
      <c r="N445" s="15" t="n"/>
      <c r="O445" s="15" t="n"/>
      <c r="P445" s="40" t="n"/>
      <c r="Q445" s="15" t="n"/>
      <c r="R445" s="15" t="n"/>
      <c r="S445" s="41">
        <f>IF(OR(A445="",P445=""),"",IF(Q445="Oui",P445*'Paramètres'!$B$4,0))</f>
        <v/>
      </c>
      <c r="T445" s="41">
        <f>IF(OR(A445="",P445=""),"",IF(R445="Oui",P445*'Paramètres'!$B$5,0))</f>
        <v/>
      </c>
      <c r="U445" s="41">
        <f>IF(OR(A445="",P445=""),"",P445+S445+T445)</f>
        <v/>
      </c>
      <c r="V445" s="15" t="n"/>
      <c r="W445" s="16" t="n"/>
      <c r="X445" s="22">
        <f>IF(OR(A445="",K445=""),"",K445-TODAY())</f>
        <v/>
      </c>
      <c r="Y445" s="23">
        <f>IF(A445="","",IF(O445="Résilié","Sans objet",IF(K445="","À compléter",IF(K445&lt;TODAY(),"Échu",IF(K445&lt;=TODAY()+'Paramètres'!$B$7,"Échéance prochaine",IF(M445&lt;=TODAY(),"Avis de renouvellement requis","Conforme"))))))</f>
        <v/>
      </c>
      <c r="Z445" s="16" t="n"/>
    </row>
    <row r="446">
      <c r="A446" s="15" t="n"/>
      <c r="B446" s="16" t="n"/>
      <c r="C446" s="15" t="n"/>
      <c r="D446" s="16" t="n"/>
      <c r="E446" s="16" t="n"/>
      <c r="F446" s="16" t="n"/>
      <c r="G446" s="16" t="n"/>
      <c r="H446" s="16" t="n"/>
      <c r="I446" s="38" t="n"/>
      <c r="J446" s="38" t="n"/>
      <c r="K446" s="38" t="n"/>
      <c r="L446" s="18" t="n"/>
      <c r="M446" s="39">
        <f>IF(OR(A446="",K446="",L446=""),"",K446-L446)</f>
        <v/>
      </c>
      <c r="N446" s="15" t="n"/>
      <c r="O446" s="15" t="n"/>
      <c r="P446" s="40" t="n"/>
      <c r="Q446" s="15" t="n"/>
      <c r="R446" s="15" t="n"/>
      <c r="S446" s="41">
        <f>IF(OR(A446="",P446=""),"",IF(Q446="Oui",P446*'Paramètres'!$B$4,0))</f>
        <v/>
      </c>
      <c r="T446" s="41">
        <f>IF(OR(A446="",P446=""),"",IF(R446="Oui",P446*'Paramètres'!$B$5,0))</f>
        <v/>
      </c>
      <c r="U446" s="41">
        <f>IF(OR(A446="",P446=""),"",P446+S446+T446)</f>
        <v/>
      </c>
      <c r="V446" s="15" t="n"/>
      <c r="W446" s="16" t="n"/>
      <c r="X446" s="22">
        <f>IF(OR(A446="",K446=""),"",K446-TODAY())</f>
        <v/>
      </c>
      <c r="Y446" s="23">
        <f>IF(A446="","",IF(O446="Résilié","Sans objet",IF(K446="","À compléter",IF(K446&lt;TODAY(),"Échu",IF(K446&lt;=TODAY()+'Paramètres'!$B$7,"Échéance prochaine",IF(M446&lt;=TODAY(),"Avis de renouvellement requis","Conforme"))))))</f>
        <v/>
      </c>
      <c r="Z446" s="16" t="n"/>
    </row>
    <row r="447">
      <c r="A447" s="15" t="n"/>
      <c r="B447" s="16" t="n"/>
      <c r="C447" s="15" t="n"/>
      <c r="D447" s="16" t="n"/>
      <c r="E447" s="16" t="n"/>
      <c r="F447" s="16" t="n"/>
      <c r="G447" s="16" t="n"/>
      <c r="H447" s="16" t="n"/>
      <c r="I447" s="38" t="n"/>
      <c r="J447" s="38" t="n"/>
      <c r="K447" s="38" t="n"/>
      <c r="L447" s="18" t="n"/>
      <c r="M447" s="39">
        <f>IF(OR(A447="",K447="",L447=""),"",K447-L447)</f>
        <v/>
      </c>
      <c r="N447" s="15" t="n"/>
      <c r="O447" s="15" t="n"/>
      <c r="P447" s="40" t="n"/>
      <c r="Q447" s="15" t="n"/>
      <c r="R447" s="15" t="n"/>
      <c r="S447" s="41">
        <f>IF(OR(A447="",P447=""),"",IF(Q447="Oui",P447*'Paramètres'!$B$4,0))</f>
        <v/>
      </c>
      <c r="T447" s="41">
        <f>IF(OR(A447="",P447=""),"",IF(R447="Oui",P447*'Paramètres'!$B$5,0))</f>
        <v/>
      </c>
      <c r="U447" s="41">
        <f>IF(OR(A447="",P447=""),"",P447+S447+T447)</f>
        <v/>
      </c>
      <c r="V447" s="15" t="n"/>
      <c r="W447" s="16" t="n"/>
      <c r="X447" s="22">
        <f>IF(OR(A447="",K447=""),"",K447-TODAY())</f>
        <v/>
      </c>
      <c r="Y447" s="23">
        <f>IF(A447="","",IF(O447="Résilié","Sans objet",IF(K447="","À compléter",IF(K447&lt;TODAY(),"Échu",IF(K447&lt;=TODAY()+'Paramètres'!$B$7,"Échéance prochaine",IF(M447&lt;=TODAY(),"Avis de renouvellement requis","Conforme"))))))</f>
        <v/>
      </c>
      <c r="Z447" s="16" t="n"/>
    </row>
    <row r="448">
      <c r="A448" s="15" t="n"/>
      <c r="B448" s="16" t="n"/>
      <c r="C448" s="15" t="n"/>
      <c r="D448" s="16" t="n"/>
      <c r="E448" s="16" t="n"/>
      <c r="F448" s="16" t="n"/>
      <c r="G448" s="16" t="n"/>
      <c r="H448" s="16" t="n"/>
      <c r="I448" s="38" t="n"/>
      <c r="J448" s="38" t="n"/>
      <c r="K448" s="38" t="n"/>
      <c r="L448" s="18" t="n"/>
      <c r="M448" s="39">
        <f>IF(OR(A448="",K448="",L448=""),"",K448-L448)</f>
        <v/>
      </c>
      <c r="N448" s="15" t="n"/>
      <c r="O448" s="15" t="n"/>
      <c r="P448" s="40" t="n"/>
      <c r="Q448" s="15" t="n"/>
      <c r="R448" s="15" t="n"/>
      <c r="S448" s="41">
        <f>IF(OR(A448="",P448=""),"",IF(Q448="Oui",P448*'Paramètres'!$B$4,0))</f>
        <v/>
      </c>
      <c r="T448" s="41">
        <f>IF(OR(A448="",P448=""),"",IF(R448="Oui",P448*'Paramètres'!$B$5,0))</f>
        <v/>
      </c>
      <c r="U448" s="41">
        <f>IF(OR(A448="",P448=""),"",P448+S448+T448)</f>
        <v/>
      </c>
      <c r="V448" s="15" t="n"/>
      <c r="W448" s="16" t="n"/>
      <c r="X448" s="22">
        <f>IF(OR(A448="",K448=""),"",K448-TODAY())</f>
        <v/>
      </c>
      <c r="Y448" s="23">
        <f>IF(A448="","",IF(O448="Résilié","Sans objet",IF(K448="","À compléter",IF(K448&lt;TODAY(),"Échu",IF(K448&lt;=TODAY()+'Paramètres'!$B$7,"Échéance prochaine",IF(M448&lt;=TODAY(),"Avis de renouvellement requis","Conforme"))))))</f>
        <v/>
      </c>
      <c r="Z448" s="16" t="n"/>
    </row>
    <row r="449">
      <c r="A449" s="15" t="n"/>
      <c r="B449" s="16" t="n"/>
      <c r="C449" s="15" t="n"/>
      <c r="D449" s="16" t="n"/>
      <c r="E449" s="16" t="n"/>
      <c r="F449" s="16" t="n"/>
      <c r="G449" s="16" t="n"/>
      <c r="H449" s="16" t="n"/>
      <c r="I449" s="38" t="n"/>
      <c r="J449" s="38" t="n"/>
      <c r="K449" s="38" t="n"/>
      <c r="L449" s="18" t="n"/>
      <c r="M449" s="39">
        <f>IF(OR(A449="",K449="",L449=""),"",K449-L449)</f>
        <v/>
      </c>
      <c r="N449" s="15" t="n"/>
      <c r="O449" s="15" t="n"/>
      <c r="P449" s="40" t="n"/>
      <c r="Q449" s="15" t="n"/>
      <c r="R449" s="15" t="n"/>
      <c r="S449" s="41">
        <f>IF(OR(A449="",P449=""),"",IF(Q449="Oui",P449*'Paramètres'!$B$4,0))</f>
        <v/>
      </c>
      <c r="T449" s="41">
        <f>IF(OR(A449="",P449=""),"",IF(R449="Oui",P449*'Paramètres'!$B$5,0))</f>
        <v/>
      </c>
      <c r="U449" s="41">
        <f>IF(OR(A449="",P449=""),"",P449+S449+T449)</f>
        <v/>
      </c>
      <c r="V449" s="15" t="n"/>
      <c r="W449" s="16" t="n"/>
      <c r="X449" s="22">
        <f>IF(OR(A449="",K449=""),"",K449-TODAY())</f>
        <v/>
      </c>
      <c r="Y449" s="23">
        <f>IF(A449="","",IF(O449="Résilié","Sans objet",IF(K449="","À compléter",IF(K449&lt;TODAY(),"Échu",IF(K449&lt;=TODAY()+'Paramètres'!$B$7,"Échéance prochaine",IF(M449&lt;=TODAY(),"Avis de renouvellement requis","Conforme"))))))</f>
        <v/>
      </c>
      <c r="Z449" s="16" t="n"/>
    </row>
    <row r="450">
      <c r="A450" s="15" t="n"/>
      <c r="B450" s="16" t="n"/>
      <c r="C450" s="15" t="n"/>
      <c r="D450" s="16" t="n"/>
      <c r="E450" s="16" t="n"/>
      <c r="F450" s="16" t="n"/>
      <c r="G450" s="16" t="n"/>
      <c r="H450" s="16" t="n"/>
      <c r="I450" s="38" t="n"/>
      <c r="J450" s="38" t="n"/>
      <c r="K450" s="38" t="n"/>
      <c r="L450" s="18" t="n"/>
      <c r="M450" s="39">
        <f>IF(OR(A450="",K450="",L450=""),"",K450-L450)</f>
        <v/>
      </c>
      <c r="N450" s="15" t="n"/>
      <c r="O450" s="15" t="n"/>
      <c r="P450" s="40" t="n"/>
      <c r="Q450" s="15" t="n"/>
      <c r="R450" s="15" t="n"/>
      <c r="S450" s="41">
        <f>IF(OR(A450="",P450=""),"",IF(Q450="Oui",P450*'Paramètres'!$B$4,0))</f>
        <v/>
      </c>
      <c r="T450" s="41">
        <f>IF(OR(A450="",P450=""),"",IF(R450="Oui",P450*'Paramètres'!$B$5,0))</f>
        <v/>
      </c>
      <c r="U450" s="41">
        <f>IF(OR(A450="",P450=""),"",P450+S450+T450)</f>
        <v/>
      </c>
      <c r="V450" s="15" t="n"/>
      <c r="W450" s="16" t="n"/>
      <c r="X450" s="22">
        <f>IF(OR(A450="",K450=""),"",K450-TODAY())</f>
        <v/>
      </c>
      <c r="Y450" s="23">
        <f>IF(A450="","",IF(O450="Résilié","Sans objet",IF(K450="","À compléter",IF(K450&lt;TODAY(),"Échu",IF(K450&lt;=TODAY()+'Paramètres'!$B$7,"Échéance prochaine",IF(M450&lt;=TODAY(),"Avis de renouvellement requis","Conforme"))))))</f>
        <v/>
      </c>
      <c r="Z450" s="16" t="n"/>
    </row>
    <row r="451">
      <c r="A451" s="15" t="n"/>
      <c r="B451" s="16" t="n"/>
      <c r="C451" s="15" t="n"/>
      <c r="D451" s="16" t="n"/>
      <c r="E451" s="16" t="n"/>
      <c r="F451" s="16" t="n"/>
      <c r="G451" s="16" t="n"/>
      <c r="H451" s="16" t="n"/>
      <c r="I451" s="38" t="n"/>
      <c r="J451" s="38" t="n"/>
      <c r="K451" s="38" t="n"/>
      <c r="L451" s="18" t="n"/>
      <c r="M451" s="39">
        <f>IF(OR(A451="",K451="",L451=""),"",K451-L451)</f>
        <v/>
      </c>
      <c r="N451" s="15" t="n"/>
      <c r="O451" s="15" t="n"/>
      <c r="P451" s="40" t="n"/>
      <c r="Q451" s="15" t="n"/>
      <c r="R451" s="15" t="n"/>
      <c r="S451" s="41">
        <f>IF(OR(A451="",P451=""),"",IF(Q451="Oui",P451*'Paramètres'!$B$4,0))</f>
        <v/>
      </c>
      <c r="T451" s="41">
        <f>IF(OR(A451="",P451=""),"",IF(R451="Oui",P451*'Paramètres'!$B$5,0))</f>
        <v/>
      </c>
      <c r="U451" s="41">
        <f>IF(OR(A451="",P451=""),"",P451+S451+T451)</f>
        <v/>
      </c>
      <c r="V451" s="15" t="n"/>
      <c r="W451" s="16" t="n"/>
      <c r="X451" s="22">
        <f>IF(OR(A451="",K451=""),"",K451-TODAY())</f>
        <v/>
      </c>
      <c r="Y451" s="23">
        <f>IF(A451="","",IF(O451="Résilié","Sans objet",IF(K451="","À compléter",IF(K451&lt;TODAY(),"Échu",IF(K451&lt;=TODAY()+'Paramètres'!$B$7,"Échéance prochaine",IF(M451&lt;=TODAY(),"Avis de renouvellement requis","Conforme"))))))</f>
        <v/>
      </c>
      <c r="Z451" s="16" t="n"/>
    </row>
    <row r="452">
      <c r="A452" s="15" t="n"/>
      <c r="B452" s="16" t="n"/>
      <c r="C452" s="15" t="n"/>
      <c r="D452" s="16" t="n"/>
      <c r="E452" s="16" t="n"/>
      <c r="F452" s="16" t="n"/>
      <c r="G452" s="16" t="n"/>
      <c r="H452" s="16" t="n"/>
      <c r="I452" s="38" t="n"/>
      <c r="J452" s="38" t="n"/>
      <c r="K452" s="38" t="n"/>
      <c r="L452" s="18" t="n"/>
      <c r="M452" s="39">
        <f>IF(OR(A452="",K452="",L452=""),"",K452-L452)</f>
        <v/>
      </c>
      <c r="N452" s="15" t="n"/>
      <c r="O452" s="15" t="n"/>
      <c r="P452" s="40" t="n"/>
      <c r="Q452" s="15" t="n"/>
      <c r="R452" s="15" t="n"/>
      <c r="S452" s="41">
        <f>IF(OR(A452="",P452=""),"",IF(Q452="Oui",P452*'Paramètres'!$B$4,0))</f>
        <v/>
      </c>
      <c r="T452" s="41">
        <f>IF(OR(A452="",P452=""),"",IF(R452="Oui",P452*'Paramètres'!$B$5,0))</f>
        <v/>
      </c>
      <c r="U452" s="41">
        <f>IF(OR(A452="",P452=""),"",P452+S452+T452)</f>
        <v/>
      </c>
      <c r="V452" s="15" t="n"/>
      <c r="W452" s="16" t="n"/>
      <c r="X452" s="22">
        <f>IF(OR(A452="",K452=""),"",K452-TODAY())</f>
        <v/>
      </c>
      <c r="Y452" s="23">
        <f>IF(A452="","",IF(O452="Résilié","Sans objet",IF(K452="","À compléter",IF(K452&lt;TODAY(),"Échu",IF(K452&lt;=TODAY()+'Paramètres'!$B$7,"Échéance prochaine",IF(M452&lt;=TODAY(),"Avis de renouvellement requis","Conforme"))))))</f>
        <v/>
      </c>
      <c r="Z452" s="16" t="n"/>
    </row>
    <row r="453">
      <c r="A453" s="15" t="n"/>
      <c r="B453" s="16" t="n"/>
      <c r="C453" s="15" t="n"/>
      <c r="D453" s="16" t="n"/>
      <c r="E453" s="16" t="n"/>
      <c r="F453" s="16" t="n"/>
      <c r="G453" s="16" t="n"/>
      <c r="H453" s="16" t="n"/>
      <c r="I453" s="38" t="n"/>
      <c r="J453" s="38" t="n"/>
      <c r="K453" s="38" t="n"/>
      <c r="L453" s="18" t="n"/>
      <c r="M453" s="39">
        <f>IF(OR(A453="",K453="",L453=""),"",K453-L453)</f>
        <v/>
      </c>
      <c r="N453" s="15" t="n"/>
      <c r="O453" s="15" t="n"/>
      <c r="P453" s="40" t="n"/>
      <c r="Q453" s="15" t="n"/>
      <c r="R453" s="15" t="n"/>
      <c r="S453" s="41">
        <f>IF(OR(A453="",P453=""),"",IF(Q453="Oui",P453*'Paramètres'!$B$4,0))</f>
        <v/>
      </c>
      <c r="T453" s="41">
        <f>IF(OR(A453="",P453=""),"",IF(R453="Oui",P453*'Paramètres'!$B$5,0))</f>
        <v/>
      </c>
      <c r="U453" s="41">
        <f>IF(OR(A453="",P453=""),"",P453+S453+T453)</f>
        <v/>
      </c>
      <c r="V453" s="15" t="n"/>
      <c r="W453" s="16" t="n"/>
      <c r="X453" s="22">
        <f>IF(OR(A453="",K453=""),"",K453-TODAY())</f>
        <v/>
      </c>
      <c r="Y453" s="23">
        <f>IF(A453="","",IF(O453="Résilié","Sans objet",IF(K453="","À compléter",IF(K453&lt;TODAY(),"Échu",IF(K453&lt;=TODAY()+'Paramètres'!$B$7,"Échéance prochaine",IF(M453&lt;=TODAY(),"Avis de renouvellement requis","Conforme"))))))</f>
        <v/>
      </c>
      <c r="Z453" s="16" t="n"/>
    </row>
    <row r="454">
      <c r="A454" s="15" t="n"/>
      <c r="B454" s="16" t="n"/>
      <c r="C454" s="15" t="n"/>
      <c r="D454" s="16" t="n"/>
      <c r="E454" s="16" t="n"/>
      <c r="F454" s="16" t="n"/>
      <c r="G454" s="16" t="n"/>
      <c r="H454" s="16" t="n"/>
      <c r="I454" s="38" t="n"/>
      <c r="J454" s="38" t="n"/>
      <c r="K454" s="38" t="n"/>
      <c r="L454" s="18" t="n"/>
      <c r="M454" s="39">
        <f>IF(OR(A454="",K454="",L454=""),"",K454-L454)</f>
        <v/>
      </c>
      <c r="N454" s="15" t="n"/>
      <c r="O454" s="15" t="n"/>
      <c r="P454" s="40" t="n"/>
      <c r="Q454" s="15" t="n"/>
      <c r="R454" s="15" t="n"/>
      <c r="S454" s="41">
        <f>IF(OR(A454="",P454=""),"",IF(Q454="Oui",P454*'Paramètres'!$B$4,0))</f>
        <v/>
      </c>
      <c r="T454" s="41">
        <f>IF(OR(A454="",P454=""),"",IF(R454="Oui",P454*'Paramètres'!$B$5,0))</f>
        <v/>
      </c>
      <c r="U454" s="41">
        <f>IF(OR(A454="",P454=""),"",P454+S454+T454)</f>
        <v/>
      </c>
      <c r="V454" s="15" t="n"/>
      <c r="W454" s="16" t="n"/>
      <c r="X454" s="22">
        <f>IF(OR(A454="",K454=""),"",K454-TODAY())</f>
        <v/>
      </c>
      <c r="Y454" s="23">
        <f>IF(A454="","",IF(O454="Résilié","Sans objet",IF(K454="","À compléter",IF(K454&lt;TODAY(),"Échu",IF(K454&lt;=TODAY()+'Paramètres'!$B$7,"Échéance prochaine",IF(M454&lt;=TODAY(),"Avis de renouvellement requis","Conforme"))))))</f>
        <v/>
      </c>
      <c r="Z454" s="16" t="n"/>
    </row>
    <row r="455">
      <c r="A455" s="15" t="n"/>
      <c r="B455" s="16" t="n"/>
      <c r="C455" s="15" t="n"/>
      <c r="D455" s="16" t="n"/>
      <c r="E455" s="16" t="n"/>
      <c r="F455" s="16" t="n"/>
      <c r="G455" s="16" t="n"/>
      <c r="H455" s="16" t="n"/>
      <c r="I455" s="38" t="n"/>
      <c r="J455" s="38" t="n"/>
      <c r="K455" s="38" t="n"/>
      <c r="L455" s="18" t="n"/>
      <c r="M455" s="39">
        <f>IF(OR(A455="",K455="",L455=""),"",K455-L455)</f>
        <v/>
      </c>
      <c r="N455" s="15" t="n"/>
      <c r="O455" s="15" t="n"/>
      <c r="P455" s="40" t="n"/>
      <c r="Q455" s="15" t="n"/>
      <c r="R455" s="15" t="n"/>
      <c r="S455" s="41">
        <f>IF(OR(A455="",P455=""),"",IF(Q455="Oui",P455*'Paramètres'!$B$4,0))</f>
        <v/>
      </c>
      <c r="T455" s="41">
        <f>IF(OR(A455="",P455=""),"",IF(R455="Oui",P455*'Paramètres'!$B$5,0))</f>
        <v/>
      </c>
      <c r="U455" s="41">
        <f>IF(OR(A455="",P455=""),"",P455+S455+T455)</f>
        <v/>
      </c>
      <c r="V455" s="15" t="n"/>
      <c r="W455" s="16" t="n"/>
      <c r="X455" s="22">
        <f>IF(OR(A455="",K455=""),"",K455-TODAY())</f>
        <v/>
      </c>
      <c r="Y455" s="23">
        <f>IF(A455="","",IF(O455="Résilié","Sans objet",IF(K455="","À compléter",IF(K455&lt;TODAY(),"Échu",IF(K455&lt;=TODAY()+'Paramètres'!$B$7,"Échéance prochaine",IF(M455&lt;=TODAY(),"Avis de renouvellement requis","Conforme"))))))</f>
        <v/>
      </c>
      <c r="Z455" s="16" t="n"/>
    </row>
    <row r="456">
      <c r="A456" s="15" t="n"/>
      <c r="B456" s="16" t="n"/>
      <c r="C456" s="15" t="n"/>
      <c r="D456" s="16" t="n"/>
      <c r="E456" s="16" t="n"/>
      <c r="F456" s="16" t="n"/>
      <c r="G456" s="16" t="n"/>
      <c r="H456" s="16" t="n"/>
      <c r="I456" s="38" t="n"/>
      <c r="J456" s="38" t="n"/>
      <c r="K456" s="38" t="n"/>
      <c r="L456" s="18" t="n"/>
      <c r="M456" s="39">
        <f>IF(OR(A456="",K456="",L456=""),"",K456-L456)</f>
        <v/>
      </c>
      <c r="N456" s="15" t="n"/>
      <c r="O456" s="15" t="n"/>
      <c r="P456" s="40" t="n"/>
      <c r="Q456" s="15" t="n"/>
      <c r="R456" s="15" t="n"/>
      <c r="S456" s="41">
        <f>IF(OR(A456="",P456=""),"",IF(Q456="Oui",P456*'Paramètres'!$B$4,0))</f>
        <v/>
      </c>
      <c r="T456" s="41">
        <f>IF(OR(A456="",P456=""),"",IF(R456="Oui",P456*'Paramètres'!$B$5,0))</f>
        <v/>
      </c>
      <c r="U456" s="41">
        <f>IF(OR(A456="",P456=""),"",P456+S456+T456)</f>
        <v/>
      </c>
      <c r="V456" s="15" t="n"/>
      <c r="W456" s="16" t="n"/>
      <c r="X456" s="22">
        <f>IF(OR(A456="",K456=""),"",K456-TODAY())</f>
        <v/>
      </c>
      <c r="Y456" s="23">
        <f>IF(A456="","",IF(O456="Résilié","Sans objet",IF(K456="","À compléter",IF(K456&lt;TODAY(),"Échu",IF(K456&lt;=TODAY()+'Paramètres'!$B$7,"Échéance prochaine",IF(M456&lt;=TODAY(),"Avis de renouvellement requis","Conforme"))))))</f>
        <v/>
      </c>
      <c r="Z456" s="16" t="n"/>
    </row>
    <row r="457">
      <c r="A457" s="15" t="n"/>
      <c r="B457" s="16" t="n"/>
      <c r="C457" s="15" t="n"/>
      <c r="D457" s="16" t="n"/>
      <c r="E457" s="16" t="n"/>
      <c r="F457" s="16" t="n"/>
      <c r="G457" s="16" t="n"/>
      <c r="H457" s="16" t="n"/>
      <c r="I457" s="38" t="n"/>
      <c r="J457" s="38" t="n"/>
      <c r="K457" s="38" t="n"/>
      <c r="L457" s="18" t="n"/>
      <c r="M457" s="39">
        <f>IF(OR(A457="",K457="",L457=""),"",K457-L457)</f>
        <v/>
      </c>
      <c r="N457" s="15" t="n"/>
      <c r="O457" s="15" t="n"/>
      <c r="P457" s="40" t="n"/>
      <c r="Q457" s="15" t="n"/>
      <c r="R457" s="15" t="n"/>
      <c r="S457" s="41">
        <f>IF(OR(A457="",P457=""),"",IF(Q457="Oui",P457*'Paramètres'!$B$4,0))</f>
        <v/>
      </c>
      <c r="T457" s="41">
        <f>IF(OR(A457="",P457=""),"",IF(R457="Oui",P457*'Paramètres'!$B$5,0))</f>
        <v/>
      </c>
      <c r="U457" s="41">
        <f>IF(OR(A457="",P457=""),"",P457+S457+T457)</f>
        <v/>
      </c>
      <c r="V457" s="15" t="n"/>
      <c r="W457" s="16" t="n"/>
      <c r="X457" s="22">
        <f>IF(OR(A457="",K457=""),"",K457-TODAY())</f>
        <v/>
      </c>
      <c r="Y457" s="23">
        <f>IF(A457="","",IF(O457="Résilié","Sans objet",IF(K457="","À compléter",IF(K457&lt;TODAY(),"Échu",IF(K457&lt;=TODAY()+'Paramètres'!$B$7,"Échéance prochaine",IF(M457&lt;=TODAY(),"Avis de renouvellement requis","Conforme"))))))</f>
        <v/>
      </c>
      <c r="Z457" s="16" t="n"/>
    </row>
    <row r="458">
      <c r="A458" s="15" t="n"/>
      <c r="B458" s="16" t="n"/>
      <c r="C458" s="15" t="n"/>
      <c r="D458" s="16" t="n"/>
      <c r="E458" s="16" t="n"/>
      <c r="F458" s="16" t="n"/>
      <c r="G458" s="16" t="n"/>
      <c r="H458" s="16" t="n"/>
      <c r="I458" s="38" t="n"/>
      <c r="J458" s="38" t="n"/>
      <c r="K458" s="38" t="n"/>
      <c r="L458" s="18" t="n"/>
      <c r="M458" s="39">
        <f>IF(OR(A458="",K458="",L458=""),"",K458-L458)</f>
        <v/>
      </c>
      <c r="N458" s="15" t="n"/>
      <c r="O458" s="15" t="n"/>
      <c r="P458" s="40" t="n"/>
      <c r="Q458" s="15" t="n"/>
      <c r="R458" s="15" t="n"/>
      <c r="S458" s="41">
        <f>IF(OR(A458="",P458=""),"",IF(Q458="Oui",P458*'Paramètres'!$B$4,0))</f>
        <v/>
      </c>
      <c r="T458" s="41">
        <f>IF(OR(A458="",P458=""),"",IF(R458="Oui",P458*'Paramètres'!$B$5,0))</f>
        <v/>
      </c>
      <c r="U458" s="41">
        <f>IF(OR(A458="",P458=""),"",P458+S458+T458)</f>
        <v/>
      </c>
      <c r="V458" s="15" t="n"/>
      <c r="W458" s="16" t="n"/>
      <c r="X458" s="22">
        <f>IF(OR(A458="",K458=""),"",K458-TODAY())</f>
        <v/>
      </c>
      <c r="Y458" s="23">
        <f>IF(A458="","",IF(O458="Résilié","Sans objet",IF(K458="","À compléter",IF(K458&lt;TODAY(),"Échu",IF(K458&lt;=TODAY()+'Paramètres'!$B$7,"Échéance prochaine",IF(M458&lt;=TODAY(),"Avis de renouvellement requis","Conforme"))))))</f>
        <v/>
      </c>
      <c r="Z458" s="16" t="n"/>
    </row>
    <row r="459">
      <c r="A459" s="15" t="n"/>
      <c r="B459" s="16" t="n"/>
      <c r="C459" s="15" t="n"/>
      <c r="D459" s="16" t="n"/>
      <c r="E459" s="16" t="n"/>
      <c r="F459" s="16" t="n"/>
      <c r="G459" s="16" t="n"/>
      <c r="H459" s="16" t="n"/>
      <c r="I459" s="38" t="n"/>
      <c r="J459" s="38" t="n"/>
      <c r="K459" s="38" t="n"/>
      <c r="L459" s="18" t="n"/>
      <c r="M459" s="39">
        <f>IF(OR(A459="",K459="",L459=""),"",K459-L459)</f>
        <v/>
      </c>
      <c r="N459" s="15" t="n"/>
      <c r="O459" s="15" t="n"/>
      <c r="P459" s="40" t="n"/>
      <c r="Q459" s="15" t="n"/>
      <c r="R459" s="15" t="n"/>
      <c r="S459" s="41">
        <f>IF(OR(A459="",P459=""),"",IF(Q459="Oui",P459*'Paramètres'!$B$4,0))</f>
        <v/>
      </c>
      <c r="T459" s="41">
        <f>IF(OR(A459="",P459=""),"",IF(R459="Oui",P459*'Paramètres'!$B$5,0))</f>
        <v/>
      </c>
      <c r="U459" s="41">
        <f>IF(OR(A459="",P459=""),"",P459+S459+T459)</f>
        <v/>
      </c>
      <c r="V459" s="15" t="n"/>
      <c r="W459" s="16" t="n"/>
      <c r="X459" s="22">
        <f>IF(OR(A459="",K459=""),"",K459-TODAY())</f>
        <v/>
      </c>
      <c r="Y459" s="23">
        <f>IF(A459="","",IF(O459="Résilié","Sans objet",IF(K459="","À compléter",IF(K459&lt;TODAY(),"Échu",IF(K459&lt;=TODAY()+'Paramètres'!$B$7,"Échéance prochaine",IF(M459&lt;=TODAY(),"Avis de renouvellement requis","Conforme"))))))</f>
        <v/>
      </c>
      <c r="Z459" s="16" t="n"/>
    </row>
    <row r="460">
      <c r="A460" s="15" t="n"/>
      <c r="B460" s="16" t="n"/>
      <c r="C460" s="15" t="n"/>
      <c r="D460" s="16" t="n"/>
      <c r="E460" s="16" t="n"/>
      <c r="F460" s="16" t="n"/>
      <c r="G460" s="16" t="n"/>
      <c r="H460" s="16" t="n"/>
      <c r="I460" s="38" t="n"/>
      <c r="J460" s="38" t="n"/>
      <c r="K460" s="38" t="n"/>
      <c r="L460" s="18" t="n"/>
      <c r="M460" s="39">
        <f>IF(OR(A460="",K460="",L460=""),"",K460-L460)</f>
        <v/>
      </c>
      <c r="N460" s="15" t="n"/>
      <c r="O460" s="15" t="n"/>
      <c r="P460" s="40" t="n"/>
      <c r="Q460" s="15" t="n"/>
      <c r="R460" s="15" t="n"/>
      <c r="S460" s="41">
        <f>IF(OR(A460="",P460=""),"",IF(Q460="Oui",P460*'Paramètres'!$B$4,0))</f>
        <v/>
      </c>
      <c r="T460" s="41">
        <f>IF(OR(A460="",P460=""),"",IF(R460="Oui",P460*'Paramètres'!$B$5,0))</f>
        <v/>
      </c>
      <c r="U460" s="41">
        <f>IF(OR(A460="",P460=""),"",P460+S460+T460)</f>
        <v/>
      </c>
      <c r="V460" s="15" t="n"/>
      <c r="W460" s="16" t="n"/>
      <c r="X460" s="22">
        <f>IF(OR(A460="",K460=""),"",K460-TODAY())</f>
        <v/>
      </c>
      <c r="Y460" s="23">
        <f>IF(A460="","",IF(O460="Résilié","Sans objet",IF(K460="","À compléter",IF(K460&lt;TODAY(),"Échu",IF(K460&lt;=TODAY()+'Paramètres'!$B$7,"Échéance prochaine",IF(M460&lt;=TODAY(),"Avis de renouvellement requis","Conforme"))))))</f>
        <v/>
      </c>
      <c r="Z460" s="16" t="n"/>
    </row>
    <row r="461">
      <c r="A461" s="15" t="n"/>
      <c r="B461" s="16" t="n"/>
      <c r="C461" s="15" t="n"/>
      <c r="D461" s="16" t="n"/>
      <c r="E461" s="16" t="n"/>
      <c r="F461" s="16" t="n"/>
      <c r="G461" s="16" t="n"/>
      <c r="H461" s="16" t="n"/>
      <c r="I461" s="38" t="n"/>
      <c r="J461" s="38" t="n"/>
      <c r="K461" s="38" t="n"/>
      <c r="L461" s="18" t="n"/>
      <c r="M461" s="39">
        <f>IF(OR(A461="",K461="",L461=""),"",K461-L461)</f>
        <v/>
      </c>
      <c r="N461" s="15" t="n"/>
      <c r="O461" s="15" t="n"/>
      <c r="P461" s="40" t="n"/>
      <c r="Q461" s="15" t="n"/>
      <c r="R461" s="15" t="n"/>
      <c r="S461" s="41">
        <f>IF(OR(A461="",P461=""),"",IF(Q461="Oui",P461*'Paramètres'!$B$4,0))</f>
        <v/>
      </c>
      <c r="T461" s="41">
        <f>IF(OR(A461="",P461=""),"",IF(R461="Oui",P461*'Paramètres'!$B$5,0))</f>
        <v/>
      </c>
      <c r="U461" s="41">
        <f>IF(OR(A461="",P461=""),"",P461+S461+T461)</f>
        <v/>
      </c>
      <c r="V461" s="15" t="n"/>
      <c r="W461" s="16" t="n"/>
      <c r="X461" s="22">
        <f>IF(OR(A461="",K461=""),"",K461-TODAY())</f>
        <v/>
      </c>
      <c r="Y461" s="23">
        <f>IF(A461="","",IF(O461="Résilié","Sans objet",IF(K461="","À compléter",IF(K461&lt;TODAY(),"Échu",IF(K461&lt;=TODAY()+'Paramètres'!$B$7,"Échéance prochaine",IF(M461&lt;=TODAY(),"Avis de renouvellement requis","Conforme"))))))</f>
        <v/>
      </c>
      <c r="Z461" s="16" t="n"/>
    </row>
    <row r="462">
      <c r="A462" s="15" t="n"/>
      <c r="B462" s="16" t="n"/>
      <c r="C462" s="15" t="n"/>
      <c r="D462" s="16" t="n"/>
      <c r="E462" s="16" t="n"/>
      <c r="F462" s="16" t="n"/>
      <c r="G462" s="16" t="n"/>
      <c r="H462" s="16" t="n"/>
      <c r="I462" s="38" t="n"/>
      <c r="J462" s="38" t="n"/>
      <c r="K462" s="38" t="n"/>
      <c r="L462" s="18" t="n"/>
      <c r="M462" s="39">
        <f>IF(OR(A462="",K462="",L462=""),"",K462-L462)</f>
        <v/>
      </c>
      <c r="N462" s="15" t="n"/>
      <c r="O462" s="15" t="n"/>
      <c r="P462" s="40" t="n"/>
      <c r="Q462" s="15" t="n"/>
      <c r="R462" s="15" t="n"/>
      <c r="S462" s="41">
        <f>IF(OR(A462="",P462=""),"",IF(Q462="Oui",P462*'Paramètres'!$B$4,0))</f>
        <v/>
      </c>
      <c r="T462" s="41">
        <f>IF(OR(A462="",P462=""),"",IF(R462="Oui",P462*'Paramètres'!$B$5,0))</f>
        <v/>
      </c>
      <c r="U462" s="41">
        <f>IF(OR(A462="",P462=""),"",P462+S462+T462)</f>
        <v/>
      </c>
      <c r="V462" s="15" t="n"/>
      <c r="W462" s="16" t="n"/>
      <c r="X462" s="22">
        <f>IF(OR(A462="",K462=""),"",K462-TODAY())</f>
        <v/>
      </c>
      <c r="Y462" s="23">
        <f>IF(A462="","",IF(O462="Résilié","Sans objet",IF(K462="","À compléter",IF(K462&lt;TODAY(),"Échu",IF(K462&lt;=TODAY()+'Paramètres'!$B$7,"Échéance prochaine",IF(M462&lt;=TODAY(),"Avis de renouvellement requis","Conforme"))))))</f>
        <v/>
      </c>
      <c r="Z462" s="16" t="n"/>
    </row>
    <row r="463">
      <c r="A463" s="15" t="n"/>
      <c r="B463" s="16" t="n"/>
      <c r="C463" s="15" t="n"/>
      <c r="D463" s="16" t="n"/>
      <c r="E463" s="16" t="n"/>
      <c r="F463" s="16" t="n"/>
      <c r="G463" s="16" t="n"/>
      <c r="H463" s="16" t="n"/>
      <c r="I463" s="38" t="n"/>
      <c r="J463" s="38" t="n"/>
      <c r="K463" s="38" t="n"/>
      <c r="L463" s="18" t="n"/>
      <c r="M463" s="39">
        <f>IF(OR(A463="",K463="",L463=""),"",K463-L463)</f>
        <v/>
      </c>
      <c r="N463" s="15" t="n"/>
      <c r="O463" s="15" t="n"/>
      <c r="P463" s="40" t="n"/>
      <c r="Q463" s="15" t="n"/>
      <c r="R463" s="15" t="n"/>
      <c r="S463" s="41">
        <f>IF(OR(A463="",P463=""),"",IF(Q463="Oui",P463*'Paramètres'!$B$4,0))</f>
        <v/>
      </c>
      <c r="T463" s="41">
        <f>IF(OR(A463="",P463=""),"",IF(R463="Oui",P463*'Paramètres'!$B$5,0))</f>
        <v/>
      </c>
      <c r="U463" s="41">
        <f>IF(OR(A463="",P463=""),"",P463+S463+T463)</f>
        <v/>
      </c>
      <c r="V463" s="15" t="n"/>
      <c r="W463" s="16" t="n"/>
      <c r="X463" s="22">
        <f>IF(OR(A463="",K463=""),"",K463-TODAY())</f>
        <v/>
      </c>
      <c r="Y463" s="23">
        <f>IF(A463="","",IF(O463="Résilié","Sans objet",IF(K463="","À compléter",IF(K463&lt;TODAY(),"Échu",IF(K463&lt;=TODAY()+'Paramètres'!$B$7,"Échéance prochaine",IF(M463&lt;=TODAY(),"Avis de renouvellement requis","Conforme"))))))</f>
        <v/>
      </c>
      <c r="Z463" s="16" t="n"/>
    </row>
    <row r="464">
      <c r="A464" s="15" t="n"/>
      <c r="B464" s="16" t="n"/>
      <c r="C464" s="15" t="n"/>
      <c r="D464" s="16" t="n"/>
      <c r="E464" s="16" t="n"/>
      <c r="F464" s="16" t="n"/>
      <c r="G464" s="16" t="n"/>
      <c r="H464" s="16" t="n"/>
      <c r="I464" s="38" t="n"/>
      <c r="J464" s="38" t="n"/>
      <c r="K464" s="38" t="n"/>
      <c r="L464" s="18" t="n"/>
      <c r="M464" s="39">
        <f>IF(OR(A464="",K464="",L464=""),"",K464-L464)</f>
        <v/>
      </c>
      <c r="N464" s="15" t="n"/>
      <c r="O464" s="15" t="n"/>
      <c r="P464" s="40" t="n"/>
      <c r="Q464" s="15" t="n"/>
      <c r="R464" s="15" t="n"/>
      <c r="S464" s="41">
        <f>IF(OR(A464="",P464=""),"",IF(Q464="Oui",P464*'Paramètres'!$B$4,0))</f>
        <v/>
      </c>
      <c r="T464" s="41">
        <f>IF(OR(A464="",P464=""),"",IF(R464="Oui",P464*'Paramètres'!$B$5,0))</f>
        <v/>
      </c>
      <c r="U464" s="41">
        <f>IF(OR(A464="",P464=""),"",P464+S464+T464)</f>
        <v/>
      </c>
      <c r="V464" s="15" t="n"/>
      <c r="W464" s="16" t="n"/>
      <c r="X464" s="22">
        <f>IF(OR(A464="",K464=""),"",K464-TODAY())</f>
        <v/>
      </c>
      <c r="Y464" s="23">
        <f>IF(A464="","",IF(O464="Résilié","Sans objet",IF(K464="","À compléter",IF(K464&lt;TODAY(),"Échu",IF(K464&lt;=TODAY()+'Paramètres'!$B$7,"Échéance prochaine",IF(M464&lt;=TODAY(),"Avis de renouvellement requis","Conforme"))))))</f>
        <v/>
      </c>
      <c r="Z464" s="16" t="n"/>
    </row>
    <row r="465">
      <c r="A465" s="15" t="n"/>
      <c r="B465" s="16" t="n"/>
      <c r="C465" s="15" t="n"/>
      <c r="D465" s="16" t="n"/>
      <c r="E465" s="16" t="n"/>
      <c r="F465" s="16" t="n"/>
      <c r="G465" s="16" t="n"/>
      <c r="H465" s="16" t="n"/>
      <c r="I465" s="38" t="n"/>
      <c r="J465" s="38" t="n"/>
      <c r="K465" s="38" t="n"/>
      <c r="L465" s="18" t="n"/>
      <c r="M465" s="39">
        <f>IF(OR(A465="",K465="",L465=""),"",K465-L465)</f>
        <v/>
      </c>
      <c r="N465" s="15" t="n"/>
      <c r="O465" s="15" t="n"/>
      <c r="P465" s="40" t="n"/>
      <c r="Q465" s="15" t="n"/>
      <c r="R465" s="15" t="n"/>
      <c r="S465" s="41">
        <f>IF(OR(A465="",P465=""),"",IF(Q465="Oui",P465*'Paramètres'!$B$4,0))</f>
        <v/>
      </c>
      <c r="T465" s="41">
        <f>IF(OR(A465="",P465=""),"",IF(R465="Oui",P465*'Paramètres'!$B$5,0))</f>
        <v/>
      </c>
      <c r="U465" s="41">
        <f>IF(OR(A465="",P465=""),"",P465+S465+T465)</f>
        <v/>
      </c>
      <c r="V465" s="15" t="n"/>
      <c r="W465" s="16" t="n"/>
      <c r="X465" s="22">
        <f>IF(OR(A465="",K465=""),"",K465-TODAY())</f>
        <v/>
      </c>
      <c r="Y465" s="23">
        <f>IF(A465="","",IF(O465="Résilié","Sans objet",IF(K465="","À compléter",IF(K465&lt;TODAY(),"Échu",IF(K465&lt;=TODAY()+'Paramètres'!$B$7,"Échéance prochaine",IF(M465&lt;=TODAY(),"Avis de renouvellement requis","Conforme"))))))</f>
        <v/>
      </c>
      <c r="Z465" s="16" t="n"/>
    </row>
    <row r="466">
      <c r="A466" s="15" t="n"/>
      <c r="B466" s="16" t="n"/>
      <c r="C466" s="15" t="n"/>
      <c r="D466" s="16" t="n"/>
      <c r="E466" s="16" t="n"/>
      <c r="F466" s="16" t="n"/>
      <c r="G466" s="16" t="n"/>
      <c r="H466" s="16" t="n"/>
      <c r="I466" s="38" t="n"/>
      <c r="J466" s="38" t="n"/>
      <c r="K466" s="38" t="n"/>
      <c r="L466" s="18" t="n"/>
      <c r="M466" s="39">
        <f>IF(OR(A466="",K466="",L466=""),"",K466-L466)</f>
        <v/>
      </c>
      <c r="N466" s="15" t="n"/>
      <c r="O466" s="15" t="n"/>
      <c r="P466" s="40" t="n"/>
      <c r="Q466" s="15" t="n"/>
      <c r="R466" s="15" t="n"/>
      <c r="S466" s="41">
        <f>IF(OR(A466="",P466=""),"",IF(Q466="Oui",P466*'Paramètres'!$B$4,0))</f>
        <v/>
      </c>
      <c r="T466" s="41">
        <f>IF(OR(A466="",P466=""),"",IF(R466="Oui",P466*'Paramètres'!$B$5,0))</f>
        <v/>
      </c>
      <c r="U466" s="41">
        <f>IF(OR(A466="",P466=""),"",P466+S466+T466)</f>
        <v/>
      </c>
      <c r="V466" s="15" t="n"/>
      <c r="W466" s="16" t="n"/>
      <c r="X466" s="22">
        <f>IF(OR(A466="",K466=""),"",K466-TODAY())</f>
        <v/>
      </c>
      <c r="Y466" s="23">
        <f>IF(A466="","",IF(O466="Résilié","Sans objet",IF(K466="","À compléter",IF(K466&lt;TODAY(),"Échu",IF(K466&lt;=TODAY()+'Paramètres'!$B$7,"Échéance prochaine",IF(M466&lt;=TODAY(),"Avis de renouvellement requis","Conforme"))))))</f>
        <v/>
      </c>
      <c r="Z466" s="16" t="n"/>
    </row>
    <row r="467">
      <c r="A467" s="15" t="n"/>
      <c r="B467" s="16" t="n"/>
      <c r="C467" s="15" t="n"/>
      <c r="D467" s="16" t="n"/>
      <c r="E467" s="16" t="n"/>
      <c r="F467" s="16" t="n"/>
      <c r="G467" s="16" t="n"/>
      <c r="H467" s="16" t="n"/>
      <c r="I467" s="38" t="n"/>
      <c r="J467" s="38" t="n"/>
      <c r="K467" s="38" t="n"/>
      <c r="L467" s="18" t="n"/>
      <c r="M467" s="39">
        <f>IF(OR(A467="",K467="",L467=""),"",K467-L467)</f>
        <v/>
      </c>
      <c r="N467" s="15" t="n"/>
      <c r="O467" s="15" t="n"/>
      <c r="P467" s="40" t="n"/>
      <c r="Q467" s="15" t="n"/>
      <c r="R467" s="15" t="n"/>
      <c r="S467" s="41">
        <f>IF(OR(A467="",P467=""),"",IF(Q467="Oui",P467*'Paramètres'!$B$4,0))</f>
        <v/>
      </c>
      <c r="T467" s="41">
        <f>IF(OR(A467="",P467=""),"",IF(R467="Oui",P467*'Paramètres'!$B$5,0))</f>
        <v/>
      </c>
      <c r="U467" s="41">
        <f>IF(OR(A467="",P467=""),"",P467+S467+T467)</f>
        <v/>
      </c>
      <c r="V467" s="15" t="n"/>
      <c r="W467" s="16" t="n"/>
      <c r="X467" s="22">
        <f>IF(OR(A467="",K467=""),"",K467-TODAY())</f>
        <v/>
      </c>
      <c r="Y467" s="23">
        <f>IF(A467="","",IF(O467="Résilié","Sans objet",IF(K467="","À compléter",IF(K467&lt;TODAY(),"Échu",IF(K467&lt;=TODAY()+'Paramètres'!$B$7,"Échéance prochaine",IF(M467&lt;=TODAY(),"Avis de renouvellement requis","Conforme"))))))</f>
        <v/>
      </c>
      <c r="Z467" s="16" t="n"/>
    </row>
    <row r="468">
      <c r="A468" s="15" t="n"/>
      <c r="B468" s="16" t="n"/>
      <c r="C468" s="15" t="n"/>
      <c r="D468" s="16" t="n"/>
      <c r="E468" s="16" t="n"/>
      <c r="F468" s="16" t="n"/>
      <c r="G468" s="16" t="n"/>
      <c r="H468" s="16" t="n"/>
      <c r="I468" s="38" t="n"/>
      <c r="J468" s="38" t="n"/>
      <c r="K468" s="38" t="n"/>
      <c r="L468" s="18" t="n"/>
      <c r="M468" s="39">
        <f>IF(OR(A468="",K468="",L468=""),"",K468-L468)</f>
        <v/>
      </c>
      <c r="N468" s="15" t="n"/>
      <c r="O468" s="15" t="n"/>
      <c r="P468" s="40" t="n"/>
      <c r="Q468" s="15" t="n"/>
      <c r="R468" s="15" t="n"/>
      <c r="S468" s="41">
        <f>IF(OR(A468="",P468=""),"",IF(Q468="Oui",P468*'Paramètres'!$B$4,0))</f>
        <v/>
      </c>
      <c r="T468" s="41">
        <f>IF(OR(A468="",P468=""),"",IF(R468="Oui",P468*'Paramètres'!$B$5,0))</f>
        <v/>
      </c>
      <c r="U468" s="41">
        <f>IF(OR(A468="",P468=""),"",P468+S468+T468)</f>
        <v/>
      </c>
      <c r="V468" s="15" t="n"/>
      <c r="W468" s="16" t="n"/>
      <c r="X468" s="22">
        <f>IF(OR(A468="",K468=""),"",K468-TODAY())</f>
        <v/>
      </c>
      <c r="Y468" s="23">
        <f>IF(A468="","",IF(O468="Résilié","Sans objet",IF(K468="","À compléter",IF(K468&lt;TODAY(),"Échu",IF(K468&lt;=TODAY()+'Paramètres'!$B$7,"Échéance prochaine",IF(M468&lt;=TODAY(),"Avis de renouvellement requis","Conforme"))))))</f>
        <v/>
      </c>
      <c r="Z468" s="16" t="n"/>
    </row>
    <row r="469">
      <c r="A469" s="15" t="n"/>
      <c r="B469" s="16" t="n"/>
      <c r="C469" s="15" t="n"/>
      <c r="D469" s="16" t="n"/>
      <c r="E469" s="16" t="n"/>
      <c r="F469" s="16" t="n"/>
      <c r="G469" s="16" t="n"/>
      <c r="H469" s="16" t="n"/>
      <c r="I469" s="38" t="n"/>
      <c r="J469" s="38" t="n"/>
      <c r="K469" s="38" t="n"/>
      <c r="L469" s="18" t="n"/>
      <c r="M469" s="39">
        <f>IF(OR(A469="",K469="",L469=""),"",K469-L469)</f>
        <v/>
      </c>
      <c r="N469" s="15" t="n"/>
      <c r="O469" s="15" t="n"/>
      <c r="P469" s="40" t="n"/>
      <c r="Q469" s="15" t="n"/>
      <c r="R469" s="15" t="n"/>
      <c r="S469" s="41">
        <f>IF(OR(A469="",P469=""),"",IF(Q469="Oui",P469*'Paramètres'!$B$4,0))</f>
        <v/>
      </c>
      <c r="T469" s="41">
        <f>IF(OR(A469="",P469=""),"",IF(R469="Oui",P469*'Paramètres'!$B$5,0))</f>
        <v/>
      </c>
      <c r="U469" s="41">
        <f>IF(OR(A469="",P469=""),"",P469+S469+T469)</f>
        <v/>
      </c>
      <c r="V469" s="15" t="n"/>
      <c r="W469" s="16" t="n"/>
      <c r="X469" s="22">
        <f>IF(OR(A469="",K469=""),"",K469-TODAY())</f>
        <v/>
      </c>
      <c r="Y469" s="23">
        <f>IF(A469="","",IF(O469="Résilié","Sans objet",IF(K469="","À compléter",IF(K469&lt;TODAY(),"Échu",IF(K469&lt;=TODAY()+'Paramètres'!$B$7,"Échéance prochaine",IF(M469&lt;=TODAY(),"Avis de renouvellement requis","Conforme"))))))</f>
        <v/>
      </c>
      <c r="Z469" s="16" t="n"/>
    </row>
    <row r="470">
      <c r="A470" s="15" t="n"/>
      <c r="B470" s="16" t="n"/>
      <c r="C470" s="15" t="n"/>
      <c r="D470" s="16" t="n"/>
      <c r="E470" s="16" t="n"/>
      <c r="F470" s="16" t="n"/>
      <c r="G470" s="16" t="n"/>
      <c r="H470" s="16" t="n"/>
      <c r="I470" s="38" t="n"/>
      <c r="J470" s="38" t="n"/>
      <c r="K470" s="38" t="n"/>
      <c r="L470" s="18" t="n"/>
      <c r="M470" s="39">
        <f>IF(OR(A470="",K470="",L470=""),"",K470-L470)</f>
        <v/>
      </c>
      <c r="N470" s="15" t="n"/>
      <c r="O470" s="15" t="n"/>
      <c r="P470" s="40" t="n"/>
      <c r="Q470" s="15" t="n"/>
      <c r="R470" s="15" t="n"/>
      <c r="S470" s="41">
        <f>IF(OR(A470="",P470=""),"",IF(Q470="Oui",P470*'Paramètres'!$B$4,0))</f>
        <v/>
      </c>
      <c r="T470" s="41">
        <f>IF(OR(A470="",P470=""),"",IF(R470="Oui",P470*'Paramètres'!$B$5,0))</f>
        <v/>
      </c>
      <c r="U470" s="41">
        <f>IF(OR(A470="",P470=""),"",P470+S470+T470)</f>
        <v/>
      </c>
      <c r="V470" s="15" t="n"/>
      <c r="W470" s="16" t="n"/>
      <c r="X470" s="22">
        <f>IF(OR(A470="",K470=""),"",K470-TODAY())</f>
        <v/>
      </c>
      <c r="Y470" s="23">
        <f>IF(A470="","",IF(O470="Résilié","Sans objet",IF(K470="","À compléter",IF(K470&lt;TODAY(),"Échu",IF(K470&lt;=TODAY()+'Paramètres'!$B$7,"Échéance prochaine",IF(M470&lt;=TODAY(),"Avis de renouvellement requis","Conforme"))))))</f>
        <v/>
      </c>
      <c r="Z470" s="16" t="n"/>
    </row>
    <row r="471">
      <c r="A471" s="15" t="n"/>
      <c r="B471" s="16" t="n"/>
      <c r="C471" s="15" t="n"/>
      <c r="D471" s="16" t="n"/>
      <c r="E471" s="16" t="n"/>
      <c r="F471" s="16" t="n"/>
      <c r="G471" s="16" t="n"/>
      <c r="H471" s="16" t="n"/>
      <c r="I471" s="38" t="n"/>
      <c r="J471" s="38" t="n"/>
      <c r="K471" s="38" t="n"/>
      <c r="L471" s="18" t="n"/>
      <c r="M471" s="39">
        <f>IF(OR(A471="",K471="",L471=""),"",K471-L471)</f>
        <v/>
      </c>
      <c r="N471" s="15" t="n"/>
      <c r="O471" s="15" t="n"/>
      <c r="P471" s="40" t="n"/>
      <c r="Q471" s="15" t="n"/>
      <c r="R471" s="15" t="n"/>
      <c r="S471" s="41">
        <f>IF(OR(A471="",P471=""),"",IF(Q471="Oui",P471*'Paramètres'!$B$4,0))</f>
        <v/>
      </c>
      <c r="T471" s="41">
        <f>IF(OR(A471="",P471=""),"",IF(R471="Oui",P471*'Paramètres'!$B$5,0))</f>
        <v/>
      </c>
      <c r="U471" s="41">
        <f>IF(OR(A471="",P471=""),"",P471+S471+T471)</f>
        <v/>
      </c>
      <c r="V471" s="15" t="n"/>
      <c r="W471" s="16" t="n"/>
      <c r="X471" s="22">
        <f>IF(OR(A471="",K471=""),"",K471-TODAY())</f>
        <v/>
      </c>
      <c r="Y471" s="23">
        <f>IF(A471="","",IF(O471="Résilié","Sans objet",IF(K471="","À compléter",IF(K471&lt;TODAY(),"Échu",IF(K471&lt;=TODAY()+'Paramètres'!$B$7,"Échéance prochaine",IF(M471&lt;=TODAY(),"Avis de renouvellement requis","Conforme"))))))</f>
        <v/>
      </c>
      <c r="Z471" s="16" t="n"/>
    </row>
    <row r="472">
      <c r="A472" s="15" t="n"/>
      <c r="B472" s="16" t="n"/>
      <c r="C472" s="15" t="n"/>
      <c r="D472" s="16" t="n"/>
      <c r="E472" s="16" t="n"/>
      <c r="F472" s="16" t="n"/>
      <c r="G472" s="16" t="n"/>
      <c r="H472" s="16" t="n"/>
      <c r="I472" s="38" t="n"/>
      <c r="J472" s="38" t="n"/>
      <c r="K472" s="38" t="n"/>
      <c r="L472" s="18" t="n"/>
      <c r="M472" s="39">
        <f>IF(OR(A472="",K472="",L472=""),"",K472-L472)</f>
        <v/>
      </c>
      <c r="N472" s="15" t="n"/>
      <c r="O472" s="15" t="n"/>
      <c r="P472" s="40" t="n"/>
      <c r="Q472" s="15" t="n"/>
      <c r="R472" s="15" t="n"/>
      <c r="S472" s="41">
        <f>IF(OR(A472="",P472=""),"",IF(Q472="Oui",P472*'Paramètres'!$B$4,0))</f>
        <v/>
      </c>
      <c r="T472" s="41">
        <f>IF(OR(A472="",P472=""),"",IF(R472="Oui",P472*'Paramètres'!$B$5,0))</f>
        <v/>
      </c>
      <c r="U472" s="41">
        <f>IF(OR(A472="",P472=""),"",P472+S472+T472)</f>
        <v/>
      </c>
      <c r="V472" s="15" t="n"/>
      <c r="W472" s="16" t="n"/>
      <c r="X472" s="22">
        <f>IF(OR(A472="",K472=""),"",K472-TODAY())</f>
        <v/>
      </c>
      <c r="Y472" s="23">
        <f>IF(A472="","",IF(O472="Résilié","Sans objet",IF(K472="","À compléter",IF(K472&lt;TODAY(),"Échu",IF(K472&lt;=TODAY()+'Paramètres'!$B$7,"Échéance prochaine",IF(M472&lt;=TODAY(),"Avis de renouvellement requis","Conforme"))))))</f>
        <v/>
      </c>
      <c r="Z472" s="16" t="n"/>
    </row>
    <row r="473">
      <c r="A473" s="15" t="n"/>
      <c r="B473" s="16" t="n"/>
      <c r="C473" s="15" t="n"/>
      <c r="D473" s="16" t="n"/>
      <c r="E473" s="16" t="n"/>
      <c r="F473" s="16" t="n"/>
      <c r="G473" s="16" t="n"/>
      <c r="H473" s="16" t="n"/>
      <c r="I473" s="38" t="n"/>
      <c r="J473" s="38" t="n"/>
      <c r="K473" s="38" t="n"/>
      <c r="L473" s="18" t="n"/>
      <c r="M473" s="39">
        <f>IF(OR(A473="",K473="",L473=""),"",K473-L473)</f>
        <v/>
      </c>
      <c r="N473" s="15" t="n"/>
      <c r="O473" s="15" t="n"/>
      <c r="P473" s="40" t="n"/>
      <c r="Q473" s="15" t="n"/>
      <c r="R473" s="15" t="n"/>
      <c r="S473" s="41">
        <f>IF(OR(A473="",P473=""),"",IF(Q473="Oui",P473*'Paramètres'!$B$4,0))</f>
        <v/>
      </c>
      <c r="T473" s="41">
        <f>IF(OR(A473="",P473=""),"",IF(R473="Oui",P473*'Paramètres'!$B$5,0))</f>
        <v/>
      </c>
      <c r="U473" s="41">
        <f>IF(OR(A473="",P473=""),"",P473+S473+T473)</f>
        <v/>
      </c>
      <c r="V473" s="15" t="n"/>
      <c r="W473" s="16" t="n"/>
      <c r="X473" s="22">
        <f>IF(OR(A473="",K473=""),"",K473-TODAY())</f>
        <v/>
      </c>
      <c r="Y473" s="23">
        <f>IF(A473="","",IF(O473="Résilié","Sans objet",IF(K473="","À compléter",IF(K473&lt;TODAY(),"Échu",IF(K473&lt;=TODAY()+'Paramètres'!$B$7,"Échéance prochaine",IF(M473&lt;=TODAY(),"Avis de renouvellement requis","Conforme"))))))</f>
        <v/>
      </c>
      <c r="Z473" s="16" t="n"/>
    </row>
    <row r="474">
      <c r="A474" s="15" t="n"/>
      <c r="B474" s="16" t="n"/>
      <c r="C474" s="15" t="n"/>
      <c r="D474" s="16" t="n"/>
      <c r="E474" s="16" t="n"/>
      <c r="F474" s="16" t="n"/>
      <c r="G474" s="16" t="n"/>
      <c r="H474" s="16" t="n"/>
      <c r="I474" s="38" t="n"/>
      <c r="J474" s="38" t="n"/>
      <c r="K474" s="38" t="n"/>
      <c r="L474" s="18" t="n"/>
      <c r="M474" s="39">
        <f>IF(OR(A474="",K474="",L474=""),"",K474-L474)</f>
        <v/>
      </c>
      <c r="N474" s="15" t="n"/>
      <c r="O474" s="15" t="n"/>
      <c r="P474" s="40" t="n"/>
      <c r="Q474" s="15" t="n"/>
      <c r="R474" s="15" t="n"/>
      <c r="S474" s="41">
        <f>IF(OR(A474="",P474=""),"",IF(Q474="Oui",P474*'Paramètres'!$B$4,0))</f>
        <v/>
      </c>
      <c r="T474" s="41">
        <f>IF(OR(A474="",P474=""),"",IF(R474="Oui",P474*'Paramètres'!$B$5,0))</f>
        <v/>
      </c>
      <c r="U474" s="41">
        <f>IF(OR(A474="",P474=""),"",P474+S474+T474)</f>
        <v/>
      </c>
      <c r="V474" s="15" t="n"/>
      <c r="W474" s="16" t="n"/>
      <c r="X474" s="22">
        <f>IF(OR(A474="",K474=""),"",K474-TODAY())</f>
        <v/>
      </c>
      <c r="Y474" s="23">
        <f>IF(A474="","",IF(O474="Résilié","Sans objet",IF(K474="","À compléter",IF(K474&lt;TODAY(),"Échu",IF(K474&lt;=TODAY()+'Paramètres'!$B$7,"Échéance prochaine",IF(M474&lt;=TODAY(),"Avis de renouvellement requis","Conforme"))))))</f>
        <v/>
      </c>
      <c r="Z474" s="16" t="n"/>
    </row>
    <row r="475">
      <c r="A475" s="15" t="n"/>
      <c r="B475" s="16" t="n"/>
      <c r="C475" s="15" t="n"/>
      <c r="D475" s="16" t="n"/>
      <c r="E475" s="16" t="n"/>
      <c r="F475" s="16" t="n"/>
      <c r="G475" s="16" t="n"/>
      <c r="H475" s="16" t="n"/>
      <c r="I475" s="38" t="n"/>
      <c r="J475" s="38" t="n"/>
      <c r="K475" s="38" t="n"/>
      <c r="L475" s="18" t="n"/>
      <c r="M475" s="39">
        <f>IF(OR(A475="",K475="",L475=""),"",K475-L475)</f>
        <v/>
      </c>
      <c r="N475" s="15" t="n"/>
      <c r="O475" s="15" t="n"/>
      <c r="P475" s="40" t="n"/>
      <c r="Q475" s="15" t="n"/>
      <c r="R475" s="15" t="n"/>
      <c r="S475" s="41">
        <f>IF(OR(A475="",P475=""),"",IF(Q475="Oui",P475*'Paramètres'!$B$4,0))</f>
        <v/>
      </c>
      <c r="T475" s="41">
        <f>IF(OR(A475="",P475=""),"",IF(R475="Oui",P475*'Paramètres'!$B$5,0))</f>
        <v/>
      </c>
      <c r="U475" s="41">
        <f>IF(OR(A475="",P475=""),"",P475+S475+T475)</f>
        <v/>
      </c>
      <c r="V475" s="15" t="n"/>
      <c r="W475" s="16" t="n"/>
      <c r="X475" s="22">
        <f>IF(OR(A475="",K475=""),"",K475-TODAY())</f>
        <v/>
      </c>
      <c r="Y475" s="23">
        <f>IF(A475="","",IF(O475="Résilié","Sans objet",IF(K475="","À compléter",IF(K475&lt;TODAY(),"Échu",IF(K475&lt;=TODAY()+'Paramètres'!$B$7,"Échéance prochaine",IF(M475&lt;=TODAY(),"Avis de renouvellement requis","Conforme"))))))</f>
        <v/>
      </c>
      <c r="Z475" s="16" t="n"/>
    </row>
    <row r="476">
      <c r="A476" s="15" t="n"/>
      <c r="B476" s="16" t="n"/>
      <c r="C476" s="15" t="n"/>
      <c r="D476" s="16" t="n"/>
      <c r="E476" s="16" t="n"/>
      <c r="F476" s="16" t="n"/>
      <c r="G476" s="16" t="n"/>
      <c r="H476" s="16" t="n"/>
      <c r="I476" s="38" t="n"/>
      <c r="J476" s="38" t="n"/>
      <c r="K476" s="38" t="n"/>
      <c r="L476" s="18" t="n"/>
      <c r="M476" s="39">
        <f>IF(OR(A476="",K476="",L476=""),"",K476-L476)</f>
        <v/>
      </c>
      <c r="N476" s="15" t="n"/>
      <c r="O476" s="15" t="n"/>
      <c r="P476" s="40" t="n"/>
      <c r="Q476" s="15" t="n"/>
      <c r="R476" s="15" t="n"/>
      <c r="S476" s="41">
        <f>IF(OR(A476="",P476=""),"",IF(Q476="Oui",P476*'Paramètres'!$B$4,0))</f>
        <v/>
      </c>
      <c r="T476" s="41">
        <f>IF(OR(A476="",P476=""),"",IF(R476="Oui",P476*'Paramètres'!$B$5,0))</f>
        <v/>
      </c>
      <c r="U476" s="41">
        <f>IF(OR(A476="",P476=""),"",P476+S476+T476)</f>
        <v/>
      </c>
      <c r="V476" s="15" t="n"/>
      <c r="W476" s="16" t="n"/>
      <c r="X476" s="22">
        <f>IF(OR(A476="",K476=""),"",K476-TODAY())</f>
        <v/>
      </c>
      <c r="Y476" s="23">
        <f>IF(A476="","",IF(O476="Résilié","Sans objet",IF(K476="","À compléter",IF(K476&lt;TODAY(),"Échu",IF(K476&lt;=TODAY()+'Paramètres'!$B$7,"Échéance prochaine",IF(M476&lt;=TODAY(),"Avis de renouvellement requis","Conforme"))))))</f>
        <v/>
      </c>
      <c r="Z476" s="16" t="n"/>
    </row>
    <row r="477">
      <c r="A477" s="15" t="n"/>
      <c r="B477" s="16" t="n"/>
      <c r="C477" s="15" t="n"/>
      <c r="D477" s="16" t="n"/>
      <c r="E477" s="16" t="n"/>
      <c r="F477" s="16" t="n"/>
      <c r="G477" s="16" t="n"/>
      <c r="H477" s="16" t="n"/>
      <c r="I477" s="38" t="n"/>
      <c r="J477" s="38" t="n"/>
      <c r="K477" s="38" t="n"/>
      <c r="L477" s="18" t="n"/>
      <c r="M477" s="39">
        <f>IF(OR(A477="",K477="",L477=""),"",K477-L477)</f>
        <v/>
      </c>
      <c r="N477" s="15" t="n"/>
      <c r="O477" s="15" t="n"/>
      <c r="P477" s="40" t="n"/>
      <c r="Q477" s="15" t="n"/>
      <c r="R477" s="15" t="n"/>
      <c r="S477" s="41">
        <f>IF(OR(A477="",P477=""),"",IF(Q477="Oui",P477*'Paramètres'!$B$4,0))</f>
        <v/>
      </c>
      <c r="T477" s="41">
        <f>IF(OR(A477="",P477=""),"",IF(R477="Oui",P477*'Paramètres'!$B$5,0))</f>
        <v/>
      </c>
      <c r="U477" s="41">
        <f>IF(OR(A477="",P477=""),"",P477+S477+T477)</f>
        <v/>
      </c>
      <c r="V477" s="15" t="n"/>
      <c r="W477" s="16" t="n"/>
      <c r="X477" s="22">
        <f>IF(OR(A477="",K477=""),"",K477-TODAY())</f>
        <v/>
      </c>
      <c r="Y477" s="23">
        <f>IF(A477="","",IF(O477="Résilié","Sans objet",IF(K477="","À compléter",IF(K477&lt;TODAY(),"Échu",IF(K477&lt;=TODAY()+'Paramètres'!$B$7,"Échéance prochaine",IF(M477&lt;=TODAY(),"Avis de renouvellement requis","Conforme"))))))</f>
        <v/>
      </c>
      <c r="Z477" s="16" t="n"/>
    </row>
    <row r="478">
      <c r="A478" s="15" t="n"/>
      <c r="B478" s="16" t="n"/>
      <c r="C478" s="15" t="n"/>
      <c r="D478" s="16" t="n"/>
      <c r="E478" s="16" t="n"/>
      <c r="F478" s="16" t="n"/>
      <c r="G478" s="16" t="n"/>
      <c r="H478" s="16" t="n"/>
      <c r="I478" s="38" t="n"/>
      <c r="J478" s="38" t="n"/>
      <c r="K478" s="38" t="n"/>
      <c r="L478" s="18" t="n"/>
      <c r="M478" s="39">
        <f>IF(OR(A478="",K478="",L478=""),"",K478-L478)</f>
        <v/>
      </c>
      <c r="N478" s="15" t="n"/>
      <c r="O478" s="15" t="n"/>
      <c r="P478" s="40" t="n"/>
      <c r="Q478" s="15" t="n"/>
      <c r="R478" s="15" t="n"/>
      <c r="S478" s="41">
        <f>IF(OR(A478="",P478=""),"",IF(Q478="Oui",P478*'Paramètres'!$B$4,0))</f>
        <v/>
      </c>
      <c r="T478" s="41">
        <f>IF(OR(A478="",P478=""),"",IF(R478="Oui",P478*'Paramètres'!$B$5,0))</f>
        <v/>
      </c>
      <c r="U478" s="41">
        <f>IF(OR(A478="",P478=""),"",P478+S478+T478)</f>
        <v/>
      </c>
      <c r="V478" s="15" t="n"/>
      <c r="W478" s="16" t="n"/>
      <c r="X478" s="22">
        <f>IF(OR(A478="",K478=""),"",K478-TODAY())</f>
        <v/>
      </c>
      <c r="Y478" s="23">
        <f>IF(A478="","",IF(O478="Résilié","Sans objet",IF(K478="","À compléter",IF(K478&lt;TODAY(),"Échu",IF(K478&lt;=TODAY()+'Paramètres'!$B$7,"Échéance prochaine",IF(M478&lt;=TODAY(),"Avis de renouvellement requis","Conforme"))))))</f>
        <v/>
      </c>
      <c r="Z478" s="16" t="n"/>
    </row>
    <row r="479">
      <c r="A479" s="15" t="n"/>
      <c r="B479" s="16" t="n"/>
      <c r="C479" s="15" t="n"/>
      <c r="D479" s="16" t="n"/>
      <c r="E479" s="16" t="n"/>
      <c r="F479" s="16" t="n"/>
      <c r="G479" s="16" t="n"/>
      <c r="H479" s="16" t="n"/>
      <c r="I479" s="38" t="n"/>
      <c r="J479" s="38" t="n"/>
      <c r="K479" s="38" t="n"/>
      <c r="L479" s="18" t="n"/>
      <c r="M479" s="39">
        <f>IF(OR(A479="",K479="",L479=""),"",K479-L479)</f>
        <v/>
      </c>
      <c r="N479" s="15" t="n"/>
      <c r="O479" s="15" t="n"/>
      <c r="P479" s="40" t="n"/>
      <c r="Q479" s="15" t="n"/>
      <c r="R479" s="15" t="n"/>
      <c r="S479" s="41">
        <f>IF(OR(A479="",P479=""),"",IF(Q479="Oui",P479*'Paramètres'!$B$4,0))</f>
        <v/>
      </c>
      <c r="T479" s="41">
        <f>IF(OR(A479="",P479=""),"",IF(R479="Oui",P479*'Paramètres'!$B$5,0))</f>
        <v/>
      </c>
      <c r="U479" s="41">
        <f>IF(OR(A479="",P479=""),"",P479+S479+T479)</f>
        <v/>
      </c>
      <c r="V479" s="15" t="n"/>
      <c r="W479" s="16" t="n"/>
      <c r="X479" s="22">
        <f>IF(OR(A479="",K479=""),"",K479-TODAY())</f>
        <v/>
      </c>
      <c r="Y479" s="23">
        <f>IF(A479="","",IF(O479="Résilié","Sans objet",IF(K479="","À compléter",IF(K479&lt;TODAY(),"Échu",IF(K479&lt;=TODAY()+'Paramètres'!$B$7,"Échéance prochaine",IF(M479&lt;=TODAY(),"Avis de renouvellement requis","Conforme"))))))</f>
        <v/>
      </c>
      <c r="Z479" s="16" t="n"/>
    </row>
    <row r="480">
      <c r="A480" s="15" t="n"/>
      <c r="B480" s="16" t="n"/>
      <c r="C480" s="15" t="n"/>
      <c r="D480" s="16" t="n"/>
      <c r="E480" s="16" t="n"/>
      <c r="F480" s="16" t="n"/>
      <c r="G480" s="16" t="n"/>
      <c r="H480" s="16" t="n"/>
      <c r="I480" s="38" t="n"/>
      <c r="J480" s="38" t="n"/>
      <c r="K480" s="38" t="n"/>
      <c r="L480" s="18" t="n"/>
      <c r="M480" s="39">
        <f>IF(OR(A480="",K480="",L480=""),"",K480-L480)</f>
        <v/>
      </c>
      <c r="N480" s="15" t="n"/>
      <c r="O480" s="15" t="n"/>
      <c r="P480" s="40" t="n"/>
      <c r="Q480" s="15" t="n"/>
      <c r="R480" s="15" t="n"/>
      <c r="S480" s="41">
        <f>IF(OR(A480="",P480=""),"",IF(Q480="Oui",P480*'Paramètres'!$B$4,0))</f>
        <v/>
      </c>
      <c r="T480" s="41">
        <f>IF(OR(A480="",P480=""),"",IF(R480="Oui",P480*'Paramètres'!$B$5,0))</f>
        <v/>
      </c>
      <c r="U480" s="41">
        <f>IF(OR(A480="",P480=""),"",P480+S480+T480)</f>
        <v/>
      </c>
      <c r="V480" s="15" t="n"/>
      <c r="W480" s="16" t="n"/>
      <c r="X480" s="22">
        <f>IF(OR(A480="",K480=""),"",K480-TODAY())</f>
        <v/>
      </c>
      <c r="Y480" s="23">
        <f>IF(A480="","",IF(O480="Résilié","Sans objet",IF(K480="","À compléter",IF(K480&lt;TODAY(),"Échu",IF(K480&lt;=TODAY()+'Paramètres'!$B$7,"Échéance prochaine",IF(M480&lt;=TODAY(),"Avis de renouvellement requis","Conforme"))))))</f>
        <v/>
      </c>
      <c r="Z480" s="16" t="n"/>
    </row>
    <row r="481">
      <c r="A481" s="15" t="n"/>
      <c r="B481" s="16" t="n"/>
      <c r="C481" s="15" t="n"/>
      <c r="D481" s="16" t="n"/>
      <c r="E481" s="16" t="n"/>
      <c r="F481" s="16" t="n"/>
      <c r="G481" s="16" t="n"/>
      <c r="H481" s="16" t="n"/>
      <c r="I481" s="38" t="n"/>
      <c r="J481" s="38" t="n"/>
      <c r="K481" s="38" t="n"/>
      <c r="L481" s="18" t="n"/>
      <c r="M481" s="39">
        <f>IF(OR(A481="",K481="",L481=""),"",K481-L481)</f>
        <v/>
      </c>
      <c r="N481" s="15" t="n"/>
      <c r="O481" s="15" t="n"/>
      <c r="P481" s="40" t="n"/>
      <c r="Q481" s="15" t="n"/>
      <c r="R481" s="15" t="n"/>
      <c r="S481" s="41">
        <f>IF(OR(A481="",P481=""),"",IF(Q481="Oui",P481*'Paramètres'!$B$4,0))</f>
        <v/>
      </c>
      <c r="T481" s="41">
        <f>IF(OR(A481="",P481=""),"",IF(R481="Oui",P481*'Paramètres'!$B$5,0))</f>
        <v/>
      </c>
      <c r="U481" s="41">
        <f>IF(OR(A481="",P481=""),"",P481+S481+T481)</f>
        <v/>
      </c>
      <c r="V481" s="15" t="n"/>
      <c r="W481" s="16" t="n"/>
      <c r="X481" s="22">
        <f>IF(OR(A481="",K481=""),"",K481-TODAY())</f>
        <v/>
      </c>
      <c r="Y481" s="23">
        <f>IF(A481="","",IF(O481="Résilié","Sans objet",IF(K481="","À compléter",IF(K481&lt;TODAY(),"Échu",IF(K481&lt;=TODAY()+'Paramètres'!$B$7,"Échéance prochaine",IF(M481&lt;=TODAY(),"Avis de renouvellement requis","Conforme"))))))</f>
        <v/>
      </c>
      <c r="Z481" s="16" t="n"/>
    </row>
    <row r="482">
      <c r="A482" s="15" t="n"/>
      <c r="B482" s="16" t="n"/>
      <c r="C482" s="15" t="n"/>
      <c r="D482" s="16" t="n"/>
      <c r="E482" s="16" t="n"/>
      <c r="F482" s="16" t="n"/>
      <c r="G482" s="16" t="n"/>
      <c r="H482" s="16" t="n"/>
      <c r="I482" s="38" t="n"/>
      <c r="J482" s="38" t="n"/>
      <c r="K482" s="38" t="n"/>
      <c r="L482" s="18" t="n"/>
      <c r="M482" s="39">
        <f>IF(OR(A482="",K482="",L482=""),"",K482-L482)</f>
        <v/>
      </c>
      <c r="N482" s="15" t="n"/>
      <c r="O482" s="15" t="n"/>
      <c r="P482" s="40" t="n"/>
      <c r="Q482" s="15" t="n"/>
      <c r="R482" s="15" t="n"/>
      <c r="S482" s="41">
        <f>IF(OR(A482="",P482=""),"",IF(Q482="Oui",P482*'Paramètres'!$B$4,0))</f>
        <v/>
      </c>
      <c r="T482" s="41">
        <f>IF(OR(A482="",P482=""),"",IF(R482="Oui",P482*'Paramètres'!$B$5,0))</f>
        <v/>
      </c>
      <c r="U482" s="41">
        <f>IF(OR(A482="",P482=""),"",P482+S482+T482)</f>
        <v/>
      </c>
      <c r="V482" s="15" t="n"/>
      <c r="W482" s="16" t="n"/>
      <c r="X482" s="22">
        <f>IF(OR(A482="",K482=""),"",K482-TODAY())</f>
        <v/>
      </c>
      <c r="Y482" s="23">
        <f>IF(A482="","",IF(O482="Résilié","Sans objet",IF(K482="","À compléter",IF(K482&lt;TODAY(),"Échu",IF(K482&lt;=TODAY()+'Paramètres'!$B$7,"Échéance prochaine",IF(M482&lt;=TODAY(),"Avis de renouvellement requis","Conforme"))))))</f>
        <v/>
      </c>
      <c r="Z482" s="16" t="n"/>
    </row>
    <row r="483">
      <c r="A483" s="15" t="n"/>
      <c r="B483" s="16" t="n"/>
      <c r="C483" s="15" t="n"/>
      <c r="D483" s="16" t="n"/>
      <c r="E483" s="16" t="n"/>
      <c r="F483" s="16" t="n"/>
      <c r="G483" s="16" t="n"/>
      <c r="H483" s="16" t="n"/>
      <c r="I483" s="38" t="n"/>
      <c r="J483" s="38" t="n"/>
      <c r="K483" s="38" t="n"/>
      <c r="L483" s="18" t="n"/>
      <c r="M483" s="39">
        <f>IF(OR(A483="",K483="",L483=""),"",K483-L483)</f>
        <v/>
      </c>
      <c r="N483" s="15" t="n"/>
      <c r="O483" s="15" t="n"/>
      <c r="P483" s="40" t="n"/>
      <c r="Q483" s="15" t="n"/>
      <c r="R483" s="15" t="n"/>
      <c r="S483" s="41">
        <f>IF(OR(A483="",P483=""),"",IF(Q483="Oui",P483*'Paramètres'!$B$4,0))</f>
        <v/>
      </c>
      <c r="T483" s="41">
        <f>IF(OR(A483="",P483=""),"",IF(R483="Oui",P483*'Paramètres'!$B$5,0))</f>
        <v/>
      </c>
      <c r="U483" s="41">
        <f>IF(OR(A483="",P483=""),"",P483+S483+T483)</f>
        <v/>
      </c>
      <c r="V483" s="15" t="n"/>
      <c r="W483" s="16" t="n"/>
      <c r="X483" s="22">
        <f>IF(OR(A483="",K483=""),"",K483-TODAY())</f>
        <v/>
      </c>
      <c r="Y483" s="23">
        <f>IF(A483="","",IF(O483="Résilié","Sans objet",IF(K483="","À compléter",IF(K483&lt;TODAY(),"Échu",IF(K483&lt;=TODAY()+'Paramètres'!$B$7,"Échéance prochaine",IF(M483&lt;=TODAY(),"Avis de renouvellement requis","Conforme"))))))</f>
        <v/>
      </c>
      <c r="Z483" s="16" t="n"/>
    </row>
    <row r="484">
      <c r="A484" s="15" t="n"/>
      <c r="B484" s="16" t="n"/>
      <c r="C484" s="15" t="n"/>
      <c r="D484" s="16" t="n"/>
      <c r="E484" s="16" t="n"/>
      <c r="F484" s="16" t="n"/>
      <c r="G484" s="16" t="n"/>
      <c r="H484" s="16" t="n"/>
      <c r="I484" s="38" t="n"/>
      <c r="J484" s="38" t="n"/>
      <c r="K484" s="38" t="n"/>
      <c r="L484" s="18" t="n"/>
      <c r="M484" s="39">
        <f>IF(OR(A484="",K484="",L484=""),"",K484-L484)</f>
        <v/>
      </c>
      <c r="N484" s="15" t="n"/>
      <c r="O484" s="15" t="n"/>
      <c r="P484" s="40" t="n"/>
      <c r="Q484" s="15" t="n"/>
      <c r="R484" s="15" t="n"/>
      <c r="S484" s="41">
        <f>IF(OR(A484="",P484=""),"",IF(Q484="Oui",P484*'Paramètres'!$B$4,0))</f>
        <v/>
      </c>
      <c r="T484" s="41">
        <f>IF(OR(A484="",P484=""),"",IF(R484="Oui",P484*'Paramètres'!$B$5,0))</f>
        <v/>
      </c>
      <c r="U484" s="41">
        <f>IF(OR(A484="",P484=""),"",P484+S484+T484)</f>
        <v/>
      </c>
      <c r="V484" s="15" t="n"/>
      <c r="W484" s="16" t="n"/>
      <c r="X484" s="22">
        <f>IF(OR(A484="",K484=""),"",K484-TODAY())</f>
        <v/>
      </c>
      <c r="Y484" s="23">
        <f>IF(A484="","",IF(O484="Résilié","Sans objet",IF(K484="","À compléter",IF(K484&lt;TODAY(),"Échu",IF(K484&lt;=TODAY()+'Paramètres'!$B$7,"Échéance prochaine",IF(M484&lt;=TODAY(),"Avis de renouvellement requis","Conforme"))))))</f>
        <v/>
      </c>
      <c r="Z484" s="16" t="n"/>
    </row>
    <row r="485">
      <c r="A485" s="15" t="n"/>
      <c r="B485" s="16" t="n"/>
      <c r="C485" s="15" t="n"/>
      <c r="D485" s="16" t="n"/>
      <c r="E485" s="16" t="n"/>
      <c r="F485" s="16" t="n"/>
      <c r="G485" s="16" t="n"/>
      <c r="H485" s="16" t="n"/>
      <c r="I485" s="38" t="n"/>
      <c r="J485" s="38" t="n"/>
      <c r="K485" s="38" t="n"/>
      <c r="L485" s="18" t="n"/>
      <c r="M485" s="39">
        <f>IF(OR(A485="",K485="",L485=""),"",K485-L485)</f>
        <v/>
      </c>
      <c r="N485" s="15" t="n"/>
      <c r="O485" s="15" t="n"/>
      <c r="P485" s="40" t="n"/>
      <c r="Q485" s="15" t="n"/>
      <c r="R485" s="15" t="n"/>
      <c r="S485" s="41">
        <f>IF(OR(A485="",P485=""),"",IF(Q485="Oui",P485*'Paramètres'!$B$4,0))</f>
        <v/>
      </c>
      <c r="T485" s="41">
        <f>IF(OR(A485="",P485=""),"",IF(R485="Oui",P485*'Paramètres'!$B$5,0))</f>
        <v/>
      </c>
      <c r="U485" s="41">
        <f>IF(OR(A485="",P485=""),"",P485+S485+T485)</f>
        <v/>
      </c>
      <c r="V485" s="15" t="n"/>
      <c r="W485" s="16" t="n"/>
      <c r="X485" s="22">
        <f>IF(OR(A485="",K485=""),"",K485-TODAY())</f>
        <v/>
      </c>
      <c r="Y485" s="23">
        <f>IF(A485="","",IF(O485="Résilié","Sans objet",IF(K485="","À compléter",IF(K485&lt;TODAY(),"Échu",IF(K485&lt;=TODAY()+'Paramètres'!$B$7,"Échéance prochaine",IF(M485&lt;=TODAY(),"Avis de renouvellement requis","Conforme"))))))</f>
        <v/>
      </c>
      <c r="Z485" s="16" t="n"/>
    </row>
    <row r="486">
      <c r="A486" s="15" t="n"/>
      <c r="B486" s="16" t="n"/>
      <c r="C486" s="15" t="n"/>
      <c r="D486" s="16" t="n"/>
      <c r="E486" s="16" t="n"/>
      <c r="F486" s="16" t="n"/>
      <c r="G486" s="16" t="n"/>
      <c r="H486" s="16" t="n"/>
      <c r="I486" s="38" t="n"/>
      <c r="J486" s="38" t="n"/>
      <c r="K486" s="38" t="n"/>
      <c r="L486" s="18" t="n"/>
      <c r="M486" s="39">
        <f>IF(OR(A486="",K486="",L486=""),"",K486-L486)</f>
        <v/>
      </c>
      <c r="N486" s="15" t="n"/>
      <c r="O486" s="15" t="n"/>
      <c r="P486" s="40" t="n"/>
      <c r="Q486" s="15" t="n"/>
      <c r="R486" s="15" t="n"/>
      <c r="S486" s="41">
        <f>IF(OR(A486="",P486=""),"",IF(Q486="Oui",P486*'Paramètres'!$B$4,0))</f>
        <v/>
      </c>
      <c r="T486" s="41">
        <f>IF(OR(A486="",P486=""),"",IF(R486="Oui",P486*'Paramètres'!$B$5,0))</f>
        <v/>
      </c>
      <c r="U486" s="41">
        <f>IF(OR(A486="",P486=""),"",P486+S486+T486)</f>
        <v/>
      </c>
      <c r="V486" s="15" t="n"/>
      <c r="W486" s="16" t="n"/>
      <c r="X486" s="22">
        <f>IF(OR(A486="",K486=""),"",K486-TODAY())</f>
        <v/>
      </c>
      <c r="Y486" s="23">
        <f>IF(A486="","",IF(O486="Résilié","Sans objet",IF(K486="","À compléter",IF(K486&lt;TODAY(),"Échu",IF(K486&lt;=TODAY()+'Paramètres'!$B$7,"Échéance prochaine",IF(M486&lt;=TODAY(),"Avis de renouvellement requis","Conforme"))))))</f>
        <v/>
      </c>
      <c r="Z486" s="16" t="n"/>
    </row>
    <row r="487">
      <c r="A487" s="15" t="n"/>
      <c r="B487" s="16" t="n"/>
      <c r="C487" s="15" t="n"/>
      <c r="D487" s="16" t="n"/>
      <c r="E487" s="16" t="n"/>
      <c r="F487" s="16" t="n"/>
      <c r="G487" s="16" t="n"/>
      <c r="H487" s="16" t="n"/>
      <c r="I487" s="38" t="n"/>
      <c r="J487" s="38" t="n"/>
      <c r="K487" s="38" t="n"/>
      <c r="L487" s="18" t="n"/>
      <c r="M487" s="39">
        <f>IF(OR(A487="",K487="",L487=""),"",K487-L487)</f>
        <v/>
      </c>
      <c r="N487" s="15" t="n"/>
      <c r="O487" s="15" t="n"/>
      <c r="P487" s="40" t="n"/>
      <c r="Q487" s="15" t="n"/>
      <c r="R487" s="15" t="n"/>
      <c r="S487" s="41">
        <f>IF(OR(A487="",P487=""),"",IF(Q487="Oui",P487*'Paramètres'!$B$4,0))</f>
        <v/>
      </c>
      <c r="T487" s="41">
        <f>IF(OR(A487="",P487=""),"",IF(R487="Oui",P487*'Paramètres'!$B$5,0))</f>
        <v/>
      </c>
      <c r="U487" s="41">
        <f>IF(OR(A487="",P487=""),"",P487+S487+T487)</f>
        <v/>
      </c>
      <c r="V487" s="15" t="n"/>
      <c r="W487" s="16" t="n"/>
      <c r="X487" s="22">
        <f>IF(OR(A487="",K487=""),"",K487-TODAY())</f>
        <v/>
      </c>
      <c r="Y487" s="23">
        <f>IF(A487="","",IF(O487="Résilié","Sans objet",IF(K487="","À compléter",IF(K487&lt;TODAY(),"Échu",IF(K487&lt;=TODAY()+'Paramètres'!$B$7,"Échéance prochaine",IF(M487&lt;=TODAY(),"Avis de renouvellement requis","Conforme"))))))</f>
        <v/>
      </c>
      <c r="Z487" s="16" t="n"/>
    </row>
    <row r="488">
      <c r="A488" s="15" t="n"/>
      <c r="B488" s="16" t="n"/>
      <c r="C488" s="15" t="n"/>
      <c r="D488" s="16" t="n"/>
      <c r="E488" s="16" t="n"/>
      <c r="F488" s="16" t="n"/>
      <c r="G488" s="16" t="n"/>
      <c r="H488" s="16" t="n"/>
      <c r="I488" s="38" t="n"/>
      <c r="J488" s="38" t="n"/>
      <c r="K488" s="38" t="n"/>
      <c r="L488" s="18" t="n"/>
      <c r="M488" s="39">
        <f>IF(OR(A488="",K488="",L488=""),"",K488-L488)</f>
        <v/>
      </c>
      <c r="N488" s="15" t="n"/>
      <c r="O488" s="15" t="n"/>
      <c r="P488" s="40" t="n"/>
      <c r="Q488" s="15" t="n"/>
      <c r="R488" s="15" t="n"/>
      <c r="S488" s="41">
        <f>IF(OR(A488="",P488=""),"",IF(Q488="Oui",P488*'Paramètres'!$B$4,0))</f>
        <v/>
      </c>
      <c r="T488" s="41">
        <f>IF(OR(A488="",P488=""),"",IF(R488="Oui",P488*'Paramètres'!$B$5,0))</f>
        <v/>
      </c>
      <c r="U488" s="41">
        <f>IF(OR(A488="",P488=""),"",P488+S488+T488)</f>
        <v/>
      </c>
      <c r="V488" s="15" t="n"/>
      <c r="W488" s="16" t="n"/>
      <c r="X488" s="22">
        <f>IF(OR(A488="",K488=""),"",K488-TODAY())</f>
        <v/>
      </c>
      <c r="Y488" s="23">
        <f>IF(A488="","",IF(O488="Résilié","Sans objet",IF(K488="","À compléter",IF(K488&lt;TODAY(),"Échu",IF(K488&lt;=TODAY()+'Paramètres'!$B$7,"Échéance prochaine",IF(M488&lt;=TODAY(),"Avis de renouvellement requis","Conforme"))))))</f>
        <v/>
      </c>
      <c r="Z488" s="16" t="n"/>
    </row>
    <row r="489">
      <c r="A489" s="15" t="n"/>
      <c r="B489" s="16" t="n"/>
      <c r="C489" s="15" t="n"/>
      <c r="D489" s="16" t="n"/>
      <c r="E489" s="16" t="n"/>
      <c r="F489" s="16" t="n"/>
      <c r="G489" s="16" t="n"/>
      <c r="H489" s="16" t="n"/>
      <c r="I489" s="38" t="n"/>
      <c r="J489" s="38" t="n"/>
      <c r="K489" s="38" t="n"/>
      <c r="L489" s="18" t="n"/>
      <c r="M489" s="39">
        <f>IF(OR(A489="",K489="",L489=""),"",K489-L489)</f>
        <v/>
      </c>
      <c r="N489" s="15" t="n"/>
      <c r="O489" s="15" t="n"/>
      <c r="P489" s="40" t="n"/>
      <c r="Q489" s="15" t="n"/>
      <c r="R489" s="15" t="n"/>
      <c r="S489" s="41">
        <f>IF(OR(A489="",P489=""),"",IF(Q489="Oui",P489*'Paramètres'!$B$4,0))</f>
        <v/>
      </c>
      <c r="T489" s="41">
        <f>IF(OR(A489="",P489=""),"",IF(R489="Oui",P489*'Paramètres'!$B$5,0))</f>
        <v/>
      </c>
      <c r="U489" s="41">
        <f>IF(OR(A489="",P489=""),"",P489+S489+T489)</f>
        <v/>
      </c>
      <c r="V489" s="15" t="n"/>
      <c r="W489" s="16" t="n"/>
      <c r="X489" s="22">
        <f>IF(OR(A489="",K489=""),"",K489-TODAY())</f>
        <v/>
      </c>
      <c r="Y489" s="23">
        <f>IF(A489="","",IF(O489="Résilié","Sans objet",IF(K489="","À compléter",IF(K489&lt;TODAY(),"Échu",IF(K489&lt;=TODAY()+'Paramètres'!$B$7,"Échéance prochaine",IF(M489&lt;=TODAY(),"Avis de renouvellement requis","Conforme"))))))</f>
        <v/>
      </c>
      <c r="Z489" s="16" t="n"/>
    </row>
    <row r="490">
      <c r="A490" s="15" t="n"/>
      <c r="B490" s="16" t="n"/>
      <c r="C490" s="15" t="n"/>
      <c r="D490" s="16" t="n"/>
      <c r="E490" s="16" t="n"/>
      <c r="F490" s="16" t="n"/>
      <c r="G490" s="16" t="n"/>
      <c r="H490" s="16" t="n"/>
      <c r="I490" s="38" t="n"/>
      <c r="J490" s="38" t="n"/>
      <c r="K490" s="38" t="n"/>
      <c r="L490" s="18" t="n"/>
      <c r="M490" s="39">
        <f>IF(OR(A490="",K490="",L490=""),"",K490-L490)</f>
        <v/>
      </c>
      <c r="N490" s="15" t="n"/>
      <c r="O490" s="15" t="n"/>
      <c r="P490" s="40" t="n"/>
      <c r="Q490" s="15" t="n"/>
      <c r="R490" s="15" t="n"/>
      <c r="S490" s="41">
        <f>IF(OR(A490="",P490=""),"",IF(Q490="Oui",P490*'Paramètres'!$B$4,0))</f>
        <v/>
      </c>
      <c r="T490" s="41">
        <f>IF(OR(A490="",P490=""),"",IF(R490="Oui",P490*'Paramètres'!$B$5,0))</f>
        <v/>
      </c>
      <c r="U490" s="41">
        <f>IF(OR(A490="",P490=""),"",P490+S490+T490)</f>
        <v/>
      </c>
      <c r="V490" s="15" t="n"/>
      <c r="W490" s="16" t="n"/>
      <c r="X490" s="22">
        <f>IF(OR(A490="",K490=""),"",K490-TODAY())</f>
        <v/>
      </c>
      <c r="Y490" s="23">
        <f>IF(A490="","",IF(O490="Résilié","Sans objet",IF(K490="","À compléter",IF(K490&lt;TODAY(),"Échu",IF(K490&lt;=TODAY()+'Paramètres'!$B$7,"Échéance prochaine",IF(M490&lt;=TODAY(),"Avis de renouvellement requis","Conforme"))))))</f>
        <v/>
      </c>
      <c r="Z490" s="16" t="n"/>
    </row>
    <row r="491">
      <c r="A491" s="15" t="n"/>
      <c r="B491" s="16" t="n"/>
      <c r="C491" s="15" t="n"/>
      <c r="D491" s="16" t="n"/>
      <c r="E491" s="16" t="n"/>
      <c r="F491" s="16" t="n"/>
      <c r="G491" s="16" t="n"/>
      <c r="H491" s="16" t="n"/>
      <c r="I491" s="38" t="n"/>
      <c r="J491" s="38" t="n"/>
      <c r="K491" s="38" t="n"/>
      <c r="L491" s="18" t="n"/>
      <c r="M491" s="39">
        <f>IF(OR(A491="",K491="",L491=""),"",K491-L491)</f>
        <v/>
      </c>
      <c r="N491" s="15" t="n"/>
      <c r="O491" s="15" t="n"/>
      <c r="P491" s="40" t="n"/>
      <c r="Q491" s="15" t="n"/>
      <c r="R491" s="15" t="n"/>
      <c r="S491" s="41">
        <f>IF(OR(A491="",P491=""),"",IF(Q491="Oui",P491*'Paramètres'!$B$4,0))</f>
        <v/>
      </c>
      <c r="T491" s="41">
        <f>IF(OR(A491="",P491=""),"",IF(R491="Oui",P491*'Paramètres'!$B$5,0))</f>
        <v/>
      </c>
      <c r="U491" s="41">
        <f>IF(OR(A491="",P491=""),"",P491+S491+T491)</f>
        <v/>
      </c>
      <c r="V491" s="15" t="n"/>
      <c r="W491" s="16" t="n"/>
      <c r="X491" s="22">
        <f>IF(OR(A491="",K491=""),"",K491-TODAY())</f>
        <v/>
      </c>
      <c r="Y491" s="23">
        <f>IF(A491="","",IF(O491="Résilié","Sans objet",IF(K491="","À compléter",IF(K491&lt;TODAY(),"Échu",IF(K491&lt;=TODAY()+'Paramètres'!$B$7,"Échéance prochaine",IF(M491&lt;=TODAY(),"Avis de renouvellement requis","Conforme"))))))</f>
        <v/>
      </c>
      <c r="Z491" s="16" t="n"/>
    </row>
    <row r="492">
      <c r="A492" s="15" t="n"/>
      <c r="B492" s="16" t="n"/>
      <c r="C492" s="15" t="n"/>
      <c r="D492" s="16" t="n"/>
      <c r="E492" s="16" t="n"/>
      <c r="F492" s="16" t="n"/>
      <c r="G492" s="16" t="n"/>
      <c r="H492" s="16" t="n"/>
      <c r="I492" s="38" t="n"/>
      <c r="J492" s="38" t="n"/>
      <c r="K492" s="38" t="n"/>
      <c r="L492" s="18" t="n"/>
      <c r="M492" s="39">
        <f>IF(OR(A492="",K492="",L492=""),"",K492-L492)</f>
        <v/>
      </c>
      <c r="N492" s="15" t="n"/>
      <c r="O492" s="15" t="n"/>
      <c r="P492" s="40" t="n"/>
      <c r="Q492" s="15" t="n"/>
      <c r="R492" s="15" t="n"/>
      <c r="S492" s="41">
        <f>IF(OR(A492="",P492=""),"",IF(Q492="Oui",P492*'Paramètres'!$B$4,0))</f>
        <v/>
      </c>
      <c r="T492" s="41">
        <f>IF(OR(A492="",P492=""),"",IF(R492="Oui",P492*'Paramètres'!$B$5,0))</f>
        <v/>
      </c>
      <c r="U492" s="41">
        <f>IF(OR(A492="",P492=""),"",P492+S492+T492)</f>
        <v/>
      </c>
      <c r="V492" s="15" t="n"/>
      <c r="W492" s="16" t="n"/>
      <c r="X492" s="22">
        <f>IF(OR(A492="",K492=""),"",K492-TODAY())</f>
        <v/>
      </c>
      <c r="Y492" s="23">
        <f>IF(A492="","",IF(O492="Résilié","Sans objet",IF(K492="","À compléter",IF(K492&lt;TODAY(),"Échu",IF(K492&lt;=TODAY()+'Paramètres'!$B$7,"Échéance prochaine",IF(M492&lt;=TODAY(),"Avis de renouvellement requis","Conforme"))))))</f>
        <v/>
      </c>
      <c r="Z492" s="16" t="n"/>
    </row>
    <row r="493">
      <c r="A493" s="15" t="n"/>
      <c r="B493" s="16" t="n"/>
      <c r="C493" s="15" t="n"/>
      <c r="D493" s="16" t="n"/>
      <c r="E493" s="16" t="n"/>
      <c r="F493" s="16" t="n"/>
      <c r="G493" s="16" t="n"/>
      <c r="H493" s="16" t="n"/>
      <c r="I493" s="38" t="n"/>
      <c r="J493" s="38" t="n"/>
      <c r="K493" s="38" t="n"/>
      <c r="L493" s="18" t="n"/>
      <c r="M493" s="39">
        <f>IF(OR(A493="",K493="",L493=""),"",K493-L493)</f>
        <v/>
      </c>
      <c r="N493" s="15" t="n"/>
      <c r="O493" s="15" t="n"/>
      <c r="P493" s="40" t="n"/>
      <c r="Q493" s="15" t="n"/>
      <c r="R493" s="15" t="n"/>
      <c r="S493" s="41">
        <f>IF(OR(A493="",P493=""),"",IF(Q493="Oui",P493*'Paramètres'!$B$4,0))</f>
        <v/>
      </c>
      <c r="T493" s="41">
        <f>IF(OR(A493="",P493=""),"",IF(R493="Oui",P493*'Paramètres'!$B$5,0))</f>
        <v/>
      </c>
      <c r="U493" s="41">
        <f>IF(OR(A493="",P493=""),"",P493+S493+T493)</f>
        <v/>
      </c>
      <c r="V493" s="15" t="n"/>
      <c r="W493" s="16" t="n"/>
      <c r="X493" s="22">
        <f>IF(OR(A493="",K493=""),"",K493-TODAY())</f>
        <v/>
      </c>
      <c r="Y493" s="23">
        <f>IF(A493="","",IF(O493="Résilié","Sans objet",IF(K493="","À compléter",IF(K493&lt;TODAY(),"Échu",IF(K493&lt;=TODAY()+'Paramètres'!$B$7,"Échéance prochaine",IF(M493&lt;=TODAY(),"Avis de renouvellement requis","Conforme"))))))</f>
        <v/>
      </c>
      <c r="Z493" s="16" t="n"/>
    </row>
    <row r="494">
      <c r="A494" s="15" t="n"/>
      <c r="B494" s="16" t="n"/>
      <c r="C494" s="15" t="n"/>
      <c r="D494" s="16" t="n"/>
      <c r="E494" s="16" t="n"/>
      <c r="F494" s="16" t="n"/>
      <c r="G494" s="16" t="n"/>
      <c r="H494" s="16" t="n"/>
      <c r="I494" s="38" t="n"/>
      <c r="J494" s="38" t="n"/>
      <c r="K494" s="38" t="n"/>
      <c r="L494" s="18" t="n"/>
      <c r="M494" s="39">
        <f>IF(OR(A494="",K494="",L494=""),"",K494-L494)</f>
        <v/>
      </c>
      <c r="N494" s="15" t="n"/>
      <c r="O494" s="15" t="n"/>
      <c r="P494" s="40" t="n"/>
      <c r="Q494" s="15" t="n"/>
      <c r="R494" s="15" t="n"/>
      <c r="S494" s="41">
        <f>IF(OR(A494="",P494=""),"",IF(Q494="Oui",P494*'Paramètres'!$B$4,0))</f>
        <v/>
      </c>
      <c r="T494" s="41">
        <f>IF(OR(A494="",P494=""),"",IF(R494="Oui",P494*'Paramètres'!$B$5,0))</f>
        <v/>
      </c>
      <c r="U494" s="41">
        <f>IF(OR(A494="",P494=""),"",P494+S494+T494)</f>
        <v/>
      </c>
      <c r="V494" s="15" t="n"/>
      <c r="W494" s="16" t="n"/>
      <c r="X494" s="22">
        <f>IF(OR(A494="",K494=""),"",K494-TODAY())</f>
        <v/>
      </c>
      <c r="Y494" s="23">
        <f>IF(A494="","",IF(O494="Résilié","Sans objet",IF(K494="","À compléter",IF(K494&lt;TODAY(),"Échu",IF(K494&lt;=TODAY()+'Paramètres'!$B$7,"Échéance prochaine",IF(M494&lt;=TODAY(),"Avis de renouvellement requis","Conforme"))))))</f>
        <v/>
      </c>
      <c r="Z494" s="16" t="n"/>
    </row>
    <row r="495">
      <c r="A495" s="15" t="n"/>
      <c r="B495" s="16" t="n"/>
      <c r="C495" s="15" t="n"/>
      <c r="D495" s="16" t="n"/>
      <c r="E495" s="16" t="n"/>
      <c r="F495" s="16" t="n"/>
      <c r="G495" s="16" t="n"/>
      <c r="H495" s="16" t="n"/>
      <c r="I495" s="38" t="n"/>
      <c r="J495" s="38" t="n"/>
      <c r="K495" s="38" t="n"/>
      <c r="L495" s="18" t="n"/>
      <c r="M495" s="39">
        <f>IF(OR(A495="",K495="",L495=""),"",K495-L495)</f>
        <v/>
      </c>
      <c r="N495" s="15" t="n"/>
      <c r="O495" s="15" t="n"/>
      <c r="P495" s="40" t="n"/>
      <c r="Q495" s="15" t="n"/>
      <c r="R495" s="15" t="n"/>
      <c r="S495" s="41">
        <f>IF(OR(A495="",P495=""),"",IF(Q495="Oui",P495*'Paramètres'!$B$4,0))</f>
        <v/>
      </c>
      <c r="T495" s="41">
        <f>IF(OR(A495="",P495=""),"",IF(R495="Oui",P495*'Paramètres'!$B$5,0))</f>
        <v/>
      </c>
      <c r="U495" s="41">
        <f>IF(OR(A495="",P495=""),"",P495+S495+T495)</f>
        <v/>
      </c>
      <c r="V495" s="15" t="n"/>
      <c r="W495" s="16" t="n"/>
      <c r="X495" s="22">
        <f>IF(OR(A495="",K495=""),"",K495-TODAY())</f>
        <v/>
      </c>
      <c r="Y495" s="23">
        <f>IF(A495="","",IF(O495="Résilié","Sans objet",IF(K495="","À compléter",IF(K495&lt;TODAY(),"Échu",IF(K495&lt;=TODAY()+'Paramètres'!$B$7,"Échéance prochaine",IF(M495&lt;=TODAY(),"Avis de renouvellement requis","Conforme"))))))</f>
        <v/>
      </c>
      <c r="Z495" s="16" t="n"/>
    </row>
    <row r="496">
      <c r="A496" s="15" t="n"/>
      <c r="B496" s="16" t="n"/>
      <c r="C496" s="15" t="n"/>
      <c r="D496" s="16" t="n"/>
      <c r="E496" s="16" t="n"/>
      <c r="F496" s="16" t="n"/>
      <c r="G496" s="16" t="n"/>
      <c r="H496" s="16" t="n"/>
      <c r="I496" s="38" t="n"/>
      <c r="J496" s="38" t="n"/>
      <c r="K496" s="38" t="n"/>
      <c r="L496" s="18" t="n"/>
      <c r="M496" s="39">
        <f>IF(OR(A496="",K496="",L496=""),"",K496-L496)</f>
        <v/>
      </c>
      <c r="N496" s="15" t="n"/>
      <c r="O496" s="15" t="n"/>
      <c r="P496" s="40" t="n"/>
      <c r="Q496" s="15" t="n"/>
      <c r="R496" s="15" t="n"/>
      <c r="S496" s="41">
        <f>IF(OR(A496="",P496=""),"",IF(Q496="Oui",P496*'Paramètres'!$B$4,0))</f>
        <v/>
      </c>
      <c r="T496" s="41">
        <f>IF(OR(A496="",P496=""),"",IF(R496="Oui",P496*'Paramètres'!$B$5,0))</f>
        <v/>
      </c>
      <c r="U496" s="41">
        <f>IF(OR(A496="",P496=""),"",P496+S496+T496)</f>
        <v/>
      </c>
      <c r="V496" s="15" t="n"/>
      <c r="W496" s="16" t="n"/>
      <c r="X496" s="22">
        <f>IF(OR(A496="",K496=""),"",K496-TODAY())</f>
        <v/>
      </c>
      <c r="Y496" s="23">
        <f>IF(A496="","",IF(O496="Résilié","Sans objet",IF(K496="","À compléter",IF(K496&lt;TODAY(),"Échu",IF(K496&lt;=TODAY()+'Paramètres'!$B$7,"Échéance prochaine",IF(M496&lt;=TODAY(),"Avis de renouvellement requis","Conforme"))))))</f>
        <v/>
      </c>
      <c r="Z496" s="16" t="n"/>
    </row>
    <row r="497">
      <c r="A497" s="15" t="n"/>
      <c r="B497" s="16" t="n"/>
      <c r="C497" s="15" t="n"/>
      <c r="D497" s="16" t="n"/>
      <c r="E497" s="16" t="n"/>
      <c r="F497" s="16" t="n"/>
      <c r="G497" s="16" t="n"/>
      <c r="H497" s="16" t="n"/>
      <c r="I497" s="38" t="n"/>
      <c r="J497" s="38" t="n"/>
      <c r="K497" s="38" t="n"/>
      <c r="L497" s="18" t="n"/>
      <c r="M497" s="39">
        <f>IF(OR(A497="",K497="",L497=""),"",K497-L497)</f>
        <v/>
      </c>
      <c r="N497" s="15" t="n"/>
      <c r="O497" s="15" t="n"/>
      <c r="P497" s="40" t="n"/>
      <c r="Q497" s="15" t="n"/>
      <c r="R497" s="15" t="n"/>
      <c r="S497" s="41">
        <f>IF(OR(A497="",P497=""),"",IF(Q497="Oui",P497*'Paramètres'!$B$4,0))</f>
        <v/>
      </c>
      <c r="T497" s="41">
        <f>IF(OR(A497="",P497=""),"",IF(R497="Oui",P497*'Paramètres'!$B$5,0))</f>
        <v/>
      </c>
      <c r="U497" s="41">
        <f>IF(OR(A497="",P497=""),"",P497+S497+T497)</f>
        <v/>
      </c>
      <c r="V497" s="15" t="n"/>
      <c r="W497" s="16" t="n"/>
      <c r="X497" s="22">
        <f>IF(OR(A497="",K497=""),"",K497-TODAY())</f>
        <v/>
      </c>
      <c r="Y497" s="23">
        <f>IF(A497="","",IF(O497="Résilié","Sans objet",IF(K497="","À compléter",IF(K497&lt;TODAY(),"Échu",IF(K497&lt;=TODAY()+'Paramètres'!$B$7,"Échéance prochaine",IF(M497&lt;=TODAY(),"Avis de renouvellement requis","Conforme"))))))</f>
        <v/>
      </c>
      <c r="Z497" s="16" t="n"/>
    </row>
    <row r="498">
      <c r="A498" s="15" t="n"/>
      <c r="B498" s="16" t="n"/>
      <c r="C498" s="15" t="n"/>
      <c r="D498" s="16" t="n"/>
      <c r="E498" s="16" t="n"/>
      <c r="F498" s="16" t="n"/>
      <c r="G498" s="16" t="n"/>
      <c r="H498" s="16" t="n"/>
      <c r="I498" s="38" t="n"/>
      <c r="J498" s="38" t="n"/>
      <c r="K498" s="38" t="n"/>
      <c r="L498" s="18" t="n"/>
      <c r="M498" s="39">
        <f>IF(OR(A498="",K498="",L498=""),"",K498-L498)</f>
        <v/>
      </c>
      <c r="N498" s="15" t="n"/>
      <c r="O498" s="15" t="n"/>
      <c r="P498" s="40" t="n"/>
      <c r="Q498" s="15" t="n"/>
      <c r="R498" s="15" t="n"/>
      <c r="S498" s="41">
        <f>IF(OR(A498="",P498=""),"",IF(Q498="Oui",P498*'Paramètres'!$B$4,0))</f>
        <v/>
      </c>
      <c r="T498" s="41">
        <f>IF(OR(A498="",P498=""),"",IF(R498="Oui",P498*'Paramètres'!$B$5,0))</f>
        <v/>
      </c>
      <c r="U498" s="41">
        <f>IF(OR(A498="",P498=""),"",P498+S498+T498)</f>
        <v/>
      </c>
      <c r="V498" s="15" t="n"/>
      <c r="W498" s="16" t="n"/>
      <c r="X498" s="22">
        <f>IF(OR(A498="",K498=""),"",K498-TODAY())</f>
        <v/>
      </c>
      <c r="Y498" s="23">
        <f>IF(A498="","",IF(O498="Résilié","Sans objet",IF(K498="","À compléter",IF(K498&lt;TODAY(),"Échu",IF(K498&lt;=TODAY()+'Paramètres'!$B$7,"Échéance prochaine",IF(M498&lt;=TODAY(),"Avis de renouvellement requis","Conforme"))))))</f>
        <v/>
      </c>
      <c r="Z498" s="16" t="n"/>
    </row>
    <row r="499">
      <c r="A499" s="15" t="n"/>
      <c r="B499" s="16" t="n"/>
      <c r="C499" s="15" t="n"/>
      <c r="D499" s="16" t="n"/>
      <c r="E499" s="16" t="n"/>
      <c r="F499" s="16" t="n"/>
      <c r="G499" s="16" t="n"/>
      <c r="H499" s="16" t="n"/>
      <c r="I499" s="38" t="n"/>
      <c r="J499" s="38" t="n"/>
      <c r="K499" s="38" t="n"/>
      <c r="L499" s="18" t="n"/>
      <c r="M499" s="39">
        <f>IF(OR(A499="",K499="",L499=""),"",K499-L499)</f>
        <v/>
      </c>
      <c r="N499" s="15" t="n"/>
      <c r="O499" s="15" t="n"/>
      <c r="P499" s="40" t="n"/>
      <c r="Q499" s="15" t="n"/>
      <c r="R499" s="15" t="n"/>
      <c r="S499" s="41">
        <f>IF(OR(A499="",P499=""),"",IF(Q499="Oui",P499*'Paramètres'!$B$4,0))</f>
        <v/>
      </c>
      <c r="T499" s="41">
        <f>IF(OR(A499="",P499=""),"",IF(R499="Oui",P499*'Paramètres'!$B$5,0))</f>
        <v/>
      </c>
      <c r="U499" s="41">
        <f>IF(OR(A499="",P499=""),"",P499+S499+T499)</f>
        <v/>
      </c>
      <c r="V499" s="15" t="n"/>
      <c r="W499" s="16" t="n"/>
      <c r="X499" s="22">
        <f>IF(OR(A499="",K499=""),"",K499-TODAY())</f>
        <v/>
      </c>
      <c r="Y499" s="23">
        <f>IF(A499="","",IF(O499="Résilié","Sans objet",IF(K499="","À compléter",IF(K499&lt;TODAY(),"Échu",IF(K499&lt;=TODAY()+'Paramètres'!$B$7,"Échéance prochaine",IF(M499&lt;=TODAY(),"Avis de renouvellement requis","Conforme"))))))</f>
        <v/>
      </c>
      <c r="Z499" s="16" t="n"/>
    </row>
    <row r="500">
      <c r="A500" s="15" t="n"/>
      <c r="B500" s="16" t="n"/>
      <c r="C500" s="15" t="n"/>
      <c r="D500" s="16" t="n"/>
      <c r="E500" s="16" t="n"/>
      <c r="F500" s="16" t="n"/>
      <c r="G500" s="16" t="n"/>
      <c r="H500" s="16" t="n"/>
      <c r="I500" s="38" t="n"/>
      <c r="J500" s="38" t="n"/>
      <c r="K500" s="38" t="n"/>
      <c r="L500" s="18" t="n"/>
      <c r="M500" s="39">
        <f>IF(OR(A500="",K500="",L500=""),"",K500-L500)</f>
        <v/>
      </c>
      <c r="N500" s="15" t="n"/>
      <c r="O500" s="15" t="n"/>
      <c r="P500" s="40" t="n"/>
      <c r="Q500" s="15" t="n"/>
      <c r="R500" s="15" t="n"/>
      <c r="S500" s="41">
        <f>IF(OR(A500="",P500=""),"",IF(Q500="Oui",P500*'Paramètres'!$B$4,0))</f>
        <v/>
      </c>
      <c r="T500" s="41">
        <f>IF(OR(A500="",P500=""),"",IF(R500="Oui",P500*'Paramètres'!$B$5,0))</f>
        <v/>
      </c>
      <c r="U500" s="41">
        <f>IF(OR(A500="",P500=""),"",P500+S500+T500)</f>
        <v/>
      </c>
      <c r="V500" s="15" t="n"/>
      <c r="W500" s="16" t="n"/>
      <c r="X500" s="22">
        <f>IF(OR(A500="",K500=""),"",K500-TODAY())</f>
        <v/>
      </c>
      <c r="Y500" s="23">
        <f>IF(A500="","",IF(O500="Résilié","Sans objet",IF(K500="","À compléter",IF(K500&lt;TODAY(),"Échu",IF(K500&lt;=TODAY()+'Paramètres'!$B$7,"Échéance prochaine",IF(M500&lt;=TODAY(),"Avis de renouvellement requis","Conforme"))))))</f>
        <v/>
      </c>
      <c r="Z500" s="16" t="n"/>
    </row>
    <row r="501">
      <c r="A501" s="15" t="n"/>
      <c r="B501" s="16" t="n"/>
      <c r="C501" s="15" t="n"/>
      <c r="D501" s="16" t="n"/>
      <c r="E501" s="16" t="n"/>
      <c r="F501" s="16" t="n"/>
      <c r="G501" s="16" t="n"/>
      <c r="H501" s="16" t="n"/>
      <c r="I501" s="38" t="n"/>
      <c r="J501" s="38" t="n"/>
      <c r="K501" s="38" t="n"/>
      <c r="L501" s="18" t="n"/>
      <c r="M501" s="39">
        <f>IF(OR(A501="",K501="",L501=""),"",K501-L501)</f>
        <v/>
      </c>
      <c r="N501" s="15" t="n"/>
      <c r="O501" s="15" t="n"/>
      <c r="P501" s="40" t="n"/>
      <c r="Q501" s="15" t="n"/>
      <c r="R501" s="15" t="n"/>
      <c r="S501" s="41">
        <f>IF(OR(A501="",P501=""),"",IF(Q501="Oui",P501*'Paramètres'!$B$4,0))</f>
        <v/>
      </c>
      <c r="T501" s="41">
        <f>IF(OR(A501="",P501=""),"",IF(R501="Oui",P501*'Paramètres'!$B$5,0))</f>
        <v/>
      </c>
      <c r="U501" s="41">
        <f>IF(OR(A501="",P501=""),"",P501+S501+T501)</f>
        <v/>
      </c>
      <c r="V501" s="15" t="n"/>
      <c r="W501" s="16" t="n"/>
      <c r="X501" s="22">
        <f>IF(OR(A501="",K501=""),"",K501-TODAY())</f>
        <v/>
      </c>
      <c r="Y501" s="23">
        <f>IF(A501="","",IF(O501="Résilié","Sans objet",IF(K501="","À compléter",IF(K501&lt;TODAY(),"Échu",IF(K501&lt;=TODAY()+'Paramètres'!$B$7,"Échéance prochaine",IF(M501&lt;=TODAY(),"Avis de renouvellement requis","Conforme"))))))</f>
        <v/>
      </c>
      <c r="Z501" s="16" t="n"/>
    </row>
    <row r="502">
      <c r="A502" s="15" t="n"/>
      <c r="B502" s="16" t="n"/>
      <c r="C502" s="15" t="n"/>
      <c r="D502" s="16" t="n"/>
      <c r="E502" s="16" t="n"/>
      <c r="F502" s="16" t="n"/>
      <c r="G502" s="16" t="n"/>
      <c r="H502" s="16" t="n"/>
      <c r="I502" s="38" t="n"/>
      <c r="J502" s="38" t="n"/>
      <c r="K502" s="38" t="n"/>
      <c r="L502" s="18" t="n"/>
      <c r="M502" s="39">
        <f>IF(OR(A502="",K502="",L502=""),"",K502-L502)</f>
        <v/>
      </c>
      <c r="N502" s="15" t="n"/>
      <c r="O502" s="15" t="n"/>
      <c r="P502" s="40" t="n"/>
      <c r="Q502" s="15" t="n"/>
      <c r="R502" s="15" t="n"/>
      <c r="S502" s="41">
        <f>IF(OR(A502="",P502=""),"",IF(Q502="Oui",P502*'Paramètres'!$B$4,0))</f>
        <v/>
      </c>
      <c r="T502" s="41">
        <f>IF(OR(A502="",P502=""),"",IF(R502="Oui",P502*'Paramètres'!$B$5,0))</f>
        <v/>
      </c>
      <c r="U502" s="41">
        <f>IF(OR(A502="",P502=""),"",P502+S502+T502)</f>
        <v/>
      </c>
      <c r="V502" s="15" t="n"/>
      <c r="W502" s="16" t="n"/>
      <c r="X502" s="22">
        <f>IF(OR(A502="",K502=""),"",K502-TODAY())</f>
        <v/>
      </c>
      <c r="Y502" s="23">
        <f>IF(A502="","",IF(O502="Résilié","Sans objet",IF(K502="","À compléter",IF(K502&lt;TODAY(),"Échu",IF(K502&lt;=TODAY()+'Paramètres'!$B$7,"Échéance prochaine",IF(M502&lt;=TODAY(),"Avis de renouvellement requis","Conforme"))))))</f>
        <v/>
      </c>
      <c r="Z502" s="16" t="n"/>
    </row>
    <row r="503">
      <c r="A503" s="15" t="n"/>
      <c r="B503" s="16" t="n"/>
      <c r="C503" s="15" t="n"/>
      <c r="D503" s="16" t="n"/>
      <c r="E503" s="16" t="n"/>
      <c r="F503" s="16" t="n"/>
      <c r="G503" s="16" t="n"/>
      <c r="H503" s="16" t="n"/>
      <c r="I503" s="38" t="n"/>
      <c r="J503" s="38" t="n"/>
      <c r="K503" s="38" t="n"/>
      <c r="L503" s="18" t="n"/>
      <c r="M503" s="39">
        <f>IF(OR(A503="",K503="",L503=""),"",K503-L503)</f>
        <v/>
      </c>
      <c r="N503" s="15" t="n"/>
      <c r="O503" s="15" t="n"/>
      <c r="P503" s="40" t="n"/>
      <c r="Q503" s="15" t="n"/>
      <c r="R503" s="15" t="n"/>
      <c r="S503" s="41">
        <f>IF(OR(A503="",P503=""),"",IF(Q503="Oui",P503*'Paramètres'!$B$4,0))</f>
        <v/>
      </c>
      <c r="T503" s="41">
        <f>IF(OR(A503="",P503=""),"",IF(R503="Oui",P503*'Paramètres'!$B$5,0))</f>
        <v/>
      </c>
      <c r="U503" s="41">
        <f>IF(OR(A503="",P503=""),"",P503+S503+T503)</f>
        <v/>
      </c>
      <c r="V503" s="15" t="n"/>
      <c r="W503" s="16" t="n"/>
      <c r="X503" s="22">
        <f>IF(OR(A503="",K503=""),"",K503-TODAY())</f>
        <v/>
      </c>
      <c r="Y503" s="23">
        <f>IF(A503="","",IF(O503="Résilié","Sans objet",IF(K503="","À compléter",IF(K503&lt;TODAY(),"Échu",IF(K503&lt;=TODAY()+'Paramètres'!$B$7,"Échéance prochaine",IF(M503&lt;=TODAY(),"Avis de renouvellement requis","Conforme"))))))</f>
        <v/>
      </c>
      <c r="Z503" s="16" t="n"/>
    </row>
    <row r="504">
      <c r="A504" s="15" t="n"/>
      <c r="B504" s="16" t="n"/>
      <c r="C504" s="15" t="n"/>
      <c r="D504" s="16" t="n"/>
      <c r="E504" s="16" t="n"/>
      <c r="F504" s="16" t="n"/>
      <c r="G504" s="16" t="n"/>
      <c r="H504" s="16" t="n"/>
      <c r="I504" s="38" t="n"/>
      <c r="J504" s="38" t="n"/>
      <c r="K504" s="38" t="n"/>
      <c r="L504" s="18" t="n"/>
      <c r="M504" s="39">
        <f>IF(OR(A504="",K504="",L504=""),"",K504-L504)</f>
        <v/>
      </c>
      <c r="N504" s="15" t="n"/>
      <c r="O504" s="15" t="n"/>
      <c r="P504" s="40" t="n"/>
      <c r="Q504" s="15" t="n"/>
      <c r="R504" s="15" t="n"/>
      <c r="S504" s="41">
        <f>IF(OR(A504="",P504=""),"",IF(Q504="Oui",P504*'Paramètres'!$B$4,0))</f>
        <v/>
      </c>
      <c r="T504" s="41">
        <f>IF(OR(A504="",P504=""),"",IF(R504="Oui",P504*'Paramètres'!$B$5,0))</f>
        <v/>
      </c>
      <c r="U504" s="41">
        <f>IF(OR(A504="",P504=""),"",P504+S504+T504)</f>
        <v/>
      </c>
      <c r="V504" s="15" t="n"/>
      <c r="W504" s="16" t="n"/>
      <c r="X504" s="22">
        <f>IF(OR(A504="",K504=""),"",K504-TODAY())</f>
        <v/>
      </c>
      <c r="Y504" s="23">
        <f>IF(A504="","",IF(O504="Résilié","Sans objet",IF(K504="","À compléter",IF(K504&lt;TODAY(),"Échu",IF(K504&lt;=TODAY()+'Paramètres'!$B$7,"Échéance prochaine",IF(M504&lt;=TODAY(),"Avis de renouvellement requis","Conforme"))))))</f>
        <v/>
      </c>
      <c r="Z504" s="16" t="n"/>
    </row>
    <row r="505">
      <c r="A505" s="15" t="n"/>
      <c r="B505" s="16" t="n"/>
      <c r="C505" s="15" t="n"/>
      <c r="D505" s="16" t="n"/>
      <c r="E505" s="16" t="n"/>
      <c r="F505" s="16" t="n"/>
      <c r="G505" s="16" t="n"/>
      <c r="H505" s="16" t="n"/>
      <c r="I505" s="38" t="n"/>
      <c r="J505" s="38" t="n"/>
      <c r="K505" s="38" t="n"/>
      <c r="L505" s="18" t="n"/>
      <c r="M505" s="39">
        <f>IF(OR(A505="",K505="",L505=""),"",K505-L505)</f>
        <v/>
      </c>
      <c r="N505" s="15" t="n"/>
      <c r="O505" s="15" t="n"/>
      <c r="P505" s="40" t="n"/>
      <c r="Q505" s="15" t="n"/>
      <c r="R505" s="15" t="n"/>
      <c r="S505" s="41">
        <f>IF(OR(A505="",P505=""),"",IF(Q505="Oui",P505*'Paramètres'!$B$4,0))</f>
        <v/>
      </c>
      <c r="T505" s="41">
        <f>IF(OR(A505="",P505=""),"",IF(R505="Oui",P505*'Paramètres'!$B$5,0))</f>
        <v/>
      </c>
      <c r="U505" s="41">
        <f>IF(OR(A505="",P505=""),"",P505+S505+T505)</f>
        <v/>
      </c>
      <c r="V505" s="15" t="n"/>
      <c r="W505" s="16" t="n"/>
      <c r="X505" s="22">
        <f>IF(OR(A505="",K505=""),"",K505-TODAY())</f>
        <v/>
      </c>
      <c r="Y505" s="23">
        <f>IF(A505="","",IF(O505="Résilié","Sans objet",IF(K505="","À compléter",IF(K505&lt;TODAY(),"Échu",IF(K505&lt;=TODAY()+'Paramètres'!$B$7,"Échéance prochaine",IF(M505&lt;=TODAY(),"Avis de renouvellement requis","Conforme"))))))</f>
        <v/>
      </c>
      <c r="Z505" s="16" t="n"/>
    </row>
    <row r="506">
      <c r="A506" s="15" t="n"/>
      <c r="B506" s="16" t="n"/>
      <c r="C506" s="15" t="n"/>
      <c r="D506" s="16" t="n"/>
      <c r="E506" s="16" t="n"/>
      <c r="F506" s="16" t="n"/>
      <c r="G506" s="16" t="n"/>
      <c r="H506" s="16" t="n"/>
      <c r="I506" s="38" t="n"/>
      <c r="J506" s="38" t="n"/>
      <c r="K506" s="38" t="n"/>
      <c r="L506" s="18" t="n"/>
      <c r="M506" s="39">
        <f>IF(OR(A506="",K506="",L506=""),"",K506-L506)</f>
        <v/>
      </c>
      <c r="N506" s="15" t="n"/>
      <c r="O506" s="15" t="n"/>
      <c r="P506" s="40" t="n"/>
      <c r="Q506" s="15" t="n"/>
      <c r="R506" s="15" t="n"/>
      <c r="S506" s="41">
        <f>IF(OR(A506="",P506=""),"",IF(Q506="Oui",P506*'Paramètres'!$B$4,0))</f>
        <v/>
      </c>
      <c r="T506" s="41">
        <f>IF(OR(A506="",P506=""),"",IF(R506="Oui",P506*'Paramètres'!$B$5,0))</f>
        <v/>
      </c>
      <c r="U506" s="41">
        <f>IF(OR(A506="",P506=""),"",P506+S506+T506)</f>
        <v/>
      </c>
      <c r="V506" s="15" t="n"/>
      <c r="W506" s="16" t="n"/>
      <c r="X506" s="22">
        <f>IF(OR(A506="",K506=""),"",K506-TODAY())</f>
        <v/>
      </c>
      <c r="Y506" s="23">
        <f>IF(A506="","",IF(O506="Résilié","Sans objet",IF(K506="","À compléter",IF(K506&lt;TODAY(),"Échu",IF(K506&lt;=TODAY()+'Paramètres'!$B$7,"Échéance prochaine",IF(M506&lt;=TODAY(),"Avis de renouvellement requis","Conforme"))))))</f>
        <v/>
      </c>
      <c r="Z506" s="16" t="n"/>
    </row>
    <row r="507">
      <c r="A507" s="9" t="inlineStr">
        <is>
          <t>Contrôle des totaux</t>
        </is>
      </c>
      <c r="B507" s="24">
        <f>COUNTA(A7:A506)</f>
        <v/>
      </c>
      <c r="C507" s="9" t="inlineStr">
        <is>
          <t>contrats enregistrés</t>
        </is>
      </c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42">
        <f>SUM(P7:P506)</f>
        <v/>
      </c>
      <c r="Q507" s="9" t="n"/>
      <c r="R507" s="9" t="n"/>
      <c r="S507" s="42">
        <f>SUM(S7:S506)</f>
        <v/>
      </c>
      <c r="T507" s="42">
        <f>SUM(T7:T506)</f>
        <v/>
      </c>
      <c r="U507" s="42">
        <f>SUM(U7:U506)</f>
        <v/>
      </c>
      <c r="V507" s="9" t="n"/>
      <c r="W507" s="9" t="n"/>
      <c r="X507" s="9" t="n"/>
      <c r="Y507" s="9" t="n"/>
      <c r="Z507" s="9" t="n"/>
    </row>
  </sheetData>
  <autoFilter ref="A6:Z506"/>
  <mergeCells count="3">
    <mergeCell ref="A1:Z1"/>
    <mergeCell ref="A2:Z2"/>
    <mergeCell ref="A3:Z3"/>
  </mergeCells>
  <conditionalFormatting sqref="A7:Z506">
    <cfRule type="expression" priority="1" dxfId="2">
      <formula>$Y7="Échu"</formula>
    </cfRule>
    <cfRule type="expression" priority="2" dxfId="3">
      <formula>$Y7="Échéance prochaine"</formula>
    </cfRule>
    <cfRule type="expression" priority="3" dxfId="4">
      <formula>$Y7="Avis de renouvellement requis"</formula>
    </cfRule>
    <cfRule type="expression" priority="4" dxfId="1">
      <formula>$Y7="Conforme"</formula>
    </cfRule>
  </conditionalFormatting>
  <conditionalFormatting sqref="A7:A506">
    <cfRule type="expression" priority="5" dxfId="2">
      <formula>COUNTIF($A$7:$A$506,$A7)&gt;1</formula>
    </cfRule>
  </conditionalFormatting>
  <conditionalFormatting sqref="J7:K506">
    <cfRule type="expression" priority="6" dxfId="2">
      <formula>AND($J7&lt;&gt;"",$K7&lt;&gt;"",$K7&lt;$J7)</formula>
    </cfRule>
  </conditionalFormatting>
  <dataValidations count="11">
    <dataValidation sqref="C7:C506" showErrorMessage="1" showInputMessage="1" allowBlank="1" promptTitle="Numéro d’entreprise" prompt="Saisir un numéro de 10 chiffres ou laisser vide." type="custom">
      <formula1>=OR(C7="",AND(LEN(C7)=10,IFERROR(C7*1&gt;=0,FALSE)))</formula1>
    </dataValidation>
    <dataValidation sqref="F7:F506" showErrorMessage="1" showInputMessage="1" allowBlank="1" type="list">
      <formula1>='Paramètres'!$C$14:$C$19</formula1>
    </dataValidation>
    <dataValidation sqref="H7:H506" showErrorMessage="1" showInputMessage="1" allowBlank="1" type="list">
      <formula1>='Paramètres'!$I$14:$I$18</formula1>
    </dataValidation>
    <dataValidation sqref="I7:K506" showErrorMessage="1" showInputMessage="1" allowBlank="1" type="date" operator="between">
      <formula1>DATE(2000,1,1)</formula1>
      <formula2>DATE(2100,12,31)</formula2>
    </dataValidation>
    <dataValidation sqref="L7:L506" showErrorMessage="1" showInputMessage="1" allowBlank="1" type="whole" operator="between">
      <formula1>0</formula1>
      <formula2>730</formula2>
    </dataValidation>
    <dataValidation sqref="N7:N506 Q7:R506" showErrorMessage="1" showInputMessage="1" allowBlank="1" type="list">
      <formula1>='Paramètres'!$G$14:$G$15</formula1>
    </dataValidation>
    <dataValidation sqref="O7:O506" showErrorMessage="1" showInputMessage="1" allowBlank="1" type="list">
      <formula1>='Paramètres'!$A$14:$A$18</formula1>
    </dataValidation>
    <dataValidation sqref="P7:P506" showErrorMessage="1" showInputMessage="1" allowBlank="1" promptTitle="Valeur contractuelle" prompt="Saisir la valeur totale prévue du contrat avant taxes." type="decimal" operator="greaterThanOrEqual">
      <formula1>0</formula1>
    </dataValidation>
    <dataValidation sqref="V7:V506" showErrorMessage="1" showInputMessage="1" allowBlank="1" type="list">
      <formula1>='Paramètres'!$E$14:$E$18</formula1>
    </dataValidation>
    <dataValidation sqref="A7:A506" showErrorMessage="1" showInputMessage="1" allowBlank="1" promptTitle="ID contrat" prompt="Exemple : CF-2026-001" type="custom">
      <formula1>=OR(A7="",LEN(A7)&gt;0)</formula1>
    </dataValidation>
    <dataValidation sqref="W7:W506" showErrorMessage="1" showInputMessage="1" allowBlank="1" promptTitle="Emplacement du document" prompt="Indiquer un chemin réseau, un lien SharePoint, OneDrive ou l’emplacement physique du document." type="custom">
      <formula1>=OR(W7="",LEN(W7)&gt;0)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29" customWidth="1" min="5" max="5"/>
    <col width="19" customWidth="1" min="7" max="7"/>
    <col width="32" customWidth="1" min="9" max="9"/>
  </cols>
  <sheetData>
    <row r="1" ht="28" customHeight="1">
      <c r="A1" s="1" t="inlineStr">
        <is>
          <t>Paramètres du registre de contrats</t>
        </is>
      </c>
    </row>
    <row r="2" ht="32" customHeight="1">
      <c r="A2" s="26" t="inlineStr">
        <is>
          <t>Modifier uniquement les cellules d’entrée en bleu pâle. Valider les taux applicables auprès de vos sources fiscales avant utilisation.</t>
        </is>
      </c>
    </row>
    <row r="4">
      <c r="A4" s="5" t="inlineStr">
        <is>
          <t>Taux de TPS</t>
        </is>
      </c>
      <c r="B4" s="27" t="n">
        <v>0.05</v>
      </c>
    </row>
    <row r="5">
      <c r="A5" s="5" t="inlineStr">
        <is>
          <t>Taux de TVQ</t>
        </is>
      </c>
      <c r="B5" s="43" t="n">
        <v>0.09975000000000001</v>
      </c>
    </row>
    <row r="6">
      <c r="A6" s="5" t="inlineStr">
        <is>
          <t>Devise</t>
        </is>
      </c>
      <c r="B6" s="29" t="inlineStr">
        <is>
          <t>CAD — dollars canadiens</t>
        </is>
      </c>
    </row>
    <row r="7">
      <c r="A7" s="5" t="inlineStr">
        <is>
          <t>Horizon d’alerte d’échéance (jours)</t>
        </is>
      </c>
      <c r="B7" s="30" t="n">
        <v>90</v>
      </c>
    </row>
    <row r="8">
      <c r="A8" s="5" t="inlineStr">
        <is>
          <t>Date de révision des paramètres</t>
        </is>
      </c>
      <c r="B8" s="44" t="n">
        <v>46267</v>
      </c>
    </row>
    <row r="10" ht="32" customHeight="1">
      <c r="A10" s="32" t="inlineStr">
        <is>
          <t>Les taux et paramètres ci-dessus sont fournis comme valeurs de départ et doivent être vérifiés par l’utilisateur selon sa situation fiscale et ses obligations applicables.</t>
        </is>
      </c>
      <c r="B10" s="45" t="n"/>
      <c r="C10" s="45" t="n"/>
      <c r="D10" s="45" t="n"/>
      <c r="E10" s="45" t="n"/>
      <c r="F10" s="45" t="n"/>
      <c r="G10" s="45" t="n"/>
      <c r="H10" s="45" t="n"/>
      <c r="I10" s="45" t="n"/>
      <c r="J10" s="46" t="n"/>
    </row>
    <row r="13">
      <c r="A13" s="14" t="inlineStr">
        <is>
          <t>Statut de contrat</t>
        </is>
      </c>
      <c r="C13" s="14" t="inlineStr">
        <is>
          <t>Type de contrat</t>
        </is>
      </c>
      <c r="E13" s="14" t="inlineStr">
        <is>
          <t>Fréquence de facturation</t>
        </is>
      </c>
      <c r="G13" s="14" t="inlineStr">
        <is>
          <t>Réponse Oui / Non</t>
        </is>
      </c>
      <c r="I13" s="14" t="inlineStr">
        <is>
          <t>Responsable interne</t>
        </is>
      </c>
    </row>
    <row r="14">
      <c r="A14" s="33" t="inlineStr">
        <is>
          <t>Projet</t>
        </is>
      </c>
      <c r="C14" s="33" t="inlineStr">
        <is>
          <t>Services TI et logiciels</t>
        </is>
      </c>
      <c r="E14" s="33" t="inlineStr">
        <is>
          <t>Mensuelle</t>
        </is>
      </c>
      <c r="G14" s="33" t="inlineStr">
        <is>
          <t>Oui</t>
        </is>
      </c>
      <c r="I14" s="33" t="inlineStr">
        <is>
          <t>Direction générale</t>
        </is>
      </c>
    </row>
    <row r="15">
      <c r="A15" s="33" t="inlineStr">
        <is>
          <t>Actif</t>
        </is>
      </c>
      <c r="C15" s="33" t="inlineStr">
        <is>
          <t>Télécommunications</t>
        </is>
      </c>
      <c r="E15" s="33" t="inlineStr">
        <is>
          <t>Trimestrielle</t>
        </is>
      </c>
      <c r="G15" s="33" t="inlineStr">
        <is>
          <t>Non</t>
        </is>
      </c>
      <c r="I15" s="33" t="inlineStr">
        <is>
          <t>Administration</t>
        </is>
      </c>
    </row>
    <row r="16">
      <c r="A16" s="33" t="inlineStr">
        <is>
          <t>À renouveler</t>
        </is>
      </c>
      <c r="C16" s="33" t="inlineStr">
        <is>
          <t>Services professionnels</t>
        </is>
      </c>
      <c r="E16" s="33" t="inlineStr">
        <is>
          <t>Annuelle</t>
        </is>
      </c>
      <c r="I16" s="33" t="inlineStr">
        <is>
          <t>Comptabilité</t>
        </is>
      </c>
    </row>
    <row r="17">
      <c r="A17" s="33" t="inlineStr">
        <is>
          <t>Échu</t>
        </is>
      </c>
      <c r="C17" s="33" t="inlineStr">
        <is>
          <t>Location d’équipement</t>
        </is>
      </c>
      <c r="E17" s="33" t="inlineStr">
        <is>
          <t>Selon utilisation</t>
        </is>
      </c>
      <c r="I17" s="33" t="inlineStr">
        <is>
          <t>Opérations</t>
        </is>
      </c>
    </row>
    <row r="18">
      <c r="A18" s="33" t="inlineStr">
        <is>
          <t>Résilié</t>
        </is>
      </c>
      <c r="C18" s="33" t="inlineStr">
        <is>
          <t>Entretien et réparations</t>
        </is>
      </c>
      <c r="E18" s="33" t="inlineStr">
        <is>
          <t>Ponctuelle</t>
        </is>
      </c>
      <c r="I18" s="33" t="inlineStr">
        <is>
          <t>Technologies de l’information</t>
        </is>
      </c>
    </row>
    <row r="19">
      <c r="C19" s="33" t="inlineStr">
        <is>
          <t>Fournitures et autres services</t>
        </is>
      </c>
    </row>
  </sheetData>
  <mergeCells count="3">
    <mergeCell ref="A1:J1"/>
    <mergeCell ref="A2:J2"/>
    <mergeCell ref="A10:J10"/>
  </mergeCells>
  <dataValidations count="3">
    <dataValidation sqref="B4:B5" showErrorMessage="1" showInputMessage="1" allowBlank="0" promptTitle="Taux fiscal" prompt="Saisir un taux décimal entre 0 et 1." type="decimal" operator="between">
      <formula1>0</formula1>
      <formula2>1</formula2>
    </dataValidation>
    <dataValidation sqref="B7" showErrorMessage="1" showInputMessage="1" allowBlank="0" promptTitle="Horizon d’alerte" prompt="Saisir un nombre de jours entre 1 et 730." type="whole" operator="between">
      <formula1>1</formula1>
      <formula2>730</formula2>
    </dataValidation>
    <dataValidation sqref="B8" showErrorMessage="1" showInputMessage="1" allowBlank="0" promptTitle="Date de révision" prompt="Saisir une date valide entre 2000-01-01 et 2100-12-31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2026-09-02T11:41:08Z</dcterms:created>
  <dcterms:modified xmlns:dcterms="http://purl.org/dc/terms/" xmlns:xsi="http://www.w3.org/2001/XMLSchema-instance" xsi:type="dcterms:W3CDTF">2026-09-02T11:41:08Z</dcterms:modified>
</cp:coreProperties>
</file>