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3.xml" ContentType="application/vnd.openxmlformats-officedocument.spreadsheetml.worksheet+xml"/>
  <Override PartName="/xl/tables/table4.xml" ContentType="application/vnd.openxmlformats-officedocument.spreadsheetml.table+xml"/>
  <Override PartName="/xl/worksheets/sheet4.xml" ContentType="application/vnd.openxmlformats-officedocument.spreadsheetml.worksheet+xml"/>
  <Override PartName="/xl/tables/table5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au de bord" sheetId="1" state="visible" r:id="rId1"/>
    <sheet xmlns:r="http://schemas.openxmlformats.org/officeDocument/2006/relationships" name="Paramètres" sheetId="2" state="visible" r:id="rId2"/>
    <sheet xmlns:r="http://schemas.openxmlformats.org/officeDocument/2006/relationships" name="Employés" sheetId="3" state="visible" r:id="rId3"/>
    <sheet xmlns:r="http://schemas.openxmlformats.org/officeDocument/2006/relationships" name="Registre de paie" sheetId="4" state="visible" r:id="rId4"/>
  </sheets>
  <definedNames>
    <definedName name="_xlnm._FilterDatabase" localSheetId="3" hidden="1">'Registre de paie'!$A$5:$AL$105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00 [$-fr-CA]$;[Red](#,##0.00 [$-fr-CA]$)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FFFFFF"/>
      <sz val="11"/>
    </font>
    <font>
      <name val="Aptos"/>
      <b val="1"/>
      <color rgb="001F2933"/>
      <sz val="11"/>
    </font>
    <font>
      <name val="Aptos"/>
      <i val="1"/>
      <color rgb="009C1C1C"/>
      <sz val="9"/>
    </font>
    <font>
      <name val="Aptos"/>
      <b val="1"/>
      <color rgb="00FFFFFF"/>
      <sz val="11"/>
    </font>
    <font>
      <name val="Aptos"/>
      <i val="1"/>
      <color rgb="009C1C1C"/>
      <sz val="10"/>
    </font>
  </fonts>
  <fills count="8">
    <fill>
      <patternFill/>
    </fill>
    <fill>
      <patternFill patternType="gray125"/>
    </fill>
    <fill>
      <patternFill patternType="solid">
        <fgColor rgb="00004B87"/>
      </patternFill>
    </fill>
    <fill>
      <patternFill patternType="solid">
        <fgColor rgb="002D6A9F"/>
      </patternFill>
    </fill>
    <fill>
      <patternFill patternType="solid">
        <fgColor rgb="00FFF4D6"/>
      </patternFill>
    </fill>
    <fill>
      <patternFill patternType="solid">
        <fgColor rgb="00F2F7FB"/>
      </patternFill>
    </fill>
    <fill>
      <patternFill patternType="solid">
        <fgColor rgb="00E8EDF2"/>
      </patternFill>
    </fill>
    <fill>
      <patternFill patternType="solid">
        <fgColor rgb="00D9EAF7"/>
      </patternFill>
    </fill>
  </fills>
  <borders count="2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pivotButton="0" quotePrefix="0" xfId="0"/>
    <xf numFmtId="164" fontId="0" fillId="4" borderId="1" pivotButton="0" quotePrefix="0" xfId="0"/>
    <xf numFmtId="0" fontId="4" fillId="0" borderId="0" applyAlignment="1" pivotButton="0" quotePrefix="0" xfId="0">
      <alignment vertical="center" wrapText="1"/>
    </xf>
    <xf numFmtId="0" fontId="5" fillId="2" borderId="0" pivotButton="0" quotePrefix="0" xfId="0"/>
    <xf numFmtId="0" fontId="5" fillId="2" borderId="1" pivotButton="0" quotePrefix="0" xfId="0"/>
    <xf numFmtId="0" fontId="3" fillId="5" borderId="1" pivotButton="0" quotePrefix="0" xfId="0"/>
    <xf numFmtId="1" fontId="3" fillId="6" borderId="1" pivotButton="0" quotePrefix="0" xfId="0"/>
    <xf numFmtId="0" fontId="0" fillId="6" borderId="1" applyAlignment="1" pivotButton="0" quotePrefix="0" xfId="0">
      <alignment horizontal="center" vertical="center"/>
    </xf>
    <xf numFmtId="0" fontId="0" fillId="5" borderId="1" pivotButton="0" quotePrefix="0" xfId="0"/>
    <xf numFmtId="165" fontId="0" fillId="5" borderId="1" pivotButton="0" quotePrefix="0" xfId="0"/>
    <xf numFmtId="0" fontId="3" fillId="6" borderId="1" pivotButton="0" quotePrefix="0" xfId="0"/>
    <xf numFmtId="165" fontId="3" fillId="6" borderId="1" pivotButton="0" quotePrefix="0" xfId="0"/>
    <xf numFmtId="2" fontId="3" fillId="6" borderId="1" pivotButton="0" quotePrefix="0" xfId="0"/>
    <xf numFmtId="0" fontId="0" fillId="5" borderId="1" applyAlignment="1" pivotButton="0" quotePrefix="0" xfId="0">
      <alignment vertical="center" wrapText="1"/>
    </xf>
    <xf numFmtId="0" fontId="3" fillId="0" borderId="1" pivotButton="0" quotePrefix="0" xfId="0"/>
    <xf numFmtId="0" fontId="0" fillId="4" borderId="1" pivotButton="0" quotePrefix="0" xfId="0"/>
    <xf numFmtId="0" fontId="0" fillId="0" borderId="1" applyAlignment="1" pivotButton="0" quotePrefix="0" xfId="0">
      <alignment vertical="center" wrapText="1"/>
    </xf>
    <xf numFmtId="2" fontId="0" fillId="4" borderId="1" applyAlignment="1" pivotButton="0" quotePrefix="0" xfId="0">
      <alignment vertical="center" wrapText="1"/>
    </xf>
    <xf numFmtId="10" fontId="0" fillId="4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center" wrapText="1"/>
    </xf>
    <xf numFmtId="0" fontId="0" fillId="7" borderId="1" pivotButton="0" quotePrefix="0" xfId="0"/>
    <xf numFmtId="0" fontId="6" fillId="0" borderId="0" pivotButton="0" quotePrefix="0" xfId="0"/>
    <xf numFmtId="0" fontId="5" fillId="2" borderId="1" applyAlignment="1" pivotButton="0" quotePrefix="0" xfId="0">
      <alignment vertical="center" wrapText="1"/>
    </xf>
    <xf numFmtId="49" fontId="0" fillId="4" borderId="1" pivotButton="0" quotePrefix="0" xfId="0"/>
    <xf numFmtId="165" fontId="0" fillId="4" borderId="1" pivotButton="0" quotePrefix="0" xfId="0"/>
    <xf numFmtId="0" fontId="6" fillId="0" borderId="0" applyAlignment="1" pivotButton="0" quotePrefix="0" xfId="0">
      <alignment vertical="center" wrapText="1"/>
    </xf>
    <xf numFmtId="0" fontId="0" fillId="6" borderId="1" pivotButton="0" quotePrefix="0" xfId="0"/>
    <xf numFmtId="2" fontId="0" fillId="4" borderId="1" pivotButton="0" quotePrefix="0" xfId="0"/>
    <xf numFmtId="165" fontId="0" fillId="6" borderId="1" pivotButton="0" quotePrefix="0" xfId="0"/>
    <xf numFmtId="2" fontId="0" fillId="7" borderId="1" pivotButton="0" quotePrefix="0" xfId="0"/>
    <xf numFmtId="10" fontId="0" fillId="7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D9EAD3"/>
        </patternFill>
      </fill>
    </dxf>
    <dxf>
      <font>
        <name val="Aptos"/>
        <b val="1"/>
        <color rgb="009C1C1C"/>
        <sz val="10"/>
      </font>
      <fill>
        <patternFill patternType="solid">
          <fgColor rgb="00F4CCCC"/>
        </patternFill>
      </fill>
    </dxf>
    <dxf>
      <fill>
        <patternFill patternType="solid">
          <fgColor rgb="00F4CC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Coût total employeur par employé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'Tableau de bord'!K6</f>
            </strRef>
          </tx>
          <spPr>
            <a:solidFill xmlns:a="http://schemas.openxmlformats.org/drawingml/2006/main">
              <a:srgbClr val="147D64"/>
            </a:solidFill>
            <a:ln xmlns:a="http://schemas.openxmlformats.org/drawingml/2006/main">
              <a:prstDash val="solid"/>
            </a:ln>
          </spPr>
          <cat>
            <numRef>
              <f>'Tableau de bord'!$J$7:$J$11</f>
            </numRef>
          </cat>
          <val>
            <numRef>
              <f>'Tableau de bord'!$K$7:$K$11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Dollars canadiens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Employé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12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ParametresEntreprise" displayName="tblParametresEntreprise" ref="A4:B12" headerRowCount="1">
  <autoFilter ref="A4:B12"/>
  <tableColumns count="2">
    <tableColumn id="1" name="Nom de l’entreprise"/>
    <tableColumn id="2" name="Atelier Nordik inc."/>
  </tableColumns>
  <tableStyleInfo name="TableStyleMedium2" showRowStripes="1"/>
</table>
</file>

<file path=xl/tables/table2.xml><?xml version="1.0" encoding="utf-8"?>
<table xmlns="http://schemas.openxmlformats.org/spreadsheetml/2006/main" id="2" name="tblTauxReference" displayName="tblTauxReference" ref="D4:G12" headerRowCount="1">
  <autoFilter ref="D4:G12"/>
  <tableColumns count="4">
    <tableColumn id="4" name="Code"/>
    <tableColumn id="5" name="Description"/>
    <tableColumn id="6" name="Valeur"/>
    <tableColumn id="7" name="Note d’utilisation"/>
  </tableColumns>
  <tableStyleInfo name="TableStyleMedium2" showRowStripes="1"/>
</table>
</file>

<file path=xl/tables/table3.xml><?xml version="1.0" encoding="utf-8"?>
<table xmlns="http://schemas.openxmlformats.org/spreadsheetml/2006/main" id="3" name="tblListes" displayName="tblListes" ref="A16:D21" headerRowCount="1">
  <autoFilter ref="A16:D21"/>
  <tableColumns count="4">
    <tableColumn id="1" name="Statut employé"/>
    <tableColumn id="2" name="Fréquence de paie"/>
    <tableColumn id="3" name="Mode rémunération"/>
    <tableColumn id="4" name="Service"/>
  </tableColumns>
  <tableStyleInfo name="TableStyleMedium2" showRowStripes="1"/>
</table>
</file>

<file path=xl/tables/table4.xml><?xml version="1.0" encoding="utf-8"?>
<table xmlns="http://schemas.openxmlformats.org/spreadsheetml/2006/main" id="4" name="tblEmployes" displayName="tblEmployes" ref="A4:J104" headerRowCount="1">
  <autoFilter ref="A4:J104"/>
  <tableColumns count="10">
    <tableColumn id="1" name="No employé"/>
    <tableColumn id="2" name="Nom complet"/>
    <tableColumn id="3" name="NAS — 4 derniers chiffres"/>
    <tableColumn id="4" name="Statut"/>
    <tableColumn id="5" name="Service"/>
    <tableColumn id="6" name="Poste"/>
    <tableColumn id="7" name="Taux horaire de référence"/>
    <tableColumn id="8" name="Fréquence de paie"/>
    <tableColumn id="9" name="Date d’embauche"/>
    <tableColumn id="10" name="Note administrative"/>
  </tableColumns>
  <tableStyleInfo name="TableStyleMedium2" showRowStripes="1"/>
</table>
</file>

<file path=xl/tables/table5.xml><?xml version="1.0" encoding="utf-8"?>
<table xmlns="http://schemas.openxmlformats.org/spreadsheetml/2006/main" id="5" name="tblRegistrePaie" displayName="tblRegistrePaie" ref="A5:AL105" headerRowCount="1" totalsRowShown="1">
  <autoFilter ref="A5:AL105"/>
  <tableColumns count="38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 totalsRowFunction="sum"/>
    <tableColumn id="10" name="Column10"/>
    <tableColumn id="11" name="Column11"/>
    <tableColumn id="12" name="Column12"/>
    <tableColumn id="13" name="Column13" totalsRowFunction="sum"/>
    <tableColumn id="14" name="Column14" totalsRowFunction="sum"/>
    <tableColumn id="15" name="Column15"/>
    <tableColumn id="16" name="Column16" totalsRowFunction="sum"/>
    <tableColumn id="17" name="Column17"/>
    <tableColumn id="18" name="Column18" totalsRowFunction="sum"/>
    <tableColumn id="19" name="Column19" totalsRowFunction="sum"/>
    <tableColumn id="20" name="Column20" totalsRowFunction="sum"/>
    <tableColumn id="21" name="Column21" totalsRowFunction="sum"/>
    <tableColumn id="22" name="Column22" totalsRowFunction="sum"/>
    <tableColumn id="23" name="Column23" totalsRowFunction="sum"/>
    <tableColumn id="24" name="Column24" totalsRowFunction="sum"/>
    <tableColumn id="25" name="Column25" totalsRowFunction="sum"/>
    <tableColumn id="26" name="Column26" totalsRowFunction="sum"/>
    <tableColumn id="27" name="Column27" totalsRowFunction="sum"/>
    <tableColumn id="28" name="Column28" totalsRowFunction="sum"/>
    <tableColumn id="29" name="Column29" totalsRowFunction="sum"/>
    <tableColumn id="30" name="Column30" totalsRowFunction="sum"/>
    <tableColumn id="31" name="Column31" totalsRowFunction="sum"/>
    <tableColumn id="32" name="Column32" totalsRowFunction="sum"/>
    <tableColumn id="33" name="Column33" totalsRowFunction="sum"/>
    <tableColumn id="34" name="Column34" totalsRowFunction="sum"/>
    <tableColumn id="35" name="Column35" totalsRowFunction="sum"/>
    <tableColumn id="36" name="Column36" totalsRowFunction="sum"/>
    <tableColumn id="37" name="Column37"/>
    <tableColumn id="38" name="Column38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/Relationships>
</file>

<file path=xl/worksheets/_rels/sheet3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5" customWidth="1" min="1" max="1"/>
    <col width="15" customWidth="1" min="2" max="2"/>
    <col width="18" customWidth="1" min="3" max="3"/>
    <col width="15" customWidth="1" min="4" max="4"/>
    <col width="15" customWidth="1" min="5" max="5"/>
    <col width="28" customWidth="1" min="6" max="6"/>
    <col width="15" customWidth="1" min="7" max="7"/>
    <col width="17" customWidth="1" min="8" max="8"/>
    <col width="24" customWidth="1" min="10" max="10"/>
    <col width="18" customWidth="1" min="11" max="11"/>
  </cols>
  <sheetData>
    <row r="1">
      <c r="A1" s="1" t="inlineStr">
        <is>
          <t>Registre de paie Québec — Tableau de bord</t>
        </is>
      </c>
    </row>
    <row r="2">
      <c r="A2" s="2" t="inlineStr">
        <is>
          <t>Suivi administratif des paies, retenues et cotisations de l’employeur</t>
        </is>
      </c>
    </row>
    <row r="3"/>
    <row r="4">
      <c r="A4" s="3" t="inlineStr">
        <is>
          <t>Date de début</t>
        </is>
      </c>
      <c r="B4" s="4" t="n">
        <v>46023</v>
      </c>
      <c r="D4" s="3" t="inlineStr">
        <is>
          <t>Date de fin</t>
        </is>
      </c>
      <c r="E4" s="4" t="n">
        <v>46081</v>
      </c>
      <c r="G4" s="5" t="inlineStr">
        <is>
          <t>Les retenues à la source doivent être validées avant toute remise.</t>
        </is>
      </c>
    </row>
    <row r="5"/>
    <row r="6">
      <c r="A6" s="6" t="inlineStr">
        <is>
          <t>Indicateurs de la période sélectionnée</t>
        </is>
      </c>
      <c r="F6" s="6" t="inlineStr">
        <is>
          <t>Contrôles de fin de période</t>
        </is>
      </c>
      <c r="J6" s="7" t="inlineStr">
        <is>
          <t>Nom employé</t>
        </is>
      </c>
      <c r="K6" s="7" t="inlineStr">
        <is>
          <t>Coût total employeur</t>
        </is>
      </c>
    </row>
    <row r="7">
      <c r="A7" s="8" t="inlineStr">
        <is>
          <t>Nombre de lignes de paie</t>
        </is>
      </c>
      <c r="C7" s="9">
        <f>COUNTIFS('Registre de paie'!$D$6:$D$105,"&gt;="&amp;$B$4,'Registre de paie'!$D$6:$D$105,"&lt;="&amp;$E$4)</f>
        <v/>
      </c>
      <c r="F7" s="8" t="inlineStr">
        <is>
          <t>Concordance du brut</t>
        </is>
      </c>
      <c r="H7" s="10">
        <f>IF(ABS(SUM('Registre de paie'!$U$6:$U$105)-SUM('Registre de paie'!$M$6:$M$105)-SUM('Registre de paie'!$P$6:$P$105)-SUM('Registre de paie'!$R$6:$R$105)-SUM('Registre de paie'!$S$6:$S$105)-SUM('Registre de paie'!$T$6:$T$105))&lt;0.01,"OK","À corriger")</f>
        <v/>
      </c>
      <c r="J7" s="11" t="inlineStr">
        <is>
          <t>Amélie Tremblay</t>
        </is>
      </c>
      <c r="K7" s="12">
        <f>SUMIFS('Registre de paie'!$AJ$6:$AJ$105,'Registre de paie'!$F$6:$F$105,J7,'Registre de paie'!$D$6:$D$105,"&gt;="&amp;$B$4,'Registre de paie'!$D$6:$D$105,"&lt;="&amp;$E$4)</f>
        <v/>
      </c>
    </row>
    <row r="8">
      <c r="A8" s="8" t="inlineStr">
        <is>
          <t>Nombre d’employés payés</t>
        </is>
      </c>
      <c r="C8" s="13" t="inlineStr">
        <is>
          <t>Disponible dans Excel 365 seulement</t>
        </is>
      </c>
      <c r="F8" s="8" t="inlineStr">
        <is>
          <t>Concordance des retenues</t>
        </is>
      </c>
      <c r="H8" s="10">
        <f>IF(ABS(SUM('Registre de paie'!$AB$6:$AB$105)-SUM('Registre de paie'!$V$6:$V$105)-SUM('Registre de paie'!$W$6:$W$105)-SUM('Registre de paie'!$X$6:$X$105)-SUM('Registre de paie'!$Y$6:$Y$105)-SUM('Registre de paie'!$Z$6:$Z$105)-SUM('Registre de paie'!$AA$6:$AA$105))&lt;0.01,"OK","À corriger")</f>
        <v/>
      </c>
      <c r="J8" s="11" t="inlineStr">
        <is>
          <t>Marc-Antoine Gagnon</t>
        </is>
      </c>
      <c r="K8" s="12">
        <f>SUMIFS('Registre de paie'!$AJ$6:$AJ$105,'Registre de paie'!$F$6:$F$105,J8,'Registre de paie'!$D$6:$D$105,"&gt;="&amp;$B$4,'Registre de paie'!$D$6:$D$105,"&lt;="&amp;$E$4)</f>
        <v/>
      </c>
    </row>
    <row r="9">
      <c r="A9" s="8" t="inlineStr">
        <is>
          <t>Rémunération brute totale</t>
        </is>
      </c>
      <c r="C9" s="14">
        <f>SUMIFS('Registre de paie'!$U$6:$U$105,'Registre de paie'!$D$6:$D$105,"&gt;="&amp;$B$4,'Registre de paie'!$D$6:$D$105,"&lt;="&amp;$E$4)</f>
        <v/>
      </c>
      <c r="F9" s="8" t="inlineStr">
        <is>
          <t>Concordance du net</t>
        </is>
      </c>
      <c r="H9" s="10">
        <f>IF(ABS(SUM('Registre de paie'!$AC$6:$AC$105)-(SUM('Registre de paie'!$U$6:$U$105)-SUM('Registre de paie'!$AB$6:$AB$105)))&lt;0.01,"OK","À corriger")</f>
        <v/>
      </c>
      <c r="J9" s="11" t="inlineStr">
        <is>
          <t>Sophie Bouchard</t>
        </is>
      </c>
      <c r="K9" s="12">
        <f>SUMIFS('Registre de paie'!$AJ$6:$AJ$105,'Registre de paie'!$F$6:$F$105,J9,'Registre de paie'!$D$6:$D$105,"&gt;="&amp;$B$4,'Registre de paie'!$D$6:$D$105,"&lt;="&amp;$E$4)</f>
        <v/>
      </c>
    </row>
    <row r="10">
      <c r="A10" s="8" t="inlineStr">
        <is>
          <t>Retenues totales</t>
        </is>
      </c>
      <c r="C10" s="14">
        <f>SUMIFS('Registre de paie'!$AB$6:$AB$105,'Registre de paie'!$D$6:$D$105,"&gt;="&amp;$B$4,'Registre de paie'!$D$6:$D$105,"&lt;="&amp;$E$4)</f>
        <v/>
      </c>
      <c r="F10" s="8" t="inlineStr">
        <is>
          <t>Concordance du coût employeur</t>
        </is>
      </c>
      <c r="H10" s="10">
        <f>IF(ABS(SUM('Registre de paie'!$AJ$6:$AJ$105)-(SUM('Registre de paie'!$U$6:$U$105)+SUM('Registre de paie'!$AI$6:$AI$105)))&lt;0.01,"OK","À corriger")</f>
        <v/>
      </c>
      <c r="J10" s="11" t="inlineStr">
        <is>
          <t>Charles Nadeau</t>
        </is>
      </c>
      <c r="K10" s="12">
        <f>SUMIFS('Registre de paie'!$AJ$6:$AJ$105,'Registre de paie'!$F$6:$F$105,J10,'Registre de paie'!$D$6:$D$105,"&gt;="&amp;$B$4,'Registre de paie'!$D$6:$D$105,"&lt;="&amp;$E$4)</f>
        <v/>
      </c>
    </row>
    <row r="11">
      <c r="A11" s="8" t="inlineStr">
        <is>
          <t>Salaire net total</t>
        </is>
      </c>
      <c r="C11" s="14">
        <f>SUMIFS('Registre de paie'!$AC$6:$AC$105,'Registre de paie'!$D$6:$D$105,"&gt;="&amp;$B$4,'Registre de paie'!$D$6:$D$105,"&lt;="&amp;$E$4)</f>
        <v/>
      </c>
      <c r="F11" s="8" t="inlineStr">
        <is>
          <t>Lignes à corriger</t>
        </is>
      </c>
      <c r="H11" s="10">
        <f>COUNTIF('Registre de paie'!$AL$6:$AL$105,"À corriger")</f>
        <v/>
      </c>
      <c r="J11" s="11" t="inlineStr">
        <is>
          <t>Élodie Roy</t>
        </is>
      </c>
      <c r="K11" s="12">
        <f>SUMIFS('Registre de paie'!$AJ$6:$AJ$105,'Registre de paie'!$F$6:$F$105,J11,'Registre de paie'!$D$6:$D$105,"&gt;="&amp;$B$4,'Registre de paie'!$D$6:$D$105,"&lt;="&amp;$E$4)</f>
        <v/>
      </c>
    </row>
    <row r="12">
      <c r="A12" s="8" t="inlineStr">
        <is>
          <t>Cotisations employeur totales</t>
        </is>
      </c>
      <c r="C12" s="14">
        <f>SUMIFS('Registre de paie'!$AI$6:$AI$105,'Registre de paie'!$D$6:$D$105,"&gt;="&amp;$B$4,'Registre de paie'!$D$6:$D$105,"&lt;="&amp;$E$4)</f>
        <v/>
      </c>
      <c r="H12">
        <f>""</f>
        <v/>
      </c>
      <c r="K12">
        <f>""</f>
        <v/>
      </c>
    </row>
    <row r="13">
      <c r="A13" s="8" t="inlineStr">
        <is>
          <t>Coût total de main-d’œuvre</t>
        </is>
      </c>
      <c r="C13" s="14">
        <f>SUMIFS('Registre de paie'!$AJ$6:$AJ$105,'Registre de paie'!$D$6:$D$105,"&gt;="&amp;$B$4,'Registre de paie'!$D$6:$D$105,"&lt;="&amp;$E$4)</f>
        <v/>
      </c>
      <c r="H13">
        <f>""</f>
        <v/>
      </c>
      <c r="K13">
        <f>""</f>
        <v/>
      </c>
    </row>
    <row r="14">
      <c r="A14" s="8" t="inlineStr">
        <is>
          <t>Heures régulières totales</t>
        </is>
      </c>
      <c r="C14" s="15">
        <f>SUMIFS('Registre de paie'!$I$6:$I$105,'Registre de paie'!$D$6:$D$105,"&gt;="&amp;$B$4,'Registre de paie'!$D$6:$D$105,"&lt;="&amp;$E$4)</f>
        <v/>
      </c>
      <c r="H14">
        <f>""</f>
        <v/>
      </c>
      <c r="K14">
        <f>""</f>
        <v/>
      </c>
    </row>
    <row r="15">
      <c r="A15" s="8" t="inlineStr">
        <is>
          <t>Heures supplémentaires totales</t>
        </is>
      </c>
      <c r="C15" s="15">
        <f>SUMIFS('Registre de paie'!$N$6:$N$105,'Registre de paie'!$D$6:$D$105,"&gt;="&amp;$B$4,'Registre de paie'!$D$6:$D$105,"&lt;="&amp;$E$4)</f>
        <v/>
      </c>
      <c r="H15">
        <f>""</f>
        <v/>
      </c>
      <c r="K15">
        <f>""</f>
        <v/>
      </c>
    </row>
    <row r="16">
      <c r="C16">
        <f>""</f>
        <v/>
      </c>
      <c r="H16">
        <f>""</f>
        <v/>
      </c>
      <c r="K16">
        <f>""</f>
        <v/>
      </c>
    </row>
    <row r="17">
      <c r="C17">
        <f>""</f>
        <v/>
      </c>
      <c r="H17">
        <f>""</f>
        <v/>
      </c>
      <c r="K17">
        <f>""</f>
        <v/>
      </c>
    </row>
    <row r="18">
      <c r="C18">
        <f>""</f>
        <v/>
      </c>
      <c r="H18">
        <f>""</f>
        <v/>
      </c>
      <c r="K18">
        <f>""</f>
        <v/>
      </c>
    </row>
    <row r="19">
      <c r="C19">
        <f>""</f>
        <v/>
      </c>
      <c r="H19">
        <f>""</f>
        <v/>
      </c>
      <c r="K19">
        <f>""</f>
        <v/>
      </c>
    </row>
    <row r="20">
      <c r="C20">
        <f>""</f>
        <v/>
      </c>
      <c r="H20">
        <f>""</f>
        <v/>
      </c>
      <c r="K20">
        <f>""</f>
        <v/>
      </c>
    </row>
    <row r="21">
      <c r="C21">
        <f>""</f>
        <v/>
      </c>
      <c r="H21">
        <f>""</f>
        <v/>
      </c>
      <c r="K21">
        <f>""</f>
        <v/>
      </c>
    </row>
    <row r="22">
      <c r="A22" s="6" t="inlineStr">
        <is>
          <t>Guide rapide d’utilisation</t>
        </is>
      </c>
      <c r="C22">
        <f>""</f>
        <v/>
      </c>
      <c r="H22">
        <f>""</f>
        <v/>
      </c>
      <c r="K22">
        <f>""</f>
        <v/>
      </c>
    </row>
    <row r="23">
      <c r="A23" s="16" t="inlineStr">
        <is>
          <t>1. Mettez à jour les paramètres de l’entreprise et les taux de référence.</t>
        </is>
      </c>
      <c r="C23">
        <f>""</f>
        <v/>
      </c>
      <c r="H23">
        <f>""</f>
        <v/>
      </c>
      <c r="K23">
        <f>""</f>
        <v/>
      </c>
    </row>
    <row r="24">
      <c r="A24" s="16" t="inlineStr">
        <is>
          <t>2. Ajoutez ou mettez à jour les employés dans la feuille Employés.</t>
        </is>
      </c>
      <c r="C24">
        <f>""</f>
        <v/>
      </c>
      <c r="H24">
        <f>""</f>
        <v/>
      </c>
      <c r="K24">
        <f>""</f>
        <v/>
      </c>
    </row>
    <row r="25">
      <c r="A25" s="16" t="inlineStr">
        <is>
          <t>3. Saisissez une ligne par employé et par période dans le Registre de paie.</t>
        </is>
      </c>
      <c r="C25">
        <f>""</f>
        <v/>
      </c>
      <c r="H25">
        <f>""</f>
        <v/>
      </c>
      <c r="K25">
        <f>""</f>
        <v/>
      </c>
    </row>
    <row r="26">
      <c r="A26" s="16" t="inlineStr">
        <is>
          <t>4. Validez les retenues à la source et les cotisations auprès de votre fournisseur de paie, de votre comptable ou des autorités compétentes.</t>
        </is>
      </c>
      <c r="C26">
        <f>""</f>
        <v/>
      </c>
      <c r="H26">
        <f>""</f>
        <v/>
      </c>
      <c r="K26">
        <f>""</f>
        <v/>
      </c>
    </row>
    <row r="27">
      <c r="A27" s="16" t="inlineStr">
        <is>
          <t>5. Vérifiez que tous les contrôles affichent OK avant de produire vos rapports ou vos remises.</t>
        </is>
      </c>
      <c r="C27">
        <f>""</f>
        <v/>
      </c>
      <c r="H27">
        <f>""</f>
        <v/>
      </c>
      <c r="K27">
        <f>""</f>
        <v/>
      </c>
    </row>
    <row r="28">
      <c r="C28">
        <f>""</f>
        <v/>
      </c>
      <c r="H28">
        <f>""</f>
        <v/>
      </c>
      <c r="K28">
        <f>""</f>
        <v/>
      </c>
    </row>
    <row r="29">
      <c r="C29">
        <f>""</f>
        <v/>
      </c>
      <c r="H29">
        <f>""</f>
        <v/>
      </c>
      <c r="K29">
        <f>""</f>
        <v/>
      </c>
    </row>
    <row r="30">
      <c r="C30">
        <f>""</f>
        <v/>
      </c>
      <c r="H30">
        <f>""</f>
        <v/>
      </c>
      <c r="K30">
        <f>""</f>
        <v/>
      </c>
    </row>
    <row r="31">
      <c r="C31">
        <f>""</f>
        <v/>
      </c>
      <c r="H31">
        <f>""</f>
        <v/>
      </c>
      <c r="K31">
        <f>""</f>
        <v/>
      </c>
    </row>
    <row r="32">
      <c r="C32">
        <f>""</f>
        <v/>
      </c>
      <c r="H32">
        <f>""</f>
        <v/>
      </c>
      <c r="K32">
        <f>""</f>
        <v/>
      </c>
    </row>
    <row r="33">
      <c r="C33">
        <f>""</f>
        <v/>
      </c>
      <c r="H33">
        <f>""</f>
        <v/>
      </c>
      <c r="K33">
        <f>""</f>
        <v/>
      </c>
    </row>
    <row r="34">
      <c r="C34">
        <f>""</f>
        <v/>
      </c>
      <c r="H34">
        <f>""</f>
        <v/>
      </c>
      <c r="K34">
        <f>""</f>
        <v/>
      </c>
    </row>
    <row r="35">
      <c r="C35">
        <f>""</f>
        <v/>
      </c>
      <c r="H35">
        <f>""</f>
        <v/>
      </c>
      <c r="K35">
        <f>""</f>
        <v/>
      </c>
    </row>
    <row r="36">
      <c r="C36">
        <f>""</f>
        <v/>
      </c>
      <c r="H36">
        <f>""</f>
        <v/>
      </c>
      <c r="K36">
        <f>""</f>
        <v/>
      </c>
    </row>
    <row r="37">
      <c r="C37">
        <f>""</f>
        <v/>
      </c>
      <c r="H37">
        <f>""</f>
        <v/>
      </c>
      <c r="K37">
        <f>""</f>
        <v/>
      </c>
    </row>
    <row r="38">
      <c r="C38">
        <f>""</f>
        <v/>
      </c>
      <c r="H38">
        <f>""</f>
        <v/>
      </c>
      <c r="K38">
        <f>""</f>
        <v/>
      </c>
    </row>
    <row r="39">
      <c r="C39">
        <f>""</f>
        <v/>
      </c>
      <c r="H39">
        <f>""</f>
        <v/>
      </c>
      <c r="K39">
        <f>""</f>
        <v/>
      </c>
    </row>
    <row r="40">
      <c r="C40">
        <f>""</f>
        <v/>
      </c>
      <c r="H40">
        <f>""</f>
        <v/>
      </c>
      <c r="K40">
        <f>""</f>
        <v/>
      </c>
    </row>
    <row r="41">
      <c r="C41">
        <f>""</f>
        <v/>
      </c>
      <c r="H41">
        <f>""</f>
        <v/>
      </c>
      <c r="K41">
        <f>""</f>
        <v/>
      </c>
    </row>
    <row r="42">
      <c r="C42">
        <f>""</f>
        <v/>
      </c>
      <c r="H42">
        <f>""</f>
        <v/>
      </c>
      <c r="K42">
        <f>""</f>
        <v/>
      </c>
    </row>
    <row r="43">
      <c r="C43">
        <f>""</f>
        <v/>
      </c>
      <c r="H43">
        <f>""</f>
        <v/>
      </c>
      <c r="K43">
        <f>""</f>
        <v/>
      </c>
    </row>
    <row r="44">
      <c r="C44">
        <f>""</f>
        <v/>
      </c>
      <c r="H44">
        <f>""</f>
        <v/>
      </c>
      <c r="K44">
        <f>""</f>
        <v/>
      </c>
    </row>
    <row r="45">
      <c r="C45">
        <f>""</f>
        <v/>
      </c>
      <c r="H45">
        <f>""</f>
        <v/>
      </c>
      <c r="K45">
        <f>""</f>
        <v/>
      </c>
    </row>
    <row r="46">
      <c r="C46">
        <f>""</f>
        <v/>
      </c>
      <c r="H46">
        <f>""</f>
        <v/>
      </c>
      <c r="K46">
        <f>""</f>
        <v/>
      </c>
    </row>
    <row r="47">
      <c r="C47">
        <f>""</f>
        <v/>
      </c>
      <c r="H47">
        <f>""</f>
        <v/>
      </c>
      <c r="K47">
        <f>""</f>
        <v/>
      </c>
    </row>
    <row r="48">
      <c r="C48">
        <f>""</f>
        <v/>
      </c>
      <c r="H48">
        <f>""</f>
        <v/>
      </c>
      <c r="K48">
        <f>""</f>
        <v/>
      </c>
    </row>
    <row r="49">
      <c r="C49">
        <f>""</f>
        <v/>
      </c>
      <c r="H49">
        <f>""</f>
        <v/>
      </c>
      <c r="K49">
        <f>""</f>
        <v/>
      </c>
    </row>
    <row r="50">
      <c r="C50">
        <f>""</f>
        <v/>
      </c>
      <c r="H50">
        <f>""</f>
        <v/>
      </c>
      <c r="K50">
        <f>""</f>
        <v/>
      </c>
    </row>
    <row r="51">
      <c r="C51">
        <f>""</f>
        <v/>
      </c>
      <c r="H51">
        <f>""</f>
        <v/>
      </c>
      <c r="K51">
        <f>""</f>
        <v/>
      </c>
    </row>
    <row r="52">
      <c r="C52">
        <f>""</f>
        <v/>
      </c>
      <c r="H52">
        <f>""</f>
        <v/>
      </c>
      <c r="K52">
        <f>""</f>
        <v/>
      </c>
    </row>
    <row r="53">
      <c r="C53">
        <f>""</f>
        <v/>
      </c>
      <c r="H53">
        <f>""</f>
        <v/>
      </c>
      <c r="K53">
        <f>""</f>
        <v/>
      </c>
    </row>
    <row r="54">
      <c r="C54">
        <f>""</f>
        <v/>
      </c>
      <c r="H54">
        <f>""</f>
        <v/>
      </c>
      <c r="K54">
        <f>""</f>
        <v/>
      </c>
    </row>
    <row r="55">
      <c r="C55">
        <f>""</f>
        <v/>
      </c>
      <c r="H55">
        <f>""</f>
        <v/>
      </c>
      <c r="K55">
        <f>""</f>
        <v/>
      </c>
    </row>
    <row r="56">
      <c r="C56">
        <f>""</f>
        <v/>
      </c>
      <c r="H56">
        <f>""</f>
        <v/>
      </c>
      <c r="K56">
        <f>""</f>
        <v/>
      </c>
    </row>
    <row r="57">
      <c r="C57">
        <f>""</f>
        <v/>
      </c>
      <c r="H57">
        <f>""</f>
        <v/>
      </c>
      <c r="K57">
        <f>""</f>
        <v/>
      </c>
    </row>
    <row r="58">
      <c r="C58">
        <f>""</f>
        <v/>
      </c>
      <c r="H58">
        <f>""</f>
        <v/>
      </c>
      <c r="K58">
        <f>""</f>
        <v/>
      </c>
    </row>
    <row r="59">
      <c r="C59">
        <f>""</f>
        <v/>
      </c>
      <c r="H59">
        <f>""</f>
        <v/>
      </c>
      <c r="K59">
        <f>""</f>
        <v/>
      </c>
    </row>
    <row r="60">
      <c r="C60">
        <f>""</f>
        <v/>
      </c>
      <c r="H60">
        <f>""</f>
        <v/>
      </c>
      <c r="K60">
        <f>""</f>
        <v/>
      </c>
    </row>
    <row r="61">
      <c r="C61">
        <f>""</f>
        <v/>
      </c>
      <c r="H61">
        <f>""</f>
        <v/>
      </c>
      <c r="K61">
        <f>""</f>
        <v/>
      </c>
    </row>
    <row r="62">
      <c r="C62">
        <f>""</f>
        <v/>
      </c>
      <c r="H62">
        <f>""</f>
        <v/>
      </c>
      <c r="K62">
        <f>""</f>
        <v/>
      </c>
    </row>
    <row r="63">
      <c r="C63">
        <f>""</f>
        <v/>
      </c>
      <c r="H63">
        <f>""</f>
        <v/>
      </c>
      <c r="K63">
        <f>""</f>
        <v/>
      </c>
    </row>
    <row r="64">
      <c r="C64">
        <f>""</f>
        <v/>
      </c>
      <c r="H64">
        <f>""</f>
        <v/>
      </c>
      <c r="K64">
        <f>""</f>
        <v/>
      </c>
    </row>
    <row r="65">
      <c r="C65">
        <f>""</f>
        <v/>
      </c>
      <c r="H65">
        <f>""</f>
        <v/>
      </c>
      <c r="K65">
        <f>""</f>
        <v/>
      </c>
    </row>
    <row r="66">
      <c r="C66">
        <f>""</f>
        <v/>
      </c>
      <c r="H66">
        <f>""</f>
        <v/>
      </c>
      <c r="K66">
        <f>""</f>
        <v/>
      </c>
    </row>
    <row r="67">
      <c r="C67">
        <f>""</f>
        <v/>
      </c>
      <c r="H67">
        <f>""</f>
        <v/>
      </c>
      <c r="K67">
        <f>""</f>
        <v/>
      </c>
    </row>
    <row r="68">
      <c r="C68">
        <f>""</f>
        <v/>
      </c>
      <c r="H68">
        <f>""</f>
        <v/>
      </c>
      <c r="K68">
        <f>""</f>
        <v/>
      </c>
    </row>
    <row r="69">
      <c r="C69">
        <f>""</f>
        <v/>
      </c>
      <c r="H69">
        <f>""</f>
        <v/>
      </c>
      <c r="K69">
        <f>""</f>
        <v/>
      </c>
    </row>
    <row r="70">
      <c r="C70">
        <f>""</f>
        <v/>
      </c>
      <c r="H70">
        <f>""</f>
        <v/>
      </c>
      <c r="K70">
        <f>""</f>
        <v/>
      </c>
    </row>
    <row r="71">
      <c r="C71">
        <f>""</f>
        <v/>
      </c>
      <c r="H71">
        <f>""</f>
        <v/>
      </c>
      <c r="K71">
        <f>""</f>
        <v/>
      </c>
    </row>
    <row r="72">
      <c r="C72">
        <f>""</f>
        <v/>
      </c>
      <c r="H72">
        <f>""</f>
        <v/>
      </c>
      <c r="K72">
        <f>""</f>
        <v/>
      </c>
    </row>
    <row r="73">
      <c r="C73">
        <f>""</f>
        <v/>
      </c>
      <c r="H73">
        <f>""</f>
        <v/>
      </c>
      <c r="K73">
        <f>""</f>
        <v/>
      </c>
    </row>
    <row r="74">
      <c r="C74">
        <f>""</f>
        <v/>
      </c>
      <c r="H74">
        <f>""</f>
        <v/>
      </c>
      <c r="K74">
        <f>""</f>
        <v/>
      </c>
    </row>
    <row r="75">
      <c r="C75">
        <f>""</f>
        <v/>
      </c>
      <c r="H75">
        <f>""</f>
        <v/>
      </c>
      <c r="K75">
        <f>""</f>
        <v/>
      </c>
    </row>
    <row r="76">
      <c r="C76">
        <f>""</f>
        <v/>
      </c>
      <c r="H76">
        <f>""</f>
        <v/>
      </c>
      <c r="K76">
        <f>""</f>
        <v/>
      </c>
    </row>
    <row r="77">
      <c r="C77">
        <f>""</f>
        <v/>
      </c>
      <c r="H77">
        <f>""</f>
        <v/>
      </c>
      <c r="K77">
        <f>""</f>
        <v/>
      </c>
    </row>
    <row r="78">
      <c r="C78">
        <f>""</f>
        <v/>
      </c>
      <c r="H78">
        <f>""</f>
        <v/>
      </c>
      <c r="K78">
        <f>""</f>
        <v/>
      </c>
    </row>
    <row r="79">
      <c r="C79">
        <f>""</f>
        <v/>
      </c>
      <c r="H79">
        <f>""</f>
        <v/>
      </c>
      <c r="K79">
        <f>""</f>
        <v/>
      </c>
    </row>
    <row r="80">
      <c r="C80">
        <f>""</f>
        <v/>
      </c>
      <c r="H80">
        <f>""</f>
        <v/>
      </c>
      <c r="K80">
        <f>""</f>
        <v/>
      </c>
    </row>
    <row r="81">
      <c r="C81">
        <f>""</f>
        <v/>
      </c>
      <c r="H81">
        <f>""</f>
        <v/>
      </c>
      <c r="K81">
        <f>""</f>
        <v/>
      </c>
    </row>
    <row r="82">
      <c r="C82">
        <f>""</f>
        <v/>
      </c>
      <c r="H82">
        <f>""</f>
        <v/>
      </c>
      <c r="K82">
        <f>""</f>
        <v/>
      </c>
    </row>
    <row r="83">
      <c r="C83">
        <f>""</f>
        <v/>
      </c>
      <c r="H83">
        <f>""</f>
        <v/>
      </c>
      <c r="K83">
        <f>""</f>
        <v/>
      </c>
    </row>
    <row r="84">
      <c r="C84">
        <f>""</f>
        <v/>
      </c>
      <c r="H84">
        <f>""</f>
        <v/>
      </c>
      <c r="K84">
        <f>""</f>
        <v/>
      </c>
    </row>
    <row r="85">
      <c r="C85">
        <f>""</f>
        <v/>
      </c>
      <c r="H85">
        <f>""</f>
        <v/>
      </c>
      <c r="K85">
        <f>""</f>
        <v/>
      </c>
    </row>
    <row r="86">
      <c r="C86">
        <f>""</f>
        <v/>
      </c>
      <c r="H86">
        <f>""</f>
        <v/>
      </c>
      <c r="K86">
        <f>""</f>
        <v/>
      </c>
    </row>
    <row r="87">
      <c r="C87">
        <f>""</f>
        <v/>
      </c>
      <c r="H87">
        <f>""</f>
        <v/>
      </c>
      <c r="K87">
        <f>""</f>
        <v/>
      </c>
    </row>
    <row r="88">
      <c r="C88">
        <f>""</f>
        <v/>
      </c>
      <c r="H88">
        <f>""</f>
        <v/>
      </c>
      <c r="K88">
        <f>""</f>
        <v/>
      </c>
    </row>
    <row r="89">
      <c r="C89">
        <f>""</f>
        <v/>
      </c>
      <c r="H89">
        <f>""</f>
        <v/>
      </c>
      <c r="K89">
        <f>""</f>
        <v/>
      </c>
    </row>
    <row r="90">
      <c r="C90">
        <f>""</f>
        <v/>
      </c>
      <c r="H90">
        <f>""</f>
        <v/>
      </c>
      <c r="K90">
        <f>""</f>
        <v/>
      </c>
    </row>
    <row r="91">
      <c r="C91">
        <f>""</f>
        <v/>
      </c>
      <c r="H91">
        <f>""</f>
        <v/>
      </c>
      <c r="K91">
        <f>""</f>
        <v/>
      </c>
    </row>
    <row r="92">
      <c r="C92">
        <f>""</f>
        <v/>
      </c>
      <c r="H92">
        <f>""</f>
        <v/>
      </c>
      <c r="K92">
        <f>""</f>
        <v/>
      </c>
    </row>
    <row r="93">
      <c r="C93">
        <f>""</f>
        <v/>
      </c>
      <c r="H93">
        <f>""</f>
        <v/>
      </c>
      <c r="K93">
        <f>""</f>
        <v/>
      </c>
    </row>
    <row r="94">
      <c r="C94">
        <f>""</f>
        <v/>
      </c>
      <c r="H94">
        <f>""</f>
        <v/>
      </c>
      <c r="K94">
        <f>""</f>
        <v/>
      </c>
    </row>
    <row r="95">
      <c r="C95">
        <f>""</f>
        <v/>
      </c>
      <c r="H95">
        <f>""</f>
        <v/>
      </c>
      <c r="K95">
        <f>""</f>
        <v/>
      </c>
    </row>
    <row r="96">
      <c r="C96">
        <f>""</f>
        <v/>
      </c>
      <c r="H96">
        <f>""</f>
        <v/>
      </c>
      <c r="K96">
        <f>""</f>
        <v/>
      </c>
    </row>
    <row r="97">
      <c r="C97">
        <f>""</f>
        <v/>
      </c>
      <c r="H97">
        <f>""</f>
        <v/>
      </c>
      <c r="K97">
        <f>""</f>
        <v/>
      </c>
    </row>
    <row r="98">
      <c r="C98">
        <f>""</f>
        <v/>
      </c>
      <c r="H98">
        <f>""</f>
        <v/>
      </c>
      <c r="K98">
        <f>""</f>
        <v/>
      </c>
    </row>
    <row r="99">
      <c r="C99">
        <f>""</f>
        <v/>
      </c>
      <c r="H99">
        <f>""</f>
        <v/>
      </c>
      <c r="K99">
        <f>""</f>
        <v/>
      </c>
    </row>
    <row r="100">
      <c r="C100">
        <f>""</f>
        <v/>
      </c>
      <c r="H100">
        <f>""</f>
        <v/>
      </c>
      <c r="K100">
        <f>""</f>
        <v/>
      </c>
    </row>
    <row r="101">
      <c r="C101">
        <f>""</f>
        <v/>
      </c>
      <c r="H101">
        <f>""</f>
        <v/>
      </c>
      <c r="K101">
        <f>""</f>
        <v/>
      </c>
    </row>
  </sheetData>
  <conditionalFormatting sqref="H7:H10">
    <cfRule type="expression" priority="1" dxfId="0">
      <formula>H7="OK"</formula>
    </cfRule>
    <cfRule type="expression" priority="2" dxfId="1">
      <formula>H7="À corriger"</formula>
    </cfRule>
  </conditionalFormatting>
  <conditionalFormatting sqref="H11">
    <cfRule type="cellIs" priority="3" operator="greaterThan" dxfId="1">
      <formula>0</formula>
    </cfRule>
  </conditionalFormatting>
  <dataValidations count="1">
    <dataValidation sqref="B4 E4" showErrorMessage="1" showInputMessage="1" allowBlank="0" type="date" operator="between">
      <formula1>DATE(2000,1,1)</formula1>
      <formula2>DATE(2100,12,31)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" customWidth="1" min="3" max="3"/>
    <col width="16" customWidth="1" min="4" max="4"/>
    <col width="39" customWidth="1" min="5" max="5"/>
    <col width="15" customWidth="1" min="6" max="6"/>
    <col width="56" customWidth="1" min="7" max="7"/>
  </cols>
  <sheetData>
    <row r="1">
      <c r="A1" s="1" t="inlineStr">
        <is>
          <t>Paramètres de l’entreprise et taux de référence</t>
        </is>
      </c>
    </row>
    <row r="3">
      <c r="A3" s="6" t="inlineStr">
        <is>
          <t>Renseignements de l’entreprise</t>
        </is>
      </c>
      <c r="D3" s="6" t="inlineStr">
        <is>
          <t>Taux de référence et valeurs applicables</t>
        </is>
      </c>
    </row>
    <row r="4">
      <c r="A4" s="17" t="inlineStr">
        <is>
          <t>Nom de l’entreprise</t>
        </is>
      </c>
      <c r="B4" s="18" t="inlineStr">
        <is>
          <t>Atelier Nordik inc.</t>
        </is>
      </c>
      <c r="D4" s="7" t="inlineStr">
        <is>
          <t>Code</t>
        </is>
      </c>
      <c r="E4" s="7" t="inlineStr">
        <is>
          <t>Description</t>
        </is>
      </c>
      <c r="F4" s="7" t="inlineStr">
        <is>
          <t>Valeur</t>
        </is>
      </c>
      <c r="G4" s="7" t="inlineStr">
        <is>
          <t>Note d’utilisation</t>
        </is>
      </c>
    </row>
    <row r="5">
      <c r="A5" s="17" t="inlineStr">
        <is>
          <t>NEQ</t>
        </is>
      </c>
      <c r="B5" s="18" t="inlineStr">
        <is>
          <t>À saisir</t>
        </is>
      </c>
      <c r="D5" s="19" t="inlineStr">
        <is>
          <t>TS_150</t>
        </is>
      </c>
      <c r="E5" s="19" t="inlineStr">
        <is>
          <t>Multiplicateur de temps supplémentaire</t>
        </is>
      </c>
      <c r="F5" s="20" t="n">
        <v>1.5</v>
      </c>
      <c r="G5" s="19" t="inlineStr">
        <is>
          <t>Valeur de référence seulement. Valider les conventions, contrats et règles applicables.</t>
        </is>
      </c>
    </row>
    <row r="6">
      <c r="A6" s="17" t="inlineStr">
        <is>
          <t>Numéro de compte de retenues sur la paie ARC</t>
        </is>
      </c>
      <c r="B6" s="18" t="inlineStr">
        <is>
          <t>À saisir</t>
        </is>
      </c>
      <c r="D6" s="19" t="inlineStr">
        <is>
          <t>VAC_000</t>
        </is>
      </c>
      <c r="E6" s="19" t="inlineStr">
        <is>
          <t>Taux d’indemnité de vacances — aucun</t>
        </is>
      </c>
      <c r="F6" s="21" t="n">
        <v>0</v>
      </c>
      <c r="G6" s="19" t="inlineStr">
        <is>
          <t>À utiliser seulement selon les conditions applicables.</t>
        </is>
      </c>
    </row>
    <row r="7">
      <c r="A7" s="17" t="inlineStr">
        <is>
          <t>Numéro de dossier Revenu Québec</t>
        </is>
      </c>
      <c r="B7" s="18" t="inlineStr">
        <is>
          <t>À saisir</t>
        </is>
      </c>
      <c r="D7" s="19" t="inlineStr">
        <is>
          <t>VAC_040</t>
        </is>
      </c>
      <c r="E7" s="19" t="inlineStr">
        <is>
          <t>Taux d’indemnité de vacances — exemple</t>
        </is>
      </c>
      <c r="F7" s="21" t="n">
        <v>0.04</v>
      </c>
      <c r="G7" s="19" t="inlineStr">
        <is>
          <t>Exemple de paramètre d’entreprise à valider.</t>
        </is>
      </c>
    </row>
    <row r="8">
      <c r="A8" s="17" t="inlineStr">
        <is>
          <t>Année de paie</t>
        </is>
      </c>
      <c r="B8" s="18" t="n">
        <v>2026</v>
      </c>
      <c r="D8" s="19" t="inlineStr">
        <is>
          <t>VAC_060</t>
        </is>
      </c>
      <c r="E8" s="19" t="inlineStr">
        <is>
          <t>Taux d’indemnité de vacances — exemple</t>
        </is>
      </c>
      <c r="F8" s="21" t="n">
        <v>0.06</v>
      </c>
      <c r="G8" s="19" t="inlineStr">
        <is>
          <t>Exemple de paramètre d’entreprise à valider.</t>
        </is>
      </c>
    </row>
    <row r="9">
      <c r="A9" s="17" t="inlineStr">
        <is>
          <t>Province principale de travail</t>
        </is>
      </c>
      <c r="B9" s="18" t="inlineStr">
        <is>
          <t>Québec</t>
        </is>
      </c>
      <c r="D9" s="19" t="inlineStr">
        <is>
          <t>VAC_080</t>
        </is>
      </c>
      <c r="E9" s="19" t="inlineStr">
        <is>
          <t>Taux d’indemnité de vacances — exemple</t>
        </is>
      </c>
      <c r="F9" s="21" t="n">
        <v>0.08</v>
      </c>
      <c r="G9" s="19" t="inlineStr">
        <is>
          <t>Exemple de paramètre d’entreprise à valider.</t>
        </is>
      </c>
    </row>
    <row r="10">
      <c r="A10" s="17" t="inlineStr">
        <is>
          <t>Fréquence de paie par défaut</t>
        </is>
      </c>
      <c r="B10" s="18" t="inlineStr">
        <is>
          <t>Aux deux semaines</t>
        </is>
      </c>
      <c r="D10" s="19" t="inlineStr">
        <is>
          <t>TAXE_PAIE</t>
        </is>
      </c>
      <c r="E10" s="19" t="inlineStr">
        <is>
          <t>Retenues à la source</t>
        </is>
      </c>
      <c r="F10" s="22" t="n"/>
      <c r="G10" s="19" t="inlineStr">
        <is>
          <t>Les montants doivent provenir d’un calcul de paie validé. Ne pas appliquer un pourcentage générique.</t>
        </is>
      </c>
    </row>
    <row r="11">
      <c r="A11" s="17" t="inlineStr">
        <is>
          <t>Personne responsable</t>
        </is>
      </c>
      <c r="B11" s="18" t="inlineStr">
        <is>
          <t>Marie-Claude Gagnon</t>
        </is>
      </c>
      <c r="D11" s="19" t="inlineStr">
        <is>
          <t>CNESST</t>
        </is>
      </c>
      <c r="E11" s="19" t="inlineStr">
        <is>
          <t>Cotisation CNESST</t>
        </is>
      </c>
      <c r="F11" s="22" t="n"/>
      <c r="G11" s="19" t="inlineStr">
        <is>
          <t>Saisir le montant calculé selon le dossier de l’employeur et les règles applicables.</t>
        </is>
      </c>
    </row>
    <row r="12">
      <c r="A12" s="17" t="inlineStr">
        <is>
          <t>Courriel de la paie</t>
        </is>
      </c>
      <c r="B12" s="18" t="inlineStr">
        <is>
          <t>paie@ateliernordik.ca</t>
        </is>
      </c>
      <c r="D12" s="19" t="inlineStr">
        <is>
          <t>AUTRE_EMP</t>
        </is>
      </c>
      <c r="E12" s="19" t="inlineStr">
        <is>
          <t>Autres cotisations employeur</t>
        </is>
      </c>
      <c r="F12" s="22" t="n"/>
      <c r="G12" s="19" t="inlineStr">
        <is>
          <t>Inclure seulement les cotisations applicables à l’entreprise.</t>
        </is>
      </c>
    </row>
    <row r="15">
      <c r="A15" s="6" t="inlineStr">
        <is>
          <t>Listes de validation</t>
        </is>
      </c>
    </row>
    <row r="16">
      <c r="A16" s="7" t="inlineStr">
        <is>
          <t>Statut employé</t>
        </is>
      </c>
      <c r="B16" s="7" t="inlineStr">
        <is>
          <t>Fréquence de paie</t>
        </is>
      </c>
      <c r="C16" s="7" t="inlineStr">
        <is>
          <t>Mode rémunération</t>
        </is>
      </c>
      <c r="D16" s="7" t="inlineStr">
        <is>
          <t>Service</t>
        </is>
      </c>
    </row>
    <row r="17">
      <c r="A17" s="23" t="inlineStr">
        <is>
          <t>Actif</t>
        </is>
      </c>
      <c r="B17" s="23" t="inlineStr">
        <is>
          <t>Hebdomadaire</t>
        </is>
      </c>
      <c r="C17" s="23" t="inlineStr">
        <is>
          <t>Horaire</t>
        </is>
      </c>
      <c r="D17" s="23" t="inlineStr">
        <is>
          <t>Administration</t>
        </is>
      </c>
    </row>
    <row r="18">
      <c r="A18" s="23" t="inlineStr">
        <is>
          <t>Inactif</t>
        </is>
      </c>
      <c r="B18" s="23" t="inlineStr">
        <is>
          <t>Aux deux semaines</t>
        </is>
      </c>
      <c r="C18" s="23" t="inlineStr">
        <is>
          <t>Salaire fixe</t>
        </is>
      </c>
      <c r="D18" s="23" t="inlineStr">
        <is>
          <t>Atelier</t>
        </is>
      </c>
    </row>
    <row r="19">
      <c r="A19" s="23" t="inlineStr">
        <is>
          <t>Congé</t>
        </is>
      </c>
      <c r="B19" s="23" t="inlineStr">
        <is>
          <t>Bimensuelle</t>
        </is>
      </c>
      <c r="C19" s="23" t="inlineStr">
        <is>
          <t>Commission</t>
        </is>
      </c>
      <c r="D19" s="23" t="inlineStr">
        <is>
          <t>Direction</t>
        </is>
      </c>
    </row>
    <row r="20">
      <c r="A20" s="23" t="inlineStr">
        <is>
          <t>Terminé</t>
        </is>
      </c>
      <c r="B20" s="23" t="inlineStr">
        <is>
          <t>Mensuelle</t>
        </is>
      </c>
      <c r="C20" s="23" t="inlineStr">
        <is>
          <t>Autre</t>
        </is>
      </c>
      <c r="D20" s="23" t="inlineStr">
        <is>
          <t>Entretien</t>
        </is>
      </c>
    </row>
    <row r="21">
      <c r="A21" s="23" t="n"/>
      <c r="B21" s="23" t="n"/>
      <c r="C21" s="23" t="n"/>
      <c r="D21" s="23" t="inlineStr">
        <is>
          <t>Ventes</t>
        </is>
      </c>
    </row>
    <row r="23">
      <c r="A23" s="16" t="inlineStr">
        <is>
          <t>Les taux et montants de paie doivent être validés chaque année ou dès qu’un changement réglementaire, contractuel ou organisationnel survient.</t>
        </is>
      </c>
    </row>
    <row r="26">
      <c r="A26" s="24" t="inlineStr">
        <is>
          <t>Les montants de RRQ, RQAP, AE et des impôts sont saisis dans le registre à partir d’une source validée.</t>
        </is>
      </c>
    </row>
  </sheetData>
  <dataValidations count="2">
    <dataValidation sqref="B9" showErrorMessage="1" showInputMessage="1" allowBlank="0" type="list">
      <formula1>"Québec"</formula1>
    </dataValidation>
    <dataValidation sqref="B10" showErrorMessage="1" showInputMessage="1" allowBlank="0" type="list">
      <formula1>'Paramètres'!$B$17:$B$20</formula1>
    </dataValidation>
  </dataValidation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0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5" customWidth="1" min="2" max="2"/>
    <col width="22" customWidth="1" min="3" max="3"/>
    <col width="14" customWidth="1" min="4" max="4"/>
    <col width="18" customWidth="1" min="5" max="5"/>
    <col width="28" customWidth="1" min="6" max="6"/>
    <col width="22" customWidth="1" min="7" max="7"/>
    <col width="20" customWidth="1" min="8" max="8"/>
    <col width="16" customWidth="1" min="9" max="9"/>
    <col width="32" customWidth="1" min="10" max="10"/>
  </cols>
  <sheetData>
    <row r="1">
      <c r="A1" s="1" t="inlineStr">
        <is>
          <t>Répertoire des employés</t>
        </is>
      </c>
    </row>
    <row r="2">
      <c r="A2" s="24" t="inlineStr">
        <is>
          <t>Ne pas inclure de NAS complet, de coordonnées bancaires, de renseignements médicaux ou de documents fiscaux.</t>
        </is>
      </c>
    </row>
    <row r="4">
      <c r="A4" s="25" t="inlineStr">
        <is>
          <t>No employé</t>
        </is>
      </c>
      <c r="B4" s="25" t="inlineStr">
        <is>
          <t>Nom complet</t>
        </is>
      </c>
      <c r="C4" s="25" t="inlineStr">
        <is>
          <t>NAS — 4 derniers chiffres</t>
        </is>
      </c>
      <c r="D4" s="25" t="inlineStr">
        <is>
          <t>Statut</t>
        </is>
      </c>
      <c r="E4" s="25" t="inlineStr">
        <is>
          <t>Service</t>
        </is>
      </c>
      <c r="F4" s="25" t="inlineStr">
        <is>
          <t>Poste</t>
        </is>
      </c>
      <c r="G4" s="25" t="inlineStr">
        <is>
          <t>Taux horaire de référence</t>
        </is>
      </c>
      <c r="H4" s="25" t="inlineStr">
        <is>
          <t>Fréquence de paie</t>
        </is>
      </c>
      <c r="I4" s="25" t="inlineStr">
        <is>
          <t>Date d’embauche</t>
        </is>
      </c>
      <c r="J4" s="25" t="inlineStr">
        <is>
          <t>Note administrative</t>
        </is>
      </c>
    </row>
    <row r="5">
      <c r="A5" s="18" t="n">
        <v>101</v>
      </c>
      <c r="B5" s="18" t="inlineStr">
        <is>
          <t>Amélie Tremblay</t>
        </is>
      </c>
      <c r="C5" s="26" t="inlineStr">
        <is>
          <t>1842</t>
        </is>
      </c>
      <c r="D5" s="23" t="inlineStr">
        <is>
          <t>Actif</t>
        </is>
      </c>
      <c r="E5" s="23" t="inlineStr">
        <is>
          <t>Administration</t>
        </is>
      </c>
      <c r="F5" s="18" t="inlineStr">
        <is>
          <t>Adjointe administrative</t>
        </is>
      </c>
      <c r="G5" s="27" t="n">
        <v>26</v>
      </c>
      <c r="H5" s="23" t="inlineStr">
        <is>
          <t>Aux deux semaines</t>
        </is>
      </c>
      <c r="I5" s="4" t="n">
        <v>44690</v>
      </c>
      <c r="J5" s="18" t="inlineStr">
        <is>
          <t>Employée horaire</t>
        </is>
      </c>
    </row>
    <row r="6">
      <c r="A6" s="18" t="n">
        <v>102</v>
      </c>
      <c r="B6" s="18" t="inlineStr">
        <is>
          <t>Marc-Antoine Gagnon</t>
        </is>
      </c>
      <c r="C6" s="26" t="inlineStr">
        <is>
          <t>3971</t>
        </is>
      </c>
      <c r="D6" s="23" t="inlineStr">
        <is>
          <t>Actif</t>
        </is>
      </c>
      <c r="E6" s="23" t="inlineStr">
        <is>
          <t>Atelier</t>
        </is>
      </c>
      <c r="F6" s="18" t="inlineStr">
        <is>
          <t>Mécanicien</t>
        </is>
      </c>
      <c r="G6" s="27" t="n">
        <v>31.5</v>
      </c>
      <c r="H6" s="23" t="inlineStr">
        <is>
          <t>Aux deux semaines</t>
        </is>
      </c>
      <c r="I6" s="4" t="n">
        <v>44452</v>
      </c>
      <c r="J6" s="18" t="inlineStr">
        <is>
          <t>Employé horaire</t>
        </is>
      </c>
    </row>
    <row r="7">
      <c r="A7" s="18" t="n">
        <v>103</v>
      </c>
      <c r="B7" s="18" t="inlineStr">
        <is>
          <t>Sophie Bouchard</t>
        </is>
      </c>
      <c r="C7" s="26" t="inlineStr">
        <is>
          <t>5628</t>
        </is>
      </c>
      <c r="D7" s="23" t="inlineStr">
        <is>
          <t>Actif</t>
        </is>
      </c>
      <c r="E7" s="23" t="inlineStr">
        <is>
          <t>Ventes</t>
        </is>
      </c>
      <c r="F7" s="18" t="inlineStr">
        <is>
          <t>Représentante</t>
        </is>
      </c>
      <c r="G7" s="27" t="n">
        <v>28.75</v>
      </c>
      <c r="H7" s="23" t="inlineStr">
        <is>
          <t>Aux deux semaines</t>
        </is>
      </c>
      <c r="I7" s="4" t="n">
        <v>44942</v>
      </c>
      <c r="J7" s="18" t="inlineStr">
        <is>
          <t>Commission possible selon période</t>
        </is>
      </c>
    </row>
    <row r="8">
      <c r="A8" s="18" t="n">
        <v>104</v>
      </c>
      <c r="B8" s="18" t="inlineStr">
        <is>
          <t>Charles Nadeau</t>
        </is>
      </c>
      <c r="C8" s="26" t="inlineStr">
        <is>
          <t>7405</t>
        </is>
      </c>
      <c r="D8" s="23" t="inlineStr">
        <is>
          <t>Actif</t>
        </is>
      </c>
      <c r="E8" s="23" t="inlineStr">
        <is>
          <t>Entretien</t>
        </is>
      </c>
      <c r="F8" s="18" t="inlineStr">
        <is>
          <t>Préposé à l’entretien</t>
        </is>
      </c>
      <c r="G8" s="27" t="n">
        <v>24</v>
      </c>
      <c r="H8" s="23" t="inlineStr">
        <is>
          <t>Aux deux semaines</t>
        </is>
      </c>
      <c r="I8" s="4" t="n">
        <v>45355</v>
      </c>
      <c r="J8" s="18" t="inlineStr">
        <is>
          <t>Employé horaire</t>
        </is>
      </c>
    </row>
    <row r="9">
      <c r="A9" s="18" t="n">
        <v>105</v>
      </c>
      <c r="B9" s="18" t="inlineStr">
        <is>
          <t>Élodie Roy</t>
        </is>
      </c>
      <c r="C9" s="26" t="inlineStr">
        <is>
          <t>9186</t>
        </is>
      </c>
      <c r="D9" s="23" t="inlineStr">
        <is>
          <t>Congé</t>
        </is>
      </c>
      <c r="E9" s="23" t="inlineStr">
        <is>
          <t>Direction</t>
        </is>
      </c>
      <c r="F9" s="18" t="inlineStr">
        <is>
          <t>Coordonnatrice</t>
        </is>
      </c>
      <c r="G9" s="27" t="n">
        <v>34</v>
      </c>
      <c r="H9" s="23" t="inlineStr">
        <is>
          <t>Aux deux semaines</t>
        </is>
      </c>
      <c r="I9" s="4" t="n">
        <v>44158</v>
      </c>
      <c r="J9" s="18" t="inlineStr">
        <is>
          <t>Congé autorisé, paie au besoin</t>
        </is>
      </c>
    </row>
    <row r="10">
      <c r="A10" s="18" t="n"/>
      <c r="B10" s="18" t="n"/>
      <c r="C10" s="26" t="n"/>
      <c r="D10" s="23" t="n"/>
      <c r="E10" s="23" t="n"/>
      <c r="F10" s="18" t="n"/>
      <c r="G10" s="27" t="n"/>
      <c r="H10" s="23" t="n"/>
      <c r="I10" s="4" t="n"/>
      <c r="J10" s="18" t="n"/>
    </row>
    <row r="11">
      <c r="A11" s="18" t="n"/>
      <c r="B11" s="18" t="n"/>
      <c r="C11" s="26" t="n"/>
      <c r="D11" s="23" t="n"/>
      <c r="E11" s="23" t="n"/>
      <c r="F11" s="18" t="n"/>
      <c r="G11" s="27" t="n"/>
      <c r="H11" s="23" t="n"/>
      <c r="I11" s="4" t="n"/>
      <c r="J11" s="18" t="n"/>
    </row>
    <row r="12">
      <c r="A12" s="18" t="n"/>
      <c r="B12" s="18" t="n"/>
      <c r="C12" s="26" t="n"/>
      <c r="D12" s="23" t="n"/>
      <c r="E12" s="23" t="n"/>
      <c r="F12" s="18" t="n"/>
      <c r="G12" s="27" t="n"/>
      <c r="H12" s="23" t="n"/>
      <c r="I12" s="4" t="n"/>
      <c r="J12" s="18" t="n"/>
    </row>
    <row r="13">
      <c r="A13" s="18" t="n"/>
      <c r="B13" s="18" t="n"/>
      <c r="C13" s="26" t="n"/>
      <c r="D13" s="23" t="n"/>
      <c r="E13" s="23" t="n"/>
      <c r="F13" s="18" t="n"/>
      <c r="G13" s="27" t="n"/>
      <c r="H13" s="23" t="n"/>
      <c r="I13" s="4" t="n"/>
      <c r="J13" s="18" t="n"/>
    </row>
    <row r="14">
      <c r="A14" s="18" t="n"/>
      <c r="B14" s="18" t="n"/>
      <c r="C14" s="26" t="n"/>
      <c r="D14" s="23" t="n"/>
      <c r="E14" s="23" t="n"/>
      <c r="F14" s="18" t="n"/>
      <c r="G14" s="27" t="n"/>
      <c r="H14" s="23" t="n"/>
      <c r="I14" s="4" t="n"/>
      <c r="J14" s="18" t="n"/>
    </row>
    <row r="15">
      <c r="A15" s="18" t="n"/>
      <c r="B15" s="18" t="n"/>
      <c r="C15" s="26" t="n"/>
      <c r="D15" s="23" t="n"/>
      <c r="E15" s="23" t="n"/>
      <c r="F15" s="18" t="n"/>
      <c r="G15" s="27" t="n"/>
      <c r="H15" s="23" t="n"/>
      <c r="I15" s="4" t="n"/>
      <c r="J15" s="18" t="n"/>
    </row>
    <row r="16">
      <c r="A16" s="18" t="n"/>
      <c r="B16" s="18" t="n"/>
      <c r="C16" s="26" t="n"/>
      <c r="D16" s="23" t="n"/>
      <c r="E16" s="23" t="n"/>
      <c r="F16" s="18" t="n"/>
      <c r="G16" s="27" t="n"/>
      <c r="H16" s="23" t="n"/>
      <c r="I16" s="4" t="n"/>
      <c r="J16" s="18" t="n"/>
    </row>
    <row r="17">
      <c r="A17" s="18" t="n"/>
      <c r="B17" s="18" t="n"/>
      <c r="C17" s="26" t="n"/>
      <c r="D17" s="23" t="n"/>
      <c r="E17" s="23" t="n"/>
      <c r="F17" s="18" t="n"/>
      <c r="G17" s="27" t="n"/>
      <c r="H17" s="23" t="n"/>
      <c r="I17" s="4" t="n"/>
      <c r="J17" s="18" t="n"/>
    </row>
    <row r="18">
      <c r="A18" s="18" t="n"/>
      <c r="B18" s="18" t="n"/>
      <c r="C18" s="26" t="n"/>
      <c r="D18" s="23" t="n"/>
      <c r="E18" s="23" t="n"/>
      <c r="F18" s="18" t="n"/>
      <c r="G18" s="27" t="n"/>
      <c r="H18" s="23" t="n"/>
      <c r="I18" s="4" t="n"/>
      <c r="J18" s="18" t="n"/>
    </row>
    <row r="19">
      <c r="A19" s="18" t="n"/>
      <c r="B19" s="18" t="n"/>
      <c r="C19" s="26" t="n"/>
      <c r="D19" s="23" t="n"/>
      <c r="E19" s="23" t="n"/>
      <c r="F19" s="18" t="n"/>
      <c r="G19" s="27" t="n"/>
      <c r="H19" s="23" t="n"/>
      <c r="I19" s="4" t="n"/>
      <c r="J19" s="18" t="n"/>
    </row>
    <row r="20">
      <c r="A20" s="18" t="n"/>
      <c r="B20" s="18" t="n"/>
      <c r="C20" s="26" t="n"/>
      <c r="D20" s="23" t="n"/>
      <c r="E20" s="23" t="n"/>
      <c r="F20" s="18" t="n"/>
      <c r="G20" s="27" t="n"/>
      <c r="H20" s="23" t="n"/>
      <c r="I20" s="4" t="n"/>
      <c r="J20" s="18" t="n"/>
    </row>
    <row r="21">
      <c r="A21" s="18" t="n"/>
      <c r="B21" s="18" t="n"/>
      <c r="C21" s="26" t="n"/>
      <c r="D21" s="23" t="n"/>
      <c r="E21" s="23" t="n"/>
      <c r="F21" s="18" t="n"/>
      <c r="G21" s="27" t="n"/>
      <c r="H21" s="23" t="n"/>
      <c r="I21" s="4" t="n"/>
      <c r="J21" s="18" t="n"/>
    </row>
    <row r="22">
      <c r="A22" s="18" t="n"/>
      <c r="B22" s="18" t="n"/>
      <c r="C22" s="26" t="n"/>
      <c r="D22" s="23" t="n"/>
      <c r="E22" s="23" t="n"/>
      <c r="F22" s="18" t="n"/>
      <c r="G22" s="27" t="n"/>
      <c r="H22" s="23" t="n"/>
      <c r="I22" s="4" t="n"/>
      <c r="J22" s="18" t="n"/>
    </row>
    <row r="23">
      <c r="A23" s="18" t="n"/>
      <c r="B23" s="18" t="n"/>
      <c r="C23" s="26" t="n"/>
      <c r="D23" s="23" t="n"/>
      <c r="E23" s="23" t="n"/>
      <c r="F23" s="18" t="n"/>
      <c r="G23" s="27" t="n"/>
      <c r="H23" s="23" t="n"/>
      <c r="I23" s="4" t="n"/>
      <c r="J23" s="18" t="n"/>
    </row>
    <row r="24">
      <c r="A24" s="18" t="n"/>
      <c r="B24" s="18" t="n"/>
      <c r="C24" s="26" t="n"/>
      <c r="D24" s="23" t="n"/>
      <c r="E24" s="23" t="n"/>
      <c r="F24" s="18" t="n"/>
      <c r="G24" s="27" t="n"/>
      <c r="H24" s="23" t="n"/>
      <c r="I24" s="4" t="n"/>
      <c r="J24" s="18" t="n"/>
    </row>
    <row r="25">
      <c r="A25" s="18" t="n"/>
      <c r="B25" s="18" t="n"/>
      <c r="C25" s="26" t="n"/>
      <c r="D25" s="23" t="n"/>
      <c r="E25" s="23" t="n"/>
      <c r="F25" s="18" t="n"/>
      <c r="G25" s="27" t="n"/>
      <c r="H25" s="23" t="n"/>
      <c r="I25" s="4" t="n"/>
      <c r="J25" s="18" t="n"/>
    </row>
    <row r="26">
      <c r="A26" s="18" t="n"/>
      <c r="B26" s="18" t="n"/>
      <c r="C26" s="26" t="n"/>
      <c r="D26" s="23" t="n"/>
      <c r="E26" s="23" t="n"/>
      <c r="F26" s="18" t="n"/>
      <c r="G26" s="27" t="n"/>
      <c r="H26" s="23" t="n"/>
      <c r="I26" s="4" t="n"/>
      <c r="J26" s="18" t="n"/>
    </row>
    <row r="27">
      <c r="A27" s="18" t="n"/>
      <c r="B27" s="18" t="n"/>
      <c r="C27" s="26" t="n"/>
      <c r="D27" s="23" t="n"/>
      <c r="E27" s="23" t="n"/>
      <c r="F27" s="18" t="n"/>
      <c r="G27" s="27" t="n"/>
      <c r="H27" s="23" t="n"/>
      <c r="I27" s="4" t="n"/>
      <c r="J27" s="18" t="n"/>
    </row>
    <row r="28">
      <c r="A28" s="18" t="n"/>
      <c r="B28" s="18" t="n"/>
      <c r="C28" s="26" t="n"/>
      <c r="D28" s="23" t="n"/>
      <c r="E28" s="23" t="n"/>
      <c r="F28" s="18" t="n"/>
      <c r="G28" s="27" t="n"/>
      <c r="H28" s="23" t="n"/>
      <c r="I28" s="4" t="n"/>
      <c r="J28" s="18" t="n"/>
    </row>
    <row r="29">
      <c r="A29" s="18" t="n"/>
      <c r="B29" s="18" t="n"/>
      <c r="C29" s="26" t="n"/>
      <c r="D29" s="23" t="n"/>
      <c r="E29" s="23" t="n"/>
      <c r="F29" s="18" t="n"/>
      <c r="G29" s="27" t="n"/>
      <c r="H29" s="23" t="n"/>
      <c r="I29" s="4" t="n"/>
      <c r="J29" s="18" t="n"/>
    </row>
    <row r="30">
      <c r="A30" s="18" t="n"/>
      <c r="B30" s="18" t="n"/>
      <c r="C30" s="26" t="n"/>
      <c r="D30" s="23" t="n"/>
      <c r="E30" s="23" t="n"/>
      <c r="F30" s="18" t="n"/>
      <c r="G30" s="27" t="n"/>
      <c r="H30" s="23" t="n"/>
      <c r="I30" s="4" t="n"/>
      <c r="J30" s="18" t="n"/>
    </row>
    <row r="31">
      <c r="A31" s="18" t="n"/>
      <c r="B31" s="18" t="n"/>
      <c r="C31" s="26" t="n"/>
      <c r="D31" s="23" t="n"/>
      <c r="E31" s="23" t="n"/>
      <c r="F31" s="18" t="n"/>
      <c r="G31" s="27" t="n"/>
      <c r="H31" s="23" t="n"/>
      <c r="I31" s="4" t="n"/>
      <c r="J31" s="18" t="n"/>
    </row>
    <row r="32">
      <c r="A32" s="18" t="n"/>
      <c r="B32" s="18" t="n"/>
      <c r="C32" s="26" t="n"/>
      <c r="D32" s="23" t="n"/>
      <c r="E32" s="23" t="n"/>
      <c r="F32" s="18" t="n"/>
      <c r="G32" s="27" t="n"/>
      <c r="H32" s="23" t="n"/>
      <c r="I32" s="4" t="n"/>
      <c r="J32" s="18" t="n"/>
    </row>
    <row r="33">
      <c r="A33" s="18" t="n"/>
      <c r="B33" s="18" t="n"/>
      <c r="C33" s="26" t="n"/>
      <c r="D33" s="23" t="n"/>
      <c r="E33" s="23" t="n"/>
      <c r="F33" s="18" t="n"/>
      <c r="G33" s="27" t="n"/>
      <c r="H33" s="23" t="n"/>
      <c r="I33" s="4" t="n"/>
      <c r="J33" s="18" t="n"/>
    </row>
    <row r="34">
      <c r="A34" s="18" t="n"/>
      <c r="B34" s="18" t="n"/>
      <c r="C34" s="26" t="n"/>
      <c r="D34" s="23" t="n"/>
      <c r="E34" s="23" t="n"/>
      <c r="F34" s="18" t="n"/>
      <c r="G34" s="27" t="n"/>
      <c r="H34" s="23" t="n"/>
      <c r="I34" s="4" t="n"/>
      <c r="J34" s="18" t="n"/>
    </row>
    <row r="35">
      <c r="A35" s="18" t="n"/>
      <c r="B35" s="18" t="n"/>
      <c r="C35" s="26" t="n"/>
      <c r="D35" s="23" t="n"/>
      <c r="E35" s="23" t="n"/>
      <c r="F35" s="18" t="n"/>
      <c r="G35" s="27" t="n"/>
      <c r="H35" s="23" t="n"/>
      <c r="I35" s="4" t="n"/>
      <c r="J35" s="18" t="n"/>
    </row>
    <row r="36">
      <c r="A36" s="18" t="n"/>
      <c r="B36" s="18" t="n"/>
      <c r="C36" s="26" t="n"/>
      <c r="D36" s="23" t="n"/>
      <c r="E36" s="23" t="n"/>
      <c r="F36" s="18" t="n"/>
      <c r="G36" s="27" t="n"/>
      <c r="H36" s="23" t="n"/>
      <c r="I36" s="4" t="n"/>
      <c r="J36" s="18" t="n"/>
    </row>
    <row r="37">
      <c r="A37" s="18" t="n"/>
      <c r="B37" s="18" t="n"/>
      <c r="C37" s="26" t="n"/>
      <c r="D37" s="23" t="n"/>
      <c r="E37" s="23" t="n"/>
      <c r="F37" s="18" t="n"/>
      <c r="G37" s="27" t="n"/>
      <c r="H37" s="23" t="n"/>
      <c r="I37" s="4" t="n"/>
      <c r="J37" s="18" t="n"/>
    </row>
    <row r="38">
      <c r="A38" s="18" t="n"/>
      <c r="B38" s="18" t="n"/>
      <c r="C38" s="26" t="n"/>
      <c r="D38" s="23" t="n"/>
      <c r="E38" s="23" t="n"/>
      <c r="F38" s="18" t="n"/>
      <c r="G38" s="27" t="n"/>
      <c r="H38" s="23" t="n"/>
      <c r="I38" s="4" t="n"/>
      <c r="J38" s="18" t="n"/>
    </row>
    <row r="39">
      <c r="A39" s="18" t="n"/>
      <c r="B39" s="18" t="n"/>
      <c r="C39" s="26" t="n"/>
      <c r="D39" s="23" t="n"/>
      <c r="E39" s="23" t="n"/>
      <c r="F39" s="18" t="n"/>
      <c r="G39" s="27" t="n"/>
      <c r="H39" s="23" t="n"/>
      <c r="I39" s="4" t="n"/>
      <c r="J39" s="18" t="n"/>
    </row>
    <row r="40">
      <c r="A40" s="18" t="n"/>
      <c r="B40" s="18" t="n"/>
      <c r="C40" s="26" t="n"/>
      <c r="D40" s="23" t="n"/>
      <c r="E40" s="23" t="n"/>
      <c r="F40" s="18" t="n"/>
      <c r="G40" s="27" t="n"/>
      <c r="H40" s="23" t="n"/>
      <c r="I40" s="4" t="n"/>
      <c r="J40" s="18" t="n"/>
    </row>
    <row r="41">
      <c r="A41" s="18" t="n"/>
      <c r="B41" s="18" t="n"/>
      <c r="C41" s="26" t="n"/>
      <c r="D41" s="23" t="n"/>
      <c r="E41" s="23" t="n"/>
      <c r="F41" s="18" t="n"/>
      <c r="G41" s="27" t="n"/>
      <c r="H41" s="23" t="n"/>
      <c r="I41" s="4" t="n"/>
      <c r="J41" s="18" t="n"/>
    </row>
    <row r="42">
      <c r="A42" s="18" t="n"/>
      <c r="B42" s="18" t="n"/>
      <c r="C42" s="26" t="n"/>
      <c r="D42" s="23" t="n"/>
      <c r="E42" s="23" t="n"/>
      <c r="F42" s="18" t="n"/>
      <c r="G42" s="27" t="n"/>
      <c r="H42" s="23" t="n"/>
      <c r="I42" s="4" t="n"/>
      <c r="J42" s="18" t="n"/>
    </row>
    <row r="43">
      <c r="A43" s="18" t="n"/>
      <c r="B43" s="18" t="n"/>
      <c r="C43" s="26" t="n"/>
      <c r="D43" s="23" t="n"/>
      <c r="E43" s="23" t="n"/>
      <c r="F43" s="18" t="n"/>
      <c r="G43" s="27" t="n"/>
      <c r="H43" s="23" t="n"/>
      <c r="I43" s="4" t="n"/>
      <c r="J43" s="18" t="n"/>
    </row>
    <row r="44">
      <c r="A44" s="18" t="n"/>
      <c r="B44" s="18" t="n"/>
      <c r="C44" s="26" t="n"/>
      <c r="D44" s="23" t="n"/>
      <c r="E44" s="23" t="n"/>
      <c r="F44" s="18" t="n"/>
      <c r="G44" s="27" t="n"/>
      <c r="H44" s="23" t="n"/>
      <c r="I44" s="4" t="n"/>
      <c r="J44" s="18" t="n"/>
    </row>
    <row r="45">
      <c r="A45" s="18" t="n"/>
      <c r="B45" s="18" t="n"/>
      <c r="C45" s="26" t="n"/>
      <c r="D45" s="23" t="n"/>
      <c r="E45" s="23" t="n"/>
      <c r="F45" s="18" t="n"/>
      <c r="G45" s="27" t="n"/>
      <c r="H45" s="23" t="n"/>
      <c r="I45" s="4" t="n"/>
      <c r="J45" s="18" t="n"/>
    </row>
    <row r="46">
      <c r="A46" s="18" t="n"/>
      <c r="B46" s="18" t="n"/>
      <c r="C46" s="26" t="n"/>
      <c r="D46" s="23" t="n"/>
      <c r="E46" s="23" t="n"/>
      <c r="F46" s="18" t="n"/>
      <c r="G46" s="27" t="n"/>
      <c r="H46" s="23" t="n"/>
      <c r="I46" s="4" t="n"/>
      <c r="J46" s="18" t="n"/>
    </row>
    <row r="47">
      <c r="A47" s="18" t="n"/>
      <c r="B47" s="18" t="n"/>
      <c r="C47" s="26" t="n"/>
      <c r="D47" s="23" t="n"/>
      <c r="E47" s="23" t="n"/>
      <c r="F47" s="18" t="n"/>
      <c r="G47" s="27" t="n"/>
      <c r="H47" s="23" t="n"/>
      <c r="I47" s="4" t="n"/>
      <c r="J47" s="18" t="n"/>
    </row>
    <row r="48">
      <c r="A48" s="18" t="n"/>
      <c r="B48" s="18" t="n"/>
      <c r="C48" s="26" t="n"/>
      <c r="D48" s="23" t="n"/>
      <c r="E48" s="23" t="n"/>
      <c r="F48" s="18" t="n"/>
      <c r="G48" s="27" t="n"/>
      <c r="H48" s="23" t="n"/>
      <c r="I48" s="4" t="n"/>
      <c r="J48" s="18" t="n"/>
    </row>
    <row r="49">
      <c r="A49" s="18" t="n"/>
      <c r="B49" s="18" t="n"/>
      <c r="C49" s="26" t="n"/>
      <c r="D49" s="23" t="n"/>
      <c r="E49" s="23" t="n"/>
      <c r="F49" s="18" t="n"/>
      <c r="G49" s="27" t="n"/>
      <c r="H49" s="23" t="n"/>
      <c r="I49" s="4" t="n"/>
      <c r="J49" s="18" t="n"/>
    </row>
    <row r="50">
      <c r="A50" s="18" t="n"/>
      <c r="B50" s="18" t="n"/>
      <c r="C50" s="26" t="n"/>
      <c r="D50" s="23" t="n"/>
      <c r="E50" s="23" t="n"/>
      <c r="F50" s="18" t="n"/>
      <c r="G50" s="27" t="n"/>
      <c r="H50" s="23" t="n"/>
      <c r="I50" s="4" t="n"/>
      <c r="J50" s="18" t="n"/>
    </row>
    <row r="51">
      <c r="A51" s="18" t="n"/>
      <c r="B51" s="18" t="n"/>
      <c r="C51" s="26" t="n"/>
      <c r="D51" s="23" t="n"/>
      <c r="E51" s="23" t="n"/>
      <c r="F51" s="18" t="n"/>
      <c r="G51" s="27" t="n"/>
      <c r="H51" s="23" t="n"/>
      <c r="I51" s="4" t="n"/>
      <c r="J51" s="18" t="n"/>
    </row>
    <row r="52">
      <c r="A52" s="18" t="n"/>
      <c r="B52" s="18" t="n"/>
      <c r="C52" s="26" t="n"/>
      <c r="D52" s="23" t="n"/>
      <c r="E52" s="23" t="n"/>
      <c r="F52" s="18" t="n"/>
      <c r="G52" s="27" t="n"/>
      <c r="H52" s="23" t="n"/>
      <c r="I52" s="4" t="n"/>
      <c r="J52" s="18" t="n"/>
    </row>
    <row r="53">
      <c r="A53" s="18" t="n"/>
      <c r="B53" s="18" t="n"/>
      <c r="C53" s="26" t="n"/>
      <c r="D53" s="23" t="n"/>
      <c r="E53" s="23" t="n"/>
      <c r="F53" s="18" t="n"/>
      <c r="G53" s="27" t="n"/>
      <c r="H53" s="23" t="n"/>
      <c r="I53" s="4" t="n"/>
      <c r="J53" s="18" t="n"/>
    </row>
    <row r="54">
      <c r="A54" s="18" t="n"/>
      <c r="B54" s="18" t="n"/>
      <c r="C54" s="26" t="n"/>
      <c r="D54" s="23" t="n"/>
      <c r="E54" s="23" t="n"/>
      <c r="F54" s="18" t="n"/>
      <c r="G54" s="27" t="n"/>
      <c r="H54" s="23" t="n"/>
      <c r="I54" s="4" t="n"/>
      <c r="J54" s="18" t="n"/>
    </row>
    <row r="55">
      <c r="A55" s="18" t="n"/>
      <c r="B55" s="18" t="n"/>
      <c r="C55" s="26" t="n"/>
      <c r="D55" s="23" t="n"/>
      <c r="E55" s="23" t="n"/>
      <c r="F55" s="18" t="n"/>
      <c r="G55" s="27" t="n"/>
      <c r="H55" s="23" t="n"/>
      <c r="I55" s="4" t="n"/>
      <c r="J55" s="18" t="n"/>
    </row>
    <row r="56">
      <c r="A56" s="18" t="n"/>
      <c r="B56" s="18" t="n"/>
      <c r="C56" s="26" t="n"/>
      <c r="D56" s="23" t="n"/>
      <c r="E56" s="23" t="n"/>
      <c r="F56" s="18" t="n"/>
      <c r="G56" s="27" t="n"/>
      <c r="H56" s="23" t="n"/>
      <c r="I56" s="4" t="n"/>
      <c r="J56" s="18" t="n"/>
    </row>
    <row r="57">
      <c r="A57" s="18" t="n"/>
      <c r="B57" s="18" t="n"/>
      <c r="C57" s="26" t="n"/>
      <c r="D57" s="23" t="n"/>
      <c r="E57" s="23" t="n"/>
      <c r="F57" s="18" t="n"/>
      <c r="G57" s="27" t="n"/>
      <c r="H57" s="23" t="n"/>
      <c r="I57" s="4" t="n"/>
      <c r="J57" s="18" t="n"/>
    </row>
    <row r="58">
      <c r="A58" s="18" t="n"/>
      <c r="B58" s="18" t="n"/>
      <c r="C58" s="26" t="n"/>
      <c r="D58" s="23" t="n"/>
      <c r="E58" s="23" t="n"/>
      <c r="F58" s="18" t="n"/>
      <c r="G58" s="27" t="n"/>
      <c r="H58" s="23" t="n"/>
      <c r="I58" s="4" t="n"/>
      <c r="J58" s="18" t="n"/>
    </row>
    <row r="59">
      <c r="A59" s="18" t="n"/>
      <c r="B59" s="18" t="n"/>
      <c r="C59" s="26" t="n"/>
      <c r="D59" s="23" t="n"/>
      <c r="E59" s="23" t="n"/>
      <c r="F59" s="18" t="n"/>
      <c r="G59" s="27" t="n"/>
      <c r="H59" s="23" t="n"/>
      <c r="I59" s="4" t="n"/>
      <c r="J59" s="18" t="n"/>
    </row>
    <row r="60">
      <c r="A60" s="18" t="n"/>
      <c r="B60" s="18" t="n"/>
      <c r="C60" s="26" t="n"/>
      <c r="D60" s="23" t="n"/>
      <c r="E60" s="23" t="n"/>
      <c r="F60" s="18" t="n"/>
      <c r="G60" s="27" t="n"/>
      <c r="H60" s="23" t="n"/>
      <c r="I60" s="4" t="n"/>
      <c r="J60" s="18" t="n"/>
    </row>
    <row r="61">
      <c r="A61" s="18" t="n"/>
      <c r="B61" s="18" t="n"/>
      <c r="C61" s="26" t="n"/>
      <c r="D61" s="23" t="n"/>
      <c r="E61" s="23" t="n"/>
      <c r="F61" s="18" t="n"/>
      <c r="G61" s="27" t="n"/>
      <c r="H61" s="23" t="n"/>
      <c r="I61" s="4" t="n"/>
      <c r="J61" s="18" t="n"/>
    </row>
    <row r="62">
      <c r="A62" s="18" t="n"/>
      <c r="B62" s="18" t="n"/>
      <c r="C62" s="26" t="n"/>
      <c r="D62" s="23" t="n"/>
      <c r="E62" s="23" t="n"/>
      <c r="F62" s="18" t="n"/>
      <c r="G62" s="27" t="n"/>
      <c r="H62" s="23" t="n"/>
      <c r="I62" s="4" t="n"/>
      <c r="J62" s="18" t="n"/>
    </row>
    <row r="63">
      <c r="A63" s="18" t="n"/>
      <c r="B63" s="18" t="n"/>
      <c r="C63" s="26" t="n"/>
      <c r="D63" s="23" t="n"/>
      <c r="E63" s="23" t="n"/>
      <c r="F63" s="18" t="n"/>
      <c r="G63" s="27" t="n"/>
      <c r="H63" s="23" t="n"/>
      <c r="I63" s="4" t="n"/>
      <c r="J63" s="18" t="n"/>
    </row>
    <row r="64">
      <c r="A64" s="18" t="n"/>
      <c r="B64" s="18" t="n"/>
      <c r="C64" s="26" t="n"/>
      <c r="D64" s="23" t="n"/>
      <c r="E64" s="23" t="n"/>
      <c r="F64" s="18" t="n"/>
      <c r="G64" s="27" t="n"/>
      <c r="H64" s="23" t="n"/>
      <c r="I64" s="4" t="n"/>
      <c r="J64" s="18" t="n"/>
    </row>
    <row r="65">
      <c r="A65" s="18" t="n"/>
      <c r="B65" s="18" t="n"/>
      <c r="C65" s="26" t="n"/>
      <c r="D65" s="23" t="n"/>
      <c r="E65" s="23" t="n"/>
      <c r="F65" s="18" t="n"/>
      <c r="G65" s="27" t="n"/>
      <c r="H65" s="23" t="n"/>
      <c r="I65" s="4" t="n"/>
      <c r="J65" s="18" t="n"/>
    </row>
    <row r="66">
      <c r="A66" s="18" t="n"/>
      <c r="B66" s="18" t="n"/>
      <c r="C66" s="26" t="n"/>
      <c r="D66" s="23" t="n"/>
      <c r="E66" s="23" t="n"/>
      <c r="F66" s="18" t="n"/>
      <c r="G66" s="27" t="n"/>
      <c r="H66" s="23" t="n"/>
      <c r="I66" s="4" t="n"/>
      <c r="J66" s="18" t="n"/>
    </row>
    <row r="67">
      <c r="A67" s="18" t="n"/>
      <c r="B67" s="18" t="n"/>
      <c r="C67" s="26" t="n"/>
      <c r="D67" s="23" t="n"/>
      <c r="E67" s="23" t="n"/>
      <c r="F67" s="18" t="n"/>
      <c r="G67" s="27" t="n"/>
      <c r="H67" s="23" t="n"/>
      <c r="I67" s="4" t="n"/>
      <c r="J67" s="18" t="n"/>
    </row>
    <row r="68">
      <c r="A68" s="18" t="n"/>
      <c r="B68" s="18" t="n"/>
      <c r="C68" s="26" t="n"/>
      <c r="D68" s="23" t="n"/>
      <c r="E68" s="23" t="n"/>
      <c r="F68" s="18" t="n"/>
      <c r="G68" s="27" t="n"/>
      <c r="H68" s="23" t="n"/>
      <c r="I68" s="4" t="n"/>
      <c r="J68" s="18" t="n"/>
    </row>
    <row r="69">
      <c r="A69" s="18" t="n"/>
      <c r="B69" s="18" t="n"/>
      <c r="C69" s="26" t="n"/>
      <c r="D69" s="23" t="n"/>
      <c r="E69" s="23" t="n"/>
      <c r="F69" s="18" t="n"/>
      <c r="G69" s="27" t="n"/>
      <c r="H69" s="23" t="n"/>
      <c r="I69" s="4" t="n"/>
      <c r="J69" s="18" t="n"/>
    </row>
    <row r="70">
      <c r="A70" s="18" t="n"/>
      <c r="B70" s="18" t="n"/>
      <c r="C70" s="26" t="n"/>
      <c r="D70" s="23" t="n"/>
      <c r="E70" s="23" t="n"/>
      <c r="F70" s="18" t="n"/>
      <c r="G70" s="27" t="n"/>
      <c r="H70" s="23" t="n"/>
      <c r="I70" s="4" t="n"/>
      <c r="J70" s="18" t="n"/>
    </row>
    <row r="71">
      <c r="A71" s="18" t="n"/>
      <c r="B71" s="18" t="n"/>
      <c r="C71" s="26" t="n"/>
      <c r="D71" s="23" t="n"/>
      <c r="E71" s="23" t="n"/>
      <c r="F71" s="18" t="n"/>
      <c r="G71" s="27" t="n"/>
      <c r="H71" s="23" t="n"/>
      <c r="I71" s="4" t="n"/>
      <c r="J71" s="18" t="n"/>
    </row>
    <row r="72">
      <c r="A72" s="18" t="n"/>
      <c r="B72" s="18" t="n"/>
      <c r="C72" s="26" t="n"/>
      <c r="D72" s="23" t="n"/>
      <c r="E72" s="23" t="n"/>
      <c r="F72" s="18" t="n"/>
      <c r="G72" s="27" t="n"/>
      <c r="H72" s="23" t="n"/>
      <c r="I72" s="4" t="n"/>
      <c r="J72" s="18" t="n"/>
    </row>
    <row r="73">
      <c r="A73" s="18" t="n"/>
      <c r="B73" s="18" t="n"/>
      <c r="C73" s="26" t="n"/>
      <c r="D73" s="23" t="n"/>
      <c r="E73" s="23" t="n"/>
      <c r="F73" s="18" t="n"/>
      <c r="G73" s="27" t="n"/>
      <c r="H73" s="23" t="n"/>
      <c r="I73" s="4" t="n"/>
      <c r="J73" s="18" t="n"/>
    </row>
    <row r="74">
      <c r="A74" s="18" t="n"/>
      <c r="B74" s="18" t="n"/>
      <c r="C74" s="26" t="n"/>
      <c r="D74" s="23" t="n"/>
      <c r="E74" s="23" t="n"/>
      <c r="F74" s="18" t="n"/>
      <c r="G74" s="27" t="n"/>
      <c r="H74" s="23" t="n"/>
      <c r="I74" s="4" t="n"/>
      <c r="J74" s="18" t="n"/>
    </row>
    <row r="75">
      <c r="A75" s="18" t="n"/>
      <c r="B75" s="18" t="n"/>
      <c r="C75" s="26" t="n"/>
      <c r="D75" s="23" t="n"/>
      <c r="E75" s="23" t="n"/>
      <c r="F75" s="18" t="n"/>
      <c r="G75" s="27" t="n"/>
      <c r="H75" s="23" t="n"/>
      <c r="I75" s="4" t="n"/>
      <c r="J75" s="18" t="n"/>
    </row>
    <row r="76">
      <c r="A76" s="18" t="n"/>
      <c r="B76" s="18" t="n"/>
      <c r="C76" s="26" t="n"/>
      <c r="D76" s="23" t="n"/>
      <c r="E76" s="23" t="n"/>
      <c r="F76" s="18" t="n"/>
      <c r="G76" s="27" t="n"/>
      <c r="H76" s="23" t="n"/>
      <c r="I76" s="4" t="n"/>
      <c r="J76" s="18" t="n"/>
    </row>
    <row r="77">
      <c r="A77" s="18" t="n"/>
      <c r="B77" s="18" t="n"/>
      <c r="C77" s="26" t="n"/>
      <c r="D77" s="23" t="n"/>
      <c r="E77" s="23" t="n"/>
      <c r="F77" s="18" t="n"/>
      <c r="G77" s="27" t="n"/>
      <c r="H77" s="23" t="n"/>
      <c r="I77" s="4" t="n"/>
      <c r="J77" s="18" t="n"/>
    </row>
    <row r="78">
      <c r="A78" s="18" t="n"/>
      <c r="B78" s="18" t="n"/>
      <c r="C78" s="26" t="n"/>
      <c r="D78" s="23" t="n"/>
      <c r="E78" s="23" t="n"/>
      <c r="F78" s="18" t="n"/>
      <c r="G78" s="27" t="n"/>
      <c r="H78" s="23" t="n"/>
      <c r="I78" s="4" t="n"/>
      <c r="J78" s="18" t="n"/>
    </row>
    <row r="79">
      <c r="A79" s="18" t="n"/>
      <c r="B79" s="18" t="n"/>
      <c r="C79" s="26" t="n"/>
      <c r="D79" s="23" t="n"/>
      <c r="E79" s="23" t="n"/>
      <c r="F79" s="18" t="n"/>
      <c r="G79" s="27" t="n"/>
      <c r="H79" s="23" t="n"/>
      <c r="I79" s="4" t="n"/>
      <c r="J79" s="18" t="n"/>
    </row>
    <row r="80">
      <c r="A80" s="18" t="n"/>
      <c r="B80" s="18" t="n"/>
      <c r="C80" s="26" t="n"/>
      <c r="D80" s="23" t="n"/>
      <c r="E80" s="23" t="n"/>
      <c r="F80" s="18" t="n"/>
      <c r="G80" s="27" t="n"/>
      <c r="H80" s="23" t="n"/>
      <c r="I80" s="4" t="n"/>
      <c r="J80" s="18" t="n"/>
    </row>
    <row r="81">
      <c r="A81" s="18" t="n"/>
      <c r="B81" s="18" t="n"/>
      <c r="C81" s="26" t="n"/>
      <c r="D81" s="23" t="n"/>
      <c r="E81" s="23" t="n"/>
      <c r="F81" s="18" t="n"/>
      <c r="G81" s="27" t="n"/>
      <c r="H81" s="23" t="n"/>
      <c r="I81" s="4" t="n"/>
      <c r="J81" s="18" t="n"/>
    </row>
    <row r="82">
      <c r="A82" s="18" t="n"/>
      <c r="B82" s="18" t="n"/>
      <c r="C82" s="26" t="n"/>
      <c r="D82" s="23" t="n"/>
      <c r="E82" s="23" t="n"/>
      <c r="F82" s="18" t="n"/>
      <c r="G82" s="27" t="n"/>
      <c r="H82" s="23" t="n"/>
      <c r="I82" s="4" t="n"/>
      <c r="J82" s="18" t="n"/>
    </row>
    <row r="83">
      <c r="A83" s="18" t="n"/>
      <c r="B83" s="18" t="n"/>
      <c r="C83" s="26" t="n"/>
      <c r="D83" s="23" t="n"/>
      <c r="E83" s="23" t="n"/>
      <c r="F83" s="18" t="n"/>
      <c r="G83" s="27" t="n"/>
      <c r="H83" s="23" t="n"/>
      <c r="I83" s="4" t="n"/>
      <c r="J83" s="18" t="n"/>
    </row>
    <row r="84">
      <c r="A84" s="18" t="n"/>
      <c r="B84" s="18" t="n"/>
      <c r="C84" s="26" t="n"/>
      <c r="D84" s="23" t="n"/>
      <c r="E84" s="23" t="n"/>
      <c r="F84" s="18" t="n"/>
      <c r="G84" s="27" t="n"/>
      <c r="H84" s="23" t="n"/>
      <c r="I84" s="4" t="n"/>
      <c r="J84" s="18" t="n"/>
    </row>
    <row r="85">
      <c r="A85" s="18" t="n"/>
      <c r="B85" s="18" t="n"/>
      <c r="C85" s="26" t="n"/>
      <c r="D85" s="23" t="n"/>
      <c r="E85" s="23" t="n"/>
      <c r="F85" s="18" t="n"/>
      <c r="G85" s="27" t="n"/>
      <c r="H85" s="23" t="n"/>
      <c r="I85" s="4" t="n"/>
      <c r="J85" s="18" t="n"/>
    </row>
    <row r="86">
      <c r="A86" s="18" t="n"/>
      <c r="B86" s="18" t="n"/>
      <c r="C86" s="26" t="n"/>
      <c r="D86" s="23" t="n"/>
      <c r="E86" s="23" t="n"/>
      <c r="F86" s="18" t="n"/>
      <c r="G86" s="27" t="n"/>
      <c r="H86" s="23" t="n"/>
      <c r="I86" s="4" t="n"/>
      <c r="J86" s="18" t="n"/>
    </row>
    <row r="87">
      <c r="A87" s="18" t="n"/>
      <c r="B87" s="18" t="n"/>
      <c r="C87" s="26" t="n"/>
      <c r="D87" s="23" t="n"/>
      <c r="E87" s="23" t="n"/>
      <c r="F87" s="18" t="n"/>
      <c r="G87" s="27" t="n"/>
      <c r="H87" s="23" t="n"/>
      <c r="I87" s="4" t="n"/>
      <c r="J87" s="18" t="n"/>
    </row>
    <row r="88">
      <c r="A88" s="18" t="n"/>
      <c r="B88" s="18" t="n"/>
      <c r="C88" s="26" t="n"/>
      <c r="D88" s="23" t="n"/>
      <c r="E88" s="23" t="n"/>
      <c r="F88" s="18" t="n"/>
      <c r="G88" s="27" t="n"/>
      <c r="H88" s="23" t="n"/>
      <c r="I88" s="4" t="n"/>
      <c r="J88" s="18" t="n"/>
    </row>
    <row r="89">
      <c r="A89" s="18" t="n"/>
      <c r="B89" s="18" t="n"/>
      <c r="C89" s="26" t="n"/>
      <c r="D89" s="23" t="n"/>
      <c r="E89" s="23" t="n"/>
      <c r="F89" s="18" t="n"/>
      <c r="G89" s="27" t="n"/>
      <c r="H89" s="23" t="n"/>
      <c r="I89" s="4" t="n"/>
      <c r="J89" s="18" t="n"/>
    </row>
    <row r="90">
      <c r="A90" s="18" t="n"/>
      <c r="B90" s="18" t="n"/>
      <c r="C90" s="26" t="n"/>
      <c r="D90" s="23" t="n"/>
      <c r="E90" s="23" t="n"/>
      <c r="F90" s="18" t="n"/>
      <c r="G90" s="27" t="n"/>
      <c r="H90" s="23" t="n"/>
      <c r="I90" s="4" t="n"/>
      <c r="J90" s="18" t="n"/>
    </row>
    <row r="91">
      <c r="A91" s="18" t="n"/>
      <c r="B91" s="18" t="n"/>
      <c r="C91" s="26" t="n"/>
      <c r="D91" s="23" t="n"/>
      <c r="E91" s="23" t="n"/>
      <c r="F91" s="18" t="n"/>
      <c r="G91" s="27" t="n"/>
      <c r="H91" s="23" t="n"/>
      <c r="I91" s="4" t="n"/>
      <c r="J91" s="18" t="n"/>
    </row>
    <row r="92">
      <c r="A92" s="18" t="n"/>
      <c r="B92" s="18" t="n"/>
      <c r="C92" s="26" t="n"/>
      <c r="D92" s="23" t="n"/>
      <c r="E92" s="23" t="n"/>
      <c r="F92" s="18" t="n"/>
      <c r="G92" s="27" t="n"/>
      <c r="H92" s="23" t="n"/>
      <c r="I92" s="4" t="n"/>
      <c r="J92" s="18" t="n"/>
    </row>
    <row r="93">
      <c r="A93" s="18" t="n"/>
      <c r="B93" s="18" t="n"/>
      <c r="C93" s="26" t="n"/>
      <c r="D93" s="23" t="n"/>
      <c r="E93" s="23" t="n"/>
      <c r="F93" s="18" t="n"/>
      <c r="G93" s="27" t="n"/>
      <c r="H93" s="23" t="n"/>
      <c r="I93" s="4" t="n"/>
      <c r="J93" s="18" t="n"/>
    </row>
    <row r="94">
      <c r="A94" s="18" t="n"/>
      <c r="B94" s="18" t="n"/>
      <c r="C94" s="26" t="n"/>
      <c r="D94" s="23" t="n"/>
      <c r="E94" s="23" t="n"/>
      <c r="F94" s="18" t="n"/>
      <c r="G94" s="27" t="n"/>
      <c r="H94" s="23" t="n"/>
      <c r="I94" s="4" t="n"/>
      <c r="J94" s="18" t="n"/>
    </row>
    <row r="95">
      <c r="A95" s="18" t="n"/>
      <c r="B95" s="18" t="n"/>
      <c r="C95" s="26" t="n"/>
      <c r="D95" s="23" t="n"/>
      <c r="E95" s="23" t="n"/>
      <c r="F95" s="18" t="n"/>
      <c r="G95" s="27" t="n"/>
      <c r="H95" s="23" t="n"/>
      <c r="I95" s="4" t="n"/>
      <c r="J95" s="18" t="n"/>
    </row>
    <row r="96">
      <c r="A96" s="18" t="n"/>
      <c r="B96" s="18" t="n"/>
      <c r="C96" s="26" t="n"/>
      <c r="D96" s="23" t="n"/>
      <c r="E96" s="23" t="n"/>
      <c r="F96" s="18" t="n"/>
      <c r="G96" s="27" t="n"/>
      <c r="H96" s="23" t="n"/>
      <c r="I96" s="4" t="n"/>
      <c r="J96" s="18" t="n"/>
    </row>
    <row r="97">
      <c r="A97" s="18" t="n"/>
      <c r="B97" s="18" t="n"/>
      <c r="C97" s="26" t="n"/>
      <c r="D97" s="23" t="n"/>
      <c r="E97" s="23" t="n"/>
      <c r="F97" s="18" t="n"/>
      <c r="G97" s="27" t="n"/>
      <c r="H97" s="23" t="n"/>
      <c r="I97" s="4" t="n"/>
      <c r="J97" s="18" t="n"/>
    </row>
    <row r="98">
      <c r="A98" s="18" t="n"/>
      <c r="B98" s="18" t="n"/>
      <c r="C98" s="26" t="n"/>
      <c r="D98" s="23" t="n"/>
      <c r="E98" s="23" t="n"/>
      <c r="F98" s="18" t="n"/>
      <c r="G98" s="27" t="n"/>
      <c r="H98" s="23" t="n"/>
      <c r="I98" s="4" t="n"/>
      <c r="J98" s="18" t="n"/>
    </row>
    <row r="99">
      <c r="A99" s="18" t="n"/>
      <c r="B99" s="18" t="n"/>
      <c r="C99" s="26" t="n"/>
      <c r="D99" s="23" t="n"/>
      <c r="E99" s="23" t="n"/>
      <c r="F99" s="18" t="n"/>
      <c r="G99" s="27" t="n"/>
      <c r="H99" s="23" t="n"/>
      <c r="I99" s="4" t="n"/>
      <c r="J99" s="18" t="n"/>
    </row>
    <row r="100">
      <c r="A100" s="18" t="n"/>
      <c r="B100" s="18" t="n"/>
      <c r="C100" s="26" t="n"/>
      <c r="D100" s="23" t="n"/>
      <c r="E100" s="23" t="n"/>
      <c r="F100" s="18" t="n"/>
      <c r="G100" s="27" t="n"/>
      <c r="H100" s="23" t="n"/>
      <c r="I100" s="4" t="n"/>
      <c r="J100" s="18" t="n"/>
    </row>
    <row r="101">
      <c r="A101" s="18" t="n"/>
      <c r="B101" s="18" t="n"/>
      <c r="C101" s="26" t="n"/>
      <c r="D101" s="23" t="n"/>
      <c r="E101" s="23" t="n"/>
      <c r="F101" s="18" t="n"/>
      <c r="G101" s="27" t="n"/>
      <c r="H101" s="23" t="n"/>
      <c r="I101" s="4" t="n"/>
      <c r="J101" s="18" t="n"/>
    </row>
    <row r="102">
      <c r="A102" s="18" t="n"/>
      <c r="B102" s="18" t="n"/>
      <c r="C102" s="26" t="n"/>
      <c r="D102" s="23" t="n"/>
      <c r="E102" s="23" t="n"/>
      <c r="F102" s="18" t="n"/>
      <c r="G102" s="27" t="n"/>
      <c r="H102" s="23" t="n"/>
      <c r="I102" s="4" t="n"/>
      <c r="J102" s="18" t="n"/>
    </row>
    <row r="103">
      <c r="A103" s="18" t="n"/>
      <c r="B103" s="18" t="n"/>
      <c r="C103" s="26" t="n"/>
      <c r="D103" s="23" t="n"/>
      <c r="E103" s="23" t="n"/>
      <c r="F103" s="18" t="n"/>
      <c r="G103" s="27" t="n"/>
      <c r="H103" s="23" t="n"/>
      <c r="I103" s="4" t="n"/>
      <c r="J103" s="18" t="n"/>
    </row>
    <row r="104">
      <c r="A104" s="18" t="n"/>
      <c r="B104" s="18" t="n"/>
      <c r="C104" s="26" t="n"/>
      <c r="D104" s="23" t="n"/>
      <c r="E104" s="23" t="n"/>
      <c r="F104" s="18" t="n"/>
      <c r="G104" s="27" t="n"/>
      <c r="H104" s="23" t="n"/>
      <c r="I104" s="4" t="n"/>
      <c r="J104" s="18" t="n"/>
    </row>
    <row r="106">
      <c r="A106" s="16" t="inlineStr">
        <is>
          <t>Confidentialité : limiter l’accès au classeur aux personnes autorisées. Ne pas conserver de NAS complet, de coordonnées bancaires ou de documents fiscaux dans ce registre.</t>
        </is>
      </c>
    </row>
  </sheetData>
  <conditionalFormatting sqref="A5:A104">
    <cfRule type="expression" priority="1" dxfId="1">
      <formula>COUNTIF($A:$A,A5)&gt;1</formula>
    </cfRule>
  </conditionalFormatting>
  <dataValidations count="5">
    <dataValidation sqref="D5:D104" showErrorMessage="1" showInputMessage="1" allowBlank="0" type="list">
      <formula1>'Paramètres'!$A$17:$A$20</formula1>
    </dataValidation>
    <dataValidation sqref="E5:E104" showErrorMessage="1" showInputMessage="1" allowBlank="0" type="list">
      <formula1>'Paramètres'!$D$17:$D$21</formula1>
    </dataValidation>
    <dataValidation sqref="H5:H104" showErrorMessage="1" showInputMessage="1" allowBlank="0" type="list">
      <formula1>'Paramètres'!$B$17:$B$20</formula1>
    </dataValidation>
    <dataValidation sqref="G5:G104" showErrorMessage="1" showInputMessage="1" allowBlank="1" type="decimal" operator="greaterThanOrEqual">
      <formula1>0</formula1>
    </dataValidation>
    <dataValidation sqref="I5:I104" showErrorMessage="1" showInputMessage="1" allowBlank="1" type="date" operator="between">
      <formula1>DATE(2000,1,1)</formula1>
      <formula2>DATE(2100,12,31)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L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5" customWidth="1" min="3" max="3"/>
    <col width="15" customWidth="1" min="4" max="4"/>
    <col width="13" customWidth="1" min="5" max="5"/>
    <col width="24" customWidth="1" min="6" max="6"/>
    <col width="18" customWidth="1" min="7" max="7"/>
    <col width="18" customWidth="1" min="8" max="8"/>
    <col width="16" customWidth="1" min="9" max="9"/>
    <col width="20" customWidth="1" min="10" max="10"/>
    <col width="20" customWidth="1" min="11" max="11"/>
    <col width="20" customWidth="1" min="12" max="12"/>
    <col width="17" customWidth="1" min="13" max="13"/>
    <col width="18" customWidth="1" min="14" max="14"/>
    <col width="20" customWidth="1" min="15" max="15"/>
    <col width="23" customWidth="1" min="16" max="16"/>
    <col width="18" customWidth="1" min="17" max="17"/>
    <col width="20" customWidth="1" min="18" max="18"/>
    <col width="19" customWidth="1" min="19" max="19"/>
    <col width="16" customWidth="1" min="20" max="20"/>
    <col width="17" customWidth="1" min="21" max="21"/>
    <col width="16" customWidth="1" min="22" max="22"/>
    <col width="16" customWidth="1" min="23" max="23"/>
    <col width="15" customWidth="1" min="24" max="24"/>
    <col width="15" customWidth="1" min="25" max="25"/>
    <col width="14" customWidth="1" min="26" max="26"/>
    <col width="17" customWidth="1" min="27" max="27"/>
    <col width="19" customWidth="1" min="28" max="28"/>
    <col width="17" customWidth="1" min="29" max="29"/>
    <col width="17" customWidth="1" min="30" max="30"/>
    <col width="17" customWidth="1" min="31" max="31"/>
    <col width="16" customWidth="1" min="32" max="32"/>
    <col width="14" customWidth="1" min="33" max="33"/>
    <col width="26" customWidth="1" min="34" max="34"/>
    <col width="24" customWidth="1" min="35" max="35"/>
    <col width="22" customWidth="1" min="36" max="36"/>
    <col width="30" customWidth="1" min="37" max="37"/>
    <col width="18" customWidth="1" min="38" max="38"/>
  </cols>
  <sheetData>
    <row r="1">
      <c r="A1" s="1" t="inlineStr">
        <is>
          <t>Registre de paie Québec</t>
        </is>
      </c>
    </row>
    <row r="2">
      <c r="A2" s="2" t="inlineStr">
        <is>
          <t>Saisir une ligne par employé et par période de paie. Les cellules grises sont calculées.</t>
        </is>
      </c>
    </row>
    <row r="3">
      <c r="A3" s="28" t="inlineStr">
        <is>
          <t>Les impôts, retenues et cotisations doivent être validés à partir d’un calcul de paie conforme avant toute remise à l’ARC, à Revenu Québec ou à un autre organisme.</t>
        </is>
      </c>
    </row>
    <row r="5">
      <c r="A5" s="25" t="inlineStr">
        <is>
          <t>No de paie</t>
        </is>
      </c>
      <c r="B5" s="25" t="inlineStr">
        <is>
          <t>Début de période</t>
        </is>
      </c>
      <c r="C5" s="25" t="inlineStr">
        <is>
          <t>Fin de période</t>
        </is>
      </c>
      <c r="D5" s="25" t="inlineStr">
        <is>
          <t>Date de paie</t>
        </is>
      </c>
      <c r="E5" s="25" t="inlineStr">
        <is>
          <t>No employé</t>
        </is>
      </c>
      <c r="F5" s="25" t="inlineStr">
        <is>
          <t>Nom employé</t>
        </is>
      </c>
      <c r="G5" s="25" t="inlineStr">
        <is>
          <t>Service</t>
        </is>
      </c>
      <c r="H5" s="25" t="inlineStr">
        <is>
          <t>Mode rémunération</t>
        </is>
      </c>
      <c r="I5" s="25" t="inlineStr">
        <is>
          <t>Heures régulières</t>
        </is>
      </c>
      <c r="J5" s="25" t="inlineStr">
        <is>
          <t>Taux horaire de référence</t>
        </is>
      </c>
      <c r="K5" s="25" t="inlineStr">
        <is>
          <t>Taux horaire appliqué</t>
        </is>
      </c>
      <c r="L5" s="25" t="inlineStr">
        <is>
          <t>Montant régulier saisi</t>
        </is>
      </c>
      <c r="M5" s="25" t="inlineStr">
        <is>
          <t>Brut régulier</t>
        </is>
      </c>
      <c r="N5" s="25" t="inlineStr">
        <is>
          <t>Heures supplémentaires</t>
        </is>
      </c>
      <c r="O5" s="25" t="inlineStr">
        <is>
          <t>Multiplicateur TS appliqué</t>
        </is>
      </c>
      <c r="P5" s="25" t="inlineStr">
        <is>
          <t>Brut temps supplémentaire</t>
        </is>
      </c>
      <c r="Q5" s="25" t="inlineStr">
        <is>
          <t>Taux vacances appliqué</t>
        </is>
      </c>
      <c r="R5" s="25" t="inlineStr">
        <is>
          <t>Indemnité de vacances</t>
        </is>
      </c>
      <c r="S5" s="25" t="inlineStr">
        <is>
          <t>Avantages imposables</t>
        </is>
      </c>
      <c r="T5" s="25" t="inlineStr">
        <is>
          <t>Autres revenus</t>
        </is>
      </c>
      <c r="U5" s="25" t="inlineStr">
        <is>
          <t>Brut total</t>
        </is>
      </c>
      <c r="V5" s="25" t="inlineStr">
        <is>
          <t>Impôt fédéral</t>
        </is>
      </c>
      <c r="W5" s="25" t="inlineStr">
        <is>
          <t>Impôt Québec</t>
        </is>
      </c>
      <c r="X5" s="25" t="inlineStr">
        <is>
          <t>RRQ employé</t>
        </is>
      </c>
      <c r="Y5" s="25" t="inlineStr">
        <is>
          <t>RQAP employé</t>
        </is>
      </c>
      <c r="Z5" s="25" t="inlineStr">
        <is>
          <t>AE employé</t>
        </is>
      </c>
      <c r="AA5" s="25" t="inlineStr">
        <is>
          <t>Autres retenues</t>
        </is>
      </c>
      <c r="AB5" s="25" t="inlineStr">
        <is>
          <t>Total des retenues</t>
        </is>
      </c>
      <c r="AC5" s="25" t="inlineStr">
        <is>
          <t>Salaire net</t>
        </is>
      </c>
      <c r="AD5" s="25" t="inlineStr">
        <is>
          <t>RRQ employeur</t>
        </is>
      </c>
      <c r="AE5" s="25" t="inlineStr">
        <is>
          <t>RQAP employeur</t>
        </is>
      </c>
      <c r="AF5" s="25" t="inlineStr">
        <is>
          <t>AE employeur</t>
        </is>
      </c>
      <c r="AG5" s="25" t="inlineStr">
        <is>
          <t>CNESST</t>
        </is>
      </c>
      <c r="AH5" s="25" t="inlineStr">
        <is>
          <t>Autres cotisations employeur</t>
        </is>
      </c>
      <c r="AI5" s="25" t="inlineStr">
        <is>
          <t>Total cotisations employeur</t>
        </is>
      </c>
      <c r="AJ5" s="25" t="inlineStr">
        <is>
          <t>Coût total employeur</t>
        </is>
      </c>
      <c r="AK5" s="25" t="inlineStr">
        <is>
          <t>Note</t>
        </is>
      </c>
      <c r="AL5" s="25" t="inlineStr">
        <is>
          <t>Contrôle de la ligne</t>
        </is>
      </c>
    </row>
    <row r="6">
      <c r="A6" s="18" t="inlineStr">
        <is>
          <t>PAIE-2026-001</t>
        </is>
      </c>
      <c r="B6" s="4" t="n">
        <v>46023</v>
      </c>
      <c r="C6" s="4" t="n">
        <v>46036</v>
      </c>
      <c r="D6" s="4" t="n">
        <v>46039</v>
      </c>
      <c r="E6" s="23" t="n">
        <v>101</v>
      </c>
      <c r="F6" s="29">
        <f>IF($A6="","",IFERROR(VLOOKUP($E6,'Employés'!$A$5:$J$104,2,FALSE),""))</f>
        <v/>
      </c>
      <c r="G6" s="29">
        <f>IF($A6="","",IFERROR(VLOOKUP($E6,'Employés'!$A$5:$J$104,5,FALSE),""))</f>
        <v/>
      </c>
      <c r="H6" s="23" t="inlineStr">
        <is>
          <t>Horaire</t>
        </is>
      </c>
      <c r="I6" s="30" t="n">
        <v>80</v>
      </c>
      <c r="J6" s="31">
        <f>IF($A6="","",IFERROR(VLOOKUP($E6,'Employés'!$A$5:$J$104,7,FALSE),0))</f>
        <v/>
      </c>
      <c r="K6" s="27" t="n">
        <v>26</v>
      </c>
      <c r="L6" s="27" t="n">
        <v>0</v>
      </c>
      <c r="M6" s="31">
        <f>IF($A6="","",IFERROR(IF($H6="Horaire",$I6*$K6,$L6),0))</f>
        <v/>
      </c>
      <c r="N6" s="30" t="n">
        <v>2</v>
      </c>
      <c r="O6" s="32" t="n">
        <v>1.5</v>
      </c>
      <c r="P6" s="31">
        <f>IF($A6="","",IFERROR($N6*$K6*$O6,0))</f>
        <v/>
      </c>
      <c r="Q6" s="33" t="n">
        <v>0.04</v>
      </c>
      <c r="R6" s="31">
        <f>IF($A6="","",IFERROR(($M6+$P6)*$Q6,0))</f>
        <v/>
      </c>
      <c r="S6" s="27" t="n">
        <v>0</v>
      </c>
      <c r="T6" s="27" t="n">
        <v>0</v>
      </c>
      <c r="U6" s="31">
        <f>IF($A6="","",SUM($M6,$P6,$R6,$S6,$T6))</f>
        <v/>
      </c>
      <c r="V6" s="27" t="n">
        <v>116</v>
      </c>
      <c r="W6" s="27" t="n">
        <v>127</v>
      </c>
      <c r="X6" s="27" t="n">
        <v>60</v>
      </c>
      <c r="Y6" s="27" t="n">
        <v>5</v>
      </c>
      <c r="Z6" s="27" t="n">
        <v>19</v>
      </c>
      <c r="AA6" s="27" t="n">
        <v>18</v>
      </c>
      <c r="AB6" s="31">
        <f>IF($A6="","",SUM($V6:$AA6))</f>
        <v/>
      </c>
      <c r="AC6" s="31">
        <f>IF($A6="","",IFERROR($U6-$AB6,0))</f>
        <v/>
      </c>
      <c r="AD6" s="27" t="n">
        <v>60</v>
      </c>
      <c r="AE6" s="27" t="n">
        <v>7</v>
      </c>
      <c r="AF6" s="27" t="n">
        <v>27</v>
      </c>
      <c r="AG6" s="27" t="n">
        <v>9</v>
      </c>
      <c r="AH6" s="27" t="n">
        <v>0</v>
      </c>
      <c r="AI6" s="31">
        <f>IF($A6="","",SUM($AD6:$AH6))</f>
        <v/>
      </c>
      <c r="AJ6" s="31">
        <f>IF($A6="","",SUM($U6,$AI6))</f>
        <v/>
      </c>
      <c r="AK6" s="18" t="inlineStr">
        <is>
          <t>Période régulière</t>
        </is>
      </c>
      <c r="AL6" s="29">
        <f>IF($A6="","",IF(AND($B6&lt;&gt;"",$C6&lt;&gt;"",$D6&lt;&gt;"",$E6&lt;&gt;"",$F6&lt;&gt;"",$C6&gt;=$B6,$D6&gt;=$C6,$U6&gt;=0,$AB6&gt;=0,$AC6&gt;=0),"OK","À corriger"))</f>
        <v/>
      </c>
    </row>
    <row r="7">
      <c r="A7" s="18" t="inlineStr">
        <is>
          <t>PAIE-2026-001</t>
        </is>
      </c>
      <c r="B7" s="4" t="n">
        <v>46023</v>
      </c>
      <c r="C7" s="4" t="n">
        <v>46036</v>
      </c>
      <c r="D7" s="4" t="n">
        <v>46039</v>
      </c>
      <c r="E7" s="23" t="n">
        <v>102</v>
      </c>
      <c r="F7" s="29">
        <f>IF($A7="","",IFERROR(VLOOKUP($E7,'Employés'!$A$5:$J$104,2,FALSE),""))</f>
        <v/>
      </c>
      <c r="G7" s="29">
        <f>IF($A7="","",IFERROR(VLOOKUP($E7,'Employés'!$A$5:$J$104,5,FALSE),""))</f>
        <v/>
      </c>
      <c r="H7" s="23" t="inlineStr">
        <is>
          <t>Horaire</t>
        </is>
      </c>
      <c r="I7" s="30" t="n">
        <v>80</v>
      </c>
      <c r="J7" s="31">
        <f>IF($A7="","",IFERROR(VLOOKUP($E7,'Employés'!$A$5:$J$104,7,FALSE),0))</f>
        <v/>
      </c>
      <c r="K7" s="27" t="n">
        <v>31.5</v>
      </c>
      <c r="L7" s="27" t="n">
        <v>0</v>
      </c>
      <c r="M7" s="31">
        <f>IF($A7="","",IFERROR(IF($H7="Horaire",$I7*$K7,$L7),0))</f>
        <v/>
      </c>
      <c r="N7" s="30" t="n">
        <v>4</v>
      </c>
      <c r="O7" s="32" t="n">
        <v>1.5</v>
      </c>
      <c r="P7" s="31">
        <f>IF($A7="","",IFERROR($N7*$K7*$O7,0))</f>
        <v/>
      </c>
      <c r="Q7" s="33" t="n">
        <v>0.06</v>
      </c>
      <c r="R7" s="31">
        <f>IF($A7="","",IFERROR(($M7+$P7)*$Q7,0))</f>
        <v/>
      </c>
      <c r="S7" s="27" t="n">
        <v>0</v>
      </c>
      <c r="T7" s="27" t="n">
        <v>0</v>
      </c>
      <c r="U7" s="31">
        <f>IF($A7="","",SUM($M7,$P7,$R7,$S7,$T7))</f>
        <v/>
      </c>
      <c r="V7" s="27" t="n">
        <v>174</v>
      </c>
      <c r="W7" s="27" t="n">
        <v>190</v>
      </c>
      <c r="X7" s="27" t="n">
        <v>79</v>
      </c>
      <c r="Y7" s="27" t="n">
        <v>7</v>
      </c>
      <c r="Z7" s="27" t="n">
        <v>24</v>
      </c>
      <c r="AA7" s="27" t="n">
        <v>22</v>
      </c>
      <c r="AB7" s="31">
        <f>IF($A7="","",SUM($V7:$AA7))</f>
        <v/>
      </c>
      <c r="AC7" s="31">
        <f>IF($A7="","",IFERROR($U7-$AB7,0))</f>
        <v/>
      </c>
      <c r="AD7" s="27" t="n">
        <v>79</v>
      </c>
      <c r="AE7" s="27" t="n">
        <v>9</v>
      </c>
      <c r="AF7" s="27" t="n">
        <v>34</v>
      </c>
      <c r="AG7" s="27" t="n">
        <v>14</v>
      </c>
      <c r="AH7" s="27" t="n">
        <v>0</v>
      </c>
      <c r="AI7" s="31">
        <f>IF($A7="","",SUM($AD7:$AH7))</f>
        <v/>
      </c>
      <c r="AJ7" s="31">
        <f>IF($A7="","",SUM($U7,$AI7))</f>
        <v/>
      </c>
      <c r="AK7" s="18" t="inlineStr">
        <is>
          <t>Heures supplémentaires atelier</t>
        </is>
      </c>
      <c r="AL7" s="29">
        <f>IF($A7="","",IF(AND($B7&lt;&gt;"",$C7&lt;&gt;"",$D7&lt;&gt;"",$E7&lt;&gt;"",$F7&lt;&gt;"",$C7&gt;=$B7,$D7&gt;=$C7,$U7&gt;=0,$AB7&gt;=0,$AC7&gt;=0),"OK","À corriger"))</f>
        <v/>
      </c>
    </row>
    <row r="8">
      <c r="A8" s="18" t="inlineStr">
        <is>
          <t>PAIE-2026-001</t>
        </is>
      </c>
      <c r="B8" s="4" t="n">
        <v>46023</v>
      </c>
      <c r="C8" s="4" t="n">
        <v>46036</v>
      </c>
      <c r="D8" s="4" t="n">
        <v>46039</v>
      </c>
      <c r="E8" s="23" t="n">
        <v>103</v>
      </c>
      <c r="F8" s="29">
        <f>IF($A8="","",IFERROR(VLOOKUP($E8,'Employés'!$A$5:$J$104,2,FALSE),""))</f>
        <v/>
      </c>
      <c r="G8" s="29">
        <f>IF($A8="","",IFERROR(VLOOKUP($E8,'Employés'!$A$5:$J$104,5,FALSE),""))</f>
        <v/>
      </c>
      <c r="H8" s="23" t="inlineStr">
        <is>
          <t>Horaire</t>
        </is>
      </c>
      <c r="I8" s="30" t="n">
        <v>75</v>
      </c>
      <c r="J8" s="31">
        <f>IF($A8="","",IFERROR(VLOOKUP($E8,'Employés'!$A$5:$J$104,7,FALSE),0))</f>
        <v/>
      </c>
      <c r="K8" s="27" t="n">
        <v>28.75</v>
      </c>
      <c r="L8" s="27" t="n">
        <v>0</v>
      </c>
      <c r="M8" s="31">
        <f>IF($A8="","",IFERROR(IF($H8="Horaire",$I8*$K8,$L8),0))</f>
        <v/>
      </c>
      <c r="N8" s="30" t="n">
        <v>0</v>
      </c>
      <c r="O8" s="32" t="n">
        <v>1.5</v>
      </c>
      <c r="P8" s="31">
        <f>IF($A8="","",IFERROR($N8*$K8*$O8,0))</f>
        <v/>
      </c>
      <c r="Q8" s="33" t="n">
        <v>0.04</v>
      </c>
      <c r="R8" s="31">
        <f>IF($A8="","",IFERROR(($M8+$P8)*$Q8,0))</f>
        <v/>
      </c>
      <c r="S8" s="27" t="n">
        <v>0</v>
      </c>
      <c r="T8" s="27" t="n">
        <v>325</v>
      </c>
      <c r="U8" s="31">
        <f>IF($A8="","",SUM($M8,$P8,$R8,$S8,$T8))</f>
        <v/>
      </c>
      <c r="V8" s="27" t="n">
        <v>205</v>
      </c>
      <c r="W8" s="27" t="n">
        <v>222</v>
      </c>
      <c r="X8" s="27" t="n">
        <v>92</v>
      </c>
      <c r="Y8" s="27" t="n">
        <v>8</v>
      </c>
      <c r="Z8" s="27" t="n">
        <v>28</v>
      </c>
      <c r="AA8" s="27" t="n">
        <v>15</v>
      </c>
      <c r="AB8" s="31">
        <f>IF($A8="","",SUM($V8:$AA8))</f>
        <v/>
      </c>
      <c r="AC8" s="31">
        <f>IF($A8="","",IFERROR($U8-$AB8,0))</f>
        <v/>
      </c>
      <c r="AD8" s="27" t="n">
        <v>92</v>
      </c>
      <c r="AE8" s="27" t="n">
        <v>11</v>
      </c>
      <c r="AF8" s="27" t="n">
        <v>39</v>
      </c>
      <c r="AG8" s="27" t="n">
        <v>13</v>
      </c>
      <c r="AH8" s="27" t="n">
        <v>0</v>
      </c>
      <c r="AI8" s="31">
        <f>IF($A8="","",SUM($AD8:$AH8))</f>
        <v/>
      </c>
      <c r="AJ8" s="31">
        <f>IF($A8="","",SUM($U8,$AI8))</f>
        <v/>
      </c>
      <c r="AK8" s="18" t="inlineStr">
        <is>
          <t>Commission de vente</t>
        </is>
      </c>
      <c r="AL8" s="29">
        <f>IF($A8="","",IF(AND($B8&lt;&gt;"",$C8&lt;&gt;"",$D8&lt;&gt;"",$E8&lt;&gt;"",$F8&lt;&gt;"",$C8&gt;=$B8,$D8&gt;=$C8,$U8&gt;=0,$AB8&gt;=0,$AC8&gt;=0),"OK","À corriger"))</f>
        <v/>
      </c>
    </row>
    <row r="9">
      <c r="A9" s="18" t="inlineStr">
        <is>
          <t>PAIE-2026-001</t>
        </is>
      </c>
      <c r="B9" s="4" t="n">
        <v>46023</v>
      </c>
      <c r="C9" s="4" t="n">
        <v>46036</v>
      </c>
      <c r="D9" s="4" t="n">
        <v>46039</v>
      </c>
      <c r="E9" s="23" t="n">
        <v>104</v>
      </c>
      <c r="F9" s="29">
        <f>IF($A9="","",IFERROR(VLOOKUP($E9,'Employés'!$A$5:$J$104,2,FALSE),""))</f>
        <v/>
      </c>
      <c r="G9" s="29">
        <f>IF($A9="","",IFERROR(VLOOKUP($E9,'Employés'!$A$5:$J$104,5,FALSE),""))</f>
        <v/>
      </c>
      <c r="H9" s="23" t="inlineStr">
        <is>
          <t>Horaire</t>
        </is>
      </c>
      <c r="I9" s="30" t="n">
        <v>76</v>
      </c>
      <c r="J9" s="31">
        <f>IF($A9="","",IFERROR(VLOOKUP($E9,'Employés'!$A$5:$J$104,7,FALSE),0))</f>
        <v/>
      </c>
      <c r="K9" s="27" t="n">
        <v>24</v>
      </c>
      <c r="L9" s="27" t="n">
        <v>0</v>
      </c>
      <c r="M9" s="31">
        <f>IF($A9="","",IFERROR(IF($H9="Horaire",$I9*$K9,$L9),0))</f>
        <v/>
      </c>
      <c r="N9" s="30" t="n">
        <v>0</v>
      </c>
      <c r="O9" s="32" t="n">
        <v>1.5</v>
      </c>
      <c r="P9" s="31">
        <f>IF($A9="","",IFERROR($N9*$K9*$O9,0))</f>
        <v/>
      </c>
      <c r="Q9" s="33" t="n">
        <v>0.04</v>
      </c>
      <c r="R9" s="31">
        <f>IF($A9="","",IFERROR(($M9+$P9)*$Q9,0))</f>
        <v/>
      </c>
      <c r="S9" s="27" t="n">
        <v>0</v>
      </c>
      <c r="T9" s="27" t="n">
        <v>0</v>
      </c>
      <c r="U9" s="31">
        <f>IF($A9="","",SUM($M9,$P9,$R9,$S9,$T9))</f>
        <v/>
      </c>
      <c r="V9" s="27" t="n">
        <v>128</v>
      </c>
      <c r="W9" s="27" t="n">
        <v>139</v>
      </c>
      <c r="X9" s="27" t="n">
        <v>61</v>
      </c>
      <c r="Y9" s="27" t="n">
        <v>5</v>
      </c>
      <c r="Z9" s="27" t="n">
        <v>20</v>
      </c>
      <c r="AA9" s="27" t="n">
        <v>12</v>
      </c>
      <c r="AB9" s="31">
        <f>IF($A9="","",SUM($V9:$AA9))</f>
        <v/>
      </c>
      <c r="AC9" s="31">
        <f>IF($A9="","",IFERROR($U9-$AB9,0))</f>
        <v/>
      </c>
      <c r="AD9" s="27" t="n">
        <v>61</v>
      </c>
      <c r="AE9" s="27" t="n">
        <v>7</v>
      </c>
      <c r="AF9" s="27" t="n">
        <v>28</v>
      </c>
      <c r="AG9" s="27" t="n">
        <v>10</v>
      </c>
      <c r="AH9" s="27" t="n">
        <v>0</v>
      </c>
      <c r="AI9" s="31">
        <f>IF($A9="","",SUM($AD9:$AH9))</f>
        <v/>
      </c>
      <c r="AJ9" s="31">
        <f>IF($A9="","",SUM($U9,$AI9))</f>
        <v/>
      </c>
      <c r="AK9" s="18" t="inlineStr">
        <is>
          <t>Absence non rémunérée</t>
        </is>
      </c>
      <c r="AL9" s="29">
        <f>IF($A9="","",IF(AND($B9&lt;&gt;"",$C9&lt;&gt;"",$D9&lt;&gt;"",$E9&lt;&gt;"",$F9&lt;&gt;"",$C9&gt;=$B9,$D9&gt;=$C9,$U9&gt;=0,$AB9&gt;=0,$AC9&gt;=0),"OK","À corriger"))</f>
        <v/>
      </c>
    </row>
    <row r="10">
      <c r="A10" s="18" t="inlineStr">
        <is>
          <t>PAIE-2026-001</t>
        </is>
      </c>
      <c r="B10" s="4" t="n">
        <v>46023</v>
      </c>
      <c r="C10" s="4" t="n">
        <v>46036</v>
      </c>
      <c r="D10" s="4" t="n">
        <v>46039</v>
      </c>
      <c r="E10" s="23" t="n">
        <v>105</v>
      </c>
      <c r="F10" s="29">
        <f>IF($A10="","",IFERROR(VLOOKUP($E10,'Employés'!$A$5:$J$104,2,FALSE),""))</f>
        <v/>
      </c>
      <c r="G10" s="29">
        <f>IF($A10="","",IFERROR(VLOOKUP($E10,'Employés'!$A$5:$J$104,5,FALSE),""))</f>
        <v/>
      </c>
      <c r="H10" s="23" t="inlineStr">
        <is>
          <t>Salaire fixe</t>
        </is>
      </c>
      <c r="I10" s="30" t="n">
        <v>0</v>
      </c>
      <c r="J10" s="31">
        <f>IF($A10="","",IFERROR(VLOOKUP($E10,'Employés'!$A$5:$J$104,7,FALSE),0))</f>
        <v/>
      </c>
      <c r="K10" s="27" t="n">
        <v>34</v>
      </c>
      <c r="L10" s="27" t="n">
        <v>2200</v>
      </c>
      <c r="M10" s="31">
        <f>IF($A10="","",IFERROR(IF($H10="Horaire",$I10*$K10,$L10),0))</f>
        <v/>
      </c>
      <c r="N10" s="30" t="n">
        <v>0</v>
      </c>
      <c r="O10" s="32" t="n">
        <v>1.5</v>
      </c>
      <c r="P10" s="31">
        <f>IF($A10="","",IFERROR($N10*$K10*$O10,0))</f>
        <v/>
      </c>
      <c r="Q10" s="33" t="n">
        <v>0.06</v>
      </c>
      <c r="R10" s="31">
        <f>IF($A10="","",IFERROR(($M10+$P10)*$Q10,0))</f>
        <v/>
      </c>
      <c r="S10" s="27" t="n">
        <v>85</v>
      </c>
      <c r="T10" s="27" t="n">
        <v>0</v>
      </c>
      <c r="U10" s="31">
        <f>IF($A10="","",SUM($M10,$P10,$R10,$S10,$T10))</f>
        <v/>
      </c>
      <c r="V10" s="27" t="n">
        <v>249</v>
      </c>
      <c r="W10" s="27" t="n">
        <v>270</v>
      </c>
      <c r="X10" s="27" t="n">
        <v>101</v>
      </c>
      <c r="Y10" s="27" t="n">
        <v>9</v>
      </c>
      <c r="Z10" s="27" t="n">
        <v>31</v>
      </c>
      <c r="AA10" s="27" t="n">
        <v>40</v>
      </c>
      <c r="AB10" s="31">
        <f>IF($A10="","",SUM($V10:$AA10))</f>
        <v/>
      </c>
      <c r="AC10" s="31">
        <f>IF($A10="","",IFERROR($U10-$AB10,0))</f>
        <v/>
      </c>
      <c r="AD10" s="27" t="n">
        <v>101</v>
      </c>
      <c r="AE10" s="27" t="n">
        <v>12</v>
      </c>
      <c r="AF10" s="27" t="n">
        <v>43</v>
      </c>
      <c r="AG10" s="27" t="n">
        <v>15</v>
      </c>
      <c r="AH10" s="27" t="n">
        <v>0</v>
      </c>
      <c r="AI10" s="31">
        <f>IF($A10="","",SUM($AD10:$AH10))</f>
        <v/>
      </c>
      <c r="AJ10" s="31">
        <f>IF($A10="","",SUM($U10,$AI10))</f>
        <v/>
      </c>
      <c r="AK10" s="18" t="inlineStr">
        <is>
          <t>Paie pendant congé autorisé</t>
        </is>
      </c>
      <c r="AL10" s="29">
        <f>IF($A10="","",IF(AND($B10&lt;&gt;"",$C10&lt;&gt;"",$D10&lt;&gt;"",$E10&lt;&gt;"",$F10&lt;&gt;"",$C10&gt;=$B10,$D10&gt;=$C10,$U10&gt;=0,$AB10&gt;=0,$AC10&gt;=0),"OK","À corriger"))</f>
        <v/>
      </c>
    </row>
    <row r="11">
      <c r="A11" s="18" t="n"/>
      <c r="B11" s="4" t="n"/>
      <c r="C11" s="4" t="n"/>
      <c r="D11" s="4" t="n"/>
      <c r="E11" s="23" t="n"/>
      <c r="F11" s="29">
        <f>IF($A11="","",IFERROR(VLOOKUP($E11,'Employés'!$A$5:$J$104,2,FALSE),""))</f>
        <v/>
      </c>
      <c r="G11" s="29">
        <f>IF($A11="","",IFERROR(VLOOKUP($E11,'Employés'!$A$5:$J$104,5,FALSE),""))</f>
        <v/>
      </c>
      <c r="H11" s="23" t="n"/>
      <c r="I11" s="30" t="n"/>
      <c r="J11" s="31">
        <f>IF($A11="","",IFERROR(VLOOKUP($E11,'Employés'!$A$5:$J$104,7,FALSE),0))</f>
        <v/>
      </c>
      <c r="K11" s="27" t="n"/>
      <c r="L11" s="27" t="n"/>
      <c r="M11" s="31">
        <f>IF($A11="","",IFERROR(IF($H11="Horaire",$I11*$K11,$L11),0))</f>
        <v/>
      </c>
      <c r="N11" s="30" t="n"/>
      <c r="O11" s="32" t="n"/>
      <c r="P11" s="31">
        <f>IF($A11="","",IFERROR($N11*$K11*$O11,0))</f>
        <v/>
      </c>
      <c r="Q11" s="33" t="n"/>
      <c r="R11" s="31">
        <f>IF($A11="","",IFERROR(($M11+$P11)*$Q11,0))</f>
        <v/>
      </c>
      <c r="S11" s="27" t="n"/>
      <c r="T11" s="27" t="n"/>
      <c r="U11" s="31">
        <f>IF($A11="","",SUM($M11,$P11,$R11,$S11,$T11))</f>
        <v/>
      </c>
      <c r="V11" s="27" t="n"/>
      <c r="W11" s="27" t="n"/>
      <c r="X11" s="27" t="n"/>
      <c r="Y11" s="27" t="n"/>
      <c r="Z11" s="27" t="n"/>
      <c r="AA11" s="27" t="n"/>
      <c r="AB11" s="31">
        <f>IF($A11="","",SUM($V11:$AA11))</f>
        <v/>
      </c>
      <c r="AC11" s="31">
        <f>IF($A11="","",IFERROR($U11-$AB11,0))</f>
        <v/>
      </c>
      <c r="AD11" s="27" t="n"/>
      <c r="AE11" s="27" t="n"/>
      <c r="AF11" s="27" t="n"/>
      <c r="AG11" s="27" t="n"/>
      <c r="AH11" s="27" t="n"/>
      <c r="AI11" s="31">
        <f>IF($A11="","",SUM($AD11:$AH11))</f>
        <v/>
      </c>
      <c r="AJ11" s="31">
        <f>IF($A11="","",SUM($U11,$AI11))</f>
        <v/>
      </c>
      <c r="AK11" s="18" t="n"/>
      <c r="AL11" s="29">
        <f>IF($A11="","",IF(AND($B11&lt;&gt;"",$C11&lt;&gt;"",$D11&lt;&gt;"",$E11&lt;&gt;"",$F11&lt;&gt;"",$C11&gt;=$B11,$D11&gt;=$C11,$U11&gt;=0,$AB11&gt;=0,$AC11&gt;=0),"OK","À corriger"))</f>
        <v/>
      </c>
    </row>
    <row r="12">
      <c r="A12" s="18" t="n"/>
      <c r="B12" s="4" t="n"/>
      <c r="C12" s="4" t="n"/>
      <c r="D12" s="4" t="n"/>
      <c r="E12" s="23" t="n"/>
      <c r="F12" s="29">
        <f>IF($A12="","",IFERROR(VLOOKUP($E12,'Employés'!$A$5:$J$104,2,FALSE),""))</f>
        <v/>
      </c>
      <c r="G12" s="29">
        <f>IF($A12="","",IFERROR(VLOOKUP($E12,'Employés'!$A$5:$J$104,5,FALSE),""))</f>
        <v/>
      </c>
      <c r="H12" s="23" t="n"/>
      <c r="I12" s="30" t="n"/>
      <c r="J12" s="31">
        <f>IF($A12="","",IFERROR(VLOOKUP($E12,'Employés'!$A$5:$J$104,7,FALSE),0))</f>
        <v/>
      </c>
      <c r="K12" s="27" t="n"/>
      <c r="L12" s="27" t="n"/>
      <c r="M12" s="31">
        <f>IF($A12="","",IFERROR(IF($H12="Horaire",$I12*$K12,$L12),0))</f>
        <v/>
      </c>
      <c r="N12" s="30" t="n"/>
      <c r="O12" s="32" t="n"/>
      <c r="P12" s="31">
        <f>IF($A12="","",IFERROR($N12*$K12*$O12,0))</f>
        <v/>
      </c>
      <c r="Q12" s="33" t="n"/>
      <c r="R12" s="31">
        <f>IF($A12="","",IFERROR(($M12+$P12)*$Q12,0))</f>
        <v/>
      </c>
      <c r="S12" s="27" t="n"/>
      <c r="T12" s="27" t="n"/>
      <c r="U12" s="31">
        <f>IF($A12="","",SUM($M12,$P12,$R12,$S12,$T12))</f>
        <v/>
      </c>
      <c r="V12" s="27" t="n"/>
      <c r="W12" s="27" t="n"/>
      <c r="X12" s="27" t="n"/>
      <c r="Y12" s="27" t="n"/>
      <c r="Z12" s="27" t="n"/>
      <c r="AA12" s="27" t="n"/>
      <c r="AB12" s="31">
        <f>IF($A12="","",SUM($V12:$AA12))</f>
        <v/>
      </c>
      <c r="AC12" s="31">
        <f>IF($A12="","",IFERROR($U12-$AB12,0))</f>
        <v/>
      </c>
      <c r="AD12" s="27" t="n"/>
      <c r="AE12" s="27" t="n"/>
      <c r="AF12" s="27" t="n"/>
      <c r="AG12" s="27" t="n"/>
      <c r="AH12" s="27" t="n"/>
      <c r="AI12" s="31">
        <f>IF($A12="","",SUM($AD12:$AH12))</f>
        <v/>
      </c>
      <c r="AJ12" s="31">
        <f>IF($A12="","",SUM($U12,$AI12))</f>
        <v/>
      </c>
      <c r="AK12" s="18" t="n"/>
      <c r="AL12" s="29">
        <f>IF($A12="","",IF(AND($B12&lt;&gt;"",$C12&lt;&gt;"",$D12&lt;&gt;"",$E12&lt;&gt;"",$F12&lt;&gt;"",$C12&gt;=$B12,$D12&gt;=$C12,$U12&gt;=0,$AB12&gt;=0,$AC12&gt;=0),"OK","À corriger"))</f>
        <v/>
      </c>
    </row>
    <row r="13">
      <c r="A13" s="18" t="n"/>
      <c r="B13" s="4" t="n"/>
      <c r="C13" s="4" t="n"/>
      <c r="D13" s="4" t="n"/>
      <c r="E13" s="23" t="n"/>
      <c r="F13" s="29">
        <f>IF($A13="","",IFERROR(VLOOKUP($E13,'Employés'!$A$5:$J$104,2,FALSE),""))</f>
        <v/>
      </c>
      <c r="G13" s="29">
        <f>IF($A13="","",IFERROR(VLOOKUP($E13,'Employés'!$A$5:$J$104,5,FALSE),""))</f>
        <v/>
      </c>
      <c r="H13" s="23" t="n"/>
      <c r="I13" s="30" t="n"/>
      <c r="J13" s="31">
        <f>IF($A13="","",IFERROR(VLOOKUP($E13,'Employés'!$A$5:$J$104,7,FALSE),0))</f>
        <v/>
      </c>
      <c r="K13" s="27" t="n"/>
      <c r="L13" s="27" t="n"/>
      <c r="M13" s="31">
        <f>IF($A13="","",IFERROR(IF($H13="Horaire",$I13*$K13,$L13),0))</f>
        <v/>
      </c>
      <c r="N13" s="30" t="n"/>
      <c r="O13" s="32" t="n"/>
      <c r="P13" s="31">
        <f>IF($A13="","",IFERROR($N13*$K13*$O13,0))</f>
        <v/>
      </c>
      <c r="Q13" s="33" t="n"/>
      <c r="R13" s="31">
        <f>IF($A13="","",IFERROR(($M13+$P13)*$Q13,0))</f>
        <v/>
      </c>
      <c r="S13" s="27" t="n"/>
      <c r="T13" s="27" t="n"/>
      <c r="U13" s="31">
        <f>IF($A13="","",SUM($M13,$P13,$R13,$S13,$T13))</f>
        <v/>
      </c>
      <c r="V13" s="27" t="n"/>
      <c r="W13" s="27" t="n"/>
      <c r="X13" s="27" t="n"/>
      <c r="Y13" s="27" t="n"/>
      <c r="Z13" s="27" t="n"/>
      <c r="AA13" s="27" t="n"/>
      <c r="AB13" s="31">
        <f>IF($A13="","",SUM($V13:$AA13))</f>
        <v/>
      </c>
      <c r="AC13" s="31">
        <f>IF($A13="","",IFERROR($U13-$AB13,0))</f>
        <v/>
      </c>
      <c r="AD13" s="27" t="n"/>
      <c r="AE13" s="27" t="n"/>
      <c r="AF13" s="27" t="n"/>
      <c r="AG13" s="27" t="n"/>
      <c r="AH13" s="27" t="n"/>
      <c r="AI13" s="31">
        <f>IF($A13="","",SUM($AD13:$AH13))</f>
        <v/>
      </c>
      <c r="AJ13" s="31">
        <f>IF($A13="","",SUM($U13,$AI13))</f>
        <v/>
      </c>
      <c r="AK13" s="18" t="n"/>
      <c r="AL13" s="29">
        <f>IF($A13="","",IF(AND($B13&lt;&gt;"",$C13&lt;&gt;"",$D13&lt;&gt;"",$E13&lt;&gt;"",$F13&lt;&gt;"",$C13&gt;=$B13,$D13&gt;=$C13,$U13&gt;=0,$AB13&gt;=0,$AC13&gt;=0),"OK","À corriger"))</f>
        <v/>
      </c>
    </row>
    <row r="14">
      <c r="A14" s="18" t="n"/>
      <c r="B14" s="4" t="n"/>
      <c r="C14" s="4" t="n"/>
      <c r="D14" s="4" t="n"/>
      <c r="E14" s="23" t="n"/>
      <c r="F14" s="29">
        <f>IF($A14="","",IFERROR(VLOOKUP($E14,'Employés'!$A$5:$J$104,2,FALSE),""))</f>
        <v/>
      </c>
      <c r="G14" s="29">
        <f>IF($A14="","",IFERROR(VLOOKUP($E14,'Employés'!$A$5:$J$104,5,FALSE),""))</f>
        <v/>
      </c>
      <c r="H14" s="23" t="n"/>
      <c r="I14" s="30" t="n"/>
      <c r="J14" s="31">
        <f>IF($A14="","",IFERROR(VLOOKUP($E14,'Employés'!$A$5:$J$104,7,FALSE),0))</f>
        <v/>
      </c>
      <c r="K14" s="27" t="n"/>
      <c r="L14" s="27" t="n"/>
      <c r="M14" s="31">
        <f>IF($A14="","",IFERROR(IF($H14="Horaire",$I14*$K14,$L14),0))</f>
        <v/>
      </c>
      <c r="N14" s="30" t="n"/>
      <c r="O14" s="32" t="n"/>
      <c r="P14" s="31">
        <f>IF($A14="","",IFERROR($N14*$K14*$O14,0))</f>
        <v/>
      </c>
      <c r="Q14" s="33" t="n"/>
      <c r="R14" s="31">
        <f>IF($A14="","",IFERROR(($M14+$P14)*$Q14,0))</f>
        <v/>
      </c>
      <c r="S14" s="27" t="n"/>
      <c r="T14" s="27" t="n"/>
      <c r="U14" s="31">
        <f>IF($A14="","",SUM($M14,$P14,$R14,$S14,$T14))</f>
        <v/>
      </c>
      <c r="V14" s="27" t="n"/>
      <c r="W14" s="27" t="n"/>
      <c r="X14" s="27" t="n"/>
      <c r="Y14" s="27" t="n"/>
      <c r="Z14" s="27" t="n"/>
      <c r="AA14" s="27" t="n"/>
      <c r="AB14" s="31">
        <f>IF($A14="","",SUM($V14:$AA14))</f>
        <v/>
      </c>
      <c r="AC14" s="31">
        <f>IF($A14="","",IFERROR($U14-$AB14,0))</f>
        <v/>
      </c>
      <c r="AD14" s="27" t="n"/>
      <c r="AE14" s="27" t="n"/>
      <c r="AF14" s="27" t="n"/>
      <c r="AG14" s="27" t="n"/>
      <c r="AH14" s="27" t="n"/>
      <c r="AI14" s="31">
        <f>IF($A14="","",SUM($AD14:$AH14))</f>
        <v/>
      </c>
      <c r="AJ14" s="31">
        <f>IF($A14="","",SUM($U14,$AI14))</f>
        <v/>
      </c>
      <c r="AK14" s="18" t="n"/>
      <c r="AL14" s="29">
        <f>IF($A14="","",IF(AND($B14&lt;&gt;"",$C14&lt;&gt;"",$D14&lt;&gt;"",$E14&lt;&gt;"",$F14&lt;&gt;"",$C14&gt;=$B14,$D14&gt;=$C14,$U14&gt;=0,$AB14&gt;=0,$AC14&gt;=0),"OK","À corriger"))</f>
        <v/>
      </c>
    </row>
    <row r="15">
      <c r="A15" s="18" t="n"/>
      <c r="B15" s="4" t="n"/>
      <c r="C15" s="4" t="n"/>
      <c r="D15" s="4" t="n"/>
      <c r="E15" s="23" t="n"/>
      <c r="F15" s="29">
        <f>IF($A15="","",IFERROR(VLOOKUP($E15,'Employés'!$A$5:$J$104,2,FALSE),""))</f>
        <v/>
      </c>
      <c r="G15" s="29">
        <f>IF($A15="","",IFERROR(VLOOKUP($E15,'Employés'!$A$5:$J$104,5,FALSE),""))</f>
        <v/>
      </c>
      <c r="H15" s="23" t="n"/>
      <c r="I15" s="30" t="n"/>
      <c r="J15" s="31">
        <f>IF($A15="","",IFERROR(VLOOKUP($E15,'Employés'!$A$5:$J$104,7,FALSE),0))</f>
        <v/>
      </c>
      <c r="K15" s="27" t="n"/>
      <c r="L15" s="27" t="n"/>
      <c r="M15" s="31">
        <f>IF($A15="","",IFERROR(IF($H15="Horaire",$I15*$K15,$L15),0))</f>
        <v/>
      </c>
      <c r="N15" s="30" t="n"/>
      <c r="O15" s="32" t="n"/>
      <c r="P15" s="31">
        <f>IF($A15="","",IFERROR($N15*$K15*$O15,0))</f>
        <v/>
      </c>
      <c r="Q15" s="33" t="n"/>
      <c r="R15" s="31">
        <f>IF($A15="","",IFERROR(($M15+$P15)*$Q15,0))</f>
        <v/>
      </c>
      <c r="S15" s="27" t="n"/>
      <c r="T15" s="27" t="n"/>
      <c r="U15" s="31">
        <f>IF($A15="","",SUM($M15,$P15,$R15,$S15,$T15))</f>
        <v/>
      </c>
      <c r="V15" s="27" t="n"/>
      <c r="W15" s="27" t="n"/>
      <c r="X15" s="27" t="n"/>
      <c r="Y15" s="27" t="n"/>
      <c r="Z15" s="27" t="n"/>
      <c r="AA15" s="27" t="n"/>
      <c r="AB15" s="31">
        <f>IF($A15="","",SUM($V15:$AA15))</f>
        <v/>
      </c>
      <c r="AC15" s="31">
        <f>IF($A15="","",IFERROR($U15-$AB15,0))</f>
        <v/>
      </c>
      <c r="AD15" s="27" t="n"/>
      <c r="AE15" s="27" t="n"/>
      <c r="AF15" s="27" t="n"/>
      <c r="AG15" s="27" t="n"/>
      <c r="AH15" s="27" t="n"/>
      <c r="AI15" s="31">
        <f>IF($A15="","",SUM($AD15:$AH15))</f>
        <v/>
      </c>
      <c r="AJ15" s="31">
        <f>IF($A15="","",SUM($U15,$AI15))</f>
        <v/>
      </c>
      <c r="AK15" s="18" t="n"/>
      <c r="AL15" s="29">
        <f>IF($A15="","",IF(AND($B15&lt;&gt;"",$C15&lt;&gt;"",$D15&lt;&gt;"",$E15&lt;&gt;"",$F15&lt;&gt;"",$C15&gt;=$B15,$D15&gt;=$C15,$U15&gt;=0,$AB15&gt;=0,$AC15&gt;=0),"OK","À corriger"))</f>
        <v/>
      </c>
    </row>
    <row r="16">
      <c r="A16" s="18" t="n"/>
      <c r="B16" s="4" t="n"/>
      <c r="C16" s="4" t="n"/>
      <c r="D16" s="4" t="n"/>
      <c r="E16" s="23" t="n"/>
      <c r="F16" s="29">
        <f>IF($A16="","",IFERROR(VLOOKUP($E16,'Employés'!$A$5:$J$104,2,FALSE),""))</f>
        <v/>
      </c>
      <c r="G16" s="29">
        <f>IF($A16="","",IFERROR(VLOOKUP($E16,'Employés'!$A$5:$J$104,5,FALSE),""))</f>
        <v/>
      </c>
      <c r="H16" s="23" t="n"/>
      <c r="I16" s="30" t="n"/>
      <c r="J16" s="31">
        <f>IF($A16="","",IFERROR(VLOOKUP($E16,'Employés'!$A$5:$J$104,7,FALSE),0))</f>
        <v/>
      </c>
      <c r="K16" s="27" t="n"/>
      <c r="L16" s="27" t="n"/>
      <c r="M16" s="31">
        <f>IF($A16="","",IFERROR(IF($H16="Horaire",$I16*$K16,$L16),0))</f>
        <v/>
      </c>
      <c r="N16" s="30" t="n"/>
      <c r="O16" s="32" t="n"/>
      <c r="P16" s="31">
        <f>IF($A16="","",IFERROR($N16*$K16*$O16,0))</f>
        <v/>
      </c>
      <c r="Q16" s="33" t="n"/>
      <c r="R16" s="31">
        <f>IF($A16="","",IFERROR(($M16+$P16)*$Q16,0))</f>
        <v/>
      </c>
      <c r="S16" s="27" t="n"/>
      <c r="T16" s="27" t="n"/>
      <c r="U16" s="31">
        <f>IF($A16="","",SUM($M16,$P16,$R16,$S16,$T16))</f>
        <v/>
      </c>
      <c r="V16" s="27" t="n"/>
      <c r="W16" s="27" t="n"/>
      <c r="X16" s="27" t="n"/>
      <c r="Y16" s="27" t="n"/>
      <c r="Z16" s="27" t="n"/>
      <c r="AA16" s="27" t="n"/>
      <c r="AB16" s="31">
        <f>IF($A16="","",SUM($V16:$AA16))</f>
        <v/>
      </c>
      <c r="AC16" s="31">
        <f>IF($A16="","",IFERROR($U16-$AB16,0))</f>
        <v/>
      </c>
      <c r="AD16" s="27" t="n"/>
      <c r="AE16" s="27" t="n"/>
      <c r="AF16" s="27" t="n"/>
      <c r="AG16" s="27" t="n"/>
      <c r="AH16" s="27" t="n"/>
      <c r="AI16" s="31">
        <f>IF($A16="","",SUM($AD16:$AH16))</f>
        <v/>
      </c>
      <c r="AJ16" s="31">
        <f>IF($A16="","",SUM($U16,$AI16))</f>
        <v/>
      </c>
      <c r="AK16" s="18" t="n"/>
      <c r="AL16" s="29">
        <f>IF($A16="","",IF(AND($B16&lt;&gt;"",$C16&lt;&gt;"",$D16&lt;&gt;"",$E16&lt;&gt;"",$F16&lt;&gt;"",$C16&gt;=$B16,$D16&gt;=$C16,$U16&gt;=0,$AB16&gt;=0,$AC16&gt;=0),"OK","À corriger"))</f>
        <v/>
      </c>
    </row>
    <row r="17">
      <c r="A17" s="18" t="n"/>
      <c r="B17" s="4" t="n"/>
      <c r="C17" s="4" t="n"/>
      <c r="D17" s="4" t="n"/>
      <c r="E17" s="23" t="n"/>
      <c r="F17" s="29">
        <f>IF($A17="","",IFERROR(VLOOKUP($E17,'Employés'!$A$5:$J$104,2,FALSE),""))</f>
        <v/>
      </c>
      <c r="G17" s="29">
        <f>IF($A17="","",IFERROR(VLOOKUP($E17,'Employés'!$A$5:$J$104,5,FALSE),""))</f>
        <v/>
      </c>
      <c r="H17" s="23" t="n"/>
      <c r="I17" s="30" t="n"/>
      <c r="J17" s="31">
        <f>IF($A17="","",IFERROR(VLOOKUP($E17,'Employés'!$A$5:$J$104,7,FALSE),0))</f>
        <v/>
      </c>
      <c r="K17" s="27" t="n"/>
      <c r="L17" s="27" t="n"/>
      <c r="M17" s="31">
        <f>IF($A17="","",IFERROR(IF($H17="Horaire",$I17*$K17,$L17),0))</f>
        <v/>
      </c>
      <c r="N17" s="30" t="n"/>
      <c r="O17" s="32" t="n"/>
      <c r="P17" s="31">
        <f>IF($A17="","",IFERROR($N17*$K17*$O17,0))</f>
        <v/>
      </c>
      <c r="Q17" s="33" t="n"/>
      <c r="R17" s="31">
        <f>IF($A17="","",IFERROR(($M17+$P17)*$Q17,0))</f>
        <v/>
      </c>
      <c r="S17" s="27" t="n"/>
      <c r="T17" s="27" t="n"/>
      <c r="U17" s="31">
        <f>IF($A17="","",SUM($M17,$P17,$R17,$S17,$T17))</f>
        <v/>
      </c>
      <c r="V17" s="27" t="n"/>
      <c r="W17" s="27" t="n"/>
      <c r="X17" s="27" t="n"/>
      <c r="Y17" s="27" t="n"/>
      <c r="Z17" s="27" t="n"/>
      <c r="AA17" s="27" t="n"/>
      <c r="AB17" s="31">
        <f>IF($A17="","",SUM($V17:$AA17))</f>
        <v/>
      </c>
      <c r="AC17" s="31">
        <f>IF($A17="","",IFERROR($U17-$AB17,0))</f>
        <v/>
      </c>
      <c r="AD17" s="27" t="n"/>
      <c r="AE17" s="27" t="n"/>
      <c r="AF17" s="27" t="n"/>
      <c r="AG17" s="27" t="n"/>
      <c r="AH17" s="27" t="n"/>
      <c r="AI17" s="31">
        <f>IF($A17="","",SUM($AD17:$AH17))</f>
        <v/>
      </c>
      <c r="AJ17" s="31">
        <f>IF($A17="","",SUM($U17,$AI17))</f>
        <v/>
      </c>
      <c r="AK17" s="18" t="n"/>
      <c r="AL17" s="29">
        <f>IF($A17="","",IF(AND($B17&lt;&gt;"",$C17&lt;&gt;"",$D17&lt;&gt;"",$E17&lt;&gt;"",$F17&lt;&gt;"",$C17&gt;=$B17,$D17&gt;=$C17,$U17&gt;=0,$AB17&gt;=0,$AC17&gt;=0),"OK","À corriger"))</f>
        <v/>
      </c>
    </row>
    <row r="18">
      <c r="A18" s="18" t="n"/>
      <c r="B18" s="4" t="n"/>
      <c r="C18" s="4" t="n"/>
      <c r="D18" s="4" t="n"/>
      <c r="E18" s="23" t="n"/>
      <c r="F18" s="29">
        <f>IF($A18="","",IFERROR(VLOOKUP($E18,'Employés'!$A$5:$J$104,2,FALSE),""))</f>
        <v/>
      </c>
      <c r="G18" s="29">
        <f>IF($A18="","",IFERROR(VLOOKUP($E18,'Employés'!$A$5:$J$104,5,FALSE),""))</f>
        <v/>
      </c>
      <c r="H18" s="23" t="n"/>
      <c r="I18" s="30" t="n"/>
      <c r="J18" s="31">
        <f>IF($A18="","",IFERROR(VLOOKUP($E18,'Employés'!$A$5:$J$104,7,FALSE),0))</f>
        <v/>
      </c>
      <c r="K18" s="27" t="n"/>
      <c r="L18" s="27" t="n"/>
      <c r="M18" s="31">
        <f>IF($A18="","",IFERROR(IF($H18="Horaire",$I18*$K18,$L18),0))</f>
        <v/>
      </c>
      <c r="N18" s="30" t="n"/>
      <c r="O18" s="32" t="n"/>
      <c r="P18" s="31">
        <f>IF($A18="","",IFERROR($N18*$K18*$O18,0))</f>
        <v/>
      </c>
      <c r="Q18" s="33" t="n"/>
      <c r="R18" s="31">
        <f>IF($A18="","",IFERROR(($M18+$P18)*$Q18,0))</f>
        <v/>
      </c>
      <c r="S18" s="27" t="n"/>
      <c r="T18" s="27" t="n"/>
      <c r="U18" s="31">
        <f>IF($A18="","",SUM($M18,$P18,$R18,$S18,$T18))</f>
        <v/>
      </c>
      <c r="V18" s="27" t="n"/>
      <c r="W18" s="27" t="n"/>
      <c r="X18" s="27" t="n"/>
      <c r="Y18" s="27" t="n"/>
      <c r="Z18" s="27" t="n"/>
      <c r="AA18" s="27" t="n"/>
      <c r="AB18" s="31">
        <f>IF($A18="","",SUM($V18:$AA18))</f>
        <v/>
      </c>
      <c r="AC18" s="31">
        <f>IF($A18="","",IFERROR($U18-$AB18,0))</f>
        <v/>
      </c>
      <c r="AD18" s="27" t="n"/>
      <c r="AE18" s="27" t="n"/>
      <c r="AF18" s="27" t="n"/>
      <c r="AG18" s="27" t="n"/>
      <c r="AH18" s="27" t="n"/>
      <c r="AI18" s="31">
        <f>IF($A18="","",SUM($AD18:$AH18))</f>
        <v/>
      </c>
      <c r="AJ18" s="31">
        <f>IF($A18="","",SUM($U18,$AI18))</f>
        <v/>
      </c>
      <c r="AK18" s="18" t="n"/>
      <c r="AL18" s="29">
        <f>IF($A18="","",IF(AND($B18&lt;&gt;"",$C18&lt;&gt;"",$D18&lt;&gt;"",$E18&lt;&gt;"",$F18&lt;&gt;"",$C18&gt;=$B18,$D18&gt;=$C18,$U18&gt;=0,$AB18&gt;=0,$AC18&gt;=0),"OK","À corriger"))</f>
        <v/>
      </c>
    </row>
    <row r="19">
      <c r="A19" s="18" t="n"/>
      <c r="B19" s="4" t="n"/>
      <c r="C19" s="4" t="n"/>
      <c r="D19" s="4" t="n"/>
      <c r="E19" s="23" t="n"/>
      <c r="F19" s="29">
        <f>IF($A19="","",IFERROR(VLOOKUP($E19,'Employés'!$A$5:$J$104,2,FALSE),""))</f>
        <v/>
      </c>
      <c r="G19" s="29">
        <f>IF($A19="","",IFERROR(VLOOKUP($E19,'Employés'!$A$5:$J$104,5,FALSE),""))</f>
        <v/>
      </c>
      <c r="H19" s="23" t="n"/>
      <c r="I19" s="30" t="n"/>
      <c r="J19" s="31">
        <f>IF($A19="","",IFERROR(VLOOKUP($E19,'Employés'!$A$5:$J$104,7,FALSE),0))</f>
        <v/>
      </c>
      <c r="K19" s="27" t="n"/>
      <c r="L19" s="27" t="n"/>
      <c r="M19" s="31">
        <f>IF($A19="","",IFERROR(IF($H19="Horaire",$I19*$K19,$L19),0))</f>
        <v/>
      </c>
      <c r="N19" s="30" t="n"/>
      <c r="O19" s="32" t="n"/>
      <c r="P19" s="31">
        <f>IF($A19="","",IFERROR($N19*$K19*$O19,0))</f>
        <v/>
      </c>
      <c r="Q19" s="33" t="n"/>
      <c r="R19" s="31">
        <f>IF($A19="","",IFERROR(($M19+$P19)*$Q19,0))</f>
        <v/>
      </c>
      <c r="S19" s="27" t="n"/>
      <c r="T19" s="27" t="n"/>
      <c r="U19" s="31">
        <f>IF($A19="","",SUM($M19,$P19,$R19,$S19,$T19))</f>
        <v/>
      </c>
      <c r="V19" s="27" t="n"/>
      <c r="W19" s="27" t="n"/>
      <c r="X19" s="27" t="n"/>
      <c r="Y19" s="27" t="n"/>
      <c r="Z19" s="27" t="n"/>
      <c r="AA19" s="27" t="n"/>
      <c r="AB19" s="31">
        <f>IF($A19="","",SUM($V19:$AA19))</f>
        <v/>
      </c>
      <c r="AC19" s="31">
        <f>IF($A19="","",IFERROR($U19-$AB19,0))</f>
        <v/>
      </c>
      <c r="AD19" s="27" t="n"/>
      <c r="AE19" s="27" t="n"/>
      <c r="AF19" s="27" t="n"/>
      <c r="AG19" s="27" t="n"/>
      <c r="AH19" s="27" t="n"/>
      <c r="AI19" s="31">
        <f>IF($A19="","",SUM($AD19:$AH19))</f>
        <v/>
      </c>
      <c r="AJ19" s="31">
        <f>IF($A19="","",SUM($U19,$AI19))</f>
        <v/>
      </c>
      <c r="AK19" s="18" t="n"/>
      <c r="AL19" s="29">
        <f>IF($A19="","",IF(AND($B19&lt;&gt;"",$C19&lt;&gt;"",$D19&lt;&gt;"",$E19&lt;&gt;"",$F19&lt;&gt;"",$C19&gt;=$B19,$D19&gt;=$C19,$U19&gt;=0,$AB19&gt;=0,$AC19&gt;=0),"OK","À corriger"))</f>
        <v/>
      </c>
    </row>
    <row r="20">
      <c r="A20" s="18" t="n"/>
      <c r="B20" s="4" t="n"/>
      <c r="C20" s="4" t="n"/>
      <c r="D20" s="4" t="n"/>
      <c r="E20" s="23" t="n"/>
      <c r="F20" s="29">
        <f>IF($A20="","",IFERROR(VLOOKUP($E20,'Employés'!$A$5:$J$104,2,FALSE),""))</f>
        <v/>
      </c>
      <c r="G20" s="29">
        <f>IF($A20="","",IFERROR(VLOOKUP($E20,'Employés'!$A$5:$J$104,5,FALSE),""))</f>
        <v/>
      </c>
      <c r="H20" s="23" t="n"/>
      <c r="I20" s="30" t="n"/>
      <c r="J20" s="31">
        <f>IF($A20="","",IFERROR(VLOOKUP($E20,'Employés'!$A$5:$J$104,7,FALSE),0))</f>
        <v/>
      </c>
      <c r="K20" s="27" t="n"/>
      <c r="L20" s="27" t="n"/>
      <c r="M20" s="31">
        <f>IF($A20="","",IFERROR(IF($H20="Horaire",$I20*$K20,$L20),0))</f>
        <v/>
      </c>
      <c r="N20" s="30" t="n"/>
      <c r="O20" s="32" t="n"/>
      <c r="P20" s="31">
        <f>IF($A20="","",IFERROR($N20*$K20*$O20,0))</f>
        <v/>
      </c>
      <c r="Q20" s="33" t="n"/>
      <c r="R20" s="31">
        <f>IF($A20="","",IFERROR(($M20+$P20)*$Q20,0))</f>
        <v/>
      </c>
      <c r="S20" s="27" t="n"/>
      <c r="T20" s="27" t="n"/>
      <c r="U20" s="31">
        <f>IF($A20="","",SUM($M20,$P20,$R20,$S20,$T20))</f>
        <v/>
      </c>
      <c r="V20" s="27" t="n"/>
      <c r="W20" s="27" t="n"/>
      <c r="X20" s="27" t="n"/>
      <c r="Y20" s="27" t="n"/>
      <c r="Z20" s="27" t="n"/>
      <c r="AA20" s="27" t="n"/>
      <c r="AB20" s="31">
        <f>IF($A20="","",SUM($V20:$AA20))</f>
        <v/>
      </c>
      <c r="AC20" s="31">
        <f>IF($A20="","",IFERROR($U20-$AB20,0))</f>
        <v/>
      </c>
      <c r="AD20" s="27" t="n"/>
      <c r="AE20" s="27" t="n"/>
      <c r="AF20" s="27" t="n"/>
      <c r="AG20" s="27" t="n"/>
      <c r="AH20" s="27" t="n"/>
      <c r="AI20" s="31">
        <f>IF($A20="","",SUM($AD20:$AH20))</f>
        <v/>
      </c>
      <c r="AJ20" s="31">
        <f>IF($A20="","",SUM($U20,$AI20))</f>
        <v/>
      </c>
      <c r="AK20" s="18" t="n"/>
      <c r="AL20" s="29">
        <f>IF($A20="","",IF(AND($B20&lt;&gt;"",$C20&lt;&gt;"",$D20&lt;&gt;"",$E20&lt;&gt;"",$F20&lt;&gt;"",$C20&gt;=$B20,$D20&gt;=$C20,$U20&gt;=0,$AB20&gt;=0,$AC20&gt;=0),"OK","À corriger"))</f>
        <v/>
      </c>
    </row>
    <row r="21">
      <c r="A21" s="18" t="n"/>
      <c r="B21" s="4" t="n"/>
      <c r="C21" s="4" t="n"/>
      <c r="D21" s="4" t="n"/>
      <c r="E21" s="23" t="n"/>
      <c r="F21" s="29">
        <f>IF($A21="","",IFERROR(VLOOKUP($E21,'Employés'!$A$5:$J$104,2,FALSE),""))</f>
        <v/>
      </c>
      <c r="G21" s="29">
        <f>IF($A21="","",IFERROR(VLOOKUP($E21,'Employés'!$A$5:$J$104,5,FALSE),""))</f>
        <v/>
      </c>
      <c r="H21" s="23" t="n"/>
      <c r="I21" s="30" t="n"/>
      <c r="J21" s="31">
        <f>IF($A21="","",IFERROR(VLOOKUP($E21,'Employés'!$A$5:$J$104,7,FALSE),0))</f>
        <v/>
      </c>
      <c r="K21" s="27" t="n"/>
      <c r="L21" s="27" t="n"/>
      <c r="M21" s="31">
        <f>IF($A21="","",IFERROR(IF($H21="Horaire",$I21*$K21,$L21),0))</f>
        <v/>
      </c>
      <c r="N21" s="30" t="n"/>
      <c r="O21" s="32" t="n"/>
      <c r="P21" s="31">
        <f>IF($A21="","",IFERROR($N21*$K21*$O21,0))</f>
        <v/>
      </c>
      <c r="Q21" s="33" t="n"/>
      <c r="R21" s="31">
        <f>IF($A21="","",IFERROR(($M21+$P21)*$Q21,0))</f>
        <v/>
      </c>
      <c r="S21" s="27" t="n"/>
      <c r="T21" s="27" t="n"/>
      <c r="U21" s="31">
        <f>IF($A21="","",SUM($M21,$P21,$R21,$S21,$T21))</f>
        <v/>
      </c>
      <c r="V21" s="27" t="n"/>
      <c r="W21" s="27" t="n"/>
      <c r="X21" s="27" t="n"/>
      <c r="Y21" s="27" t="n"/>
      <c r="Z21" s="27" t="n"/>
      <c r="AA21" s="27" t="n"/>
      <c r="AB21" s="31">
        <f>IF($A21="","",SUM($V21:$AA21))</f>
        <v/>
      </c>
      <c r="AC21" s="31">
        <f>IF($A21="","",IFERROR($U21-$AB21,0))</f>
        <v/>
      </c>
      <c r="AD21" s="27" t="n"/>
      <c r="AE21" s="27" t="n"/>
      <c r="AF21" s="27" t="n"/>
      <c r="AG21" s="27" t="n"/>
      <c r="AH21" s="27" t="n"/>
      <c r="AI21" s="31">
        <f>IF($A21="","",SUM($AD21:$AH21))</f>
        <v/>
      </c>
      <c r="AJ21" s="31">
        <f>IF($A21="","",SUM($U21,$AI21))</f>
        <v/>
      </c>
      <c r="AK21" s="18" t="n"/>
      <c r="AL21" s="29">
        <f>IF($A21="","",IF(AND($B21&lt;&gt;"",$C21&lt;&gt;"",$D21&lt;&gt;"",$E21&lt;&gt;"",$F21&lt;&gt;"",$C21&gt;=$B21,$D21&gt;=$C21,$U21&gt;=0,$AB21&gt;=0,$AC21&gt;=0),"OK","À corriger"))</f>
        <v/>
      </c>
    </row>
    <row r="22">
      <c r="A22" s="18" t="n"/>
      <c r="B22" s="4" t="n"/>
      <c r="C22" s="4" t="n"/>
      <c r="D22" s="4" t="n"/>
      <c r="E22" s="23" t="n"/>
      <c r="F22" s="29">
        <f>IF($A22="","",IFERROR(VLOOKUP($E22,'Employés'!$A$5:$J$104,2,FALSE),""))</f>
        <v/>
      </c>
      <c r="G22" s="29">
        <f>IF($A22="","",IFERROR(VLOOKUP($E22,'Employés'!$A$5:$J$104,5,FALSE),""))</f>
        <v/>
      </c>
      <c r="H22" s="23" t="n"/>
      <c r="I22" s="30" t="n"/>
      <c r="J22" s="31">
        <f>IF($A22="","",IFERROR(VLOOKUP($E22,'Employés'!$A$5:$J$104,7,FALSE),0))</f>
        <v/>
      </c>
      <c r="K22" s="27" t="n"/>
      <c r="L22" s="27" t="n"/>
      <c r="M22" s="31">
        <f>IF($A22="","",IFERROR(IF($H22="Horaire",$I22*$K22,$L22),0))</f>
        <v/>
      </c>
      <c r="N22" s="30" t="n"/>
      <c r="O22" s="32" t="n"/>
      <c r="P22" s="31">
        <f>IF($A22="","",IFERROR($N22*$K22*$O22,0))</f>
        <v/>
      </c>
      <c r="Q22" s="33" t="n"/>
      <c r="R22" s="31">
        <f>IF($A22="","",IFERROR(($M22+$P22)*$Q22,0))</f>
        <v/>
      </c>
      <c r="S22" s="27" t="n"/>
      <c r="T22" s="27" t="n"/>
      <c r="U22" s="31">
        <f>IF($A22="","",SUM($M22,$P22,$R22,$S22,$T22))</f>
        <v/>
      </c>
      <c r="V22" s="27" t="n"/>
      <c r="W22" s="27" t="n"/>
      <c r="X22" s="27" t="n"/>
      <c r="Y22" s="27" t="n"/>
      <c r="Z22" s="27" t="n"/>
      <c r="AA22" s="27" t="n"/>
      <c r="AB22" s="31">
        <f>IF($A22="","",SUM($V22:$AA22))</f>
        <v/>
      </c>
      <c r="AC22" s="31">
        <f>IF($A22="","",IFERROR($U22-$AB22,0))</f>
        <v/>
      </c>
      <c r="AD22" s="27" t="n"/>
      <c r="AE22" s="27" t="n"/>
      <c r="AF22" s="27" t="n"/>
      <c r="AG22" s="27" t="n"/>
      <c r="AH22" s="27" t="n"/>
      <c r="AI22" s="31">
        <f>IF($A22="","",SUM($AD22:$AH22))</f>
        <v/>
      </c>
      <c r="AJ22" s="31">
        <f>IF($A22="","",SUM($U22,$AI22))</f>
        <v/>
      </c>
      <c r="AK22" s="18" t="n"/>
      <c r="AL22" s="29">
        <f>IF($A22="","",IF(AND($B22&lt;&gt;"",$C22&lt;&gt;"",$D22&lt;&gt;"",$E22&lt;&gt;"",$F22&lt;&gt;"",$C22&gt;=$B22,$D22&gt;=$C22,$U22&gt;=0,$AB22&gt;=0,$AC22&gt;=0),"OK","À corriger"))</f>
        <v/>
      </c>
    </row>
    <row r="23">
      <c r="A23" s="18" t="n"/>
      <c r="B23" s="4" t="n"/>
      <c r="C23" s="4" t="n"/>
      <c r="D23" s="4" t="n"/>
      <c r="E23" s="23" t="n"/>
      <c r="F23" s="29">
        <f>IF($A23="","",IFERROR(VLOOKUP($E23,'Employés'!$A$5:$J$104,2,FALSE),""))</f>
        <v/>
      </c>
      <c r="G23" s="29">
        <f>IF($A23="","",IFERROR(VLOOKUP($E23,'Employés'!$A$5:$J$104,5,FALSE),""))</f>
        <v/>
      </c>
      <c r="H23" s="23" t="n"/>
      <c r="I23" s="30" t="n"/>
      <c r="J23" s="31">
        <f>IF($A23="","",IFERROR(VLOOKUP($E23,'Employés'!$A$5:$J$104,7,FALSE),0))</f>
        <v/>
      </c>
      <c r="K23" s="27" t="n"/>
      <c r="L23" s="27" t="n"/>
      <c r="M23" s="31">
        <f>IF($A23="","",IFERROR(IF($H23="Horaire",$I23*$K23,$L23),0))</f>
        <v/>
      </c>
      <c r="N23" s="30" t="n"/>
      <c r="O23" s="32" t="n"/>
      <c r="P23" s="31">
        <f>IF($A23="","",IFERROR($N23*$K23*$O23,0))</f>
        <v/>
      </c>
      <c r="Q23" s="33" t="n"/>
      <c r="R23" s="31">
        <f>IF($A23="","",IFERROR(($M23+$P23)*$Q23,0))</f>
        <v/>
      </c>
      <c r="S23" s="27" t="n"/>
      <c r="T23" s="27" t="n"/>
      <c r="U23" s="31">
        <f>IF($A23="","",SUM($M23,$P23,$R23,$S23,$T23))</f>
        <v/>
      </c>
      <c r="V23" s="27" t="n"/>
      <c r="W23" s="27" t="n"/>
      <c r="X23" s="27" t="n"/>
      <c r="Y23" s="27" t="n"/>
      <c r="Z23" s="27" t="n"/>
      <c r="AA23" s="27" t="n"/>
      <c r="AB23" s="31">
        <f>IF($A23="","",SUM($V23:$AA23))</f>
        <v/>
      </c>
      <c r="AC23" s="31">
        <f>IF($A23="","",IFERROR($U23-$AB23,0))</f>
        <v/>
      </c>
      <c r="AD23" s="27" t="n"/>
      <c r="AE23" s="27" t="n"/>
      <c r="AF23" s="27" t="n"/>
      <c r="AG23" s="27" t="n"/>
      <c r="AH23" s="27" t="n"/>
      <c r="AI23" s="31">
        <f>IF($A23="","",SUM($AD23:$AH23))</f>
        <v/>
      </c>
      <c r="AJ23" s="31">
        <f>IF($A23="","",SUM($U23,$AI23))</f>
        <v/>
      </c>
      <c r="AK23" s="18" t="n"/>
      <c r="AL23" s="29">
        <f>IF($A23="","",IF(AND($B23&lt;&gt;"",$C23&lt;&gt;"",$D23&lt;&gt;"",$E23&lt;&gt;"",$F23&lt;&gt;"",$C23&gt;=$B23,$D23&gt;=$C23,$U23&gt;=0,$AB23&gt;=0,$AC23&gt;=0),"OK","À corriger"))</f>
        <v/>
      </c>
    </row>
    <row r="24">
      <c r="A24" s="18" t="n"/>
      <c r="B24" s="4" t="n"/>
      <c r="C24" s="4" t="n"/>
      <c r="D24" s="4" t="n"/>
      <c r="E24" s="23" t="n"/>
      <c r="F24" s="29">
        <f>IF($A24="","",IFERROR(VLOOKUP($E24,'Employés'!$A$5:$J$104,2,FALSE),""))</f>
        <v/>
      </c>
      <c r="G24" s="29">
        <f>IF($A24="","",IFERROR(VLOOKUP($E24,'Employés'!$A$5:$J$104,5,FALSE),""))</f>
        <v/>
      </c>
      <c r="H24" s="23" t="n"/>
      <c r="I24" s="30" t="n"/>
      <c r="J24" s="31">
        <f>IF($A24="","",IFERROR(VLOOKUP($E24,'Employés'!$A$5:$J$104,7,FALSE),0))</f>
        <v/>
      </c>
      <c r="K24" s="27" t="n"/>
      <c r="L24" s="27" t="n"/>
      <c r="M24" s="31">
        <f>IF($A24="","",IFERROR(IF($H24="Horaire",$I24*$K24,$L24),0))</f>
        <v/>
      </c>
      <c r="N24" s="30" t="n"/>
      <c r="O24" s="32" t="n"/>
      <c r="P24" s="31">
        <f>IF($A24="","",IFERROR($N24*$K24*$O24,0))</f>
        <v/>
      </c>
      <c r="Q24" s="33" t="n"/>
      <c r="R24" s="31">
        <f>IF($A24="","",IFERROR(($M24+$P24)*$Q24,0))</f>
        <v/>
      </c>
      <c r="S24" s="27" t="n"/>
      <c r="T24" s="27" t="n"/>
      <c r="U24" s="31">
        <f>IF($A24="","",SUM($M24,$P24,$R24,$S24,$T24))</f>
        <v/>
      </c>
      <c r="V24" s="27" t="n"/>
      <c r="W24" s="27" t="n"/>
      <c r="X24" s="27" t="n"/>
      <c r="Y24" s="27" t="n"/>
      <c r="Z24" s="27" t="n"/>
      <c r="AA24" s="27" t="n"/>
      <c r="AB24" s="31">
        <f>IF($A24="","",SUM($V24:$AA24))</f>
        <v/>
      </c>
      <c r="AC24" s="31">
        <f>IF($A24="","",IFERROR($U24-$AB24,0))</f>
        <v/>
      </c>
      <c r="AD24" s="27" t="n"/>
      <c r="AE24" s="27" t="n"/>
      <c r="AF24" s="27" t="n"/>
      <c r="AG24" s="27" t="n"/>
      <c r="AH24" s="27" t="n"/>
      <c r="AI24" s="31">
        <f>IF($A24="","",SUM($AD24:$AH24))</f>
        <v/>
      </c>
      <c r="AJ24" s="31">
        <f>IF($A24="","",SUM($U24,$AI24))</f>
        <v/>
      </c>
      <c r="AK24" s="18" t="n"/>
      <c r="AL24" s="29">
        <f>IF($A24="","",IF(AND($B24&lt;&gt;"",$C24&lt;&gt;"",$D24&lt;&gt;"",$E24&lt;&gt;"",$F24&lt;&gt;"",$C24&gt;=$B24,$D24&gt;=$C24,$U24&gt;=0,$AB24&gt;=0,$AC24&gt;=0),"OK","À corriger"))</f>
        <v/>
      </c>
    </row>
    <row r="25">
      <c r="A25" s="18" t="n"/>
      <c r="B25" s="4" t="n"/>
      <c r="C25" s="4" t="n"/>
      <c r="D25" s="4" t="n"/>
      <c r="E25" s="23" t="n"/>
      <c r="F25" s="29">
        <f>IF($A25="","",IFERROR(VLOOKUP($E25,'Employés'!$A$5:$J$104,2,FALSE),""))</f>
        <v/>
      </c>
      <c r="G25" s="29">
        <f>IF($A25="","",IFERROR(VLOOKUP($E25,'Employés'!$A$5:$J$104,5,FALSE),""))</f>
        <v/>
      </c>
      <c r="H25" s="23" t="n"/>
      <c r="I25" s="30" t="n"/>
      <c r="J25" s="31">
        <f>IF($A25="","",IFERROR(VLOOKUP($E25,'Employés'!$A$5:$J$104,7,FALSE),0))</f>
        <v/>
      </c>
      <c r="K25" s="27" t="n"/>
      <c r="L25" s="27" t="n"/>
      <c r="M25" s="31">
        <f>IF($A25="","",IFERROR(IF($H25="Horaire",$I25*$K25,$L25),0))</f>
        <v/>
      </c>
      <c r="N25" s="30" t="n"/>
      <c r="O25" s="32" t="n"/>
      <c r="P25" s="31">
        <f>IF($A25="","",IFERROR($N25*$K25*$O25,0))</f>
        <v/>
      </c>
      <c r="Q25" s="33" t="n"/>
      <c r="R25" s="31">
        <f>IF($A25="","",IFERROR(($M25+$P25)*$Q25,0))</f>
        <v/>
      </c>
      <c r="S25" s="27" t="n"/>
      <c r="T25" s="27" t="n"/>
      <c r="U25" s="31">
        <f>IF($A25="","",SUM($M25,$P25,$R25,$S25,$T25))</f>
        <v/>
      </c>
      <c r="V25" s="27" t="n"/>
      <c r="W25" s="27" t="n"/>
      <c r="X25" s="27" t="n"/>
      <c r="Y25" s="27" t="n"/>
      <c r="Z25" s="27" t="n"/>
      <c r="AA25" s="27" t="n"/>
      <c r="AB25" s="31">
        <f>IF($A25="","",SUM($V25:$AA25))</f>
        <v/>
      </c>
      <c r="AC25" s="31">
        <f>IF($A25="","",IFERROR($U25-$AB25,0))</f>
        <v/>
      </c>
      <c r="AD25" s="27" t="n"/>
      <c r="AE25" s="27" t="n"/>
      <c r="AF25" s="27" t="n"/>
      <c r="AG25" s="27" t="n"/>
      <c r="AH25" s="27" t="n"/>
      <c r="AI25" s="31">
        <f>IF($A25="","",SUM($AD25:$AH25))</f>
        <v/>
      </c>
      <c r="AJ25" s="31">
        <f>IF($A25="","",SUM($U25,$AI25))</f>
        <v/>
      </c>
      <c r="AK25" s="18" t="n"/>
      <c r="AL25" s="29">
        <f>IF($A25="","",IF(AND($B25&lt;&gt;"",$C25&lt;&gt;"",$D25&lt;&gt;"",$E25&lt;&gt;"",$F25&lt;&gt;"",$C25&gt;=$B25,$D25&gt;=$C25,$U25&gt;=0,$AB25&gt;=0,$AC25&gt;=0),"OK","À corriger"))</f>
        <v/>
      </c>
    </row>
    <row r="26">
      <c r="A26" s="18" t="n"/>
      <c r="B26" s="4" t="n"/>
      <c r="C26" s="4" t="n"/>
      <c r="D26" s="4" t="n"/>
      <c r="E26" s="23" t="n"/>
      <c r="F26" s="29">
        <f>IF($A26="","",IFERROR(VLOOKUP($E26,'Employés'!$A$5:$J$104,2,FALSE),""))</f>
        <v/>
      </c>
      <c r="G26" s="29">
        <f>IF($A26="","",IFERROR(VLOOKUP($E26,'Employés'!$A$5:$J$104,5,FALSE),""))</f>
        <v/>
      </c>
      <c r="H26" s="23" t="n"/>
      <c r="I26" s="30" t="n"/>
      <c r="J26" s="31">
        <f>IF($A26="","",IFERROR(VLOOKUP($E26,'Employés'!$A$5:$J$104,7,FALSE),0))</f>
        <v/>
      </c>
      <c r="K26" s="27" t="n"/>
      <c r="L26" s="27" t="n"/>
      <c r="M26" s="31">
        <f>IF($A26="","",IFERROR(IF($H26="Horaire",$I26*$K26,$L26),0))</f>
        <v/>
      </c>
      <c r="N26" s="30" t="n"/>
      <c r="O26" s="32" t="n"/>
      <c r="P26" s="31">
        <f>IF($A26="","",IFERROR($N26*$K26*$O26,0))</f>
        <v/>
      </c>
      <c r="Q26" s="33" t="n"/>
      <c r="R26" s="31">
        <f>IF($A26="","",IFERROR(($M26+$P26)*$Q26,0))</f>
        <v/>
      </c>
      <c r="S26" s="27" t="n"/>
      <c r="T26" s="27" t="n"/>
      <c r="U26" s="31">
        <f>IF($A26="","",SUM($M26,$P26,$R26,$S26,$T26))</f>
        <v/>
      </c>
      <c r="V26" s="27" t="n"/>
      <c r="W26" s="27" t="n"/>
      <c r="X26" s="27" t="n"/>
      <c r="Y26" s="27" t="n"/>
      <c r="Z26" s="27" t="n"/>
      <c r="AA26" s="27" t="n"/>
      <c r="AB26" s="31">
        <f>IF($A26="","",SUM($V26:$AA26))</f>
        <v/>
      </c>
      <c r="AC26" s="31">
        <f>IF($A26="","",IFERROR($U26-$AB26,0))</f>
        <v/>
      </c>
      <c r="AD26" s="27" t="n"/>
      <c r="AE26" s="27" t="n"/>
      <c r="AF26" s="27" t="n"/>
      <c r="AG26" s="27" t="n"/>
      <c r="AH26" s="27" t="n"/>
      <c r="AI26" s="31">
        <f>IF($A26="","",SUM($AD26:$AH26))</f>
        <v/>
      </c>
      <c r="AJ26" s="31">
        <f>IF($A26="","",SUM($U26,$AI26))</f>
        <v/>
      </c>
      <c r="AK26" s="18" t="n"/>
      <c r="AL26" s="29">
        <f>IF($A26="","",IF(AND($B26&lt;&gt;"",$C26&lt;&gt;"",$D26&lt;&gt;"",$E26&lt;&gt;"",$F26&lt;&gt;"",$C26&gt;=$B26,$D26&gt;=$C26,$U26&gt;=0,$AB26&gt;=0,$AC26&gt;=0),"OK","À corriger"))</f>
        <v/>
      </c>
    </row>
    <row r="27">
      <c r="A27" s="18" t="n"/>
      <c r="B27" s="4" t="n"/>
      <c r="C27" s="4" t="n"/>
      <c r="D27" s="4" t="n"/>
      <c r="E27" s="23" t="n"/>
      <c r="F27" s="29">
        <f>IF($A27="","",IFERROR(VLOOKUP($E27,'Employés'!$A$5:$J$104,2,FALSE),""))</f>
        <v/>
      </c>
      <c r="G27" s="29">
        <f>IF($A27="","",IFERROR(VLOOKUP($E27,'Employés'!$A$5:$J$104,5,FALSE),""))</f>
        <v/>
      </c>
      <c r="H27" s="23" t="n"/>
      <c r="I27" s="30" t="n"/>
      <c r="J27" s="31">
        <f>IF($A27="","",IFERROR(VLOOKUP($E27,'Employés'!$A$5:$J$104,7,FALSE),0))</f>
        <v/>
      </c>
      <c r="K27" s="27" t="n"/>
      <c r="L27" s="27" t="n"/>
      <c r="M27" s="31">
        <f>IF($A27="","",IFERROR(IF($H27="Horaire",$I27*$K27,$L27),0))</f>
        <v/>
      </c>
      <c r="N27" s="30" t="n"/>
      <c r="O27" s="32" t="n"/>
      <c r="P27" s="31">
        <f>IF($A27="","",IFERROR($N27*$K27*$O27,0))</f>
        <v/>
      </c>
      <c r="Q27" s="33" t="n"/>
      <c r="R27" s="31">
        <f>IF($A27="","",IFERROR(($M27+$P27)*$Q27,0))</f>
        <v/>
      </c>
      <c r="S27" s="27" t="n"/>
      <c r="T27" s="27" t="n"/>
      <c r="U27" s="31">
        <f>IF($A27="","",SUM($M27,$P27,$R27,$S27,$T27))</f>
        <v/>
      </c>
      <c r="V27" s="27" t="n"/>
      <c r="W27" s="27" t="n"/>
      <c r="X27" s="27" t="n"/>
      <c r="Y27" s="27" t="n"/>
      <c r="Z27" s="27" t="n"/>
      <c r="AA27" s="27" t="n"/>
      <c r="AB27" s="31">
        <f>IF($A27="","",SUM($V27:$AA27))</f>
        <v/>
      </c>
      <c r="AC27" s="31">
        <f>IF($A27="","",IFERROR($U27-$AB27,0))</f>
        <v/>
      </c>
      <c r="AD27" s="27" t="n"/>
      <c r="AE27" s="27" t="n"/>
      <c r="AF27" s="27" t="n"/>
      <c r="AG27" s="27" t="n"/>
      <c r="AH27" s="27" t="n"/>
      <c r="AI27" s="31">
        <f>IF($A27="","",SUM($AD27:$AH27))</f>
        <v/>
      </c>
      <c r="AJ27" s="31">
        <f>IF($A27="","",SUM($U27,$AI27))</f>
        <v/>
      </c>
      <c r="AK27" s="18" t="n"/>
      <c r="AL27" s="29">
        <f>IF($A27="","",IF(AND($B27&lt;&gt;"",$C27&lt;&gt;"",$D27&lt;&gt;"",$E27&lt;&gt;"",$F27&lt;&gt;"",$C27&gt;=$B27,$D27&gt;=$C27,$U27&gt;=0,$AB27&gt;=0,$AC27&gt;=0),"OK","À corriger"))</f>
        <v/>
      </c>
    </row>
    <row r="28">
      <c r="A28" s="18" t="n"/>
      <c r="B28" s="4" t="n"/>
      <c r="C28" s="4" t="n"/>
      <c r="D28" s="4" t="n"/>
      <c r="E28" s="23" t="n"/>
      <c r="F28" s="29">
        <f>IF($A28="","",IFERROR(VLOOKUP($E28,'Employés'!$A$5:$J$104,2,FALSE),""))</f>
        <v/>
      </c>
      <c r="G28" s="29">
        <f>IF($A28="","",IFERROR(VLOOKUP($E28,'Employés'!$A$5:$J$104,5,FALSE),""))</f>
        <v/>
      </c>
      <c r="H28" s="23" t="n"/>
      <c r="I28" s="30" t="n"/>
      <c r="J28" s="31">
        <f>IF($A28="","",IFERROR(VLOOKUP($E28,'Employés'!$A$5:$J$104,7,FALSE),0))</f>
        <v/>
      </c>
      <c r="K28" s="27" t="n"/>
      <c r="L28" s="27" t="n"/>
      <c r="M28" s="31">
        <f>IF($A28="","",IFERROR(IF($H28="Horaire",$I28*$K28,$L28),0))</f>
        <v/>
      </c>
      <c r="N28" s="30" t="n"/>
      <c r="O28" s="32" t="n"/>
      <c r="P28" s="31">
        <f>IF($A28="","",IFERROR($N28*$K28*$O28,0))</f>
        <v/>
      </c>
      <c r="Q28" s="33" t="n"/>
      <c r="R28" s="31">
        <f>IF($A28="","",IFERROR(($M28+$P28)*$Q28,0))</f>
        <v/>
      </c>
      <c r="S28" s="27" t="n"/>
      <c r="T28" s="27" t="n"/>
      <c r="U28" s="31">
        <f>IF($A28="","",SUM($M28,$P28,$R28,$S28,$T28))</f>
        <v/>
      </c>
      <c r="V28" s="27" t="n"/>
      <c r="W28" s="27" t="n"/>
      <c r="X28" s="27" t="n"/>
      <c r="Y28" s="27" t="n"/>
      <c r="Z28" s="27" t="n"/>
      <c r="AA28" s="27" t="n"/>
      <c r="AB28" s="31">
        <f>IF($A28="","",SUM($V28:$AA28))</f>
        <v/>
      </c>
      <c r="AC28" s="31">
        <f>IF($A28="","",IFERROR($U28-$AB28,0))</f>
        <v/>
      </c>
      <c r="AD28" s="27" t="n"/>
      <c r="AE28" s="27" t="n"/>
      <c r="AF28" s="27" t="n"/>
      <c r="AG28" s="27" t="n"/>
      <c r="AH28" s="27" t="n"/>
      <c r="AI28" s="31">
        <f>IF($A28="","",SUM($AD28:$AH28))</f>
        <v/>
      </c>
      <c r="AJ28" s="31">
        <f>IF($A28="","",SUM($U28,$AI28))</f>
        <v/>
      </c>
      <c r="AK28" s="18" t="n"/>
      <c r="AL28" s="29">
        <f>IF($A28="","",IF(AND($B28&lt;&gt;"",$C28&lt;&gt;"",$D28&lt;&gt;"",$E28&lt;&gt;"",$F28&lt;&gt;"",$C28&gt;=$B28,$D28&gt;=$C28,$U28&gt;=0,$AB28&gt;=0,$AC28&gt;=0),"OK","À corriger"))</f>
        <v/>
      </c>
    </row>
    <row r="29">
      <c r="A29" s="18" t="n"/>
      <c r="B29" s="4" t="n"/>
      <c r="C29" s="4" t="n"/>
      <c r="D29" s="4" t="n"/>
      <c r="E29" s="23" t="n"/>
      <c r="F29" s="29">
        <f>IF($A29="","",IFERROR(VLOOKUP($E29,'Employés'!$A$5:$J$104,2,FALSE),""))</f>
        <v/>
      </c>
      <c r="G29" s="29">
        <f>IF($A29="","",IFERROR(VLOOKUP($E29,'Employés'!$A$5:$J$104,5,FALSE),""))</f>
        <v/>
      </c>
      <c r="H29" s="23" t="n"/>
      <c r="I29" s="30" t="n"/>
      <c r="J29" s="31">
        <f>IF($A29="","",IFERROR(VLOOKUP($E29,'Employés'!$A$5:$J$104,7,FALSE),0))</f>
        <v/>
      </c>
      <c r="K29" s="27" t="n"/>
      <c r="L29" s="27" t="n"/>
      <c r="M29" s="31">
        <f>IF($A29="","",IFERROR(IF($H29="Horaire",$I29*$K29,$L29),0))</f>
        <v/>
      </c>
      <c r="N29" s="30" t="n"/>
      <c r="O29" s="32" t="n"/>
      <c r="P29" s="31">
        <f>IF($A29="","",IFERROR($N29*$K29*$O29,0))</f>
        <v/>
      </c>
      <c r="Q29" s="33" t="n"/>
      <c r="R29" s="31">
        <f>IF($A29="","",IFERROR(($M29+$P29)*$Q29,0))</f>
        <v/>
      </c>
      <c r="S29" s="27" t="n"/>
      <c r="T29" s="27" t="n"/>
      <c r="U29" s="31">
        <f>IF($A29="","",SUM($M29,$P29,$R29,$S29,$T29))</f>
        <v/>
      </c>
      <c r="V29" s="27" t="n"/>
      <c r="W29" s="27" t="n"/>
      <c r="X29" s="27" t="n"/>
      <c r="Y29" s="27" t="n"/>
      <c r="Z29" s="27" t="n"/>
      <c r="AA29" s="27" t="n"/>
      <c r="AB29" s="31">
        <f>IF($A29="","",SUM($V29:$AA29))</f>
        <v/>
      </c>
      <c r="AC29" s="31">
        <f>IF($A29="","",IFERROR($U29-$AB29,0))</f>
        <v/>
      </c>
      <c r="AD29" s="27" t="n"/>
      <c r="AE29" s="27" t="n"/>
      <c r="AF29" s="27" t="n"/>
      <c r="AG29" s="27" t="n"/>
      <c r="AH29" s="27" t="n"/>
      <c r="AI29" s="31">
        <f>IF($A29="","",SUM($AD29:$AH29))</f>
        <v/>
      </c>
      <c r="AJ29" s="31">
        <f>IF($A29="","",SUM($U29,$AI29))</f>
        <v/>
      </c>
      <c r="AK29" s="18" t="n"/>
      <c r="AL29" s="29">
        <f>IF($A29="","",IF(AND($B29&lt;&gt;"",$C29&lt;&gt;"",$D29&lt;&gt;"",$E29&lt;&gt;"",$F29&lt;&gt;"",$C29&gt;=$B29,$D29&gt;=$C29,$U29&gt;=0,$AB29&gt;=0,$AC29&gt;=0),"OK","À corriger"))</f>
        <v/>
      </c>
    </row>
    <row r="30">
      <c r="A30" s="18" t="n"/>
      <c r="B30" s="4" t="n"/>
      <c r="C30" s="4" t="n"/>
      <c r="D30" s="4" t="n"/>
      <c r="E30" s="23" t="n"/>
      <c r="F30" s="29">
        <f>IF($A30="","",IFERROR(VLOOKUP($E30,'Employés'!$A$5:$J$104,2,FALSE),""))</f>
        <v/>
      </c>
      <c r="G30" s="29">
        <f>IF($A30="","",IFERROR(VLOOKUP($E30,'Employés'!$A$5:$J$104,5,FALSE),""))</f>
        <v/>
      </c>
      <c r="H30" s="23" t="n"/>
      <c r="I30" s="30" t="n"/>
      <c r="J30" s="31">
        <f>IF($A30="","",IFERROR(VLOOKUP($E30,'Employés'!$A$5:$J$104,7,FALSE),0))</f>
        <v/>
      </c>
      <c r="K30" s="27" t="n"/>
      <c r="L30" s="27" t="n"/>
      <c r="M30" s="31">
        <f>IF($A30="","",IFERROR(IF($H30="Horaire",$I30*$K30,$L30),0))</f>
        <v/>
      </c>
      <c r="N30" s="30" t="n"/>
      <c r="O30" s="32" t="n"/>
      <c r="P30" s="31">
        <f>IF($A30="","",IFERROR($N30*$K30*$O30,0))</f>
        <v/>
      </c>
      <c r="Q30" s="33" t="n"/>
      <c r="R30" s="31">
        <f>IF($A30="","",IFERROR(($M30+$P30)*$Q30,0))</f>
        <v/>
      </c>
      <c r="S30" s="27" t="n"/>
      <c r="T30" s="27" t="n"/>
      <c r="U30" s="31">
        <f>IF($A30="","",SUM($M30,$P30,$R30,$S30,$T30))</f>
        <v/>
      </c>
      <c r="V30" s="27" t="n"/>
      <c r="W30" s="27" t="n"/>
      <c r="X30" s="27" t="n"/>
      <c r="Y30" s="27" t="n"/>
      <c r="Z30" s="27" t="n"/>
      <c r="AA30" s="27" t="n"/>
      <c r="AB30" s="31">
        <f>IF($A30="","",SUM($V30:$AA30))</f>
        <v/>
      </c>
      <c r="AC30" s="31">
        <f>IF($A30="","",IFERROR($U30-$AB30,0))</f>
        <v/>
      </c>
      <c r="AD30" s="27" t="n"/>
      <c r="AE30" s="27" t="n"/>
      <c r="AF30" s="27" t="n"/>
      <c r="AG30" s="27" t="n"/>
      <c r="AH30" s="27" t="n"/>
      <c r="AI30" s="31">
        <f>IF($A30="","",SUM($AD30:$AH30))</f>
        <v/>
      </c>
      <c r="AJ30" s="31">
        <f>IF($A30="","",SUM($U30,$AI30))</f>
        <v/>
      </c>
      <c r="AK30" s="18" t="n"/>
      <c r="AL30" s="29">
        <f>IF($A30="","",IF(AND($B30&lt;&gt;"",$C30&lt;&gt;"",$D30&lt;&gt;"",$E30&lt;&gt;"",$F30&lt;&gt;"",$C30&gt;=$B30,$D30&gt;=$C30,$U30&gt;=0,$AB30&gt;=0,$AC30&gt;=0),"OK","À corriger"))</f>
        <v/>
      </c>
    </row>
    <row r="31">
      <c r="A31" s="18" t="n"/>
      <c r="B31" s="4" t="n"/>
      <c r="C31" s="4" t="n"/>
      <c r="D31" s="4" t="n"/>
      <c r="E31" s="23" t="n"/>
      <c r="F31" s="29">
        <f>IF($A31="","",IFERROR(VLOOKUP($E31,'Employés'!$A$5:$J$104,2,FALSE),""))</f>
        <v/>
      </c>
      <c r="G31" s="29">
        <f>IF($A31="","",IFERROR(VLOOKUP($E31,'Employés'!$A$5:$J$104,5,FALSE),""))</f>
        <v/>
      </c>
      <c r="H31" s="23" t="n"/>
      <c r="I31" s="30" t="n"/>
      <c r="J31" s="31">
        <f>IF($A31="","",IFERROR(VLOOKUP($E31,'Employés'!$A$5:$J$104,7,FALSE),0))</f>
        <v/>
      </c>
      <c r="K31" s="27" t="n"/>
      <c r="L31" s="27" t="n"/>
      <c r="M31" s="31">
        <f>IF($A31="","",IFERROR(IF($H31="Horaire",$I31*$K31,$L31),0))</f>
        <v/>
      </c>
      <c r="N31" s="30" t="n"/>
      <c r="O31" s="32" t="n"/>
      <c r="P31" s="31">
        <f>IF($A31="","",IFERROR($N31*$K31*$O31,0))</f>
        <v/>
      </c>
      <c r="Q31" s="33" t="n"/>
      <c r="R31" s="31">
        <f>IF($A31="","",IFERROR(($M31+$P31)*$Q31,0))</f>
        <v/>
      </c>
      <c r="S31" s="27" t="n"/>
      <c r="T31" s="27" t="n"/>
      <c r="U31" s="31">
        <f>IF($A31="","",SUM($M31,$P31,$R31,$S31,$T31))</f>
        <v/>
      </c>
      <c r="V31" s="27" t="n"/>
      <c r="W31" s="27" t="n"/>
      <c r="X31" s="27" t="n"/>
      <c r="Y31" s="27" t="n"/>
      <c r="Z31" s="27" t="n"/>
      <c r="AA31" s="27" t="n"/>
      <c r="AB31" s="31">
        <f>IF($A31="","",SUM($V31:$AA31))</f>
        <v/>
      </c>
      <c r="AC31" s="31">
        <f>IF($A31="","",IFERROR($U31-$AB31,0))</f>
        <v/>
      </c>
      <c r="AD31" s="27" t="n"/>
      <c r="AE31" s="27" t="n"/>
      <c r="AF31" s="27" t="n"/>
      <c r="AG31" s="27" t="n"/>
      <c r="AH31" s="27" t="n"/>
      <c r="AI31" s="31">
        <f>IF($A31="","",SUM($AD31:$AH31))</f>
        <v/>
      </c>
      <c r="AJ31" s="31">
        <f>IF($A31="","",SUM($U31,$AI31))</f>
        <v/>
      </c>
      <c r="AK31" s="18" t="n"/>
      <c r="AL31" s="29">
        <f>IF($A31="","",IF(AND($B31&lt;&gt;"",$C31&lt;&gt;"",$D31&lt;&gt;"",$E31&lt;&gt;"",$F31&lt;&gt;"",$C31&gt;=$B31,$D31&gt;=$C31,$U31&gt;=0,$AB31&gt;=0,$AC31&gt;=0),"OK","À corriger"))</f>
        <v/>
      </c>
    </row>
    <row r="32">
      <c r="A32" s="18" t="n"/>
      <c r="B32" s="4" t="n"/>
      <c r="C32" s="4" t="n"/>
      <c r="D32" s="4" t="n"/>
      <c r="E32" s="23" t="n"/>
      <c r="F32" s="29">
        <f>IF($A32="","",IFERROR(VLOOKUP($E32,'Employés'!$A$5:$J$104,2,FALSE),""))</f>
        <v/>
      </c>
      <c r="G32" s="29">
        <f>IF($A32="","",IFERROR(VLOOKUP($E32,'Employés'!$A$5:$J$104,5,FALSE),""))</f>
        <v/>
      </c>
      <c r="H32" s="23" t="n"/>
      <c r="I32" s="30" t="n"/>
      <c r="J32" s="31">
        <f>IF($A32="","",IFERROR(VLOOKUP($E32,'Employés'!$A$5:$J$104,7,FALSE),0))</f>
        <v/>
      </c>
      <c r="K32" s="27" t="n"/>
      <c r="L32" s="27" t="n"/>
      <c r="M32" s="31">
        <f>IF($A32="","",IFERROR(IF($H32="Horaire",$I32*$K32,$L32),0))</f>
        <v/>
      </c>
      <c r="N32" s="30" t="n"/>
      <c r="O32" s="32" t="n"/>
      <c r="P32" s="31">
        <f>IF($A32="","",IFERROR($N32*$K32*$O32,0))</f>
        <v/>
      </c>
      <c r="Q32" s="33" t="n"/>
      <c r="R32" s="31">
        <f>IF($A32="","",IFERROR(($M32+$P32)*$Q32,0))</f>
        <v/>
      </c>
      <c r="S32" s="27" t="n"/>
      <c r="T32" s="27" t="n"/>
      <c r="U32" s="31">
        <f>IF($A32="","",SUM($M32,$P32,$R32,$S32,$T32))</f>
        <v/>
      </c>
      <c r="V32" s="27" t="n"/>
      <c r="W32" s="27" t="n"/>
      <c r="X32" s="27" t="n"/>
      <c r="Y32" s="27" t="n"/>
      <c r="Z32" s="27" t="n"/>
      <c r="AA32" s="27" t="n"/>
      <c r="AB32" s="31">
        <f>IF($A32="","",SUM($V32:$AA32))</f>
        <v/>
      </c>
      <c r="AC32" s="31">
        <f>IF($A32="","",IFERROR($U32-$AB32,0))</f>
        <v/>
      </c>
      <c r="AD32" s="27" t="n"/>
      <c r="AE32" s="27" t="n"/>
      <c r="AF32" s="27" t="n"/>
      <c r="AG32" s="27" t="n"/>
      <c r="AH32" s="27" t="n"/>
      <c r="AI32" s="31">
        <f>IF($A32="","",SUM($AD32:$AH32))</f>
        <v/>
      </c>
      <c r="AJ32" s="31">
        <f>IF($A32="","",SUM($U32,$AI32))</f>
        <v/>
      </c>
      <c r="AK32" s="18" t="n"/>
      <c r="AL32" s="29">
        <f>IF($A32="","",IF(AND($B32&lt;&gt;"",$C32&lt;&gt;"",$D32&lt;&gt;"",$E32&lt;&gt;"",$F32&lt;&gt;"",$C32&gt;=$B32,$D32&gt;=$C32,$U32&gt;=0,$AB32&gt;=0,$AC32&gt;=0),"OK","À corriger"))</f>
        <v/>
      </c>
    </row>
    <row r="33">
      <c r="A33" s="18" t="n"/>
      <c r="B33" s="4" t="n"/>
      <c r="C33" s="4" t="n"/>
      <c r="D33" s="4" t="n"/>
      <c r="E33" s="23" t="n"/>
      <c r="F33" s="29">
        <f>IF($A33="","",IFERROR(VLOOKUP($E33,'Employés'!$A$5:$J$104,2,FALSE),""))</f>
        <v/>
      </c>
      <c r="G33" s="29">
        <f>IF($A33="","",IFERROR(VLOOKUP($E33,'Employés'!$A$5:$J$104,5,FALSE),""))</f>
        <v/>
      </c>
      <c r="H33" s="23" t="n"/>
      <c r="I33" s="30" t="n"/>
      <c r="J33" s="31">
        <f>IF($A33="","",IFERROR(VLOOKUP($E33,'Employés'!$A$5:$J$104,7,FALSE),0))</f>
        <v/>
      </c>
      <c r="K33" s="27" t="n"/>
      <c r="L33" s="27" t="n"/>
      <c r="M33" s="31">
        <f>IF($A33="","",IFERROR(IF($H33="Horaire",$I33*$K33,$L33),0))</f>
        <v/>
      </c>
      <c r="N33" s="30" t="n"/>
      <c r="O33" s="32" t="n"/>
      <c r="P33" s="31">
        <f>IF($A33="","",IFERROR($N33*$K33*$O33,0))</f>
        <v/>
      </c>
      <c r="Q33" s="33" t="n"/>
      <c r="R33" s="31">
        <f>IF($A33="","",IFERROR(($M33+$P33)*$Q33,0))</f>
        <v/>
      </c>
      <c r="S33" s="27" t="n"/>
      <c r="T33" s="27" t="n"/>
      <c r="U33" s="31">
        <f>IF($A33="","",SUM($M33,$P33,$R33,$S33,$T33))</f>
        <v/>
      </c>
      <c r="V33" s="27" t="n"/>
      <c r="W33" s="27" t="n"/>
      <c r="X33" s="27" t="n"/>
      <c r="Y33" s="27" t="n"/>
      <c r="Z33" s="27" t="n"/>
      <c r="AA33" s="27" t="n"/>
      <c r="AB33" s="31">
        <f>IF($A33="","",SUM($V33:$AA33))</f>
        <v/>
      </c>
      <c r="AC33" s="31">
        <f>IF($A33="","",IFERROR($U33-$AB33,0))</f>
        <v/>
      </c>
      <c r="AD33" s="27" t="n"/>
      <c r="AE33" s="27" t="n"/>
      <c r="AF33" s="27" t="n"/>
      <c r="AG33" s="27" t="n"/>
      <c r="AH33" s="27" t="n"/>
      <c r="AI33" s="31">
        <f>IF($A33="","",SUM($AD33:$AH33))</f>
        <v/>
      </c>
      <c r="AJ33" s="31">
        <f>IF($A33="","",SUM($U33,$AI33))</f>
        <v/>
      </c>
      <c r="AK33" s="18" t="n"/>
      <c r="AL33" s="29">
        <f>IF($A33="","",IF(AND($B33&lt;&gt;"",$C33&lt;&gt;"",$D33&lt;&gt;"",$E33&lt;&gt;"",$F33&lt;&gt;"",$C33&gt;=$B33,$D33&gt;=$C33,$U33&gt;=0,$AB33&gt;=0,$AC33&gt;=0),"OK","À corriger"))</f>
        <v/>
      </c>
    </row>
    <row r="34">
      <c r="A34" s="18" t="n"/>
      <c r="B34" s="4" t="n"/>
      <c r="C34" s="4" t="n"/>
      <c r="D34" s="4" t="n"/>
      <c r="E34" s="23" t="n"/>
      <c r="F34" s="29">
        <f>IF($A34="","",IFERROR(VLOOKUP($E34,'Employés'!$A$5:$J$104,2,FALSE),""))</f>
        <v/>
      </c>
      <c r="G34" s="29">
        <f>IF($A34="","",IFERROR(VLOOKUP($E34,'Employés'!$A$5:$J$104,5,FALSE),""))</f>
        <v/>
      </c>
      <c r="H34" s="23" t="n"/>
      <c r="I34" s="30" t="n"/>
      <c r="J34" s="31">
        <f>IF($A34="","",IFERROR(VLOOKUP($E34,'Employés'!$A$5:$J$104,7,FALSE),0))</f>
        <v/>
      </c>
      <c r="K34" s="27" t="n"/>
      <c r="L34" s="27" t="n"/>
      <c r="M34" s="31">
        <f>IF($A34="","",IFERROR(IF($H34="Horaire",$I34*$K34,$L34),0))</f>
        <v/>
      </c>
      <c r="N34" s="30" t="n"/>
      <c r="O34" s="32" t="n"/>
      <c r="P34" s="31">
        <f>IF($A34="","",IFERROR($N34*$K34*$O34,0))</f>
        <v/>
      </c>
      <c r="Q34" s="33" t="n"/>
      <c r="R34" s="31">
        <f>IF($A34="","",IFERROR(($M34+$P34)*$Q34,0))</f>
        <v/>
      </c>
      <c r="S34" s="27" t="n"/>
      <c r="T34" s="27" t="n"/>
      <c r="U34" s="31">
        <f>IF($A34="","",SUM($M34,$P34,$R34,$S34,$T34))</f>
        <v/>
      </c>
      <c r="V34" s="27" t="n"/>
      <c r="W34" s="27" t="n"/>
      <c r="X34" s="27" t="n"/>
      <c r="Y34" s="27" t="n"/>
      <c r="Z34" s="27" t="n"/>
      <c r="AA34" s="27" t="n"/>
      <c r="AB34" s="31">
        <f>IF($A34="","",SUM($V34:$AA34))</f>
        <v/>
      </c>
      <c r="AC34" s="31">
        <f>IF($A34="","",IFERROR($U34-$AB34,0))</f>
        <v/>
      </c>
      <c r="AD34" s="27" t="n"/>
      <c r="AE34" s="27" t="n"/>
      <c r="AF34" s="27" t="n"/>
      <c r="AG34" s="27" t="n"/>
      <c r="AH34" s="27" t="n"/>
      <c r="AI34" s="31">
        <f>IF($A34="","",SUM($AD34:$AH34))</f>
        <v/>
      </c>
      <c r="AJ34" s="31">
        <f>IF($A34="","",SUM($U34,$AI34))</f>
        <v/>
      </c>
      <c r="AK34" s="18" t="n"/>
      <c r="AL34" s="29">
        <f>IF($A34="","",IF(AND($B34&lt;&gt;"",$C34&lt;&gt;"",$D34&lt;&gt;"",$E34&lt;&gt;"",$F34&lt;&gt;"",$C34&gt;=$B34,$D34&gt;=$C34,$U34&gt;=0,$AB34&gt;=0,$AC34&gt;=0),"OK","À corriger"))</f>
        <v/>
      </c>
    </row>
    <row r="35">
      <c r="A35" s="18" t="n"/>
      <c r="B35" s="4" t="n"/>
      <c r="C35" s="4" t="n"/>
      <c r="D35" s="4" t="n"/>
      <c r="E35" s="23" t="n"/>
      <c r="F35" s="29">
        <f>IF($A35="","",IFERROR(VLOOKUP($E35,'Employés'!$A$5:$J$104,2,FALSE),""))</f>
        <v/>
      </c>
      <c r="G35" s="29">
        <f>IF($A35="","",IFERROR(VLOOKUP($E35,'Employés'!$A$5:$J$104,5,FALSE),""))</f>
        <v/>
      </c>
      <c r="H35" s="23" t="n"/>
      <c r="I35" s="30" t="n"/>
      <c r="J35" s="31">
        <f>IF($A35="","",IFERROR(VLOOKUP($E35,'Employés'!$A$5:$J$104,7,FALSE),0))</f>
        <v/>
      </c>
      <c r="K35" s="27" t="n"/>
      <c r="L35" s="27" t="n"/>
      <c r="M35" s="31">
        <f>IF($A35="","",IFERROR(IF($H35="Horaire",$I35*$K35,$L35),0))</f>
        <v/>
      </c>
      <c r="N35" s="30" t="n"/>
      <c r="O35" s="32" t="n"/>
      <c r="P35" s="31">
        <f>IF($A35="","",IFERROR($N35*$K35*$O35,0))</f>
        <v/>
      </c>
      <c r="Q35" s="33" t="n"/>
      <c r="R35" s="31">
        <f>IF($A35="","",IFERROR(($M35+$P35)*$Q35,0))</f>
        <v/>
      </c>
      <c r="S35" s="27" t="n"/>
      <c r="T35" s="27" t="n"/>
      <c r="U35" s="31">
        <f>IF($A35="","",SUM($M35,$P35,$R35,$S35,$T35))</f>
        <v/>
      </c>
      <c r="V35" s="27" t="n"/>
      <c r="W35" s="27" t="n"/>
      <c r="X35" s="27" t="n"/>
      <c r="Y35" s="27" t="n"/>
      <c r="Z35" s="27" t="n"/>
      <c r="AA35" s="27" t="n"/>
      <c r="AB35" s="31">
        <f>IF($A35="","",SUM($V35:$AA35))</f>
        <v/>
      </c>
      <c r="AC35" s="31">
        <f>IF($A35="","",IFERROR($U35-$AB35,0))</f>
        <v/>
      </c>
      <c r="AD35" s="27" t="n"/>
      <c r="AE35" s="27" t="n"/>
      <c r="AF35" s="27" t="n"/>
      <c r="AG35" s="27" t="n"/>
      <c r="AH35" s="27" t="n"/>
      <c r="AI35" s="31">
        <f>IF($A35="","",SUM($AD35:$AH35))</f>
        <v/>
      </c>
      <c r="AJ35" s="31">
        <f>IF($A35="","",SUM($U35,$AI35))</f>
        <v/>
      </c>
      <c r="AK35" s="18" t="n"/>
      <c r="AL35" s="29">
        <f>IF($A35="","",IF(AND($B35&lt;&gt;"",$C35&lt;&gt;"",$D35&lt;&gt;"",$E35&lt;&gt;"",$F35&lt;&gt;"",$C35&gt;=$B35,$D35&gt;=$C35,$U35&gt;=0,$AB35&gt;=0,$AC35&gt;=0),"OK","À corriger"))</f>
        <v/>
      </c>
    </row>
    <row r="36">
      <c r="A36" s="18" t="n"/>
      <c r="B36" s="4" t="n"/>
      <c r="C36" s="4" t="n"/>
      <c r="D36" s="4" t="n"/>
      <c r="E36" s="23" t="n"/>
      <c r="F36" s="29">
        <f>IF($A36="","",IFERROR(VLOOKUP($E36,'Employés'!$A$5:$J$104,2,FALSE),""))</f>
        <v/>
      </c>
      <c r="G36" s="29">
        <f>IF($A36="","",IFERROR(VLOOKUP($E36,'Employés'!$A$5:$J$104,5,FALSE),""))</f>
        <v/>
      </c>
      <c r="H36" s="23" t="n"/>
      <c r="I36" s="30" t="n"/>
      <c r="J36" s="31">
        <f>IF($A36="","",IFERROR(VLOOKUP($E36,'Employés'!$A$5:$J$104,7,FALSE),0))</f>
        <v/>
      </c>
      <c r="K36" s="27" t="n"/>
      <c r="L36" s="27" t="n"/>
      <c r="M36" s="31">
        <f>IF($A36="","",IFERROR(IF($H36="Horaire",$I36*$K36,$L36),0))</f>
        <v/>
      </c>
      <c r="N36" s="30" t="n"/>
      <c r="O36" s="32" t="n"/>
      <c r="P36" s="31">
        <f>IF($A36="","",IFERROR($N36*$K36*$O36,0))</f>
        <v/>
      </c>
      <c r="Q36" s="33" t="n"/>
      <c r="R36" s="31">
        <f>IF($A36="","",IFERROR(($M36+$P36)*$Q36,0))</f>
        <v/>
      </c>
      <c r="S36" s="27" t="n"/>
      <c r="T36" s="27" t="n"/>
      <c r="U36" s="31">
        <f>IF($A36="","",SUM($M36,$P36,$R36,$S36,$T36))</f>
        <v/>
      </c>
      <c r="V36" s="27" t="n"/>
      <c r="W36" s="27" t="n"/>
      <c r="X36" s="27" t="n"/>
      <c r="Y36" s="27" t="n"/>
      <c r="Z36" s="27" t="n"/>
      <c r="AA36" s="27" t="n"/>
      <c r="AB36" s="31">
        <f>IF($A36="","",SUM($V36:$AA36))</f>
        <v/>
      </c>
      <c r="AC36" s="31">
        <f>IF($A36="","",IFERROR($U36-$AB36,0))</f>
        <v/>
      </c>
      <c r="AD36" s="27" t="n"/>
      <c r="AE36" s="27" t="n"/>
      <c r="AF36" s="27" t="n"/>
      <c r="AG36" s="27" t="n"/>
      <c r="AH36" s="27" t="n"/>
      <c r="AI36" s="31">
        <f>IF($A36="","",SUM($AD36:$AH36))</f>
        <v/>
      </c>
      <c r="AJ36" s="31">
        <f>IF($A36="","",SUM($U36,$AI36))</f>
        <v/>
      </c>
      <c r="AK36" s="18" t="n"/>
      <c r="AL36" s="29">
        <f>IF($A36="","",IF(AND($B36&lt;&gt;"",$C36&lt;&gt;"",$D36&lt;&gt;"",$E36&lt;&gt;"",$F36&lt;&gt;"",$C36&gt;=$B36,$D36&gt;=$C36,$U36&gt;=0,$AB36&gt;=0,$AC36&gt;=0),"OK","À corriger"))</f>
        <v/>
      </c>
    </row>
    <row r="37">
      <c r="A37" s="18" t="n"/>
      <c r="B37" s="4" t="n"/>
      <c r="C37" s="4" t="n"/>
      <c r="D37" s="4" t="n"/>
      <c r="E37" s="23" t="n"/>
      <c r="F37" s="29">
        <f>IF($A37="","",IFERROR(VLOOKUP($E37,'Employés'!$A$5:$J$104,2,FALSE),""))</f>
        <v/>
      </c>
      <c r="G37" s="29">
        <f>IF($A37="","",IFERROR(VLOOKUP($E37,'Employés'!$A$5:$J$104,5,FALSE),""))</f>
        <v/>
      </c>
      <c r="H37" s="23" t="n"/>
      <c r="I37" s="30" t="n"/>
      <c r="J37" s="31">
        <f>IF($A37="","",IFERROR(VLOOKUP($E37,'Employés'!$A$5:$J$104,7,FALSE),0))</f>
        <v/>
      </c>
      <c r="K37" s="27" t="n"/>
      <c r="L37" s="27" t="n"/>
      <c r="M37" s="31">
        <f>IF($A37="","",IFERROR(IF($H37="Horaire",$I37*$K37,$L37),0))</f>
        <v/>
      </c>
      <c r="N37" s="30" t="n"/>
      <c r="O37" s="32" t="n"/>
      <c r="P37" s="31">
        <f>IF($A37="","",IFERROR($N37*$K37*$O37,0))</f>
        <v/>
      </c>
      <c r="Q37" s="33" t="n"/>
      <c r="R37" s="31">
        <f>IF($A37="","",IFERROR(($M37+$P37)*$Q37,0))</f>
        <v/>
      </c>
      <c r="S37" s="27" t="n"/>
      <c r="T37" s="27" t="n"/>
      <c r="U37" s="31">
        <f>IF($A37="","",SUM($M37,$P37,$R37,$S37,$T37))</f>
        <v/>
      </c>
      <c r="V37" s="27" t="n"/>
      <c r="W37" s="27" t="n"/>
      <c r="X37" s="27" t="n"/>
      <c r="Y37" s="27" t="n"/>
      <c r="Z37" s="27" t="n"/>
      <c r="AA37" s="27" t="n"/>
      <c r="AB37" s="31">
        <f>IF($A37="","",SUM($V37:$AA37))</f>
        <v/>
      </c>
      <c r="AC37" s="31">
        <f>IF($A37="","",IFERROR($U37-$AB37,0))</f>
        <v/>
      </c>
      <c r="AD37" s="27" t="n"/>
      <c r="AE37" s="27" t="n"/>
      <c r="AF37" s="27" t="n"/>
      <c r="AG37" s="27" t="n"/>
      <c r="AH37" s="27" t="n"/>
      <c r="AI37" s="31">
        <f>IF($A37="","",SUM($AD37:$AH37))</f>
        <v/>
      </c>
      <c r="AJ37" s="31">
        <f>IF($A37="","",SUM($U37,$AI37))</f>
        <v/>
      </c>
      <c r="AK37" s="18" t="n"/>
      <c r="AL37" s="29">
        <f>IF($A37="","",IF(AND($B37&lt;&gt;"",$C37&lt;&gt;"",$D37&lt;&gt;"",$E37&lt;&gt;"",$F37&lt;&gt;"",$C37&gt;=$B37,$D37&gt;=$C37,$U37&gt;=0,$AB37&gt;=0,$AC37&gt;=0),"OK","À corriger"))</f>
        <v/>
      </c>
    </row>
    <row r="38">
      <c r="A38" s="18" t="n"/>
      <c r="B38" s="4" t="n"/>
      <c r="C38" s="4" t="n"/>
      <c r="D38" s="4" t="n"/>
      <c r="E38" s="23" t="n"/>
      <c r="F38" s="29">
        <f>IF($A38="","",IFERROR(VLOOKUP($E38,'Employés'!$A$5:$J$104,2,FALSE),""))</f>
        <v/>
      </c>
      <c r="G38" s="29">
        <f>IF($A38="","",IFERROR(VLOOKUP($E38,'Employés'!$A$5:$J$104,5,FALSE),""))</f>
        <v/>
      </c>
      <c r="H38" s="23" t="n"/>
      <c r="I38" s="30" t="n"/>
      <c r="J38" s="31">
        <f>IF($A38="","",IFERROR(VLOOKUP($E38,'Employés'!$A$5:$J$104,7,FALSE),0))</f>
        <v/>
      </c>
      <c r="K38" s="27" t="n"/>
      <c r="L38" s="27" t="n"/>
      <c r="M38" s="31">
        <f>IF($A38="","",IFERROR(IF($H38="Horaire",$I38*$K38,$L38),0))</f>
        <v/>
      </c>
      <c r="N38" s="30" t="n"/>
      <c r="O38" s="32" t="n"/>
      <c r="P38" s="31">
        <f>IF($A38="","",IFERROR($N38*$K38*$O38,0))</f>
        <v/>
      </c>
      <c r="Q38" s="33" t="n"/>
      <c r="R38" s="31">
        <f>IF($A38="","",IFERROR(($M38+$P38)*$Q38,0))</f>
        <v/>
      </c>
      <c r="S38" s="27" t="n"/>
      <c r="T38" s="27" t="n"/>
      <c r="U38" s="31">
        <f>IF($A38="","",SUM($M38,$P38,$R38,$S38,$T38))</f>
        <v/>
      </c>
      <c r="V38" s="27" t="n"/>
      <c r="W38" s="27" t="n"/>
      <c r="X38" s="27" t="n"/>
      <c r="Y38" s="27" t="n"/>
      <c r="Z38" s="27" t="n"/>
      <c r="AA38" s="27" t="n"/>
      <c r="AB38" s="31">
        <f>IF($A38="","",SUM($V38:$AA38))</f>
        <v/>
      </c>
      <c r="AC38" s="31">
        <f>IF($A38="","",IFERROR($U38-$AB38,0))</f>
        <v/>
      </c>
      <c r="AD38" s="27" t="n"/>
      <c r="AE38" s="27" t="n"/>
      <c r="AF38" s="27" t="n"/>
      <c r="AG38" s="27" t="n"/>
      <c r="AH38" s="27" t="n"/>
      <c r="AI38" s="31">
        <f>IF($A38="","",SUM($AD38:$AH38))</f>
        <v/>
      </c>
      <c r="AJ38" s="31">
        <f>IF($A38="","",SUM($U38,$AI38))</f>
        <v/>
      </c>
      <c r="AK38" s="18" t="n"/>
      <c r="AL38" s="29">
        <f>IF($A38="","",IF(AND($B38&lt;&gt;"",$C38&lt;&gt;"",$D38&lt;&gt;"",$E38&lt;&gt;"",$F38&lt;&gt;"",$C38&gt;=$B38,$D38&gt;=$C38,$U38&gt;=0,$AB38&gt;=0,$AC38&gt;=0),"OK","À corriger"))</f>
        <v/>
      </c>
    </row>
    <row r="39">
      <c r="A39" s="18" t="n"/>
      <c r="B39" s="4" t="n"/>
      <c r="C39" s="4" t="n"/>
      <c r="D39" s="4" t="n"/>
      <c r="E39" s="23" t="n"/>
      <c r="F39" s="29">
        <f>IF($A39="","",IFERROR(VLOOKUP($E39,'Employés'!$A$5:$J$104,2,FALSE),""))</f>
        <v/>
      </c>
      <c r="G39" s="29">
        <f>IF($A39="","",IFERROR(VLOOKUP($E39,'Employés'!$A$5:$J$104,5,FALSE),""))</f>
        <v/>
      </c>
      <c r="H39" s="23" t="n"/>
      <c r="I39" s="30" t="n"/>
      <c r="J39" s="31">
        <f>IF($A39="","",IFERROR(VLOOKUP($E39,'Employés'!$A$5:$J$104,7,FALSE),0))</f>
        <v/>
      </c>
      <c r="K39" s="27" t="n"/>
      <c r="L39" s="27" t="n"/>
      <c r="M39" s="31">
        <f>IF($A39="","",IFERROR(IF($H39="Horaire",$I39*$K39,$L39),0))</f>
        <v/>
      </c>
      <c r="N39" s="30" t="n"/>
      <c r="O39" s="32" t="n"/>
      <c r="P39" s="31">
        <f>IF($A39="","",IFERROR($N39*$K39*$O39,0))</f>
        <v/>
      </c>
      <c r="Q39" s="33" t="n"/>
      <c r="R39" s="31">
        <f>IF($A39="","",IFERROR(($M39+$P39)*$Q39,0))</f>
        <v/>
      </c>
      <c r="S39" s="27" t="n"/>
      <c r="T39" s="27" t="n"/>
      <c r="U39" s="31">
        <f>IF($A39="","",SUM($M39,$P39,$R39,$S39,$T39))</f>
        <v/>
      </c>
      <c r="V39" s="27" t="n"/>
      <c r="W39" s="27" t="n"/>
      <c r="X39" s="27" t="n"/>
      <c r="Y39" s="27" t="n"/>
      <c r="Z39" s="27" t="n"/>
      <c r="AA39" s="27" t="n"/>
      <c r="AB39" s="31">
        <f>IF($A39="","",SUM($V39:$AA39))</f>
        <v/>
      </c>
      <c r="AC39" s="31">
        <f>IF($A39="","",IFERROR($U39-$AB39,0))</f>
        <v/>
      </c>
      <c r="AD39" s="27" t="n"/>
      <c r="AE39" s="27" t="n"/>
      <c r="AF39" s="27" t="n"/>
      <c r="AG39" s="27" t="n"/>
      <c r="AH39" s="27" t="n"/>
      <c r="AI39" s="31">
        <f>IF($A39="","",SUM($AD39:$AH39))</f>
        <v/>
      </c>
      <c r="AJ39" s="31">
        <f>IF($A39="","",SUM($U39,$AI39))</f>
        <v/>
      </c>
      <c r="AK39" s="18" t="n"/>
      <c r="AL39" s="29">
        <f>IF($A39="","",IF(AND($B39&lt;&gt;"",$C39&lt;&gt;"",$D39&lt;&gt;"",$E39&lt;&gt;"",$F39&lt;&gt;"",$C39&gt;=$B39,$D39&gt;=$C39,$U39&gt;=0,$AB39&gt;=0,$AC39&gt;=0),"OK","À corriger"))</f>
        <v/>
      </c>
    </row>
    <row r="40">
      <c r="A40" s="18" t="n"/>
      <c r="B40" s="4" t="n"/>
      <c r="C40" s="4" t="n"/>
      <c r="D40" s="4" t="n"/>
      <c r="E40" s="23" t="n"/>
      <c r="F40" s="29">
        <f>IF($A40="","",IFERROR(VLOOKUP($E40,'Employés'!$A$5:$J$104,2,FALSE),""))</f>
        <v/>
      </c>
      <c r="G40" s="29">
        <f>IF($A40="","",IFERROR(VLOOKUP($E40,'Employés'!$A$5:$J$104,5,FALSE),""))</f>
        <v/>
      </c>
      <c r="H40" s="23" t="n"/>
      <c r="I40" s="30" t="n"/>
      <c r="J40" s="31">
        <f>IF($A40="","",IFERROR(VLOOKUP($E40,'Employés'!$A$5:$J$104,7,FALSE),0))</f>
        <v/>
      </c>
      <c r="K40" s="27" t="n"/>
      <c r="L40" s="27" t="n"/>
      <c r="M40" s="31">
        <f>IF($A40="","",IFERROR(IF($H40="Horaire",$I40*$K40,$L40),0))</f>
        <v/>
      </c>
      <c r="N40" s="30" t="n"/>
      <c r="O40" s="32" t="n"/>
      <c r="P40" s="31">
        <f>IF($A40="","",IFERROR($N40*$K40*$O40,0))</f>
        <v/>
      </c>
      <c r="Q40" s="33" t="n"/>
      <c r="R40" s="31">
        <f>IF($A40="","",IFERROR(($M40+$P40)*$Q40,0))</f>
        <v/>
      </c>
      <c r="S40" s="27" t="n"/>
      <c r="T40" s="27" t="n"/>
      <c r="U40" s="31">
        <f>IF($A40="","",SUM($M40,$P40,$R40,$S40,$T40))</f>
        <v/>
      </c>
      <c r="V40" s="27" t="n"/>
      <c r="W40" s="27" t="n"/>
      <c r="X40" s="27" t="n"/>
      <c r="Y40" s="27" t="n"/>
      <c r="Z40" s="27" t="n"/>
      <c r="AA40" s="27" t="n"/>
      <c r="AB40" s="31">
        <f>IF($A40="","",SUM($V40:$AA40))</f>
        <v/>
      </c>
      <c r="AC40" s="31">
        <f>IF($A40="","",IFERROR($U40-$AB40,0))</f>
        <v/>
      </c>
      <c r="AD40" s="27" t="n"/>
      <c r="AE40" s="27" t="n"/>
      <c r="AF40" s="27" t="n"/>
      <c r="AG40" s="27" t="n"/>
      <c r="AH40" s="27" t="n"/>
      <c r="AI40" s="31">
        <f>IF($A40="","",SUM($AD40:$AH40))</f>
        <v/>
      </c>
      <c r="AJ40" s="31">
        <f>IF($A40="","",SUM($U40,$AI40))</f>
        <v/>
      </c>
      <c r="AK40" s="18" t="n"/>
      <c r="AL40" s="29">
        <f>IF($A40="","",IF(AND($B40&lt;&gt;"",$C40&lt;&gt;"",$D40&lt;&gt;"",$E40&lt;&gt;"",$F40&lt;&gt;"",$C40&gt;=$B40,$D40&gt;=$C40,$U40&gt;=0,$AB40&gt;=0,$AC40&gt;=0),"OK","À corriger"))</f>
        <v/>
      </c>
    </row>
    <row r="41">
      <c r="A41" s="18" t="n"/>
      <c r="B41" s="4" t="n"/>
      <c r="C41" s="4" t="n"/>
      <c r="D41" s="4" t="n"/>
      <c r="E41" s="23" t="n"/>
      <c r="F41" s="29">
        <f>IF($A41="","",IFERROR(VLOOKUP($E41,'Employés'!$A$5:$J$104,2,FALSE),""))</f>
        <v/>
      </c>
      <c r="G41" s="29">
        <f>IF($A41="","",IFERROR(VLOOKUP($E41,'Employés'!$A$5:$J$104,5,FALSE),""))</f>
        <v/>
      </c>
      <c r="H41" s="23" t="n"/>
      <c r="I41" s="30" t="n"/>
      <c r="J41" s="31">
        <f>IF($A41="","",IFERROR(VLOOKUP($E41,'Employés'!$A$5:$J$104,7,FALSE),0))</f>
        <v/>
      </c>
      <c r="K41" s="27" t="n"/>
      <c r="L41" s="27" t="n"/>
      <c r="M41" s="31">
        <f>IF($A41="","",IFERROR(IF($H41="Horaire",$I41*$K41,$L41),0))</f>
        <v/>
      </c>
      <c r="N41" s="30" t="n"/>
      <c r="O41" s="32" t="n"/>
      <c r="P41" s="31">
        <f>IF($A41="","",IFERROR($N41*$K41*$O41,0))</f>
        <v/>
      </c>
      <c r="Q41" s="33" t="n"/>
      <c r="R41" s="31">
        <f>IF($A41="","",IFERROR(($M41+$P41)*$Q41,0))</f>
        <v/>
      </c>
      <c r="S41" s="27" t="n"/>
      <c r="T41" s="27" t="n"/>
      <c r="U41" s="31">
        <f>IF($A41="","",SUM($M41,$P41,$R41,$S41,$T41))</f>
        <v/>
      </c>
      <c r="V41" s="27" t="n"/>
      <c r="W41" s="27" t="n"/>
      <c r="X41" s="27" t="n"/>
      <c r="Y41" s="27" t="n"/>
      <c r="Z41" s="27" t="n"/>
      <c r="AA41" s="27" t="n"/>
      <c r="AB41" s="31">
        <f>IF($A41="","",SUM($V41:$AA41))</f>
        <v/>
      </c>
      <c r="AC41" s="31">
        <f>IF($A41="","",IFERROR($U41-$AB41,0))</f>
        <v/>
      </c>
      <c r="AD41" s="27" t="n"/>
      <c r="AE41" s="27" t="n"/>
      <c r="AF41" s="27" t="n"/>
      <c r="AG41" s="27" t="n"/>
      <c r="AH41" s="27" t="n"/>
      <c r="AI41" s="31">
        <f>IF($A41="","",SUM($AD41:$AH41))</f>
        <v/>
      </c>
      <c r="AJ41" s="31">
        <f>IF($A41="","",SUM($U41,$AI41))</f>
        <v/>
      </c>
      <c r="AK41" s="18" t="n"/>
      <c r="AL41" s="29">
        <f>IF($A41="","",IF(AND($B41&lt;&gt;"",$C41&lt;&gt;"",$D41&lt;&gt;"",$E41&lt;&gt;"",$F41&lt;&gt;"",$C41&gt;=$B41,$D41&gt;=$C41,$U41&gt;=0,$AB41&gt;=0,$AC41&gt;=0),"OK","À corriger"))</f>
        <v/>
      </c>
    </row>
    <row r="42">
      <c r="A42" s="18" t="n"/>
      <c r="B42" s="4" t="n"/>
      <c r="C42" s="4" t="n"/>
      <c r="D42" s="4" t="n"/>
      <c r="E42" s="23" t="n"/>
      <c r="F42" s="29">
        <f>IF($A42="","",IFERROR(VLOOKUP($E42,'Employés'!$A$5:$J$104,2,FALSE),""))</f>
        <v/>
      </c>
      <c r="G42" s="29">
        <f>IF($A42="","",IFERROR(VLOOKUP($E42,'Employés'!$A$5:$J$104,5,FALSE),""))</f>
        <v/>
      </c>
      <c r="H42" s="23" t="n"/>
      <c r="I42" s="30" t="n"/>
      <c r="J42" s="31">
        <f>IF($A42="","",IFERROR(VLOOKUP($E42,'Employés'!$A$5:$J$104,7,FALSE),0))</f>
        <v/>
      </c>
      <c r="K42" s="27" t="n"/>
      <c r="L42" s="27" t="n"/>
      <c r="M42" s="31">
        <f>IF($A42="","",IFERROR(IF($H42="Horaire",$I42*$K42,$L42),0))</f>
        <v/>
      </c>
      <c r="N42" s="30" t="n"/>
      <c r="O42" s="32" t="n"/>
      <c r="P42" s="31">
        <f>IF($A42="","",IFERROR($N42*$K42*$O42,0))</f>
        <v/>
      </c>
      <c r="Q42" s="33" t="n"/>
      <c r="R42" s="31">
        <f>IF($A42="","",IFERROR(($M42+$P42)*$Q42,0))</f>
        <v/>
      </c>
      <c r="S42" s="27" t="n"/>
      <c r="T42" s="27" t="n"/>
      <c r="U42" s="31">
        <f>IF($A42="","",SUM($M42,$P42,$R42,$S42,$T42))</f>
        <v/>
      </c>
      <c r="V42" s="27" t="n"/>
      <c r="W42" s="27" t="n"/>
      <c r="X42" s="27" t="n"/>
      <c r="Y42" s="27" t="n"/>
      <c r="Z42" s="27" t="n"/>
      <c r="AA42" s="27" t="n"/>
      <c r="AB42" s="31">
        <f>IF($A42="","",SUM($V42:$AA42))</f>
        <v/>
      </c>
      <c r="AC42" s="31">
        <f>IF($A42="","",IFERROR($U42-$AB42,0))</f>
        <v/>
      </c>
      <c r="AD42" s="27" t="n"/>
      <c r="AE42" s="27" t="n"/>
      <c r="AF42" s="27" t="n"/>
      <c r="AG42" s="27" t="n"/>
      <c r="AH42" s="27" t="n"/>
      <c r="AI42" s="31">
        <f>IF($A42="","",SUM($AD42:$AH42))</f>
        <v/>
      </c>
      <c r="AJ42" s="31">
        <f>IF($A42="","",SUM($U42,$AI42))</f>
        <v/>
      </c>
      <c r="AK42" s="18" t="n"/>
      <c r="AL42" s="29">
        <f>IF($A42="","",IF(AND($B42&lt;&gt;"",$C42&lt;&gt;"",$D42&lt;&gt;"",$E42&lt;&gt;"",$F42&lt;&gt;"",$C42&gt;=$B42,$D42&gt;=$C42,$U42&gt;=0,$AB42&gt;=0,$AC42&gt;=0),"OK","À corriger"))</f>
        <v/>
      </c>
    </row>
    <row r="43">
      <c r="A43" s="18" t="n"/>
      <c r="B43" s="4" t="n"/>
      <c r="C43" s="4" t="n"/>
      <c r="D43" s="4" t="n"/>
      <c r="E43" s="23" t="n"/>
      <c r="F43" s="29">
        <f>IF($A43="","",IFERROR(VLOOKUP($E43,'Employés'!$A$5:$J$104,2,FALSE),""))</f>
        <v/>
      </c>
      <c r="G43" s="29">
        <f>IF($A43="","",IFERROR(VLOOKUP($E43,'Employés'!$A$5:$J$104,5,FALSE),""))</f>
        <v/>
      </c>
      <c r="H43" s="23" t="n"/>
      <c r="I43" s="30" t="n"/>
      <c r="J43" s="31">
        <f>IF($A43="","",IFERROR(VLOOKUP($E43,'Employés'!$A$5:$J$104,7,FALSE),0))</f>
        <v/>
      </c>
      <c r="K43" s="27" t="n"/>
      <c r="L43" s="27" t="n"/>
      <c r="M43" s="31">
        <f>IF($A43="","",IFERROR(IF($H43="Horaire",$I43*$K43,$L43),0))</f>
        <v/>
      </c>
      <c r="N43" s="30" t="n"/>
      <c r="O43" s="32" t="n"/>
      <c r="P43" s="31">
        <f>IF($A43="","",IFERROR($N43*$K43*$O43,0))</f>
        <v/>
      </c>
      <c r="Q43" s="33" t="n"/>
      <c r="R43" s="31">
        <f>IF($A43="","",IFERROR(($M43+$P43)*$Q43,0))</f>
        <v/>
      </c>
      <c r="S43" s="27" t="n"/>
      <c r="T43" s="27" t="n"/>
      <c r="U43" s="31">
        <f>IF($A43="","",SUM($M43,$P43,$R43,$S43,$T43))</f>
        <v/>
      </c>
      <c r="V43" s="27" t="n"/>
      <c r="W43" s="27" t="n"/>
      <c r="X43" s="27" t="n"/>
      <c r="Y43" s="27" t="n"/>
      <c r="Z43" s="27" t="n"/>
      <c r="AA43" s="27" t="n"/>
      <c r="AB43" s="31">
        <f>IF($A43="","",SUM($V43:$AA43))</f>
        <v/>
      </c>
      <c r="AC43" s="31">
        <f>IF($A43="","",IFERROR($U43-$AB43,0))</f>
        <v/>
      </c>
      <c r="AD43" s="27" t="n"/>
      <c r="AE43" s="27" t="n"/>
      <c r="AF43" s="27" t="n"/>
      <c r="AG43" s="27" t="n"/>
      <c r="AH43" s="27" t="n"/>
      <c r="AI43" s="31">
        <f>IF($A43="","",SUM($AD43:$AH43))</f>
        <v/>
      </c>
      <c r="AJ43" s="31">
        <f>IF($A43="","",SUM($U43,$AI43))</f>
        <v/>
      </c>
      <c r="AK43" s="18" t="n"/>
      <c r="AL43" s="29">
        <f>IF($A43="","",IF(AND($B43&lt;&gt;"",$C43&lt;&gt;"",$D43&lt;&gt;"",$E43&lt;&gt;"",$F43&lt;&gt;"",$C43&gt;=$B43,$D43&gt;=$C43,$U43&gt;=0,$AB43&gt;=0,$AC43&gt;=0),"OK","À corriger"))</f>
        <v/>
      </c>
    </row>
    <row r="44">
      <c r="A44" s="18" t="n"/>
      <c r="B44" s="4" t="n"/>
      <c r="C44" s="4" t="n"/>
      <c r="D44" s="4" t="n"/>
      <c r="E44" s="23" t="n"/>
      <c r="F44" s="29">
        <f>IF($A44="","",IFERROR(VLOOKUP($E44,'Employés'!$A$5:$J$104,2,FALSE),""))</f>
        <v/>
      </c>
      <c r="G44" s="29">
        <f>IF($A44="","",IFERROR(VLOOKUP($E44,'Employés'!$A$5:$J$104,5,FALSE),""))</f>
        <v/>
      </c>
      <c r="H44" s="23" t="n"/>
      <c r="I44" s="30" t="n"/>
      <c r="J44" s="31">
        <f>IF($A44="","",IFERROR(VLOOKUP($E44,'Employés'!$A$5:$J$104,7,FALSE),0))</f>
        <v/>
      </c>
      <c r="K44" s="27" t="n"/>
      <c r="L44" s="27" t="n"/>
      <c r="M44" s="31">
        <f>IF($A44="","",IFERROR(IF($H44="Horaire",$I44*$K44,$L44),0))</f>
        <v/>
      </c>
      <c r="N44" s="30" t="n"/>
      <c r="O44" s="32" t="n"/>
      <c r="P44" s="31">
        <f>IF($A44="","",IFERROR($N44*$K44*$O44,0))</f>
        <v/>
      </c>
      <c r="Q44" s="33" t="n"/>
      <c r="R44" s="31">
        <f>IF($A44="","",IFERROR(($M44+$P44)*$Q44,0))</f>
        <v/>
      </c>
      <c r="S44" s="27" t="n"/>
      <c r="T44" s="27" t="n"/>
      <c r="U44" s="31">
        <f>IF($A44="","",SUM($M44,$P44,$R44,$S44,$T44))</f>
        <v/>
      </c>
      <c r="V44" s="27" t="n"/>
      <c r="W44" s="27" t="n"/>
      <c r="X44" s="27" t="n"/>
      <c r="Y44" s="27" t="n"/>
      <c r="Z44" s="27" t="n"/>
      <c r="AA44" s="27" t="n"/>
      <c r="AB44" s="31">
        <f>IF($A44="","",SUM($V44:$AA44))</f>
        <v/>
      </c>
      <c r="AC44" s="31">
        <f>IF($A44="","",IFERROR($U44-$AB44,0))</f>
        <v/>
      </c>
      <c r="AD44" s="27" t="n"/>
      <c r="AE44" s="27" t="n"/>
      <c r="AF44" s="27" t="n"/>
      <c r="AG44" s="27" t="n"/>
      <c r="AH44" s="27" t="n"/>
      <c r="AI44" s="31">
        <f>IF($A44="","",SUM($AD44:$AH44))</f>
        <v/>
      </c>
      <c r="AJ44" s="31">
        <f>IF($A44="","",SUM($U44,$AI44))</f>
        <v/>
      </c>
      <c r="AK44" s="18" t="n"/>
      <c r="AL44" s="29">
        <f>IF($A44="","",IF(AND($B44&lt;&gt;"",$C44&lt;&gt;"",$D44&lt;&gt;"",$E44&lt;&gt;"",$F44&lt;&gt;"",$C44&gt;=$B44,$D44&gt;=$C44,$U44&gt;=0,$AB44&gt;=0,$AC44&gt;=0),"OK","À corriger"))</f>
        <v/>
      </c>
    </row>
    <row r="45">
      <c r="A45" s="18" t="n"/>
      <c r="B45" s="4" t="n"/>
      <c r="C45" s="4" t="n"/>
      <c r="D45" s="4" t="n"/>
      <c r="E45" s="23" t="n"/>
      <c r="F45" s="29">
        <f>IF($A45="","",IFERROR(VLOOKUP($E45,'Employés'!$A$5:$J$104,2,FALSE),""))</f>
        <v/>
      </c>
      <c r="G45" s="29">
        <f>IF($A45="","",IFERROR(VLOOKUP($E45,'Employés'!$A$5:$J$104,5,FALSE),""))</f>
        <v/>
      </c>
      <c r="H45" s="23" t="n"/>
      <c r="I45" s="30" t="n"/>
      <c r="J45" s="31">
        <f>IF($A45="","",IFERROR(VLOOKUP($E45,'Employés'!$A$5:$J$104,7,FALSE),0))</f>
        <v/>
      </c>
      <c r="K45" s="27" t="n"/>
      <c r="L45" s="27" t="n"/>
      <c r="M45" s="31">
        <f>IF($A45="","",IFERROR(IF($H45="Horaire",$I45*$K45,$L45),0))</f>
        <v/>
      </c>
      <c r="N45" s="30" t="n"/>
      <c r="O45" s="32" t="n"/>
      <c r="P45" s="31">
        <f>IF($A45="","",IFERROR($N45*$K45*$O45,0))</f>
        <v/>
      </c>
      <c r="Q45" s="33" t="n"/>
      <c r="R45" s="31">
        <f>IF($A45="","",IFERROR(($M45+$P45)*$Q45,0))</f>
        <v/>
      </c>
      <c r="S45" s="27" t="n"/>
      <c r="T45" s="27" t="n"/>
      <c r="U45" s="31">
        <f>IF($A45="","",SUM($M45,$P45,$R45,$S45,$T45))</f>
        <v/>
      </c>
      <c r="V45" s="27" t="n"/>
      <c r="W45" s="27" t="n"/>
      <c r="X45" s="27" t="n"/>
      <c r="Y45" s="27" t="n"/>
      <c r="Z45" s="27" t="n"/>
      <c r="AA45" s="27" t="n"/>
      <c r="AB45" s="31">
        <f>IF($A45="","",SUM($V45:$AA45))</f>
        <v/>
      </c>
      <c r="AC45" s="31">
        <f>IF($A45="","",IFERROR($U45-$AB45,0))</f>
        <v/>
      </c>
      <c r="AD45" s="27" t="n"/>
      <c r="AE45" s="27" t="n"/>
      <c r="AF45" s="27" t="n"/>
      <c r="AG45" s="27" t="n"/>
      <c r="AH45" s="27" t="n"/>
      <c r="AI45" s="31">
        <f>IF($A45="","",SUM($AD45:$AH45))</f>
        <v/>
      </c>
      <c r="AJ45" s="31">
        <f>IF($A45="","",SUM($U45,$AI45))</f>
        <v/>
      </c>
      <c r="AK45" s="18" t="n"/>
      <c r="AL45" s="29">
        <f>IF($A45="","",IF(AND($B45&lt;&gt;"",$C45&lt;&gt;"",$D45&lt;&gt;"",$E45&lt;&gt;"",$F45&lt;&gt;"",$C45&gt;=$B45,$D45&gt;=$C45,$U45&gt;=0,$AB45&gt;=0,$AC45&gt;=0),"OK","À corriger"))</f>
        <v/>
      </c>
    </row>
    <row r="46">
      <c r="A46" s="18" t="n"/>
      <c r="B46" s="4" t="n"/>
      <c r="C46" s="4" t="n"/>
      <c r="D46" s="4" t="n"/>
      <c r="E46" s="23" t="n"/>
      <c r="F46" s="29">
        <f>IF($A46="","",IFERROR(VLOOKUP($E46,'Employés'!$A$5:$J$104,2,FALSE),""))</f>
        <v/>
      </c>
      <c r="G46" s="29">
        <f>IF($A46="","",IFERROR(VLOOKUP($E46,'Employés'!$A$5:$J$104,5,FALSE),""))</f>
        <v/>
      </c>
      <c r="H46" s="23" t="n"/>
      <c r="I46" s="30" t="n"/>
      <c r="J46" s="31">
        <f>IF($A46="","",IFERROR(VLOOKUP($E46,'Employés'!$A$5:$J$104,7,FALSE),0))</f>
        <v/>
      </c>
      <c r="K46" s="27" t="n"/>
      <c r="L46" s="27" t="n"/>
      <c r="M46" s="31">
        <f>IF($A46="","",IFERROR(IF($H46="Horaire",$I46*$K46,$L46),0))</f>
        <v/>
      </c>
      <c r="N46" s="30" t="n"/>
      <c r="O46" s="32" t="n"/>
      <c r="P46" s="31">
        <f>IF($A46="","",IFERROR($N46*$K46*$O46,0))</f>
        <v/>
      </c>
      <c r="Q46" s="33" t="n"/>
      <c r="R46" s="31">
        <f>IF($A46="","",IFERROR(($M46+$P46)*$Q46,0))</f>
        <v/>
      </c>
      <c r="S46" s="27" t="n"/>
      <c r="T46" s="27" t="n"/>
      <c r="U46" s="31">
        <f>IF($A46="","",SUM($M46,$P46,$R46,$S46,$T46))</f>
        <v/>
      </c>
      <c r="V46" s="27" t="n"/>
      <c r="W46" s="27" t="n"/>
      <c r="X46" s="27" t="n"/>
      <c r="Y46" s="27" t="n"/>
      <c r="Z46" s="27" t="n"/>
      <c r="AA46" s="27" t="n"/>
      <c r="AB46" s="31">
        <f>IF($A46="","",SUM($V46:$AA46))</f>
        <v/>
      </c>
      <c r="AC46" s="31">
        <f>IF($A46="","",IFERROR($U46-$AB46,0))</f>
        <v/>
      </c>
      <c r="AD46" s="27" t="n"/>
      <c r="AE46" s="27" t="n"/>
      <c r="AF46" s="27" t="n"/>
      <c r="AG46" s="27" t="n"/>
      <c r="AH46" s="27" t="n"/>
      <c r="AI46" s="31">
        <f>IF($A46="","",SUM($AD46:$AH46))</f>
        <v/>
      </c>
      <c r="AJ46" s="31">
        <f>IF($A46="","",SUM($U46,$AI46))</f>
        <v/>
      </c>
      <c r="AK46" s="18" t="n"/>
      <c r="AL46" s="29">
        <f>IF($A46="","",IF(AND($B46&lt;&gt;"",$C46&lt;&gt;"",$D46&lt;&gt;"",$E46&lt;&gt;"",$F46&lt;&gt;"",$C46&gt;=$B46,$D46&gt;=$C46,$U46&gt;=0,$AB46&gt;=0,$AC46&gt;=0),"OK","À corriger"))</f>
        <v/>
      </c>
    </row>
    <row r="47">
      <c r="A47" s="18" t="n"/>
      <c r="B47" s="4" t="n"/>
      <c r="C47" s="4" t="n"/>
      <c r="D47" s="4" t="n"/>
      <c r="E47" s="23" t="n"/>
      <c r="F47" s="29">
        <f>IF($A47="","",IFERROR(VLOOKUP($E47,'Employés'!$A$5:$J$104,2,FALSE),""))</f>
        <v/>
      </c>
      <c r="G47" s="29">
        <f>IF($A47="","",IFERROR(VLOOKUP($E47,'Employés'!$A$5:$J$104,5,FALSE),""))</f>
        <v/>
      </c>
      <c r="H47" s="23" t="n"/>
      <c r="I47" s="30" t="n"/>
      <c r="J47" s="31">
        <f>IF($A47="","",IFERROR(VLOOKUP($E47,'Employés'!$A$5:$J$104,7,FALSE),0))</f>
        <v/>
      </c>
      <c r="K47" s="27" t="n"/>
      <c r="L47" s="27" t="n"/>
      <c r="M47" s="31">
        <f>IF($A47="","",IFERROR(IF($H47="Horaire",$I47*$K47,$L47),0))</f>
        <v/>
      </c>
      <c r="N47" s="30" t="n"/>
      <c r="O47" s="32" t="n"/>
      <c r="P47" s="31">
        <f>IF($A47="","",IFERROR($N47*$K47*$O47,0))</f>
        <v/>
      </c>
      <c r="Q47" s="33" t="n"/>
      <c r="R47" s="31">
        <f>IF($A47="","",IFERROR(($M47+$P47)*$Q47,0))</f>
        <v/>
      </c>
      <c r="S47" s="27" t="n"/>
      <c r="T47" s="27" t="n"/>
      <c r="U47" s="31">
        <f>IF($A47="","",SUM($M47,$P47,$R47,$S47,$T47))</f>
        <v/>
      </c>
      <c r="V47" s="27" t="n"/>
      <c r="W47" s="27" t="n"/>
      <c r="X47" s="27" t="n"/>
      <c r="Y47" s="27" t="n"/>
      <c r="Z47" s="27" t="n"/>
      <c r="AA47" s="27" t="n"/>
      <c r="AB47" s="31">
        <f>IF($A47="","",SUM($V47:$AA47))</f>
        <v/>
      </c>
      <c r="AC47" s="31">
        <f>IF($A47="","",IFERROR($U47-$AB47,0))</f>
        <v/>
      </c>
      <c r="AD47" s="27" t="n"/>
      <c r="AE47" s="27" t="n"/>
      <c r="AF47" s="27" t="n"/>
      <c r="AG47" s="27" t="n"/>
      <c r="AH47" s="27" t="n"/>
      <c r="AI47" s="31">
        <f>IF($A47="","",SUM($AD47:$AH47))</f>
        <v/>
      </c>
      <c r="AJ47" s="31">
        <f>IF($A47="","",SUM($U47,$AI47))</f>
        <v/>
      </c>
      <c r="AK47" s="18" t="n"/>
      <c r="AL47" s="29">
        <f>IF($A47="","",IF(AND($B47&lt;&gt;"",$C47&lt;&gt;"",$D47&lt;&gt;"",$E47&lt;&gt;"",$F47&lt;&gt;"",$C47&gt;=$B47,$D47&gt;=$C47,$U47&gt;=0,$AB47&gt;=0,$AC47&gt;=0),"OK","À corriger"))</f>
        <v/>
      </c>
    </row>
    <row r="48">
      <c r="A48" s="18" t="n"/>
      <c r="B48" s="4" t="n"/>
      <c r="C48" s="4" t="n"/>
      <c r="D48" s="4" t="n"/>
      <c r="E48" s="23" t="n"/>
      <c r="F48" s="29">
        <f>IF($A48="","",IFERROR(VLOOKUP($E48,'Employés'!$A$5:$J$104,2,FALSE),""))</f>
        <v/>
      </c>
      <c r="G48" s="29">
        <f>IF($A48="","",IFERROR(VLOOKUP($E48,'Employés'!$A$5:$J$104,5,FALSE),""))</f>
        <v/>
      </c>
      <c r="H48" s="23" t="n"/>
      <c r="I48" s="30" t="n"/>
      <c r="J48" s="31">
        <f>IF($A48="","",IFERROR(VLOOKUP($E48,'Employés'!$A$5:$J$104,7,FALSE),0))</f>
        <v/>
      </c>
      <c r="K48" s="27" t="n"/>
      <c r="L48" s="27" t="n"/>
      <c r="M48" s="31">
        <f>IF($A48="","",IFERROR(IF($H48="Horaire",$I48*$K48,$L48),0))</f>
        <v/>
      </c>
      <c r="N48" s="30" t="n"/>
      <c r="O48" s="32" t="n"/>
      <c r="P48" s="31">
        <f>IF($A48="","",IFERROR($N48*$K48*$O48,0))</f>
        <v/>
      </c>
      <c r="Q48" s="33" t="n"/>
      <c r="R48" s="31">
        <f>IF($A48="","",IFERROR(($M48+$P48)*$Q48,0))</f>
        <v/>
      </c>
      <c r="S48" s="27" t="n"/>
      <c r="T48" s="27" t="n"/>
      <c r="U48" s="31">
        <f>IF($A48="","",SUM($M48,$P48,$R48,$S48,$T48))</f>
        <v/>
      </c>
      <c r="V48" s="27" t="n"/>
      <c r="W48" s="27" t="n"/>
      <c r="X48" s="27" t="n"/>
      <c r="Y48" s="27" t="n"/>
      <c r="Z48" s="27" t="n"/>
      <c r="AA48" s="27" t="n"/>
      <c r="AB48" s="31">
        <f>IF($A48="","",SUM($V48:$AA48))</f>
        <v/>
      </c>
      <c r="AC48" s="31">
        <f>IF($A48="","",IFERROR($U48-$AB48,0))</f>
        <v/>
      </c>
      <c r="AD48" s="27" t="n"/>
      <c r="AE48" s="27" t="n"/>
      <c r="AF48" s="27" t="n"/>
      <c r="AG48" s="27" t="n"/>
      <c r="AH48" s="27" t="n"/>
      <c r="AI48" s="31">
        <f>IF($A48="","",SUM($AD48:$AH48))</f>
        <v/>
      </c>
      <c r="AJ48" s="31">
        <f>IF($A48="","",SUM($U48,$AI48))</f>
        <v/>
      </c>
      <c r="AK48" s="18" t="n"/>
      <c r="AL48" s="29">
        <f>IF($A48="","",IF(AND($B48&lt;&gt;"",$C48&lt;&gt;"",$D48&lt;&gt;"",$E48&lt;&gt;"",$F48&lt;&gt;"",$C48&gt;=$B48,$D48&gt;=$C48,$U48&gt;=0,$AB48&gt;=0,$AC48&gt;=0),"OK","À corriger"))</f>
        <v/>
      </c>
    </row>
    <row r="49">
      <c r="A49" s="18" t="n"/>
      <c r="B49" s="4" t="n"/>
      <c r="C49" s="4" t="n"/>
      <c r="D49" s="4" t="n"/>
      <c r="E49" s="23" t="n"/>
      <c r="F49" s="29">
        <f>IF($A49="","",IFERROR(VLOOKUP($E49,'Employés'!$A$5:$J$104,2,FALSE),""))</f>
        <v/>
      </c>
      <c r="G49" s="29">
        <f>IF($A49="","",IFERROR(VLOOKUP($E49,'Employés'!$A$5:$J$104,5,FALSE),""))</f>
        <v/>
      </c>
      <c r="H49" s="23" t="n"/>
      <c r="I49" s="30" t="n"/>
      <c r="J49" s="31">
        <f>IF($A49="","",IFERROR(VLOOKUP($E49,'Employés'!$A$5:$J$104,7,FALSE),0))</f>
        <v/>
      </c>
      <c r="K49" s="27" t="n"/>
      <c r="L49" s="27" t="n"/>
      <c r="M49" s="31">
        <f>IF($A49="","",IFERROR(IF($H49="Horaire",$I49*$K49,$L49),0))</f>
        <v/>
      </c>
      <c r="N49" s="30" t="n"/>
      <c r="O49" s="32" t="n"/>
      <c r="P49" s="31">
        <f>IF($A49="","",IFERROR($N49*$K49*$O49,0))</f>
        <v/>
      </c>
      <c r="Q49" s="33" t="n"/>
      <c r="R49" s="31">
        <f>IF($A49="","",IFERROR(($M49+$P49)*$Q49,0))</f>
        <v/>
      </c>
      <c r="S49" s="27" t="n"/>
      <c r="T49" s="27" t="n"/>
      <c r="U49" s="31">
        <f>IF($A49="","",SUM($M49,$P49,$R49,$S49,$T49))</f>
        <v/>
      </c>
      <c r="V49" s="27" t="n"/>
      <c r="W49" s="27" t="n"/>
      <c r="X49" s="27" t="n"/>
      <c r="Y49" s="27" t="n"/>
      <c r="Z49" s="27" t="n"/>
      <c r="AA49" s="27" t="n"/>
      <c r="AB49" s="31">
        <f>IF($A49="","",SUM($V49:$AA49))</f>
        <v/>
      </c>
      <c r="AC49" s="31">
        <f>IF($A49="","",IFERROR($U49-$AB49,0))</f>
        <v/>
      </c>
      <c r="AD49" s="27" t="n"/>
      <c r="AE49" s="27" t="n"/>
      <c r="AF49" s="27" t="n"/>
      <c r="AG49" s="27" t="n"/>
      <c r="AH49" s="27" t="n"/>
      <c r="AI49" s="31">
        <f>IF($A49="","",SUM($AD49:$AH49))</f>
        <v/>
      </c>
      <c r="AJ49" s="31">
        <f>IF($A49="","",SUM($U49,$AI49))</f>
        <v/>
      </c>
      <c r="AK49" s="18" t="n"/>
      <c r="AL49" s="29">
        <f>IF($A49="","",IF(AND($B49&lt;&gt;"",$C49&lt;&gt;"",$D49&lt;&gt;"",$E49&lt;&gt;"",$F49&lt;&gt;"",$C49&gt;=$B49,$D49&gt;=$C49,$U49&gt;=0,$AB49&gt;=0,$AC49&gt;=0),"OK","À corriger"))</f>
        <v/>
      </c>
    </row>
    <row r="50">
      <c r="A50" s="18" t="n"/>
      <c r="B50" s="4" t="n"/>
      <c r="C50" s="4" t="n"/>
      <c r="D50" s="4" t="n"/>
      <c r="E50" s="23" t="n"/>
      <c r="F50" s="29">
        <f>IF($A50="","",IFERROR(VLOOKUP($E50,'Employés'!$A$5:$J$104,2,FALSE),""))</f>
        <v/>
      </c>
      <c r="G50" s="29">
        <f>IF($A50="","",IFERROR(VLOOKUP($E50,'Employés'!$A$5:$J$104,5,FALSE),""))</f>
        <v/>
      </c>
      <c r="H50" s="23" t="n"/>
      <c r="I50" s="30" t="n"/>
      <c r="J50" s="31">
        <f>IF($A50="","",IFERROR(VLOOKUP($E50,'Employés'!$A$5:$J$104,7,FALSE),0))</f>
        <v/>
      </c>
      <c r="K50" s="27" t="n"/>
      <c r="L50" s="27" t="n"/>
      <c r="M50" s="31">
        <f>IF($A50="","",IFERROR(IF($H50="Horaire",$I50*$K50,$L50),0))</f>
        <v/>
      </c>
      <c r="N50" s="30" t="n"/>
      <c r="O50" s="32" t="n"/>
      <c r="P50" s="31">
        <f>IF($A50="","",IFERROR($N50*$K50*$O50,0))</f>
        <v/>
      </c>
      <c r="Q50" s="33" t="n"/>
      <c r="R50" s="31">
        <f>IF($A50="","",IFERROR(($M50+$P50)*$Q50,0))</f>
        <v/>
      </c>
      <c r="S50" s="27" t="n"/>
      <c r="T50" s="27" t="n"/>
      <c r="U50" s="31">
        <f>IF($A50="","",SUM($M50,$P50,$R50,$S50,$T50))</f>
        <v/>
      </c>
      <c r="V50" s="27" t="n"/>
      <c r="W50" s="27" t="n"/>
      <c r="X50" s="27" t="n"/>
      <c r="Y50" s="27" t="n"/>
      <c r="Z50" s="27" t="n"/>
      <c r="AA50" s="27" t="n"/>
      <c r="AB50" s="31">
        <f>IF($A50="","",SUM($V50:$AA50))</f>
        <v/>
      </c>
      <c r="AC50" s="31">
        <f>IF($A50="","",IFERROR($U50-$AB50,0))</f>
        <v/>
      </c>
      <c r="AD50" s="27" t="n"/>
      <c r="AE50" s="27" t="n"/>
      <c r="AF50" s="27" t="n"/>
      <c r="AG50" s="27" t="n"/>
      <c r="AH50" s="27" t="n"/>
      <c r="AI50" s="31">
        <f>IF($A50="","",SUM($AD50:$AH50))</f>
        <v/>
      </c>
      <c r="AJ50" s="31">
        <f>IF($A50="","",SUM($U50,$AI50))</f>
        <v/>
      </c>
      <c r="AK50" s="18" t="n"/>
      <c r="AL50" s="29">
        <f>IF($A50="","",IF(AND($B50&lt;&gt;"",$C50&lt;&gt;"",$D50&lt;&gt;"",$E50&lt;&gt;"",$F50&lt;&gt;"",$C50&gt;=$B50,$D50&gt;=$C50,$U50&gt;=0,$AB50&gt;=0,$AC50&gt;=0),"OK","À corriger"))</f>
        <v/>
      </c>
    </row>
    <row r="51">
      <c r="A51" s="18" t="n"/>
      <c r="B51" s="4" t="n"/>
      <c r="C51" s="4" t="n"/>
      <c r="D51" s="4" t="n"/>
      <c r="E51" s="23" t="n"/>
      <c r="F51" s="29">
        <f>IF($A51="","",IFERROR(VLOOKUP($E51,'Employés'!$A$5:$J$104,2,FALSE),""))</f>
        <v/>
      </c>
      <c r="G51" s="29">
        <f>IF($A51="","",IFERROR(VLOOKUP($E51,'Employés'!$A$5:$J$104,5,FALSE),""))</f>
        <v/>
      </c>
      <c r="H51" s="23" t="n"/>
      <c r="I51" s="30" t="n"/>
      <c r="J51" s="31">
        <f>IF($A51="","",IFERROR(VLOOKUP($E51,'Employés'!$A$5:$J$104,7,FALSE),0))</f>
        <v/>
      </c>
      <c r="K51" s="27" t="n"/>
      <c r="L51" s="27" t="n"/>
      <c r="M51" s="31">
        <f>IF($A51="","",IFERROR(IF($H51="Horaire",$I51*$K51,$L51),0))</f>
        <v/>
      </c>
      <c r="N51" s="30" t="n"/>
      <c r="O51" s="32" t="n"/>
      <c r="P51" s="31">
        <f>IF($A51="","",IFERROR($N51*$K51*$O51,0))</f>
        <v/>
      </c>
      <c r="Q51" s="33" t="n"/>
      <c r="R51" s="31">
        <f>IF($A51="","",IFERROR(($M51+$P51)*$Q51,0))</f>
        <v/>
      </c>
      <c r="S51" s="27" t="n"/>
      <c r="T51" s="27" t="n"/>
      <c r="U51" s="31">
        <f>IF($A51="","",SUM($M51,$P51,$R51,$S51,$T51))</f>
        <v/>
      </c>
      <c r="V51" s="27" t="n"/>
      <c r="W51" s="27" t="n"/>
      <c r="X51" s="27" t="n"/>
      <c r="Y51" s="27" t="n"/>
      <c r="Z51" s="27" t="n"/>
      <c r="AA51" s="27" t="n"/>
      <c r="AB51" s="31">
        <f>IF($A51="","",SUM($V51:$AA51))</f>
        <v/>
      </c>
      <c r="AC51" s="31">
        <f>IF($A51="","",IFERROR($U51-$AB51,0))</f>
        <v/>
      </c>
      <c r="AD51" s="27" t="n"/>
      <c r="AE51" s="27" t="n"/>
      <c r="AF51" s="27" t="n"/>
      <c r="AG51" s="27" t="n"/>
      <c r="AH51" s="27" t="n"/>
      <c r="AI51" s="31">
        <f>IF($A51="","",SUM($AD51:$AH51))</f>
        <v/>
      </c>
      <c r="AJ51" s="31">
        <f>IF($A51="","",SUM($U51,$AI51))</f>
        <v/>
      </c>
      <c r="AK51" s="18" t="n"/>
      <c r="AL51" s="29">
        <f>IF($A51="","",IF(AND($B51&lt;&gt;"",$C51&lt;&gt;"",$D51&lt;&gt;"",$E51&lt;&gt;"",$F51&lt;&gt;"",$C51&gt;=$B51,$D51&gt;=$C51,$U51&gt;=0,$AB51&gt;=0,$AC51&gt;=0),"OK","À corriger"))</f>
        <v/>
      </c>
    </row>
    <row r="52">
      <c r="A52" s="18" t="n"/>
      <c r="B52" s="4" t="n"/>
      <c r="C52" s="4" t="n"/>
      <c r="D52" s="4" t="n"/>
      <c r="E52" s="23" t="n"/>
      <c r="F52" s="29">
        <f>IF($A52="","",IFERROR(VLOOKUP($E52,'Employés'!$A$5:$J$104,2,FALSE),""))</f>
        <v/>
      </c>
      <c r="G52" s="29">
        <f>IF($A52="","",IFERROR(VLOOKUP($E52,'Employés'!$A$5:$J$104,5,FALSE),""))</f>
        <v/>
      </c>
      <c r="H52" s="23" t="n"/>
      <c r="I52" s="30" t="n"/>
      <c r="J52" s="31">
        <f>IF($A52="","",IFERROR(VLOOKUP($E52,'Employés'!$A$5:$J$104,7,FALSE),0))</f>
        <v/>
      </c>
      <c r="K52" s="27" t="n"/>
      <c r="L52" s="27" t="n"/>
      <c r="M52" s="31">
        <f>IF($A52="","",IFERROR(IF($H52="Horaire",$I52*$K52,$L52),0))</f>
        <v/>
      </c>
      <c r="N52" s="30" t="n"/>
      <c r="O52" s="32" t="n"/>
      <c r="P52" s="31">
        <f>IF($A52="","",IFERROR($N52*$K52*$O52,0))</f>
        <v/>
      </c>
      <c r="Q52" s="33" t="n"/>
      <c r="R52" s="31">
        <f>IF($A52="","",IFERROR(($M52+$P52)*$Q52,0))</f>
        <v/>
      </c>
      <c r="S52" s="27" t="n"/>
      <c r="T52" s="27" t="n"/>
      <c r="U52" s="31">
        <f>IF($A52="","",SUM($M52,$P52,$R52,$S52,$T52))</f>
        <v/>
      </c>
      <c r="V52" s="27" t="n"/>
      <c r="W52" s="27" t="n"/>
      <c r="X52" s="27" t="n"/>
      <c r="Y52" s="27" t="n"/>
      <c r="Z52" s="27" t="n"/>
      <c r="AA52" s="27" t="n"/>
      <c r="AB52" s="31">
        <f>IF($A52="","",SUM($V52:$AA52))</f>
        <v/>
      </c>
      <c r="AC52" s="31">
        <f>IF($A52="","",IFERROR($U52-$AB52,0))</f>
        <v/>
      </c>
      <c r="AD52" s="27" t="n"/>
      <c r="AE52" s="27" t="n"/>
      <c r="AF52" s="27" t="n"/>
      <c r="AG52" s="27" t="n"/>
      <c r="AH52" s="27" t="n"/>
      <c r="AI52" s="31">
        <f>IF($A52="","",SUM($AD52:$AH52))</f>
        <v/>
      </c>
      <c r="AJ52" s="31">
        <f>IF($A52="","",SUM($U52,$AI52))</f>
        <v/>
      </c>
      <c r="AK52" s="18" t="n"/>
      <c r="AL52" s="29">
        <f>IF($A52="","",IF(AND($B52&lt;&gt;"",$C52&lt;&gt;"",$D52&lt;&gt;"",$E52&lt;&gt;"",$F52&lt;&gt;"",$C52&gt;=$B52,$D52&gt;=$C52,$U52&gt;=0,$AB52&gt;=0,$AC52&gt;=0),"OK","À corriger"))</f>
        <v/>
      </c>
    </row>
    <row r="53">
      <c r="A53" s="18" t="n"/>
      <c r="B53" s="4" t="n"/>
      <c r="C53" s="4" t="n"/>
      <c r="D53" s="4" t="n"/>
      <c r="E53" s="23" t="n"/>
      <c r="F53" s="29">
        <f>IF($A53="","",IFERROR(VLOOKUP($E53,'Employés'!$A$5:$J$104,2,FALSE),""))</f>
        <v/>
      </c>
      <c r="G53" s="29">
        <f>IF($A53="","",IFERROR(VLOOKUP($E53,'Employés'!$A$5:$J$104,5,FALSE),""))</f>
        <v/>
      </c>
      <c r="H53" s="23" t="n"/>
      <c r="I53" s="30" t="n"/>
      <c r="J53" s="31">
        <f>IF($A53="","",IFERROR(VLOOKUP($E53,'Employés'!$A$5:$J$104,7,FALSE),0))</f>
        <v/>
      </c>
      <c r="K53" s="27" t="n"/>
      <c r="L53" s="27" t="n"/>
      <c r="M53" s="31">
        <f>IF($A53="","",IFERROR(IF($H53="Horaire",$I53*$K53,$L53),0))</f>
        <v/>
      </c>
      <c r="N53" s="30" t="n"/>
      <c r="O53" s="32" t="n"/>
      <c r="P53" s="31">
        <f>IF($A53="","",IFERROR($N53*$K53*$O53,0))</f>
        <v/>
      </c>
      <c r="Q53" s="33" t="n"/>
      <c r="R53" s="31">
        <f>IF($A53="","",IFERROR(($M53+$P53)*$Q53,0))</f>
        <v/>
      </c>
      <c r="S53" s="27" t="n"/>
      <c r="T53" s="27" t="n"/>
      <c r="U53" s="31">
        <f>IF($A53="","",SUM($M53,$P53,$R53,$S53,$T53))</f>
        <v/>
      </c>
      <c r="V53" s="27" t="n"/>
      <c r="W53" s="27" t="n"/>
      <c r="X53" s="27" t="n"/>
      <c r="Y53" s="27" t="n"/>
      <c r="Z53" s="27" t="n"/>
      <c r="AA53" s="27" t="n"/>
      <c r="AB53" s="31">
        <f>IF($A53="","",SUM($V53:$AA53))</f>
        <v/>
      </c>
      <c r="AC53" s="31">
        <f>IF($A53="","",IFERROR($U53-$AB53,0))</f>
        <v/>
      </c>
      <c r="AD53" s="27" t="n"/>
      <c r="AE53" s="27" t="n"/>
      <c r="AF53" s="27" t="n"/>
      <c r="AG53" s="27" t="n"/>
      <c r="AH53" s="27" t="n"/>
      <c r="AI53" s="31">
        <f>IF($A53="","",SUM($AD53:$AH53))</f>
        <v/>
      </c>
      <c r="AJ53" s="31">
        <f>IF($A53="","",SUM($U53,$AI53))</f>
        <v/>
      </c>
      <c r="AK53" s="18" t="n"/>
      <c r="AL53" s="29">
        <f>IF($A53="","",IF(AND($B53&lt;&gt;"",$C53&lt;&gt;"",$D53&lt;&gt;"",$E53&lt;&gt;"",$F53&lt;&gt;"",$C53&gt;=$B53,$D53&gt;=$C53,$U53&gt;=0,$AB53&gt;=0,$AC53&gt;=0),"OK","À corriger"))</f>
        <v/>
      </c>
    </row>
    <row r="54">
      <c r="A54" s="18" t="n"/>
      <c r="B54" s="4" t="n"/>
      <c r="C54" s="4" t="n"/>
      <c r="D54" s="4" t="n"/>
      <c r="E54" s="23" t="n"/>
      <c r="F54" s="29">
        <f>IF($A54="","",IFERROR(VLOOKUP($E54,'Employés'!$A$5:$J$104,2,FALSE),""))</f>
        <v/>
      </c>
      <c r="G54" s="29">
        <f>IF($A54="","",IFERROR(VLOOKUP($E54,'Employés'!$A$5:$J$104,5,FALSE),""))</f>
        <v/>
      </c>
      <c r="H54" s="23" t="n"/>
      <c r="I54" s="30" t="n"/>
      <c r="J54" s="31">
        <f>IF($A54="","",IFERROR(VLOOKUP($E54,'Employés'!$A$5:$J$104,7,FALSE),0))</f>
        <v/>
      </c>
      <c r="K54" s="27" t="n"/>
      <c r="L54" s="27" t="n"/>
      <c r="M54" s="31">
        <f>IF($A54="","",IFERROR(IF($H54="Horaire",$I54*$K54,$L54),0))</f>
        <v/>
      </c>
      <c r="N54" s="30" t="n"/>
      <c r="O54" s="32" t="n"/>
      <c r="P54" s="31">
        <f>IF($A54="","",IFERROR($N54*$K54*$O54,0))</f>
        <v/>
      </c>
      <c r="Q54" s="33" t="n"/>
      <c r="R54" s="31">
        <f>IF($A54="","",IFERROR(($M54+$P54)*$Q54,0))</f>
        <v/>
      </c>
      <c r="S54" s="27" t="n"/>
      <c r="T54" s="27" t="n"/>
      <c r="U54" s="31">
        <f>IF($A54="","",SUM($M54,$P54,$R54,$S54,$T54))</f>
        <v/>
      </c>
      <c r="V54" s="27" t="n"/>
      <c r="W54" s="27" t="n"/>
      <c r="X54" s="27" t="n"/>
      <c r="Y54" s="27" t="n"/>
      <c r="Z54" s="27" t="n"/>
      <c r="AA54" s="27" t="n"/>
      <c r="AB54" s="31">
        <f>IF($A54="","",SUM($V54:$AA54))</f>
        <v/>
      </c>
      <c r="AC54" s="31">
        <f>IF($A54="","",IFERROR($U54-$AB54,0))</f>
        <v/>
      </c>
      <c r="AD54" s="27" t="n"/>
      <c r="AE54" s="27" t="n"/>
      <c r="AF54" s="27" t="n"/>
      <c r="AG54" s="27" t="n"/>
      <c r="AH54" s="27" t="n"/>
      <c r="AI54" s="31">
        <f>IF($A54="","",SUM($AD54:$AH54))</f>
        <v/>
      </c>
      <c r="AJ54" s="31">
        <f>IF($A54="","",SUM($U54,$AI54))</f>
        <v/>
      </c>
      <c r="AK54" s="18" t="n"/>
      <c r="AL54" s="29">
        <f>IF($A54="","",IF(AND($B54&lt;&gt;"",$C54&lt;&gt;"",$D54&lt;&gt;"",$E54&lt;&gt;"",$F54&lt;&gt;"",$C54&gt;=$B54,$D54&gt;=$C54,$U54&gt;=0,$AB54&gt;=0,$AC54&gt;=0),"OK","À corriger"))</f>
        <v/>
      </c>
    </row>
    <row r="55">
      <c r="A55" s="18" t="n"/>
      <c r="B55" s="4" t="n"/>
      <c r="C55" s="4" t="n"/>
      <c r="D55" s="4" t="n"/>
      <c r="E55" s="23" t="n"/>
      <c r="F55" s="29">
        <f>IF($A55="","",IFERROR(VLOOKUP($E55,'Employés'!$A$5:$J$104,2,FALSE),""))</f>
        <v/>
      </c>
      <c r="G55" s="29">
        <f>IF($A55="","",IFERROR(VLOOKUP($E55,'Employés'!$A$5:$J$104,5,FALSE),""))</f>
        <v/>
      </c>
      <c r="H55" s="23" t="n"/>
      <c r="I55" s="30" t="n"/>
      <c r="J55" s="31">
        <f>IF($A55="","",IFERROR(VLOOKUP($E55,'Employés'!$A$5:$J$104,7,FALSE),0))</f>
        <v/>
      </c>
      <c r="K55" s="27" t="n"/>
      <c r="L55" s="27" t="n"/>
      <c r="M55" s="31">
        <f>IF($A55="","",IFERROR(IF($H55="Horaire",$I55*$K55,$L55),0))</f>
        <v/>
      </c>
      <c r="N55" s="30" t="n"/>
      <c r="O55" s="32" t="n"/>
      <c r="P55" s="31">
        <f>IF($A55="","",IFERROR($N55*$K55*$O55,0))</f>
        <v/>
      </c>
      <c r="Q55" s="33" t="n"/>
      <c r="R55" s="31">
        <f>IF($A55="","",IFERROR(($M55+$P55)*$Q55,0))</f>
        <v/>
      </c>
      <c r="S55" s="27" t="n"/>
      <c r="T55" s="27" t="n"/>
      <c r="U55" s="31">
        <f>IF($A55="","",SUM($M55,$P55,$R55,$S55,$T55))</f>
        <v/>
      </c>
      <c r="V55" s="27" t="n"/>
      <c r="W55" s="27" t="n"/>
      <c r="X55" s="27" t="n"/>
      <c r="Y55" s="27" t="n"/>
      <c r="Z55" s="27" t="n"/>
      <c r="AA55" s="27" t="n"/>
      <c r="AB55" s="31">
        <f>IF($A55="","",SUM($V55:$AA55))</f>
        <v/>
      </c>
      <c r="AC55" s="31">
        <f>IF($A55="","",IFERROR($U55-$AB55,0))</f>
        <v/>
      </c>
      <c r="AD55" s="27" t="n"/>
      <c r="AE55" s="27" t="n"/>
      <c r="AF55" s="27" t="n"/>
      <c r="AG55" s="27" t="n"/>
      <c r="AH55" s="27" t="n"/>
      <c r="AI55" s="31">
        <f>IF($A55="","",SUM($AD55:$AH55))</f>
        <v/>
      </c>
      <c r="AJ55" s="31">
        <f>IF($A55="","",SUM($U55,$AI55))</f>
        <v/>
      </c>
      <c r="AK55" s="18" t="n"/>
      <c r="AL55" s="29">
        <f>IF($A55="","",IF(AND($B55&lt;&gt;"",$C55&lt;&gt;"",$D55&lt;&gt;"",$E55&lt;&gt;"",$F55&lt;&gt;"",$C55&gt;=$B55,$D55&gt;=$C55,$U55&gt;=0,$AB55&gt;=0,$AC55&gt;=0),"OK","À corriger"))</f>
        <v/>
      </c>
    </row>
    <row r="56">
      <c r="A56" s="18" t="n"/>
      <c r="B56" s="4" t="n"/>
      <c r="C56" s="4" t="n"/>
      <c r="D56" s="4" t="n"/>
      <c r="E56" s="23" t="n"/>
      <c r="F56" s="29">
        <f>IF($A56="","",IFERROR(VLOOKUP($E56,'Employés'!$A$5:$J$104,2,FALSE),""))</f>
        <v/>
      </c>
      <c r="G56" s="29">
        <f>IF($A56="","",IFERROR(VLOOKUP($E56,'Employés'!$A$5:$J$104,5,FALSE),""))</f>
        <v/>
      </c>
      <c r="H56" s="23" t="n"/>
      <c r="I56" s="30" t="n"/>
      <c r="J56" s="31">
        <f>IF($A56="","",IFERROR(VLOOKUP($E56,'Employés'!$A$5:$J$104,7,FALSE),0))</f>
        <v/>
      </c>
      <c r="K56" s="27" t="n"/>
      <c r="L56" s="27" t="n"/>
      <c r="M56" s="31">
        <f>IF($A56="","",IFERROR(IF($H56="Horaire",$I56*$K56,$L56),0))</f>
        <v/>
      </c>
      <c r="N56" s="30" t="n"/>
      <c r="O56" s="32" t="n"/>
      <c r="P56" s="31">
        <f>IF($A56="","",IFERROR($N56*$K56*$O56,0))</f>
        <v/>
      </c>
      <c r="Q56" s="33" t="n"/>
      <c r="R56" s="31">
        <f>IF($A56="","",IFERROR(($M56+$P56)*$Q56,0))</f>
        <v/>
      </c>
      <c r="S56" s="27" t="n"/>
      <c r="T56" s="27" t="n"/>
      <c r="U56" s="31">
        <f>IF($A56="","",SUM($M56,$P56,$R56,$S56,$T56))</f>
        <v/>
      </c>
      <c r="V56" s="27" t="n"/>
      <c r="W56" s="27" t="n"/>
      <c r="X56" s="27" t="n"/>
      <c r="Y56" s="27" t="n"/>
      <c r="Z56" s="27" t="n"/>
      <c r="AA56" s="27" t="n"/>
      <c r="AB56" s="31">
        <f>IF($A56="","",SUM($V56:$AA56))</f>
        <v/>
      </c>
      <c r="AC56" s="31">
        <f>IF($A56="","",IFERROR($U56-$AB56,0))</f>
        <v/>
      </c>
      <c r="AD56" s="27" t="n"/>
      <c r="AE56" s="27" t="n"/>
      <c r="AF56" s="27" t="n"/>
      <c r="AG56" s="27" t="n"/>
      <c r="AH56" s="27" t="n"/>
      <c r="AI56" s="31">
        <f>IF($A56="","",SUM($AD56:$AH56))</f>
        <v/>
      </c>
      <c r="AJ56" s="31">
        <f>IF($A56="","",SUM($U56,$AI56))</f>
        <v/>
      </c>
      <c r="AK56" s="18" t="n"/>
      <c r="AL56" s="29">
        <f>IF($A56="","",IF(AND($B56&lt;&gt;"",$C56&lt;&gt;"",$D56&lt;&gt;"",$E56&lt;&gt;"",$F56&lt;&gt;"",$C56&gt;=$B56,$D56&gt;=$C56,$U56&gt;=0,$AB56&gt;=0,$AC56&gt;=0),"OK","À corriger"))</f>
        <v/>
      </c>
    </row>
    <row r="57">
      <c r="A57" s="18" t="n"/>
      <c r="B57" s="4" t="n"/>
      <c r="C57" s="4" t="n"/>
      <c r="D57" s="4" t="n"/>
      <c r="E57" s="23" t="n"/>
      <c r="F57" s="29">
        <f>IF($A57="","",IFERROR(VLOOKUP($E57,'Employés'!$A$5:$J$104,2,FALSE),""))</f>
        <v/>
      </c>
      <c r="G57" s="29">
        <f>IF($A57="","",IFERROR(VLOOKUP($E57,'Employés'!$A$5:$J$104,5,FALSE),""))</f>
        <v/>
      </c>
      <c r="H57" s="23" t="n"/>
      <c r="I57" s="30" t="n"/>
      <c r="J57" s="31">
        <f>IF($A57="","",IFERROR(VLOOKUP($E57,'Employés'!$A$5:$J$104,7,FALSE),0))</f>
        <v/>
      </c>
      <c r="K57" s="27" t="n"/>
      <c r="L57" s="27" t="n"/>
      <c r="M57" s="31">
        <f>IF($A57="","",IFERROR(IF($H57="Horaire",$I57*$K57,$L57),0))</f>
        <v/>
      </c>
      <c r="N57" s="30" t="n"/>
      <c r="O57" s="32" t="n"/>
      <c r="P57" s="31">
        <f>IF($A57="","",IFERROR($N57*$K57*$O57,0))</f>
        <v/>
      </c>
      <c r="Q57" s="33" t="n"/>
      <c r="R57" s="31">
        <f>IF($A57="","",IFERROR(($M57+$P57)*$Q57,0))</f>
        <v/>
      </c>
      <c r="S57" s="27" t="n"/>
      <c r="T57" s="27" t="n"/>
      <c r="U57" s="31">
        <f>IF($A57="","",SUM($M57,$P57,$R57,$S57,$T57))</f>
        <v/>
      </c>
      <c r="V57" s="27" t="n"/>
      <c r="W57" s="27" t="n"/>
      <c r="X57" s="27" t="n"/>
      <c r="Y57" s="27" t="n"/>
      <c r="Z57" s="27" t="n"/>
      <c r="AA57" s="27" t="n"/>
      <c r="AB57" s="31">
        <f>IF($A57="","",SUM($V57:$AA57))</f>
        <v/>
      </c>
      <c r="AC57" s="31">
        <f>IF($A57="","",IFERROR($U57-$AB57,0))</f>
        <v/>
      </c>
      <c r="AD57" s="27" t="n"/>
      <c r="AE57" s="27" t="n"/>
      <c r="AF57" s="27" t="n"/>
      <c r="AG57" s="27" t="n"/>
      <c r="AH57" s="27" t="n"/>
      <c r="AI57" s="31">
        <f>IF($A57="","",SUM($AD57:$AH57))</f>
        <v/>
      </c>
      <c r="AJ57" s="31">
        <f>IF($A57="","",SUM($U57,$AI57))</f>
        <v/>
      </c>
      <c r="AK57" s="18" t="n"/>
      <c r="AL57" s="29">
        <f>IF($A57="","",IF(AND($B57&lt;&gt;"",$C57&lt;&gt;"",$D57&lt;&gt;"",$E57&lt;&gt;"",$F57&lt;&gt;"",$C57&gt;=$B57,$D57&gt;=$C57,$U57&gt;=0,$AB57&gt;=0,$AC57&gt;=0),"OK","À corriger"))</f>
        <v/>
      </c>
    </row>
    <row r="58">
      <c r="A58" s="18" t="n"/>
      <c r="B58" s="4" t="n"/>
      <c r="C58" s="4" t="n"/>
      <c r="D58" s="4" t="n"/>
      <c r="E58" s="23" t="n"/>
      <c r="F58" s="29">
        <f>IF($A58="","",IFERROR(VLOOKUP($E58,'Employés'!$A$5:$J$104,2,FALSE),""))</f>
        <v/>
      </c>
      <c r="G58" s="29">
        <f>IF($A58="","",IFERROR(VLOOKUP($E58,'Employés'!$A$5:$J$104,5,FALSE),""))</f>
        <v/>
      </c>
      <c r="H58" s="23" t="n"/>
      <c r="I58" s="30" t="n"/>
      <c r="J58" s="31">
        <f>IF($A58="","",IFERROR(VLOOKUP($E58,'Employés'!$A$5:$J$104,7,FALSE),0))</f>
        <v/>
      </c>
      <c r="K58" s="27" t="n"/>
      <c r="L58" s="27" t="n"/>
      <c r="M58" s="31">
        <f>IF($A58="","",IFERROR(IF($H58="Horaire",$I58*$K58,$L58),0))</f>
        <v/>
      </c>
      <c r="N58" s="30" t="n"/>
      <c r="O58" s="32" t="n"/>
      <c r="P58" s="31">
        <f>IF($A58="","",IFERROR($N58*$K58*$O58,0))</f>
        <v/>
      </c>
      <c r="Q58" s="33" t="n"/>
      <c r="R58" s="31">
        <f>IF($A58="","",IFERROR(($M58+$P58)*$Q58,0))</f>
        <v/>
      </c>
      <c r="S58" s="27" t="n"/>
      <c r="T58" s="27" t="n"/>
      <c r="U58" s="31">
        <f>IF($A58="","",SUM($M58,$P58,$R58,$S58,$T58))</f>
        <v/>
      </c>
      <c r="V58" s="27" t="n"/>
      <c r="W58" s="27" t="n"/>
      <c r="X58" s="27" t="n"/>
      <c r="Y58" s="27" t="n"/>
      <c r="Z58" s="27" t="n"/>
      <c r="AA58" s="27" t="n"/>
      <c r="AB58" s="31">
        <f>IF($A58="","",SUM($V58:$AA58))</f>
        <v/>
      </c>
      <c r="AC58" s="31">
        <f>IF($A58="","",IFERROR($U58-$AB58,0))</f>
        <v/>
      </c>
      <c r="AD58" s="27" t="n"/>
      <c r="AE58" s="27" t="n"/>
      <c r="AF58" s="27" t="n"/>
      <c r="AG58" s="27" t="n"/>
      <c r="AH58" s="27" t="n"/>
      <c r="AI58" s="31">
        <f>IF($A58="","",SUM($AD58:$AH58))</f>
        <v/>
      </c>
      <c r="AJ58" s="31">
        <f>IF($A58="","",SUM($U58,$AI58))</f>
        <v/>
      </c>
      <c r="AK58" s="18" t="n"/>
      <c r="AL58" s="29">
        <f>IF($A58="","",IF(AND($B58&lt;&gt;"",$C58&lt;&gt;"",$D58&lt;&gt;"",$E58&lt;&gt;"",$F58&lt;&gt;"",$C58&gt;=$B58,$D58&gt;=$C58,$U58&gt;=0,$AB58&gt;=0,$AC58&gt;=0),"OK","À corriger"))</f>
        <v/>
      </c>
    </row>
    <row r="59">
      <c r="A59" s="18" t="n"/>
      <c r="B59" s="4" t="n"/>
      <c r="C59" s="4" t="n"/>
      <c r="D59" s="4" t="n"/>
      <c r="E59" s="23" t="n"/>
      <c r="F59" s="29">
        <f>IF($A59="","",IFERROR(VLOOKUP($E59,'Employés'!$A$5:$J$104,2,FALSE),""))</f>
        <v/>
      </c>
      <c r="G59" s="29">
        <f>IF($A59="","",IFERROR(VLOOKUP($E59,'Employés'!$A$5:$J$104,5,FALSE),""))</f>
        <v/>
      </c>
      <c r="H59" s="23" t="n"/>
      <c r="I59" s="30" t="n"/>
      <c r="J59" s="31">
        <f>IF($A59="","",IFERROR(VLOOKUP($E59,'Employés'!$A$5:$J$104,7,FALSE),0))</f>
        <v/>
      </c>
      <c r="K59" s="27" t="n"/>
      <c r="L59" s="27" t="n"/>
      <c r="M59" s="31">
        <f>IF($A59="","",IFERROR(IF($H59="Horaire",$I59*$K59,$L59),0))</f>
        <v/>
      </c>
      <c r="N59" s="30" t="n"/>
      <c r="O59" s="32" t="n"/>
      <c r="P59" s="31">
        <f>IF($A59="","",IFERROR($N59*$K59*$O59,0))</f>
        <v/>
      </c>
      <c r="Q59" s="33" t="n"/>
      <c r="R59" s="31">
        <f>IF($A59="","",IFERROR(($M59+$P59)*$Q59,0))</f>
        <v/>
      </c>
      <c r="S59" s="27" t="n"/>
      <c r="T59" s="27" t="n"/>
      <c r="U59" s="31">
        <f>IF($A59="","",SUM($M59,$P59,$R59,$S59,$T59))</f>
        <v/>
      </c>
      <c r="V59" s="27" t="n"/>
      <c r="W59" s="27" t="n"/>
      <c r="X59" s="27" t="n"/>
      <c r="Y59" s="27" t="n"/>
      <c r="Z59" s="27" t="n"/>
      <c r="AA59" s="27" t="n"/>
      <c r="AB59" s="31">
        <f>IF($A59="","",SUM($V59:$AA59))</f>
        <v/>
      </c>
      <c r="AC59" s="31">
        <f>IF($A59="","",IFERROR($U59-$AB59,0))</f>
        <v/>
      </c>
      <c r="AD59" s="27" t="n"/>
      <c r="AE59" s="27" t="n"/>
      <c r="AF59" s="27" t="n"/>
      <c r="AG59" s="27" t="n"/>
      <c r="AH59" s="27" t="n"/>
      <c r="AI59" s="31">
        <f>IF($A59="","",SUM($AD59:$AH59))</f>
        <v/>
      </c>
      <c r="AJ59" s="31">
        <f>IF($A59="","",SUM($U59,$AI59))</f>
        <v/>
      </c>
      <c r="AK59" s="18" t="n"/>
      <c r="AL59" s="29">
        <f>IF($A59="","",IF(AND($B59&lt;&gt;"",$C59&lt;&gt;"",$D59&lt;&gt;"",$E59&lt;&gt;"",$F59&lt;&gt;"",$C59&gt;=$B59,$D59&gt;=$C59,$U59&gt;=0,$AB59&gt;=0,$AC59&gt;=0),"OK","À corriger"))</f>
        <v/>
      </c>
    </row>
    <row r="60">
      <c r="A60" s="18" t="n"/>
      <c r="B60" s="4" t="n"/>
      <c r="C60" s="4" t="n"/>
      <c r="D60" s="4" t="n"/>
      <c r="E60" s="23" t="n"/>
      <c r="F60" s="29">
        <f>IF($A60="","",IFERROR(VLOOKUP($E60,'Employés'!$A$5:$J$104,2,FALSE),""))</f>
        <v/>
      </c>
      <c r="G60" s="29">
        <f>IF($A60="","",IFERROR(VLOOKUP($E60,'Employés'!$A$5:$J$104,5,FALSE),""))</f>
        <v/>
      </c>
      <c r="H60" s="23" t="n"/>
      <c r="I60" s="30" t="n"/>
      <c r="J60" s="31">
        <f>IF($A60="","",IFERROR(VLOOKUP($E60,'Employés'!$A$5:$J$104,7,FALSE),0))</f>
        <v/>
      </c>
      <c r="K60" s="27" t="n"/>
      <c r="L60" s="27" t="n"/>
      <c r="M60" s="31">
        <f>IF($A60="","",IFERROR(IF($H60="Horaire",$I60*$K60,$L60),0))</f>
        <v/>
      </c>
      <c r="N60" s="30" t="n"/>
      <c r="O60" s="32" t="n"/>
      <c r="P60" s="31">
        <f>IF($A60="","",IFERROR($N60*$K60*$O60,0))</f>
        <v/>
      </c>
      <c r="Q60" s="33" t="n"/>
      <c r="R60" s="31">
        <f>IF($A60="","",IFERROR(($M60+$P60)*$Q60,0))</f>
        <v/>
      </c>
      <c r="S60" s="27" t="n"/>
      <c r="T60" s="27" t="n"/>
      <c r="U60" s="31">
        <f>IF($A60="","",SUM($M60,$P60,$R60,$S60,$T60))</f>
        <v/>
      </c>
      <c r="V60" s="27" t="n"/>
      <c r="W60" s="27" t="n"/>
      <c r="X60" s="27" t="n"/>
      <c r="Y60" s="27" t="n"/>
      <c r="Z60" s="27" t="n"/>
      <c r="AA60" s="27" t="n"/>
      <c r="AB60" s="31">
        <f>IF($A60="","",SUM($V60:$AA60))</f>
        <v/>
      </c>
      <c r="AC60" s="31">
        <f>IF($A60="","",IFERROR($U60-$AB60,0))</f>
        <v/>
      </c>
      <c r="AD60" s="27" t="n"/>
      <c r="AE60" s="27" t="n"/>
      <c r="AF60" s="27" t="n"/>
      <c r="AG60" s="27" t="n"/>
      <c r="AH60" s="27" t="n"/>
      <c r="AI60" s="31">
        <f>IF($A60="","",SUM($AD60:$AH60))</f>
        <v/>
      </c>
      <c r="AJ60" s="31">
        <f>IF($A60="","",SUM($U60,$AI60))</f>
        <v/>
      </c>
      <c r="AK60" s="18" t="n"/>
      <c r="AL60" s="29">
        <f>IF($A60="","",IF(AND($B60&lt;&gt;"",$C60&lt;&gt;"",$D60&lt;&gt;"",$E60&lt;&gt;"",$F60&lt;&gt;"",$C60&gt;=$B60,$D60&gt;=$C60,$U60&gt;=0,$AB60&gt;=0,$AC60&gt;=0),"OK","À corriger"))</f>
        <v/>
      </c>
    </row>
    <row r="61">
      <c r="A61" s="18" t="n"/>
      <c r="B61" s="4" t="n"/>
      <c r="C61" s="4" t="n"/>
      <c r="D61" s="4" t="n"/>
      <c r="E61" s="23" t="n"/>
      <c r="F61" s="29">
        <f>IF($A61="","",IFERROR(VLOOKUP($E61,'Employés'!$A$5:$J$104,2,FALSE),""))</f>
        <v/>
      </c>
      <c r="G61" s="29">
        <f>IF($A61="","",IFERROR(VLOOKUP($E61,'Employés'!$A$5:$J$104,5,FALSE),""))</f>
        <v/>
      </c>
      <c r="H61" s="23" t="n"/>
      <c r="I61" s="30" t="n"/>
      <c r="J61" s="31">
        <f>IF($A61="","",IFERROR(VLOOKUP($E61,'Employés'!$A$5:$J$104,7,FALSE),0))</f>
        <v/>
      </c>
      <c r="K61" s="27" t="n"/>
      <c r="L61" s="27" t="n"/>
      <c r="M61" s="31">
        <f>IF($A61="","",IFERROR(IF($H61="Horaire",$I61*$K61,$L61),0))</f>
        <v/>
      </c>
      <c r="N61" s="30" t="n"/>
      <c r="O61" s="32" t="n"/>
      <c r="P61" s="31">
        <f>IF($A61="","",IFERROR($N61*$K61*$O61,0))</f>
        <v/>
      </c>
      <c r="Q61" s="33" t="n"/>
      <c r="R61" s="31">
        <f>IF($A61="","",IFERROR(($M61+$P61)*$Q61,0))</f>
        <v/>
      </c>
      <c r="S61" s="27" t="n"/>
      <c r="T61" s="27" t="n"/>
      <c r="U61" s="31">
        <f>IF($A61="","",SUM($M61,$P61,$R61,$S61,$T61))</f>
        <v/>
      </c>
      <c r="V61" s="27" t="n"/>
      <c r="W61" s="27" t="n"/>
      <c r="X61" s="27" t="n"/>
      <c r="Y61" s="27" t="n"/>
      <c r="Z61" s="27" t="n"/>
      <c r="AA61" s="27" t="n"/>
      <c r="AB61" s="31">
        <f>IF($A61="","",SUM($V61:$AA61))</f>
        <v/>
      </c>
      <c r="AC61" s="31">
        <f>IF($A61="","",IFERROR($U61-$AB61,0))</f>
        <v/>
      </c>
      <c r="AD61" s="27" t="n"/>
      <c r="AE61" s="27" t="n"/>
      <c r="AF61" s="27" t="n"/>
      <c r="AG61" s="27" t="n"/>
      <c r="AH61" s="27" t="n"/>
      <c r="AI61" s="31">
        <f>IF($A61="","",SUM($AD61:$AH61))</f>
        <v/>
      </c>
      <c r="AJ61" s="31">
        <f>IF($A61="","",SUM($U61,$AI61))</f>
        <v/>
      </c>
      <c r="AK61" s="18" t="n"/>
      <c r="AL61" s="29">
        <f>IF($A61="","",IF(AND($B61&lt;&gt;"",$C61&lt;&gt;"",$D61&lt;&gt;"",$E61&lt;&gt;"",$F61&lt;&gt;"",$C61&gt;=$B61,$D61&gt;=$C61,$U61&gt;=0,$AB61&gt;=0,$AC61&gt;=0),"OK","À corriger"))</f>
        <v/>
      </c>
    </row>
    <row r="62">
      <c r="A62" s="18" t="n"/>
      <c r="B62" s="4" t="n"/>
      <c r="C62" s="4" t="n"/>
      <c r="D62" s="4" t="n"/>
      <c r="E62" s="23" t="n"/>
      <c r="F62" s="29">
        <f>IF($A62="","",IFERROR(VLOOKUP($E62,'Employés'!$A$5:$J$104,2,FALSE),""))</f>
        <v/>
      </c>
      <c r="G62" s="29">
        <f>IF($A62="","",IFERROR(VLOOKUP($E62,'Employés'!$A$5:$J$104,5,FALSE),""))</f>
        <v/>
      </c>
      <c r="H62" s="23" t="n"/>
      <c r="I62" s="30" t="n"/>
      <c r="J62" s="31">
        <f>IF($A62="","",IFERROR(VLOOKUP($E62,'Employés'!$A$5:$J$104,7,FALSE),0))</f>
        <v/>
      </c>
      <c r="K62" s="27" t="n"/>
      <c r="L62" s="27" t="n"/>
      <c r="M62" s="31">
        <f>IF($A62="","",IFERROR(IF($H62="Horaire",$I62*$K62,$L62),0))</f>
        <v/>
      </c>
      <c r="N62" s="30" t="n"/>
      <c r="O62" s="32" t="n"/>
      <c r="P62" s="31">
        <f>IF($A62="","",IFERROR($N62*$K62*$O62,0))</f>
        <v/>
      </c>
      <c r="Q62" s="33" t="n"/>
      <c r="R62" s="31">
        <f>IF($A62="","",IFERROR(($M62+$P62)*$Q62,0))</f>
        <v/>
      </c>
      <c r="S62" s="27" t="n"/>
      <c r="T62" s="27" t="n"/>
      <c r="U62" s="31">
        <f>IF($A62="","",SUM($M62,$P62,$R62,$S62,$T62))</f>
        <v/>
      </c>
      <c r="V62" s="27" t="n"/>
      <c r="W62" s="27" t="n"/>
      <c r="X62" s="27" t="n"/>
      <c r="Y62" s="27" t="n"/>
      <c r="Z62" s="27" t="n"/>
      <c r="AA62" s="27" t="n"/>
      <c r="AB62" s="31">
        <f>IF($A62="","",SUM($V62:$AA62))</f>
        <v/>
      </c>
      <c r="AC62" s="31">
        <f>IF($A62="","",IFERROR($U62-$AB62,0))</f>
        <v/>
      </c>
      <c r="AD62" s="27" t="n"/>
      <c r="AE62" s="27" t="n"/>
      <c r="AF62" s="27" t="n"/>
      <c r="AG62" s="27" t="n"/>
      <c r="AH62" s="27" t="n"/>
      <c r="AI62" s="31">
        <f>IF($A62="","",SUM($AD62:$AH62))</f>
        <v/>
      </c>
      <c r="AJ62" s="31">
        <f>IF($A62="","",SUM($U62,$AI62))</f>
        <v/>
      </c>
      <c r="AK62" s="18" t="n"/>
      <c r="AL62" s="29">
        <f>IF($A62="","",IF(AND($B62&lt;&gt;"",$C62&lt;&gt;"",$D62&lt;&gt;"",$E62&lt;&gt;"",$F62&lt;&gt;"",$C62&gt;=$B62,$D62&gt;=$C62,$U62&gt;=0,$AB62&gt;=0,$AC62&gt;=0),"OK","À corriger"))</f>
        <v/>
      </c>
    </row>
    <row r="63">
      <c r="A63" s="18" t="n"/>
      <c r="B63" s="4" t="n"/>
      <c r="C63" s="4" t="n"/>
      <c r="D63" s="4" t="n"/>
      <c r="E63" s="23" t="n"/>
      <c r="F63" s="29">
        <f>IF($A63="","",IFERROR(VLOOKUP($E63,'Employés'!$A$5:$J$104,2,FALSE),""))</f>
        <v/>
      </c>
      <c r="G63" s="29">
        <f>IF($A63="","",IFERROR(VLOOKUP($E63,'Employés'!$A$5:$J$104,5,FALSE),""))</f>
        <v/>
      </c>
      <c r="H63" s="23" t="n"/>
      <c r="I63" s="30" t="n"/>
      <c r="J63" s="31">
        <f>IF($A63="","",IFERROR(VLOOKUP($E63,'Employés'!$A$5:$J$104,7,FALSE),0))</f>
        <v/>
      </c>
      <c r="K63" s="27" t="n"/>
      <c r="L63" s="27" t="n"/>
      <c r="M63" s="31">
        <f>IF($A63="","",IFERROR(IF($H63="Horaire",$I63*$K63,$L63),0))</f>
        <v/>
      </c>
      <c r="N63" s="30" t="n"/>
      <c r="O63" s="32" t="n"/>
      <c r="P63" s="31">
        <f>IF($A63="","",IFERROR($N63*$K63*$O63,0))</f>
        <v/>
      </c>
      <c r="Q63" s="33" t="n"/>
      <c r="R63" s="31">
        <f>IF($A63="","",IFERROR(($M63+$P63)*$Q63,0))</f>
        <v/>
      </c>
      <c r="S63" s="27" t="n"/>
      <c r="T63" s="27" t="n"/>
      <c r="U63" s="31">
        <f>IF($A63="","",SUM($M63,$P63,$R63,$S63,$T63))</f>
        <v/>
      </c>
      <c r="V63" s="27" t="n"/>
      <c r="W63" s="27" t="n"/>
      <c r="X63" s="27" t="n"/>
      <c r="Y63" s="27" t="n"/>
      <c r="Z63" s="27" t="n"/>
      <c r="AA63" s="27" t="n"/>
      <c r="AB63" s="31">
        <f>IF($A63="","",SUM($V63:$AA63))</f>
        <v/>
      </c>
      <c r="AC63" s="31">
        <f>IF($A63="","",IFERROR($U63-$AB63,0))</f>
        <v/>
      </c>
      <c r="AD63" s="27" t="n"/>
      <c r="AE63" s="27" t="n"/>
      <c r="AF63" s="27" t="n"/>
      <c r="AG63" s="27" t="n"/>
      <c r="AH63" s="27" t="n"/>
      <c r="AI63" s="31">
        <f>IF($A63="","",SUM($AD63:$AH63))</f>
        <v/>
      </c>
      <c r="AJ63" s="31">
        <f>IF($A63="","",SUM($U63,$AI63))</f>
        <v/>
      </c>
      <c r="AK63" s="18" t="n"/>
      <c r="AL63" s="29">
        <f>IF($A63="","",IF(AND($B63&lt;&gt;"",$C63&lt;&gt;"",$D63&lt;&gt;"",$E63&lt;&gt;"",$F63&lt;&gt;"",$C63&gt;=$B63,$D63&gt;=$C63,$U63&gt;=0,$AB63&gt;=0,$AC63&gt;=0),"OK","À corriger"))</f>
        <v/>
      </c>
    </row>
    <row r="64">
      <c r="A64" s="18" t="n"/>
      <c r="B64" s="4" t="n"/>
      <c r="C64" s="4" t="n"/>
      <c r="D64" s="4" t="n"/>
      <c r="E64" s="23" t="n"/>
      <c r="F64" s="29">
        <f>IF($A64="","",IFERROR(VLOOKUP($E64,'Employés'!$A$5:$J$104,2,FALSE),""))</f>
        <v/>
      </c>
      <c r="G64" s="29">
        <f>IF($A64="","",IFERROR(VLOOKUP($E64,'Employés'!$A$5:$J$104,5,FALSE),""))</f>
        <v/>
      </c>
      <c r="H64" s="23" t="n"/>
      <c r="I64" s="30" t="n"/>
      <c r="J64" s="31">
        <f>IF($A64="","",IFERROR(VLOOKUP($E64,'Employés'!$A$5:$J$104,7,FALSE),0))</f>
        <v/>
      </c>
      <c r="K64" s="27" t="n"/>
      <c r="L64" s="27" t="n"/>
      <c r="M64" s="31">
        <f>IF($A64="","",IFERROR(IF($H64="Horaire",$I64*$K64,$L64),0))</f>
        <v/>
      </c>
      <c r="N64" s="30" t="n"/>
      <c r="O64" s="32" t="n"/>
      <c r="P64" s="31">
        <f>IF($A64="","",IFERROR($N64*$K64*$O64,0))</f>
        <v/>
      </c>
      <c r="Q64" s="33" t="n"/>
      <c r="R64" s="31">
        <f>IF($A64="","",IFERROR(($M64+$P64)*$Q64,0))</f>
        <v/>
      </c>
      <c r="S64" s="27" t="n"/>
      <c r="T64" s="27" t="n"/>
      <c r="U64" s="31">
        <f>IF($A64="","",SUM($M64,$P64,$R64,$S64,$T64))</f>
        <v/>
      </c>
      <c r="V64" s="27" t="n"/>
      <c r="W64" s="27" t="n"/>
      <c r="X64" s="27" t="n"/>
      <c r="Y64" s="27" t="n"/>
      <c r="Z64" s="27" t="n"/>
      <c r="AA64" s="27" t="n"/>
      <c r="AB64" s="31">
        <f>IF($A64="","",SUM($V64:$AA64))</f>
        <v/>
      </c>
      <c r="AC64" s="31">
        <f>IF($A64="","",IFERROR($U64-$AB64,0))</f>
        <v/>
      </c>
      <c r="AD64" s="27" t="n"/>
      <c r="AE64" s="27" t="n"/>
      <c r="AF64" s="27" t="n"/>
      <c r="AG64" s="27" t="n"/>
      <c r="AH64" s="27" t="n"/>
      <c r="AI64" s="31">
        <f>IF($A64="","",SUM($AD64:$AH64))</f>
        <v/>
      </c>
      <c r="AJ64" s="31">
        <f>IF($A64="","",SUM($U64,$AI64))</f>
        <v/>
      </c>
      <c r="AK64" s="18" t="n"/>
      <c r="AL64" s="29">
        <f>IF($A64="","",IF(AND($B64&lt;&gt;"",$C64&lt;&gt;"",$D64&lt;&gt;"",$E64&lt;&gt;"",$F64&lt;&gt;"",$C64&gt;=$B64,$D64&gt;=$C64,$U64&gt;=0,$AB64&gt;=0,$AC64&gt;=0),"OK","À corriger"))</f>
        <v/>
      </c>
    </row>
    <row r="65">
      <c r="A65" s="18" t="n"/>
      <c r="B65" s="4" t="n"/>
      <c r="C65" s="4" t="n"/>
      <c r="D65" s="4" t="n"/>
      <c r="E65" s="23" t="n"/>
      <c r="F65" s="29">
        <f>IF($A65="","",IFERROR(VLOOKUP($E65,'Employés'!$A$5:$J$104,2,FALSE),""))</f>
        <v/>
      </c>
      <c r="G65" s="29">
        <f>IF($A65="","",IFERROR(VLOOKUP($E65,'Employés'!$A$5:$J$104,5,FALSE),""))</f>
        <v/>
      </c>
      <c r="H65" s="23" t="n"/>
      <c r="I65" s="30" t="n"/>
      <c r="J65" s="31">
        <f>IF($A65="","",IFERROR(VLOOKUP($E65,'Employés'!$A$5:$J$104,7,FALSE),0))</f>
        <v/>
      </c>
      <c r="K65" s="27" t="n"/>
      <c r="L65" s="27" t="n"/>
      <c r="M65" s="31">
        <f>IF($A65="","",IFERROR(IF($H65="Horaire",$I65*$K65,$L65),0))</f>
        <v/>
      </c>
      <c r="N65" s="30" t="n"/>
      <c r="O65" s="32" t="n"/>
      <c r="P65" s="31">
        <f>IF($A65="","",IFERROR($N65*$K65*$O65,0))</f>
        <v/>
      </c>
      <c r="Q65" s="33" t="n"/>
      <c r="R65" s="31">
        <f>IF($A65="","",IFERROR(($M65+$P65)*$Q65,0))</f>
        <v/>
      </c>
      <c r="S65" s="27" t="n"/>
      <c r="T65" s="27" t="n"/>
      <c r="U65" s="31">
        <f>IF($A65="","",SUM($M65,$P65,$R65,$S65,$T65))</f>
        <v/>
      </c>
      <c r="V65" s="27" t="n"/>
      <c r="W65" s="27" t="n"/>
      <c r="X65" s="27" t="n"/>
      <c r="Y65" s="27" t="n"/>
      <c r="Z65" s="27" t="n"/>
      <c r="AA65" s="27" t="n"/>
      <c r="AB65" s="31">
        <f>IF($A65="","",SUM($V65:$AA65))</f>
        <v/>
      </c>
      <c r="AC65" s="31">
        <f>IF($A65="","",IFERROR($U65-$AB65,0))</f>
        <v/>
      </c>
      <c r="AD65" s="27" t="n"/>
      <c r="AE65" s="27" t="n"/>
      <c r="AF65" s="27" t="n"/>
      <c r="AG65" s="27" t="n"/>
      <c r="AH65" s="27" t="n"/>
      <c r="AI65" s="31">
        <f>IF($A65="","",SUM($AD65:$AH65))</f>
        <v/>
      </c>
      <c r="AJ65" s="31">
        <f>IF($A65="","",SUM($U65,$AI65))</f>
        <v/>
      </c>
      <c r="AK65" s="18" t="n"/>
      <c r="AL65" s="29">
        <f>IF($A65="","",IF(AND($B65&lt;&gt;"",$C65&lt;&gt;"",$D65&lt;&gt;"",$E65&lt;&gt;"",$F65&lt;&gt;"",$C65&gt;=$B65,$D65&gt;=$C65,$U65&gt;=0,$AB65&gt;=0,$AC65&gt;=0),"OK","À corriger"))</f>
        <v/>
      </c>
    </row>
    <row r="66">
      <c r="A66" s="18" t="n"/>
      <c r="B66" s="4" t="n"/>
      <c r="C66" s="4" t="n"/>
      <c r="D66" s="4" t="n"/>
      <c r="E66" s="23" t="n"/>
      <c r="F66" s="29">
        <f>IF($A66="","",IFERROR(VLOOKUP($E66,'Employés'!$A$5:$J$104,2,FALSE),""))</f>
        <v/>
      </c>
      <c r="G66" s="29">
        <f>IF($A66="","",IFERROR(VLOOKUP($E66,'Employés'!$A$5:$J$104,5,FALSE),""))</f>
        <v/>
      </c>
      <c r="H66" s="23" t="n"/>
      <c r="I66" s="30" t="n"/>
      <c r="J66" s="31">
        <f>IF($A66="","",IFERROR(VLOOKUP($E66,'Employés'!$A$5:$J$104,7,FALSE),0))</f>
        <v/>
      </c>
      <c r="K66" s="27" t="n"/>
      <c r="L66" s="27" t="n"/>
      <c r="M66" s="31">
        <f>IF($A66="","",IFERROR(IF($H66="Horaire",$I66*$K66,$L66),0))</f>
        <v/>
      </c>
      <c r="N66" s="30" t="n"/>
      <c r="O66" s="32" t="n"/>
      <c r="P66" s="31">
        <f>IF($A66="","",IFERROR($N66*$K66*$O66,0))</f>
        <v/>
      </c>
      <c r="Q66" s="33" t="n"/>
      <c r="R66" s="31">
        <f>IF($A66="","",IFERROR(($M66+$P66)*$Q66,0))</f>
        <v/>
      </c>
      <c r="S66" s="27" t="n"/>
      <c r="T66" s="27" t="n"/>
      <c r="U66" s="31">
        <f>IF($A66="","",SUM($M66,$P66,$R66,$S66,$T66))</f>
        <v/>
      </c>
      <c r="V66" s="27" t="n"/>
      <c r="W66" s="27" t="n"/>
      <c r="X66" s="27" t="n"/>
      <c r="Y66" s="27" t="n"/>
      <c r="Z66" s="27" t="n"/>
      <c r="AA66" s="27" t="n"/>
      <c r="AB66" s="31">
        <f>IF($A66="","",SUM($V66:$AA66))</f>
        <v/>
      </c>
      <c r="AC66" s="31">
        <f>IF($A66="","",IFERROR($U66-$AB66,0))</f>
        <v/>
      </c>
      <c r="AD66" s="27" t="n"/>
      <c r="AE66" s="27" t="n"/>
      <c r="AF66" s="27" t="n"/>
      <c r="AG66" s="27" t="n"/>
      <c r="AH66" s="27" t="n"/>
      <c r="AI66" s="31">
        <f>IF($A66="","",SUM($AD66:$AH66))</f>
        <v/>
      </c>
      <c r="AJ66" s="31">
        <f>IF($A66="","",SUM($U66,$AI66))</f>
        <v/>
      </c>
      <c r="AK66" s="18" t="n"/>
      <c r="AL66" s="29">
        <f>IF($A66="","",IF(AND($B66&lt;&gt;"",$C66&lt;&gt;"",$D66&lt;&gt;"",$E66&lt;&gt;"",$F66&lt;&gt;"",$C66&gt;=$B66,$D66&gt;=$C66,$U66&gt;=0,$AB66&gt;=0,$AC66&gt;=0),"OK","À corriger"))</f>
        <v/>
      </c>
    </row>
    <row r="67">
      <c r="A67" s="18" t="n"/>
      <c r="B67" s="4" t="n"/>
      <c r="C67" s="4" t="n"/>
      <c r="D67" s="4" t="n"/>
      <c r="E67" s="23" t="n"/>
      <c r="F67" s="29">
        <f>IF($A67="","",IFERROR(VLOOKUP($E67,'Employés'!$A$5:$J$104,2,FALSE),""))</f>
        <v/>
      </c>
      <c r="G67" s="29">
        <f>IF($A67="","",IFERROR(VLOOKUP($E67,'Employés'!$A$5:$J$104,5,FALSE),""))</f>
        <v/>
      </c>
      <c r="H67" s="23" t="n"/>
      <c r="I67" s="30" t="n"/>
      <c r="J67" s="31">
        <f>IF($A67="","",IFERROR(VLOOKUP($E67,'Employés'!$A$5:$J$104,7,FALSE),0))</f>
        <v/>
      </c>
      <c r="K67" s="27" t="n"/>
      <c r="L67" s="27" t="n"/>
      <c r="M67" s="31">
        <f>IF($A67="","",IFERROR(IF($H67="Horaire",$I67*$K67,$L67),0))</f>
        <v/>
      </c>
      <c r="N67" s="30" t="n"/>
      <c r="O67" s="32" t="n"/>
      <c r="P67" s="31">
        <f>IF($A67="","",IFERROR($N67*$K67*$O67,0))</f>
        <v/>
      </c>
      <c r="Q67" s="33" t="n"/>
      <c r="R67" s="31">
        <f>IF($A67="","",IFERROR(($M67+$P67)*$Q67,0))</f>
        <v/>
      </c>
      <c r="S67" s="27" t="n"/>
      <c r="T67" s="27" t="n"/>
      <c r="U67" s="31">
        <f>IF($A67="","",SUM($M67,$P67,$R67,$S67,$T67))</f>
        <v/>
      </c>
      <c r="V67" s="27" t="n"/>
      <c r="W67" s="27" t="n"/>
      <c r="X67" s="27" t="n"/>
      <c r="Y67" s="27" t="n"/>
      <c r="Z67" s="27" t="n"/>
      <c r="AA67" s="27" t="n"/>
      <c r="AB67" s="31">
        <f>IF($A67="","",SUM($V67:$AA67))</f>
        <v/>
      </c>
      <c r="AC67" s="31">
        <f>IF($A67="","",IFERROR($U67-$AB67,0))</f>
        <v/>
      </c>
      <c r="AD67" s="27" t="n"/>
      <c r="AE67" s="27" t="n"/>
      <c r="AF67" s="27" t="n"/>
      <c r="AG67" s="27" t="n"/>
      <c r="AH67" s="27" t="n"/>
      <c r="AI67" s="31">
        <f>IF($A67="","",SUM($AD67:$AH67))</f>
        <v/>
      </c>
      <c r="AJ67" s="31">
        <f>IF($A67="","",SUM($U67,$AI67))</f>
        <v/>
      </c>
      <c r="AK67" s="18" t="n"/>
      <c r="AL67" s="29">
        <f>IF($A67="","",IF(AND($B67&lt;&gt;"",$C67&lt;&gt;"",$D67&lt;&gt;"",$E67&lt;&gt;"",$F67&lt;&gt;"",$C67&gt;=$B67,$D67&gt;=$C67,$U67&gt;=0,$AB67&gt;=0,$AC67&gt;=0),"OK","À corriger"))</f>
        <v/>
      </c>
    </row>
    <row r="68">
      <c r="A68" s="18" t="n"/>
      <c r="B68" s="4" t="n"/>
      <c r="C68" s="4" t="n"/>
      <c r="D68" s="4" t="n"/>
      <c r="E68" s="23" t="n"/>
      <c r="F68" s="29">
        <f>IF($A68="","",IFERROR(VLOOKUP($E68,'Employés'!$A$5:$J$104,2,FALSE),""))</f>
        <v/>
      </c>
      <c r="G68" s="29">
        <f>IF($A68="","",IFERROR(VLOOKUP($E68,'Employés'!$A$5:$J$104,5,FALSE),""))</f>
        <v/>
      </c>
      <c r="H68" s="23" t="n"/>
      <c r="I68" s="30" t="n"/>
      <c r="J68" s="31">
        <f>IF($A68="","",IFERROR(VLOOKUP($E68,'Employés'!$A$5:$J$104,7,FALSE),0))</f>
        <v/>
      </c>
      <c r="K68" s="27" t="n"/>
      <c r="L68" s="27" t="n"/>
      <c r="M68" s="31">
        <f>IF($A68="","",IFERROR(IF($H68="Horaire",$I68*$K68,$L68),0))</f>
        <v/>
      </c>
      <c r="N68" s="30" t="n"/>
      <c r="O68" s="32" t="n"/>
      <c r="P68" s="31">
        <f>IF($A68="","",IFERROR($N68*$K68*$O68,0))</f>
        <v/>
      </c>
      <c r="Q68" s="33" t="n"/>
      <c r="R68" s="31">
        <f>IF($A68="","",IFERROR(($M68+$P68)*$Q68,0))</f>
        <v/>
      </c>
      <c r="S68" s="27" t="n"/>
      <c r="T68" s="27" t="n"/>
      <c r="U68" s="31">
        <f>IF($A68="","",SUM($M68,$P68,$R68,$S68,$T68))</f>
        <v/>
      </c>
      <c r="V68" s="27" t="n"/>
      <c r="W68" s="27" t="n"/>
      <c r="X68" s="27" t="n"/>
      <c r="Y68" s="27" t="n"/>
      <c r="Z68" s="27" t="n"/>
      <c r="AA68" s="27" t="n"/>
      <c r="AB68" s="31">
        <f>IF($A68="","",SUM($V68:$AA68))</f>
        <v/>
      </c>
      <c r="AC68" s="31">
        <f>IF($A68="","",IFERROR($U68-$AB68,0))</f>
        <v/>
      </c>
      <c r="AD68" s="27" t="n"/>
      <c r="AE68" s="27" t="n"/>
      <c r="AF68" s="27" t="n"/>
      <c r="AG68" s="27" t="n"/>
      <c r="AH68" s="27" t="n"/>
      <c r="AI68" s="31">
        <f>IF($A68="","",SUM($AD68:$AH68))</f>
        <v/>
      </c>
      <c r="AJ68" s="31">
        <f>IF($A68="","",SUM($U68,$AI68))</f>
        <v/>
      </c>
      <c r="AK68" s="18" t="n"/>
      <c r="AL68" s="29">
        <f>IF($A68="","",IF(AND($B68&lt;&gt;"",$C68&lt;&gt;"",$D68&lt;&gt;"",$E68&lt;&gt;"",$F68&lt;&gt;"",$C68&gt;=$B68,$D68&gt;=$C68,$U68&gt;=0,$AB68&gt;=0,$AC68&gt;=0),"OK","À corriger"))</f>
        <v/>
      </c>
    </row>
    <row r="69">
      <c r="A69" s="18" t="n"/>
      <c r="B69" s="4" t="n"/>
      <c r="C69" s="4" t="n"/>
      <c r="D69" s="4" t="n"/>
      <c r="E69" s="23" t="n"/>
      <c r="F69" s="29">
        <f>IF($A69="","",IFERROR(VLOOKUP($E69,'Employés'!$A$5:$J$104,2,FALSE),""))</f>
        <v/>
      </c>
      <c r="G69" s="29">
        <f>IF($A69="","",IFERROR(VLOOKUP($E69,'Employés'!$A$5:$J$104,5,FALSE),""))</f>
        <v/>
      </c>
      <c r="H69" s="23" t="n"/>
      <c r="I69" s="30" t="n"/>
      <c r="J69" s="31">
        <f>IF($A69="","",IFERROR(VLOOKUP($E69,'Employés'!$A$5:$J$104,7,FALSE),0))</f>
        <v/>
      </c>
      <c r="K69" s="27" t="n"/>
      <c r="L69" s="27" t="n"/>
      <c r="M69" s="31">
        <f>IF($A69="","",IFERROR(IF($H69="Horaire",$I69*$K69,$L69),0))</f>
        <v/>
      </c>
      <c r="N69" s="30" t="n"/>
      <c r="O69" s="32" t="n"/>
      <c r="P69" s="31">
        <f>IF($A69="","",IFERROR($N69*$K69*$O69,0))</f>
        <v/>
      </c>
      <c r="Q69" s="33" t="n"/>
      <c r="R69" s="31">
        <f>IF($A69="","",IFERROR(($M69+$P69)*$Q69,0))</f>
        <v/>
      </c>
      <c r="S69" s="27" t="n"/>
      <c r="T69" s="27" t="n"/>
      <c r="U69" s="31">
        <f>IF($A69="","",SUM($M69,$P69,$R69,$S69,$T69))</f>
        <v/>
      </c>
      <c r="V69" s="27" t="n"/>
      <c r="W69" s="27" t="n"/>
      <c r="X69" s="27" t="n"/>
      <c r="Y69" s="27" t="n"/>
      <c r="Z69" s="27" t="n"/>
      <c r="AA69" s="27" t="n"/>
      <c r="AB69" s="31">
        <f>IF($A69="","",SUM($V69:$AA69))</f>
        <v/>
      </c>
      <c r="AC69" s="31">
        <f>IF($A69="","",IFERROR($U69-$AB69,0))</f>
        <v/>
      </c>
      <c r="AD69" s="27" t="n"/>
      <c r="AE69" s="27" t="n"/>
      <c r="AF69" s="27" t="n"/>
      <c r="AG69" s="27" t="n"/>
      <c r="AH69" s="27" t="n"/>
      <c r="AI69" s="31">
        <f>IF($A69="","",SUM($AD69:$AH69))</f>
        <v/>
      </c>
      <c r="AJ69" s="31">
        <f>IF($A69="","",SUM($U69,$AI69))</f>
        <v/>
      </c>
      <c r="AK69" s="18" t="n"/>
      <c r="AL69" s="29">
        <f>IF($A69="","",IF(AND($B69&lt;&gt;"",$C69&lt;&gt;"",$D69&lt;&gt;"",$E69&lt;&gt;"",$F69&lt;&gt;"",$C69&gt;=$B69,$D69&gt;=$C69,$U69&gt;=0,$AB69&gt;=0,$AC69&gt;=0),"OK","À corriger"))</f>
        <v/>
      </c>
    </row>
    <row r="70">
      <c r="A70" s="18" t="n"/>
      <c r="B70" s="4" t="n"/>
      <c r="C70" s="4" t="n"/>
      <c r="D70" s="4" t="n"/>
      <c r="E70" s="23" t="n"/>
      <c r="F70" s="29">
        <f>IF($A70="","",IFERROR(VLOOKUP($E70,'Employés'!$A$5:$J$104,2,FALSE),""))</f>
        <v/>
      </c>
      <c r="G70" s="29">
        <f>IF($A70="","",IFERROR(VLOOKUP($E70,'Employés'!$A$5:$J$104,5,FALSE),""))</f>
        <v/>
      </c>
      <c r="H70" s="23" t="n"/>
      <c r="I70" s="30" t="n"/>
      <c r="J70" s="31">
        <f>IF($A70="","",IFERROR(VLOOKUP($E70,'Employés'!$A$5:$J$104,7,FALSE),0))</f>
        <v/>
      </c>
      <c r="K70" s="27" t="n"/>
      <c r="L70" s="27" t="n"/>
      <c r="M70" s="31">
        <f>IF($A70="","",IFERROR(IF($H70="Horaire",$I70*$K70,$L70),0))</f>
        <v/>
      </c>
      <c r="N70" s="30" t="n"/>
      <c r="O70" s="32" t="n"/>
      <c r="P70" s="31">
        <f>IF($A70="","",IFERROR($N70*$K70*$O70,0))</f>
        <v/>
      </c>
      <c r="Q70" s="33" t="n"/>
      <c r="R70" s="31">
        <f>IF($A70="","",IFERROR(($M70+$P70)*$Q70,0))</f>
        <v/>
      </c>
      <c r="S70" s="27" t="n"/>
      <c r="T70" s="27" t="n"/>
      <c r="U70" s="31">
        <f>IF($A70="","",SUM($M70,$P70,$R70,$S70,$T70))</f>
        <v/>
      </c>
      <c r="V70" s="27" t="n"/>
      <c r="W70" s="27" t="n"/>
      <c r="X70" s="27" t="n"/>
      <c r="Y70" s="27" t="n"/>
      <c r="Z70" s="27" t="n"/>
      <c r="AA70" s="27" t="n"/>
      <c r="AB70" s="31">
        <f>IF($A70="","",SUM($V70:$AA70))</f>
        <v/>
      </c>
      <c r="AC70" s="31">
        <f>IF($A70="","",IFERROR($U70-$AB70,0))</f>
        <v/>
      </c>
      <c r="AD70" s="27" t="n"/>
      <c r="AE70" s="27" t="n"/>
      <c r="AF70" s="27" t="n"/>
      <c r="AG70" s="27" t="n"/>
      <c r="AH70" s="27" t="n"/>
      <c r="AI70" s="31">
        <f>IF($A70="","",SUM($AD70:$AH70))</f>
        <v/>
      </c>
      <c r="AJ70" s="31">
        <f>IF($A70="","",SUM($U70,$AI70))</f>
        <v/>
      </c>
      <c r="AK70" s="18" t="n"/>
      <c r="AL70" s="29">
        <f>IF($A70="","",IF(AND($B70&lt;&gt;"",$C70&lt;&gt;"",$D70&lt;&gt;"",$E70&lt;&gt;"",$F70&lt;&gt;"",$C70&gt;=$B70,$D70&gt;=$C70,$U70&gt;=0,$AB70&gt;=0,$AC70&gt;=0),"OK","À corriger"))</f>
        <v/>
      </c>
    </row>
    <row r="71">
      <c r="A71" s="18" t="n"/>
      <c r="B71" s="4" t="n"/>
      <c r="C71" s="4" t="n"/>
      <c r="D71" s="4" t="n"/>
      <c r="E71" s="23" t="n"/>
      <c r="F71" s="29">
        <f>IF($A71="","",IFERROR(VLOOKUP($E71,'Employés'!$A$5:$J$104,2,FALSE),""))</f>
        <v/>
      </c>
      <c r="G71" s="29">
        <f>IF($A71="","",IFERROR(VLOOKUP($E71,'Employés'!$A$5:$J$104,5,FALSE),""))</f>
        <v/>
      </c>
      <c r="H71" s="23" t="n"/>
      <c r="I71" s="30" t="n"/>
      <c r="J71" s="31">
        <f>IF($A71="","",IFERROR(VLOOKUP($E71,'Employés'!$A$5:$J$104,7,FALSE),0))</f>
        <v/>
      </c>
      <c r="K71" s="27" t="n"/>
      <c r="L71" s="27" t="n"/>
      <c r="M71" s="31">
        <f>IF($A71="","",IFERROR(IF($H71="Horaire",$I71*$K71,$L71),0))</f>
        <v/>
      </c>
      <c r="N71" s="30" t="n"/>
      <c r="O71" s="32" t="n"/>
      <c r="P71" s="31">
        <f>IF($A71="","",IFERROR($N71*$K71*$O71,0))</f>
        <v/>
      </c>
      <c r="Q71" s="33" t="n"/>
      <c r="R71" s="31">
        <f>IF($A71="","",IFERROR(($M71+$P71)*$Q71,0))</f>
        <v/>
      </c>
      <c r="S71" s="27" t="n"/>
      <c r="T71" s="27" t="n"/>
      <c r="U71" s="31">
        <f>IF($A71="","",SUM($M71,$P71,$R71,$S71,$T71))</f>
        <v/>
      </c>
      <c r="V71" s="27" t="n"/>
      <c r="W71" s="27" t="n"/>
      <c r="X71" s="27" t="n"/>
      <c r="Y71" s="27" t="n"/>
      <c r="Z71" s="27" t="n"/>
      <c r="AA71" s="27" t="n"/>
      <c r="AB71" s="31">
        <f>IF($A71="","",SUM($V71:$AA71))</f>
        <v/>
      </c>
      <c r="AC71" s="31">
        <f>IF($A71="","",IFERROR($U71-$AB71,0))</f>
        <v/>
      </c>
      <c r="AD71" s="27" t="n"/>
      <c r="AE71" s="27" t="n"/>
      <c r="AF71" s="27" t="n"/>
      <c r="AG71" s="27" t="n"/>
      <c r="AH71" s="27" t="n"/>
      <c r="AI71" s="31">
        <f>IF($A71="","",SUM($AD71:$AH71))</f>
        <v/>
      </c>
      <c r="AJ71" s="31">
        <f>IF($A71="","",SUM($U71,$AI71))</f>
        <v/>
      </c>
      <c r="AK71" s="18" t="n"/>
      <c r="AL71" s="29">
        <f>IF($A71="","",IF(AND($B71&lt;&gt;"",$C71&lt;&gt;"",$D71&lt;&gt;"",$E71&lt;&gt;"",$F71&lt;&gt;"",$C71&gt;=$B71,$D71&gt;=$C71,$U71&gt;=0,$AB71&gt;=0,$AC71&gt;=0),"OK","À corriger"))</f>
        <v/>
      </c>
    </row>
    <row r="72">
      <c r="A72" s="18" t="n"/>
      <c r="B72" s="4" t="n"/>
      <c r="C72" s="4" t="n"/>
      <c r="D72" s="4" t="n"/>
      <c r="E72" s="23" t="n"/>
      <c r="F72" s="29">
        <f>IF($A72="","",IFERROR(VLOOKUP($E72,'Employés'!$A$5:$J$104,2,FALSE),""))</f>
        <v/>
      </c>
      <c r="G72" s="29">
        <f>IF($A72="","",IFERROR(VLOOKUP($E72,'Employés'!$A$5:$J$104,5,FALSE),""))</f>
        <v/>
      </c>
      <c r="H72" s="23" t="n"/>
      <c r="I72" s="30" t="n"/>
      <c r="J72" s="31">
        <f>IF($A72="","",IFERROR(VLOOKUP($E72,'Employés'!$A$5:$J$104,7,FALSE),0))</f>
        <v/>
      </c>
      <c r="K72" s="27" t="n"/>
      <c r="L72" s="27" t="n"/>
      <c r="M72" s="31">
        <f>IF($A72="","",IFERROR(IF($H72="Horaire",$I72*$K72,$L72),0))</f>
        <v/>
      </c>
      <c r="N72" s="30" t="n"/>
      <c r="O72" s="32" t="n"/>
      <c r="P72" s="31">
        <f>IF($A72="","",IFERROR($N72*$K72*$O72,0))</f>
        <v/>
      </c>
      <c r="Q72" s="33" t="n"/>
      <c r="R72" s="31">
        <f>IF($A72="","",IFERROR(($M72+$P72)*$Q72,0))</f>
        <v/>
      </c>
      <c r="S72" s="27" t="n"/>
      <c r="T72" s="27" t="n"/>
      <c r="U72" s="31">
        <f>IF($A72="","",SUM($M72,$P72,$R72,$S72,$T72))</f>
        <v/>
      </c>
      <c r="V72" s="27" t="n"/>
      <c r="W72" s="27" t="n"/>
      <c r="X72" s="27" t="n"/>
      <c r="Y72" s="27" t="n"/>
      <c r="Z72" s="27" t="n"/>
      <c r="AA72" s="27" t="n"/>
      <c r="AB72" s="31">
        <f>IF($A72="","",SUM($V72:$AA72))</f>
        <v/>
      </c>
      <c r="AC72" s="31">
        <f>IF($A72="","",IFERROR($U72-$AB72,0))</f>
        <v/>
      </c>
      <c r="AD72" s="27" t="n"/>
      <c r="AE72" s="27" t="n"/>
      <c r="AF72" s="27" t="n"/>
      <c r="AG72" s="27" t="n"/>
      <c r="AH72" s="27" t="n"/>
      <c r="AI72" s="31">
        <f>IF($A72="","",SUM($AD72:$AH72))</f>
        <v/>
      </c>
      <c r="AJ72" s="31">
        <f>IF($A72="","",SUM($U72,$AI72))</f>
        <v/>
      </c>
      <c r="AK72" s="18" t="n"/>
      <c r="AL72" s="29">
        <f>IF($A72="","",IF(AND($B72&lt;&gt;"",$C72&lt;&gt;"",$D72&lt;&gt;"",$E72&lt;&gt;"",$F72&lt;&gt;"",$C72&gt;=$B72,$D72&gt;=$C72,$U72&gt;=0,$AB72&gt;=0,$AC72&gt;=0),"OK","À corriger"))</f>
        <v/>
      </c>
    </row>
    <row r="73">
      <c r="A73" s="18" t="n"/>
      <c r="B73" s="4" t="n"/>
      <c r="C73" s="4" t="n"/>
      <c r="D73" s="4" t="n"/>
      <c r="E73" s="23" t="n"/>
      <c r="F73" s="29">
        <f>IF($A73="","",IFERROR(VLOOKUP($E73,'Employés'!$A$5:$J$104,2,FALSE),""))</f>
        <v/>
      </c>
      <c r="G73" s="29">
        <f>IF($A73="","",IFERROR(VLOOKUP($E73,'Employés'!$A$5:$J$104,5,FALSE),""))</f>
        <v/>
      </c>
      <c r="H73" s="23" t="n"/>
      <c r="I73" s="30" t="n"/>
      <c r="J73" s="31">
        <f>IF($A73="","",IFERROR(VLOOKUP($E73,'Employés'!$A$5:$J$104,7,FALSE),0))</f>
        <v/>
      </c>
      <c r="K73" s="27" t="n"/>
      <c r="L73" s="27" t="n"/>
      <c r="M73" s="31">
        <f>IF($A73="","",IFERROR(IF($H73="Horaire",$I73*$K73,$L73),0))</f>
        <v/>
      </c>
      <c r="N73" s="30" t="n"/>
      <c r="O73" s="32" t="n"/>
      <c r="P73" s="31">
        <f>IF($A73="","",IFERROR($N73*$K73*$O73,0))</f>
        <v/>
      </c>
      <c r="Q73" s="33" t="n"/>
      <c r="R73" s="31">
        <f>IF($A73="","",IFERROR(($M73+$P73)*$Q73,0))</f>
        <v/>
      </c>
      <c r="S73" s="27" t="n"/>
      <c r="T73" s="27" t="n"/>
      <c r="U73" s="31">
        <f>IF($A73="","",SUM($M73,$P73,$R73,$S73,$T73))</f>
        <v/>
      </c>
      <c r="V73" s="27" t="n"/>
      <c r="W73" s="27" t="n"/>
      <c r="X73" s="27" t="n"/>
      <c r="Y73" s="27" t="n"/>
      <c r="Z73" s="27" t="n"/>
      <c r="AA73" s="27" t="n"/>
      <c r="AB73" s="31">
        <f>IF($A73="","",SUM($V73:$AA73))</f>
        <v/>
      </c>
      <c r="AC73" s="31">
        <f>IF($A73="","",IFERROR($U73-$AB73,0))</f>
        <v/>
      </c>
      <c r="AD73" s="27" t="n"/>
      <c r="AE73" s="27" t="n"/>
      <c r="AF73" s="27" t="n"/>
      <c r="AG73" s="27" t="n"/>
      <c r="AH73" s="27" t="n"/>
      <c r="AI73" s="31">
        <f>IF($A73="","",SUM($AD73:$AH73))</f>
        <v/>
      </c>
      <c r="AJ73" s="31">
        <f>IF($A73="","",SUM($U73,$AI73))</f>
        <v/>
      </c>
      <c r="AK73" s="18" t="n"/>
      <c r="AL73" s="29">
        <f>IF($A73="","",IF(AND($B73&lt;&gt;"",$C73&lt;&gt;"",$D73&lt;&gt;"",$E73&lt;&gt;"",$F73&lt;&gt;"",$C73&gt;=$B73,$D73&gt;=$C73,$U73&gt;=0,$AB73&gt;=0,$AC73&gt;=0),"OK","À corriger"))</f>
        <v/>
      </c>
    </row>
    <row r="74">
      <c r="A74" s="18" t="n"/>
      <c r="B74" s="4" t="n"/>
      <c r="C74" s="4" t="n"/>
      <c r="D74" s="4" t="n"/>
      <c r="E74" s="23" t="n"/>
      <c r="F74" s="29">
        <f>IF($A74="","",IFERROR(VLOOKUP($E74,'Employés'!$A$5:$J$104,2,FALSE),""))</f>
        <v/>
      </c>
      <c r="G74" s="29">
        <f>IF($A74="","",IFERROR(VLOOKUP($E74,'Employés'!$A$5:$J$104,5,FALSE),""))</f>
        <v/>
      </c>
      <c r="H74" s="23" t="n"/>
      <c r="I74" s="30" t="n"/>
      <c r="J74" s="31">
        <f>IF($A74="","",IFERROR(VLOOKUP($E74,'Employés'!$A$5:$J$104,7,FALSE),0))</f>
        <v/>
      </c>
      <c r="K74" s="27" t="n"/>
      <c r="L74" s="27" t="n"/>
      <c r="M74" s="31">
        <f>IF($A74="","",IFERROR(IF($H74="Horaire",$I74*$K74,$L74),0))</f>
        <v/>
      </c>
      <c r="N74" s="30" t="n"/>
      <c r="O74" s="32" t="n"/>
      <c r="P74" s="31">
        <f>IF($A74="","",IFERROR($N74*$K74*$O74,0))</f>
        <v/>
      </c>
      <c r="Q74" s="33" t="n"/>
      <c r="R74" s="31">
        <f>IF($A74="","",IFERROR(($M74+$P74)*$Q74,0))</f>
        <v/>
      </c>
      <c r="S74" s="27" t="n"/>
      <c r="T74" s="27" t="n"/>
      <c r="U74" s="31">
        <f>IF($A74="","",SUM($M74,$P74,$R74,$S74,$T74))</f>
        <v/>
      </c>
      <c r="V74" s="27" t="n"/>
      <c r="W74" s="27" t="n"/>
      <c r="X74" s="27" t="n"/>
      <c r="Y74" s="27" t="n"/>
      <c r="Z74" s="27" t="n"/>
      <c r="AA74" s="27" t="n"/>
      <c r="AB74" s="31">
        <f>IF($A74="","",SUM($V74:$AA74))</f>
        <v/>
      </c>
      <c r="AC74" s="31">
        <f>IF($A74="","",IFERROR($U74-$AB74,0))</f>
        <v/>
      </c>
      <c r="AD74" s="27" t="n"/>
      <c r="AE74" s="27" t="n"/>
      <c r="AF74" s="27" t="n"/>
      <c r="AG74" s="27" t="n"/>
      <c r="AH74" s="27" t="n"/>
      <c r="AI74" s="31">
        <f>IF($A74="","",SUM($AD74:$AH74))</f>
        <v/>
      </c>
      <c r="AJ74" s="31">
        <f>IF($A74="","",SUM($U74,$AI74))</f>
        <v/>
      </c>
      <c r="AK74" s="18" t="n"/>
      <c r="AL74" s="29">
        <f>IF($A74="","",IF(AND($B74&lt;&gt;"",$C74&lt;&gt;"",$D74&lt;&gt;"",$E74&lt;&gt;"",$F74&lt;&gt;"",$C74&gt;=$B74,$D74&gt;=$C74,$U74&gt;=0,$AB74&gt;=0,$AC74&gt;=0),"OK","À corriger"))</f>
        <v/>
      </c>
    </row>
    <row r="75">
      <c r="A75" s="18" t="n"/>
      <c r="B75" s="4" t="n"/>
      <c r="C75" s="4" t="n"/>
      <c r="D75" s="4" t="n"/>
      <c r="E75" s="23" t="n"/>
      <c r="F75" s="29">
        <f>IF($A75="","",IFERROR(VLOOKUP($E75,'Employés'!$A$5:$J$104,2,FALSE),""))</f>
        <v/>
      </c>
      <c r="G75" s="29">
        <f>IF($A75="","",IFERROR(VLOOKUP($E75,'Employés'!$A$5:$J$104,5,FALSE),""))</f>
        <v/>
      </c>
      <c r="H75" s="23" t="n"/>
      <c r="I75" s="30" t="n"/>
      <c r="J75" s="31">
        <f>IF($A75="","",IFERROR(VLOOKUP($E75,'Employés'!$A$5:$J$104,7,FALSE),0))</f>
        <v/>
      </c>
      <c r="K75" s="27" t="n"/>
      <c r="L75" s="27" t="n"/>
      <c r="M75" s="31">
        <f>IF($A75="","",IFERROR(IF($H75="Horaire",$I75*$K75,$L75),0))</f>
        <v/>
      </c>
      <c r="N75" s="30" t="n"/>
      <c r="O75" s="32" t="n"/>
      <c r="P75" s="31">
        <f>IF($A75="","",IFERROR($N75*$K75*$O75,0))</f>
        <v/>
      </c>
      <c r="Q75" s="33" t="n"/>
      <c r="R75" s="31">
        <f>IF($A75="","",IFERROR(($M75+$P75)*$Q75,0))</f>
        <v/>
      </c>
      <c r="S75" s="27" t="n"/>
      <c r="T75" s="27" t="n"/>
      <c r="U75" s="31">
        <f>IF($A75="","",SUM($M75,$P75,$R75,$S75,$T75))</f>
        <v/>
      </c>
      <c r="V75" s="27" t="n"/>
      <c r="W75" s="27" t="n"/>
      <c r="X75" s="27" t="n"/>
      <c r="Y75" s="27" t="n"/>
      <c r="Z75" s="27" t="n"/>
      <c r="AA75" s="27" t="n"/>
      <c r="AB75" s="31">
        <f>IF($A75="","",SUM($V75:$AA75))</f>
        <v/>
      </c>
      <c r="AC75" s="31">
        <f>IF($A75="","",IFERROR($U75-$AB75,0))</f>
        <v/>
      </c>
      <c r="AD75" s="27" t="n"/>
      <c r="AE75" s="27" t="n"/>
      <c r="AF75" s="27" t="n"/>
      <c r="AG75" s="27" t="n"/>
      <c r="AH75" s="27" t="n"/>
      <c r="AI75" s="31">
        <f>IF($A75="","",SUM($AD75:$AH75))</f>
        <v/>
      </c>
      <c r="AJ75" s="31">
        <f>IF($A75="","",SUM($U75,$AI75))</f>
        <v/>
      </c>
      <c r="AK75" s="18" t="n"/>
      <c r="AL75" s="29">
        <f>IF($A75="","",IF(AND($B75&lt;&gt;"",$C75&lt;&gt;"",$D75&lt;&gt;"",$E75&lt;&gt;"",$F75&lt;&gt;"",$C75&gt;=$B75,$D75&gt;=$C75,$U75&gt;=0,$AB75&gt;=0,$AC75&gt;=0),"OK","À corriger"))</f>
        <v/>
      </c>
    </row>
    <row r="76">
      <c r="A76" s="18" t="n"/>
      <c r="B76" s="4" t="n"/>
      <c r="C76" s="4" t="n"/>
      <c r="D76" s="4" t="n"/>
      <c r="E76" s="23" t="n"/>
      <c r="F76" s="29">
        <f>IF($A76="","",IFERROR(VLOOKUP($E76,'Employés'!$A$5:$J$104,2,FALSE),""))</f>
        <v/>
      </c>
      <c r="G76" s="29">
        <f>IF($A76="","",IFERROR(VLOOKUP($E76,'Employés'!$A$5:$J$104,5,FALSE),""))</f>
        <v/>
      </c>
      <c r="H76" s="23" t="n"/>
      <c r="I76" s="30" t="n"/>
      <c r="J76" s="31">
        <f>IF($A76="","",IFERROR(VLOOKUP($E76,'Employés'!$A$5:$J$104,7,FALSE),0))</f>
        <v/>
      </c>
      <c r="K76" s="27" t="n"/>
      <c r="L76" s="27" t="n"/>
      <c r="M76" s="31">
        <f>IF($A76="","",IFERROR(IF($H76="Horaire",$I76*$K76,$L76),0))</f>
        <v/>
      </c>
      <c r="N76" s="30" t="n"/>
      <c r="O76" s="32" t="n"/>
      <c r="P76" s="31">
        <f>IF($A76="","",IFERROR($N76*$K76*$O76,0))</f>
        <v/>
      </c>
      <c r="Q76" s="33" t="n"/>
      <c r="R76" s="31">
        <f>IF($A76="","",IFERROR(($M76+$P76)*$Q76,0))</f>
        <v/>
      </c>
      <c r="S76" s="27" t="n"/>
      <c r="T76" s="27" t="n"/>
      <c r="U76" s="31">
        <f>IF($A76="","",SUM($M76,$P76,$R76,$S76,$T76))</f>
        <v/>
      </c>
      <c r="V76" s="27" t="n"/>
      <c r="W76" s="27" t="n"/>
      <c r="X76" s="27" t="n"/>
      <c r="Y76" s="27" t="n"/>
      <c r="Z76" s="27" t="n"/>
      <c r="AA76" s="27" t="n"/>
      <c r="AB76" s="31">
        <f>IF($A76="","",SUM($V76:$AA76))</f>
        <v/>
      </c>
      <c r="AC76" s="31">
        <f>IF($A76="","",IFERROR($U76-$AB76,0))</f>
        <v/>
      </c>
      <c r="AD76" s="27" t="n"/>
      <c r="AE76" s="27" t="n"/>
      <c r="AF76" s="27" t="n"/>
      <c r="AG76" s="27" t="n"/>
      <c r="AH76" s="27" t="n"/>
      <c r="AI76" s="31">
        <f>IF($A76="","",SUM($AD76:$AH76))</f>
        <v/>
      </c>
      <c r="AJ76" s="31">
        <f>IF($A76="","",SUM($U76,$AI76))</f>
        <v/>
      </c>
      <c r="AK76" s="18" t="n"/>
      <c r="AL76" s="29">
        <f>IF($A76="","",IF(AND($B76&lt;&gt;"",$C76&lt;&gt;"",$D76&lt;&gt;"",$E76&lt;&gt;"",$F76&lt;&gt;"",$C76&gt;=$B76,$D76&gt;=$C76,$U76&gt;=0,$AB76&gt;=0,$AC76&gt;=0),"OK","À corriger"))</f>
        <v/>
      </c>
    </row>
    <row r="77">
      <c r="A77" s="18" t="n"/>
      <c r="B77" s="4" t="n"/>
      <c r="C77" s="4" t="n"/>
      <c r="D77" s="4" t="n"/>
      <c r="E77" s="23" t="n"/>
      <c r="F77" s="29">
        <f>IF($A77="","",IFERROR(VLOOKUP($E77,'Employés'!$A$5:$J$104,2,FALSE),""))</f>
        <v/>
      </c>
      <c r="G77" s="29">
        <f>IF($A77="","",IFERROR(VLOOKUP($E77,'Employés'!$A$5:$J$104,5,FALSE),""))</f>
        <v/>
      </c>
      <c r="H77" s="23" t="n"/>
      <c r="I77" s="30" t="n"/>
      <c r="J77" s="31">
        <f>IF($A77="","",IFERROR(VLOOKUP($E77,'Employés'!$A$5:$J$104,7,FALSE),0))</f>
        <v/>
      </c>
      <c r="K77" s="27" t="n"/>
      <c r="L77" s="27" t="n"/>
      <c r="M77" s="31">
        <f>IF($A77="","",IFERROR(IF($H77="Horaire",$I77*$K77,$L77),0))</f>
        <v/>
      </c>
      <c r="N77" s="30" t="n"/>
      <c r="O77" s="32" t="n"/>
      <c r="P77" s="31">
        <f>IF($A77="","",IFERROR($N77*$K77*$O77,0))</f>
        <v/>
      </c>
      <c r="Q77" s="33" t="n"/>
      <c r="R77" s="31">
        <f>IF($A77="","",IFERROR(($M77+$P77)*$Q77,0))</f>
        <v/>
      </c>
      <c r="S77" s="27" t="n"/>
      <c r="T77" s="27" t="n"/>
      <c r="U77" s="31">
        <f>IF($A77="","",SUM($M77,$P77,$R77,$S77,$T77))</f>
        <v/>
      </c>
      <c r="V77" s="27" t="n"/>
      <c r="W77" s="27" t="n"/>
      <c r="X77" s="27" t="n"/>
      <c r="Y77" s="27" t="n"/>
      <c r="Z77" s="27" t="n"/>
      <c r="AA77" s="27" t="n"/>
      <c r="AB77" s="31">
        <f>IF($A77="","",SUM($V77:$AA77))</f>
        <v/>
      </c>
      <c r="AC77" s="31">
        <f>IF($A77="","",IFERROR($U77-$AB77,0))</f>
        <v/>
      </c>
      <c r="AD77" s="27" t="n"/>
      <c r="AE77" s="27" t="n"/>
      <c r="AF77" s="27" t="n"/>
      <c r="AG77" s="27" t="n"/>
      <c r="AH77" s="27" t="n"/>
      <c r="AI77" s="31">
        <f>IF($A77="","",SUM($AD77:$AH77))</f>
        <v/>
      </c>
      <c r="AJ77" s="31">
        <f>IF($A77="","",SUM($U77,$AI77))</f>
        <v/>
      </c>
      <c r="AK77" s="18" t="n"/>
      <c r="AL77" s="29">
        <f>IF($A77="","",IF(AND($B77&lt;&gt;"",$C77&lt;&gt;"",$D77&lt;&gt;"",$E77&lt;&gt;"",$F77&lt;&gt;"",$C77&gt;=$B77,$D77&gt;=$C77,$U77&gt;=0,$AB77&gt;=0,$AC77&gt;=0),"OK","À corriger"))</f>
        <v/>
      </c>
    </row>
    <row r="78">
      <c r="A78" s="18" t="n"/>
      <c r="B78" s="4" t="n"/>
      <c r="C78" s="4" t="n"/>
      <c r="D78" s="4" t="n"/>
      <c r="E78" s="23" t="n"/>
      <c r="F78" s="29">
        <f>IF($A78="","",IFERROR(VLOOKUP($E78,'Employés'!$A$5:$J$104,2,FALSE),""))</f>
        <v/>
      </c>
      <c r="G78" s="29">
        <f>IF($A78="","",IFERROR(VLOOKUP($E78,'Employés'!$A$5:$J$104,5,FALSE),""))</f>
        <v/>
      </c>
      <c r="H78" s="23" t="n"/>
      <c r="I78" s="30" t="n"/>
      <c r="J78" s="31">
        <f>IF($A78="","",IFERROR(VLOOKUP($E78,'Employés'!$A$5:$J$104,7,FALSE),0))</f>
        <v/>
      </c>
      <c r="K78" s="27" t="n"/>
      <c r="L78" s="27" t="n"/>
      <c r="M78" s="31">
        <f>IF($A78="","",IFERROR(IF($H78="Horaire",$I78*$K78,$L78),0))</f>
        <v/>
      </c>
      <c r="N78" s="30" t="n"/>
      <c r="O78" s="32" t="n"/>
      <c r="P78" s="31">
        <f>IF($A78="","",IFERROR($N78*$K78*$O78,0))</f>
        <v/>
      </c>
      <c r="Q78" s="33" t="n"/>
      <c r="R78" s="31">
        <f>IF($A78="","",IFERROR(($M78+$P78)*$Q78,0))</f>
        <v/>
      </c>
      <c r="S78" s="27" t="n"/>
      <c r="T78" s="27" t="n"/>
      <c r="U78" s="31">
        <f>IF($A78="","",SUM($M78,$P78,$R78,$S78,$T78))</f>
        <v/>
      </c>
      <c r="V78" s="27" t="n"/>
      <c r="W78" s="27" t="n"/>
      <c r="X78" s="27" t="n"/>
      <c r="Y78" s="27" t="n"/>
      <c r="Z78" s="27" t="n"/>
      <c r="AA78" s="27" t="n"/>
      <c r="AB78" s="31">
        <f>IF($A78="","",SUM($V78:$AA78))</f>
        <v/>
      </c>
      <c r="AC78" s="31">
        <f>IF($A78="","",IFERROR($U78-$AB78,0))</f>
        <v/>
      </c>
      <c r="AD78" s="27" t="n"/>
      <c r="AE78" s="27" t="n"/>
      <c r="AF78" s="27" t="n"/>
      <c r="AG78" s="27" t="n"/>
      <c r="AH78" s="27" t="n"/>
      <c r="AI78" s="31">
        <f>IF($A78="","",SUM($AD78:$AH78))</f>
        <v/>
      </c>
      <c r="AJ78" s="31">
        <f>IF($A78="","",SUM($U78,$AI78))</f>
        <v/>
      </c>
      <c r="AK78" s="18" t="n"/>
      <c r="AL78" s="29">
        <f>IF($A78="","",IF(AND($B78&lt;&gt;"",$C78&lt;&gt;"",$D78&lt;&gt;"",$E78&lt;&gt;"",$F78&lt;&gt;"",$C78&gt;=$B78,$D78&gt;=$C78,$U78&gt;=0,$AB78&gt;=0,$AC78&gt;=0),"OK","À corriger"))</f>
        <v/>
      </c>
    </row>
    <row r="79">
      <c r="A79" s="18" t="n"/>
      <c r="B79" s="4" t="n"/>
      <c r="C79" s="4" t="n"/>
      <c r="D79" s="4" t="n"/>
      <c r="E79" s="23" t="n"/>
      <c r="F79" s="29">
        <f>IF($A79="","",IFERROR(VLOOKUP($E79,'Employés'!$A$5:$J$104,2,FALSE),""))</f>
        <v/>
      </c>
      <c r="G79" s="29">
        <f>IF($A79="","",IFERROR(VLOOKUP($E79,'Employés'!$A$5:$J$104,5,FALSE),""))</f>
        <v/>
      </c>
      <c r="H79" s="23" t="n"/>
      <c r="I79" s="30" t="n"/>
      <c r="J79" s="31">
        <f>IF($A79="","",IFERROR(VLOOKUP($E79,'Employés'!$A$5:$J$104,7,FALSE),0))</f>
        <v/>
      </c>
      <c r="K79" s="27" t="n"/>
      <c r="L79" s="27" t="n"/>
      <c r="M79" s="31">
        <f>IF($A79="","",IFERROR(IF($H79="Horaire",$I79*$K79,$L79),0))</f>
        <v/>
      </c>
      <c r="N79" s="30" t="n"/>
      <c r="O79" s="32" t="n"/>
      <c r="P79" s="31">
        <f>IF($A79="","",IFERROR($N79*$K79*$O79,0))</f>
        <v/>
      </c>
      <c r="Q79" s="33" t="n"/>
      <c r="R79" s="31">
        <f>IF($A79="","",IFERROR(($M79+$P79)*$Q79,0))</f>
        <v/>
      </c>
      <c r="S79" s="27" t="n"/>
      <c r="T79" s="27" t="n"/>
      <c r="U79" s="31">
        <f>IF($A79="","",SUM($M79,$P79,$R79,$S79,$T79))</f>
        <v/>
      </c>
      <c r="V79" s="27" t="n"/>
      <c r="W79" s="27" t="n"/>
      <c r="X79" s="27" t="n"/>
      <c r="Y79" s="27" t="n"/>
      <c r="Z79" s="27" t="n"/>
      <c r="AA79" s="27" t="n"/>
      <c r="AB79" s="31">
        <f>IF($A79="","",SUM($V79:$AA79))</f>
        <v/>
      </c>
      <c r="AC79" s="31">
        <f>IF($A79="","",IFERROR($U79-$AB79,0))</f>
        <v/>
      </c>
      <c r="AD79" s="27" t="n"/>
      <c r="AE79" s="27" t="n"/>
      <c r="AF79" s="27" t="n"/>
      <c r="AG79" s="27" t="n"/>
      <c r="AH79" s="27" t="n"/>
      <c r="AI79" s="31">
        <f>IF($A79="","",SUM($AD79:$AH79))</f>
        <v/>
      </c>
      <c r="AJ79" s="31">
        <f>IF($A79="","",SUM($U79,$AI79))</f>
        <v/>
      </c>
      <c r="AK79" s="18" t="n"/>
      <c r="AL79" s="29">
        <f>IF($A79="","",IF(AND($B79&lt;&gt;"",$C79&lt;&gt;"",$D79&lt;&gt;"",$E79&lt;&gt;"",$F79&lt;&gt;"",$C79&gt;=$B79,$D79&gt;=$C79,$U79&gt;=0,$AB79&gt;=0,$AC79&gt;=0),"OK","À corriger"))</f>
        <v/>
      </c>
    </row>
    <row r="80">
      <c r="A80" s="18" t="n"/>
      <c r="B80" s="4" t="n"/>
      <c r="C80" s="4" t="n"/>
      <c r="D80" s="4" t="n"/>
      <c r="E80" s="23" t="n"/>
      <c r="F80" s="29">
        <f>IF($A80="","",IFERROR(VLOOKUP($E80,'Employés'!$A$5:$J$104,2,FALSE),""))</f>
        <v/>
      </c>
      <c r="G80" s="29">
        <f>IF($A80="","",IFERROR(VLOOKUP($E80,'Employés'!$A$5:$J$104,5,FALSE),""))</f>
        <v/>
      </c>
      <c r="H80" s="23" t="n"/>
      <c r="I80" s="30" t="n"/>
      <c r="J80" s="31">
        <f>IF($A80="","",IFERROR(VLOOKUP($E80,'Employés'!$A$5:$J$104,7,FALSE),0))</f>
        <v/>
      </c>
      <c r="K80" s="27" t="n"/>
      <c r="L80" s="27" t="n"/>
      <c r="M80" s="31">
        <f>IF($A80="","",IFERROR(IF($H80="Horaire",$I80*$K80,$L80),0))</f>
        <v/>
      </c>
      <c r="N80" s="30" t="n"/>
      <c r="O80" s="32" t="n"/>
      <c r="P80" s="31">
        <f>IF($A80="","",IFERROR($N80*$K80*$O80,0))</f>
        <v/>
      </c>
      <c r="Q80" s="33" t="n"/>
      <c r="R80" s="31">
        <f>IF($A80="","",IFERROR(($M80+$P80)*$Q80,0))</f>
        <v/>
      </c>
      <c r="S80" s="27" t="n"/>
      <c r="T80" s="27" t="n"/>
      <c r="U80" s="31">
        <f>IF($A80="","",SUM($M80,$P80,$R80,$S80,$T80))</f>
        <v/>
      </c>
      <c r="V80" s="27" t="n"/>
      <c r="W80" s="27" t="n"/>
      <c r="X80" s="27" t="n"/>
      <c r="Y80" s="27" t="n"/>
      <c r="Z80" s="27" t="n"/>
      <c r="AA80" s="27" t="n"/>
      <c r="AB80" s="31">
        <f>IF($A80="","",SUM($V80:$AA80))</f>
        <v/>
      </c>
      <c r="AC80" s="31">
        <f>IF($A80="","",IFERROR($U80-$AB80,0))</f>
        <v/>
      </c>
      <c r="AD80" s="27" t="n"/>
      <c r="AE80" s="27" t="n"/>
      <c r="AF80" s="27" t="n"/>
      <c r="AG80" s="27" t="n"/>
      <c r="AH80" s="27" t="n"/>
      <c r="AI80" s="31">
        <f>IF($A80="","",SUM($AD80:$AH80))</f>
        <v/>
      </c>
      <c r="AJ80" s="31">
        <f>IF($A80="","",SUM($U80,$AI80))</f>
        <v/>
      </c>
      <c r="AK80" s="18" t="n"/>
      <c r="AL80" s="29">
        <f>IF($A80="","",IF(AND($B80&lt;&gt;"",$C80&lt;&gt;"",$D80&lt;&gt;"",$E80&lt;&gt;"",$F80&lt;&gt;"",$C80&gt;=$B80,$D80&gt;=$C80,$U80&gt;=0,$AB80&gt;=0,$AC80&gt;=0),"OK","À corriger"))</f>
        <v/>
      </c>
    </row>
    <row r="81">
      <c r="A81" s="18" t="n"/>
      <c r="B81" s="4" t="n"/>
      <c r="C81" s="4" t="n"/>
      <c r="D81" s="4" t="n"/>
      <c r="E81" s="23" t="n"/>
      <c r="F81" s="29">
        <f>IF($A81="","",IFERROR(VLOOKUP($E81,'Employés'!$A$5:$J$104,2,FALSE),""))</f>
        <v/>
      </c>
      <c r="G81" s="29">
        <f>IF($A81="","",IFERROR(VLOOKUP($E81,'Employés'!$A$5:$J$104,5,FALSE),""))</f>
        <v/>
      </c>
      <c r="H81" s="23" t="n"/>
      <c r="I81" s="30" t="n"/>
      <c r="J81" s="31">
        <f>IF($A81="","",IFERROR(VLOOKUP($E81,'Employés'!$A$5:$J$104,7,FALSE),0))</f>
        <v/>
      </c>
      <c r="K81" s="27" t="n"/>
      <c r="L81" s="27" t="n"/>
      <c r="M81" s="31">
        <f>IF($A81="","",IFERROR(IF($H81="Horaire",$I81*$K81,$L81),0))</f>
        <v/>
      </c>
      <c r="N81" s="30" t="n"/>
      <c r="O81" s="32" t="n"/>
      <c r="P81" s="31">
        <f>IF($A81="","",IFERROR($N81*$K81*$O81,0))</f>
        <v/>
      </c>
      <c r="Q81" s="33" t="n"/>
      <c r="R81" s="31">
        <f>IF($A81="","",IFERROR(($M81+$P81)*$Q81,0))</f>
        <v/>
      </c>
      <c r="S81" s="27" t="n"/>
      <c r="T81" s="27" t="n"/>
      <c r="U81" s="31">
        <f>IF($A81="","",SUM($M81,$P81,$R81,$S81,$T81))</f>
        <v/>
      </c>
      <c r="V81" s="27" t="n"/>
      <c r="W81" s="27" t="n"/>
      <c r="X81" s="27" t="n"/>
      <c r="Y81" s="27" t="n"/>
      <c r="Z81" s="27" t="n"/>
      <c r="AA81" s="27" t="n"/>
      <c r="AB81" s="31">
        <f>IF($A81="","",SUM($V81:$AA81))</f>
        <v/>
      </c>
      <c r="AC81" s="31">
        <f>IF($A81="","",IFERROR($U81-$AB81,0))</f>
        <v/>
      </c>
      <c r="AD81" s="27" t="n"/>
      <c r="AE81" s="27" t="n"/>
      <c r="AF81" s="27" t="n"/>
      <c r="AG81" s="27" t="n"/>
      <c r="AH81" s="27" t="n"/>
      <c r="AI81" s="31">
        <f>IF($A81="","",SUM($AD81:$AH81))</f>
        <v/>
      </c>
      <c r="AJ81" s="31">
        <f>IF($A81="","",SUM($U81,$AI81))</f>
        <v/>
      </c>
      <c r="AK81" s="18" t="n"/>
      <c r="AL81" s="29">
        <f>IF($A81="","",IF(AND($B81&lt;&gt;"",$C81&lt;&gt;"",$D81&lt;&gt;"",$E81&lt;&gt;"",$F81&lt;&gt;"",$C81&gt;=$B81,$D81&gt;=$C81,$U81&gt;=0,$AB81&gt;=0,$AC81&gt;=0),"OK","À corriger"))</f>
        <v/>
      </c>
    </row>
    <row r="82">
      <c r="A82" s="18" t="n"/>
      <c r="B82" s="4" t="n"/>
      <c r="C82" s="4" t="n"/>
      <c r="D82" s="4" t="n"/>
      <c r="E82" s="23" t="n"/>
      <c r="F82" s="29">
        <f>IF($A82="","",IFERROR(VLOOKUP($E82,'Employés'!$A$5:$J$104,2,FALSE),""))</f>
        <v/>
      </c>
      <c r="G82" s="29">
        <f>IF($A82="","",IFERROR(VLOOKUP($E82,'Employés'!$A$5:$J$104,5,FALSE),""))</f>
        <v/>
      </c>
      <c r="H82" s="23" t="n"/>
      <c r="I82" s="30" t="n"/>
      <c r="J82" s="31">
        <f>IF($A82="","",IFERROR(VLOOKUP($E82,'Employés'!$A$5:$J$104,7,FALSE),0))</f>
        <v/>
      </c>
      <c r="K82" s="27" t="n"/>
      <c r="L82" s="27" t="n"/>
      <c r="M82" s="31">
        <f>IF($A82="","",IFERROR(IF($H82="Horaire",$I82*$K82,$L82),0))</f>
        <v/>
      </c>
      <c r="N82" s="30" t="n"/>
      <c r="O82" s="32" t="n"/>
      <c r="P82" s="31">
        <f>IF($A82="","",IFERROR($N82*$K82*$O82,0))</f>
        <v/>
      </c>
      <c r="Q82" s="33" t="n"/>
      <c r="R82" s="31">
        <f>IF($A82="","",IFERROR(($M82+$P82)*$Q82,0))</f>
        <v/>
      </c>
      <c r="S82" s="27" t="n"/>
      <c r="T82" s="27" t="n"/>
      <c r="U82" s="31">
        <f>IF($A82="","",SUM($M82,$P82,$R82,$S82,$T82))</f>
        <v/>
      </c>
      <c r="V82" s="27" t="n"/>
      <c r="W82" s="27" t="n"/>
      <c r="X82" s="27" t="n"/>
      <c r="Y82" s="27" t="n"/>
      <c r="Z82" s="27" t="n"/>
      <c r="AA82" s="27" t="n"/>
      <c r="AB82" s="31">
        <f>IF($A82="","",SUM($V82:$AA82))</f>
        <v/>
      </c>
      <c r="AC82" s="31">
        <f>IF($A82="","",IFERROR($U82-$AB82,0))</f>
        <v/>
      </c>
      <c r="AD82" s="27" t="n"/>
      <c r="AE82" s="27" t="n"/>
      <c r="AF82" s="27" t="n"/>
      <c r="AG82" s="27" t="n"/>
      <c r="AH82" s="27" t="n"/>
      <c r="AI82" s="31">
        <f>IF($A82="","",SUM($AD82:$AH82))</f>
        <v/>
      </c>
      <c r="AJ82" s="31">
        <f>IF($A82="","",SUM($U82,$AI82))</f>
        <v/>
      </c>
      <c r="AK82" s="18" t="n"/>
      <c r="AL82" s="29">
        <f>IF($A82="","",IF(AND($B82&lt;&gt;"",$C82&lt;&gt;"",$D82&lt;&gt;"",$E82&lt;&gt;"",$F82&lt;&gt;"",$C82&gt;=$B82,$D82&gt;=$C82,$U82&gt;=0,$AB82&gt;=0,$AC82&gt;=0),"OK","À corriger"))</f>
        <v/>
      </c>
    </row>
    <row r="83">
      <c r="A83" s="18" t="n"/>
      <c r="B83" s="4" t="n"/>
      <c r="C83" s="4" t="n"/>
      <c r="D83" s="4" t="n"/>
      <c r="E83" s="23" t="n"/>
      <c r="F83" s="29">
        <f>IF($A83="","",IFERROR(VLOOKUP($E83,'Employés'!$A$5:$J$104,2,FALSE),""))</f>
        <v/>
      </c>
      <c r="G83" s="29">
        <f>IF($A83="","",IFERROR(VLOOKUP($E83,'Employés'!$A$5:$J$104,5,FALSE),""))</f>
        <v/>
      </c>
      <c r="H83" s="23" t="n"/>
      <c r="I83" s="30" t="n"/>
      <c r="J83" s="31">
        <f>IF($A83="","",IFERROR(VLOOKUP($E83,'Employés'!$A$5:$J$104,7,FALSE),0))</f>
        <v/>
      </c>
      <c r="K83" s="27" t="n"/>
      <c r="L83" s="27" t="n"/>
      <c r="M83" s="31">
        <f>IF($A83="","",IFERROR(IF($H83="Horaire",$I83*$K83,$L83),0))</f>
        <v/>
      </c>
      <c r="N83" s="30" t="n"/>
      <c r="O83" s="32" t="n"/>
      <c r="P83" s="31">
        <f>IF($A83="","",IFERROR($N83*$K83*$O83,0))</f>
        <v/>
      </c>
      <c r="Q83" s="33" t="n"/>
      <c r="R83" s="31">
        <f>IF($A83="","",IFERROR(($M83+$P83)*$Q83,0))</f>
        <v/>
      </c>
      <c r="S83" s="27" t="n"/>
      <c r="T83" s="27" t="n"/>
      <c r="U83" s="31">
        <f>IF($A83="","",SUM($M83,$P83,$R83,$S83,$T83))</f>
        <v/>
      </c>
      <c r="V83" s="27" t="n"/>
      <c r="W83" s="27" t="n"/>
      <c r="X83" s="27" t="n"/>
      <c r="Y83" s="27" t="n"/>
      <c r="Z83" s="27" t="n"/>
      <c r="AA83" s="27" t="n"/>
      <c r="AB83" s="31">
        <f>IF($A83="","",SUM($V83:$AA83))</f>
        <v/>
      </c>
      <c r="AC83" s="31">
        <f>IF($A83="","",IFERROR($U83-$AB83,0))</f>
        <v/>
      </c>
      <c r="AD83" s="27" t="n"/>
      <c r="AE83" s="27" t="n"/>
      <c r="AF83" s="27" t="n"/>
      <c r="AG83" s="27" t="n"/>
      <c r="AH83" s="27" t="n"/>
      <c r="AI83" s="31">
        <f>IF($A83="","",SUM($AD83:$AH83))</f>
        <v/>
      </c>
      <c r="AJ83" s="31">
        <f>IF($A83="","",SUM($U83,$AI83))</f>
        <v/>
      </c>
      <c r="AK83" s="18" t="n"/>
      <c r="AL83" s="29">
        <f>IF($A83="","",IF(AND($B83&lt;&gt;"",$C83&lt;&gt;"",$D83&lt;&gt;"",$E83&lt;&gt;"",$F83&lt;&gt;"",$C83&gt;=$B83,$D83&gt;=$C83,$U83&gt;=0,$AB83&gt;=0,$AC83&gt;=0),"OK","À corriger"))</f>
        <v/>
      </c>
    </row>
    <row r="84">
      <c r="A84" s="18" t="n"/>
      <c r="B84" s="4" t="n"/>
      <c r="C84" s="4" t="n"/>
      <c r="D84" s="4" t="n"/>
      <c r="E84" s="23" t="n"/>
      <c r="F84" s="29">
        <f>IF($A84="","",IFERROR(VLOOKUP($E84,'Employés'!$A$5:$J$104,2,FALSE),""))</f>
        <v/>
      </c>
      <c r="G84" s="29">
        <f>IF($A84="","",IFERROR(VLOOKUP($E84,'Employés'!$A$5:$J$104,5,FALSE),""))</f>
        <v/>
      </c>
      <c r="H84" s="23" t="n"/>
      <c r="I84" s="30" t="n"/>
      <c r="J84" s="31">
        <f>IF($A84="","",IFERROR(VLOOKUP($E84,'Employés'!$A$5:$J$104,7,FALSE),0))</f>
        <v/>
      </c>
      <c r="K84" s="27" t="n"/>
      <c r="L84" s="27" t="n"/>
      <c r="M84" s="31">
        <f>IF($A84="","",IFERROR(IF($H84="Horaire",$I84*$K84,$L84),0))</f>
        <v/>
      </c>
      <c r="N84" s="30" t="n"/>
      <c r="O84" s="32" t="n"/>
      <c r="P84" s="31">
        <f>IF($A84="","",IFERROR($N84*$K84*$O84,0))</f>
        <v/>
      </c>
      <c r="Q84" s="33" t="n"/>
      <c r="R84" s="31">
        <f>IF($A84="","",IFERROR(($M84+$P84)*$Q84,0))</f>
        <v/>
      </c>
      <c r="S84" s="27" t="n"/>
      <c r="T84" s="27" t="n"/>
      <c r="U84" s="31">
        <f>IF($A84="","",SUM($M84,$P84,$R84,$S84,$T84))</f>
        <v/>
      </c>
      <c r="V84" s="27" t="n"/>
      <c r="W84" s="27" t="n"/>
      <c r="X84" s="27" t="n"/>
      <c r="Y84" s="27" t="n"/>
      <c r="Z84" s="27" t="n"/>
      <c r="AA84" s="27" t="n"/>
      <c r="AB84" s="31">
        <f>IF($A84="","",SUM($V84:$AA84))</f>
        <v/>
      </c>
      <c r="AC84" s="31">
        <f>IF($A84="","",IFERROR($U84-$AB84,0))</f>
        <v/>
      </c>
      <c r="AD84" s="27" t="n"/>
      <c r="AE84" s="27" t="n"/>
      <c r="AF84" s="27" t="n"/>
      <c r="AG84" s="27" t="n"/>
      <c r="AH84" s="27" t="n"/>
      <c r="AI84" s="31">
        <f>IF($A84="","",SUM($AD84:$AH84))</f>
        <v/>
      </c>
      <c r="AJ84" s="31">
        <f>IF($A84="","",SUM($U84,$AI84))</f>
        <v/>
      </c>
      <c r="AK84" s="18" t="n"/>
      <c r="AL84" s="29">
        <f>IF($A84="","",IF(AND($B84&lt;&gt;"",$C84&lt;&gt;"",$D84&lt;&gt;"",$E84&lt;&gt;"",$F84&lt;&gt;"",$C84&gt;=$B84,$D84&gt;=$C84,$U84&gt;=0,$AB84&gt;=0,$AC84&gt;=0),"OK","À corriger"))</f>
        <v/>
      </c>
    </row>
    <row r="85">
      <c r="A85" s="18" t="n"/>
      <c r="B85" s="4" t="n"/>
      <c r="C85" s="4" t="n"/>
      <c r="D85" s="4" t="n"/>
      <c r="E85" s="23" t="n"/>
      <c r="F85" s="29">
        <f>IF($A85="","",IFERROR(VLOOKUP($E85,'Employés'!$A$5:$J$104,2,FALSE),""))</f>
        <v/>
      </c>
      <c r="G85" s="29">
        <f>IF($A85="","",IFERROR(VLOOKUP($E85,'Employés'!$A$5:$J$104,5,FALSE),""))</f>
        <v/>
      </c>
      <c r="H85" s="23" t="n"/>
      <c r="I85" s="30" t="n"/>
      <c r="J85" s="31">
        <f>IF($A85="","",IFERROR(VLOOKUP($E85,'Employés'!$A$5:$J$104,7,FALSE),0))</f>
        <v/>
      </c>
      <c r="K85" s="27" t="n"/>
      <c r="L85" s="27" t="n"/>
      <c r="M85" s="31">
        <f>IF($A85="","",IFERROR(IF($H85="Horaire",$I85*$K85,$L85),0))</f>
        <v/>
      </c>
      <c r="N85" s="30" t="n"/>
      <c r="O85" s="32" t="n"/>
      <c r="P85" s="31">
        <f>IF($A85="","",IFERROR($N85*$K85*$O85,0))</f>
        <v/>
      </c>
      <c r="Q85" s="33" t="n"/>
      <c r="R85" s="31">
        <f>IF($A85="","",IFERROR(($M85+$P85)*$Q85,0))</f>
        <v/>
      </c>
      <c r="S85" s="27" t="n"/>
      <c r="T85" s="27" t="n"/>
      <c r="U85" s="31">
        <f>IF($A85="","",SUM($M85,$P85,$R85,$S85,$T85))</f>
        <v/>
      </c>
      <c r="V85" s="27" t="n"/>
      <c r="W85" s="27" t="n"/>
      <c r="X85" s="27" t="n"/>
      <c r="Y85" s="27" t="n"/>
      <c r="Z85" s="27" t="n"/>
      <c r="AA85" s="27" t="n"/>
      <c r="AB85" s="31">
        <f>IF($A85="","",SUM($V85:$AA85))</f>
        <v/>
      </c>
      <c r="AC85" s="31">
        <f>IF($A85="","",IFERROR($U85-$AB85,0))</f>
        <v/>
      </c>
      <c r="AD85" s="27" t="n"/>
      <c r="AE85" s="27" t="n"/>
      <c r="AF85" s="27" t="n"/>
      <c r="AG85" s="27" t="n"/>
      <c r="AH85" s="27" t="n"/>
      <c r="AI85" s="31">
        <f>IF($A85="","",SUM($AD85:$AH85))</f>
        <v/>
      </c>
      <c r="AJ85" s="31">
        <f>IF($A85="","",SUM($U85,$AI85))</f>
        <v/>
      </c>
      <c r="AK85" s="18" t="n"/>
      <c r="AL85" s="29">
        <f>IF($A85="","",IF(AND($B85&lt;&gt;"",$C85&lt;&gt;"",$D85&lt;&gt;"",$E85&lt;&gt;"",$F85&lt;&gt;"",$C85&gt;=$B85,$D85&gt;=$C85,$U85&gt;=0,$AB85&gt;=0,$AC85&gt;=0),"OK","À corriger"))</f>
        <v/>
      </c>
    </row>
    <row r="86">
      <c r="A86" s="18" t="n"/>
      <c r="B86" s="4" t="n"/>
      <c r="C86" s="4" t="n"/>
      <c r="D86" s="4" t="n"/>
      <c r="E86" s="23" t="n"/>
      <c r="F86" s="29">
        <f>IF($A86="","",IFERROR(VLOOKUP($E86,'Employés'!$A$5:$J$104,2,FALSE),""))</f>
        <v/>
      </c>
      <c r="G86" s="29">
        <f>IF($A86="","",IFERROR(VLOOKUP($E86,'Employés'!$A$5:$J$104,5,FALSE),""))</f>
        <v/>
      </c>
      <c r="H86" s="23" t="n"/>
      <c r="I86" s="30" t="n"/>
      <c r="J86" s="31">
        <f>IF($A86="","",IFERROR(VLOOKUP($E86,'Employés'!$A$5:$J$104,7,FALSE),0))</f>
        <v/>
      </c>
      <c r="K86" s="27" t="n"/>
      <c r="L86" s="27" t="n"/>
      <c r="M86" s="31">
        <f>IF($A86="","",IFERROR(IF($H86="Horaire",$I86*$K86,$L86),0))</f>
        <v/>
      </c>
      <c r="N86" s="30" t="n"/>
      <c r="O86" s="32" t="n"/>
      <c r="P86" s="31">
        <f>IF($A86="","",IFERROR($N86*$K86*$O86,0))</f>
        <v/>
      </c>
      <c r="Q86" s="33" t="n"/>
      <c r="R86" s="31">
        <f>IF($A86="","",IFERROR(($M86+$P86)*$Q86,0))</f>
        <v/>
      </c>
      <c r="S86" s="27" t="n"/>
      <c r="T86" s="27" t="n"/>
      <c r="U86" s="31">
        <f>IF($A86="","",SUM($M86,$P86,$R86,$S86,$T86))</f>
        <v/>
      </c>
      <c r="V86" s="27" t="n"/>
      <c r="W86" s="27" t="n"/>
      <c r="X86" s="27" t="n"/>
      <c r="Y86" s="27" t="n"/>
      <c r="Z86" s="27" t="n"/>
      <c r="AA86" s="27" t="n"/>
      <c r="AB86" s="31">
        <f>IF($A86="","",SUM($V86:$AA86))</f>
        <v/>
      </c>
      <c r="AC86" s="31">
        <f>IF($A86="","",IFERROR($U86-$AB86,0))</f>
        <v/>
      </c>
      <c r="AD86" s="27" t="n"/>
      <c r="AE86" s="27" t="n"/>
      <c r="AF86" s="27" t="n"/>
      <c r="AG86" s="27" t="n"/>
      <c r="AH86" s="27" t="n"/>
      <c r="AI86" s="31">
        <f>IF($A86="","",SUM($AD86:$AH86))</f>
        <v/>
      </c>
      <c r="AJ86" s="31">
        <f>IF($A86="","",SUM($U86,$AI86))</f>
        <v/>
      </c>
      <c r="AK86" s="18" t="n"/>
      <c r="AL86" s="29">
        <f>IF($A86="","",IF(AND($B86&lt;&gt;"",$C86&lt;&gt;"",$D86&lt;&gt;"",$E86&lt;&gt;"",$F86&lt;&gt;"",$C86&gt;=$B86,$D86&gt;=$C86,$U86&gt;=0,$AB86&gt;=0,$AC86&gt;=0),"OK","À corriger"))</f>
        <v/>
      </c>
    </row>
    <row r="87">
      <c r="A87" s="18" t="n"/>
      <c r="B87" s="4" t="n"/>
      <c r="C87" s="4" t="n"/>
      <c r="D87" s="4" t="n"/>
      <c r="E87" s="23" t="n"/>
      <c r="F87" s="29">
        <f>IF($A87="","",IFERROR(VLOOKUP($E87,'Employés'!$A$5:$J$104,2,FALSE),""))</f>
        <v/>
      </c>
      <c r="G87" s="29">
        <f>IF($A87="","",IFERROR(VLOOKUP($E87,'Employés'!$A$5:$J$104,5,FALSE),""))</f>
        <v/>
      </c>
      <c r="H87" s="23" t="n"/>
      <c r="I87" s="30" t="n"/>
      <c r="J87" s="31">
        <f>IF($A87="","",IFERROR(VLOOKUP($E87,'Employés'!$A$5:$J$104,7,FALSE),0))</f>
        <v/>
      </c>
      <c r="K87" s="27" t="n"/>
      <c r="L87" s="27" t="n"/>
      <c r="M87" s="31">
        <f>IF($A87="","",IFERROR(IF($H87="Horaire",$I87*$K87,$L87),0))</f>
        <v/>
      </c>
      <c r="N87" s="30" t="n"/>
      <c r="O87" s="32" t="n"/>
      <c r="P87" s="31">
        <f>IF($A87="","",IFERROR($N87*$K87*$O87,0))</f>
        <v/>
      </c>
      <c r="Q87" s="33" t="n"/>
      <c r="R87" s="31">
        <f>IF($A87="","",IFERROR(($M87+$P87)*$Q87,0))</f>
        <v/>
      </c>
      <c r="S87" s="27" t="n"/>
      <c r="T87" s="27" t="n"/>
      <c r="U87" s="31">
        <f>IF($A87="","",SUM($M87,$P87,$R87,$S87,$T87))</f>
        <v/>
      </c>
      <c r="V87" s="27" t="n"/>
      <c r="W87" s="27" t="n"/>
      <c r="X87" s="27" t="n"/>
      <c r="Y87" s="27" t="n"/>
      <c r="Z87" s="27" t="n"/>
      <c r="AA87" s="27" t="n"/>
      <c r="AB87" s="31">
        <f>IF($A87="","",SUM($V87:$AA87))</f>
        <v/>
      </c>
      <c r="AC87" s="31">
        <f>IF($A87="","",IFERROR($U87-$AB87,0))</f>
        <v/>
      </c>
      <c r="AD87" s="27" t="n"/>
      <c r="AE87" s="27" t="n"/>
      <c r="AF87" s="27" t="n"/>
      <c r="AG87" s="27" t="n"/>
      <c r="AH87" s="27" t="n"/>
      <c r="AI87" s="31">
        <f>IF($A87="","",SUM($AD87:$AH87))</f>
        <v/>
      </c>
      <c r="AJ87" s="31">
        <f>IF($A87="","",SUM($U87,$AI87))</f>
        <v/>
      </c>
      <c r="AK87" s="18" t="n"/>
      <c r="AL87" s="29">
        <f>IF($A87="","",IF(AND($B87&lt;&gt;"",$C87&lt;&gt;"",$D87&lt;&gt;"",$E87&lt;&gt;"",$F87&lt;&gt;"",$C87&gt;=$B87,$D87&gt;=$C87,$U87&gt;=0,$AB87&gt;=0,$AC87&gt;=0),"OK","À corriger"))</f>
        <v/>
      </c>
    </row>
    <row r="88">
      <c r="A88" s="18" t="n"/>
      <c r="B88" s="4" t="n"/>
      <c r="C88" s="4" t="n"/>
      <c r="D88" s="4" t="n"/>
      <c r="E88" s="23" t="n"/>
      <c r="F88" s="29">
        <f>IF($A88="","",IFERROR(VLOOKUP($E88,'Employés'!$A$5:$J$104,2,FALSE),""))</f>
        <v/>
      </c>
      <c r="G88" s="29">
        <f>IF($A88="","",IFERROR(VLOOKUP($E88,'Employés'!$A$5:$J$104,5,FALSE),""))</f>
        <v/>
      </c>
      <c r="H88" s="23" t="n"/>
      <c r="I88" s="30" t="n"/>
      <c r="J88" s="31">
        <f>IF($A88="","",IFERROR(VLOOKUP($E88,'Employés'!$A$5:$J$104,7,FALSE),0))</f>
        <v/>
      </c>
      <c r="K88" s="27" t="n"/>
      <c r="L88" s="27" t="n"/>
      <c r="M88" s="31">
        <f>IF($A88="","",IFERROR(IF($H88="Horaire",$I88*$K88,$L88),0))</f>
        <v/>
      </c>
      <c r="N88" s="30" t="n"/>
      <c r="O88" s="32" t="n"/>
      <c r="P88" s="31">
        <f>IF($A88="","",IFERROR($N88*$K88*$O88,0))</f>
        <v/>
      </c>
      <c r="Q88" s="33" t="n"/>
      <c r="R88" s="31">
        <f>IF($A88="","",IFERROR(($M88+$P88)*$Q88,0))</f>
        <v/>
      </c>
      <c r="S88" s="27" t="n"/>
      <c r="T88" s="27" t="n"/>
      <c r="U88" s="31">
        <f>IF($A88="","",SUM($M88,$P88,$R88,$S88,$T88))</f>
        <v/>
      </c>
      <c r="V88" s="27" t="n"/>
      <c r="W88" s="27" t="n"/>
      <c r="X88" s="27" t="n"/>
      <c r="Y88" s="27" t="n"/>
      <c r="Z88" s="27" t="n"/>
      <c r="AA88" s="27" t="n"/>
      <c r="AB88" s="31">
        <f>IF($A88="","",SUM($V88:$AA88))</f>
        <v/>
      </c>
      <c r="AC88" s="31">
        <f>IF($A88="","",IFERROR($U88-$AB88,0))</f>
        <v/>
      </c>
      <c r="AD88" s="27" t="n"/>
      <c r="AE88" s="27" t="n"/>
      <c r="AF88" s="27" t="n"/>
      <c r="AG88" s="27" t="n"/>
      <c r="AH88" s="27" t="n"/>
      <c r="AI88" s="31">
        <f>IF($A88="","",SUM($AD88:$AH88))</f>
        <v/>
      </c>
      <c r="AJ88" s="31">
        <f>IF($A88="","",SUM($U88,$AI88))</f>
        <v/>
      </c>
      <c r="AK88" s="18" t="n"/>
      <c r="AL88" s="29">
        <f>IF($A88="","",IF(AND($B88&lt;&gt;"",$C88&lt;&gt;"",$D88&lt;&gt;"",$E88&lt;&gt;"",$F88&lt;&gt;"",$C88&gt;=$B88,$D88&gt;=$C88,$U88&gt;=0,$AB88&gt;=0,$AC88&gt;=0),"OK","À corriger"))</f>
        <v/>
      </c>
    </row>
    <row r="89">
      <c r="A89" s="18" t="n"/>
      <c r="B89" s="4" t="n"/>
      <c r="C89" s="4" t="n"/>
      <c r="D89" s="4" t="n"/>
      <c r="E89" s="23" t="n"/>
      <c r="F89" s="29">
        <f>IF($A89="","",IFERROR(VLOOKUP($E89,'Employés'!$A$5:$J$104,2,FALSE),""))</f>
        <v/>
      </c>
      <c r="G89" s="29">
        <f>IF($A89="","",IFERROR(VLOOKUP($E89,'Employés'!$A$5:$J$104,5,FALSE),""))</f>
        <v/>
      </c>
      <c r="H89" s="23" t="n"/>
      <c r="I89" s="30" t="n"/>
      <c r="J89" s="31">
        <f>IF($A89="","",IFERROR(VLOOKUP($E89,'Employés'!$A$5:$J$104,7,FALSE),0))</f>
        <v/>
      </c>
      <c r="K89" s="27" t="n"/>
      <c r="L89" s="27" t="n"/>
      <c r="M89" s="31">
        <f>IF($A89="","",IFERROR(IF($H89="Horaire",$I89*$K89,$L89),0))</f>
        <v/>
      </c>
      <c r="N89" s="30" t="n"/>
      <c r="O89" s="32" t="n"/>
      <c r="P89" s="31">
        <f>IF($A89="","",IFERROR($N89*$K89*$O89,0))</f>
        <v/>
      </c>
      <c r="Q89" s="33" t="n"/>
      <c r="R89" s="31">
        <f>IF($A89="","",IFERROR(($M89+$P89)*$Q89,0))</f>
        <v/>
      </c>
      <c r="S89" s="27" t="n"/>
      <c r="T89" s="27" t="n"/>
      <c r="U89" s="31">
        <f>IF($A89="","",SUM($M89,$P89,$R89,$S89,$T89))</f>
        <v/>
      </c>
      <c r="V89" s="27" t="n"/>
      <c r="W89" s="27" t="n"/>
      <c r="X89" s="27" t="n"/>
      <c r="Y89" s="27" t="n"/>
      <c r="Z89" s="27" t="n"/>
      <c r="AA89" s="27" t="n"/>
      <c r="AB89" s="31">
        <f>IF($A89="","",SUM($V89:$AA89))</f>
        <v/>
      </c>
      <c r="AC89" s="31">
        <f>IF($A89="","",IFERROR($U89-$AB89,0))</f>
        <v/>
      </c>
      <c r="AD89" s="27" t="n"/>
      <c r="AE89" s="27" t="n"/>
      <c r="AF89" s="27" t="n"/>
      <c r="AG89" s="27" t="n"/>
      <c r="AH89" s="27" t="n"/>
      <c r="AI89" s="31">
        <f>IF($A89="","",SUM($AD89:$AH89))</f>
        <v/>
      </c>
      <c r="AJ89" s="31">
        <f>IF($A89="","",SUM($U89,$AI89))</f>
        <v/>
      </c>
      <c r="AK89" s="18" t="n"/>
      <c r="AL89" s="29">
        <f>IF($A89="","",IF(AND($B89&lt;&gt;"",$C89&lt;&gt;"",$D89&lt;&gt;"",$E89&lt;&gt;"",$F89&lt;&gt;"",$C89&gt;=$B89,$D89&gt;=$C89,$U89&gt;=0,$AB89&gt;=0,$AC89&gt;=0),"OK","À corriger"))</f>
        <v/>
      </c>
    </row>
    <row r="90">
      <c r="A90" s="18" t="n"/>
      <c r="B90" s="4" t="n"/>
      <c r="C90" s="4" t="n"/>
      <c r="D90" s="4" t="n"/>
      <c r="E90" s="23" t="n"/>
      <c r="F90" s="29">
        <f>IF($A90="","",IFERROR(VLOOKUP($E90,'Employés'!$A$5:$J$104,2,FALSE),""))</f>
        <v/>
      </c>
      <c r="G90" s="29">
        <f>IF($A90="","",IFERROR(VLOOKUP($E90,'Employés'!$A$5:$J$104,5,FALSE),""))</f>
        <v/>
      </c>
      <c r="H90" s="23" t="n"/>
      <c r="I90" s="30" t="n"/>
      <c r="J90" s="31">
        <f>IF($A90="","",IFERROR(VLOOKUP($E90,'Employés'!$A$5:$J$104,7,FALSE),0))</f>
        <v/>
      </c>
      <c r="K90" s="27" t="n"/>
      <c r="L90" s="27" t="n"/>
      <c r="M90" s="31">
        <f>IF($A90="","",IFERROR(IF($H90="Horaire",$I90*$K90,$L90),0))</f>
        <v/>
      </c>
      <c r="N90" s="30" t="n"/>
      <c r="O90" s="32" t="n"/>
      <c r="P90" s="31">
        <f>IF($A90="","",IFERROR($N90*$K90*$O90,0))</f>
        <v/>
      </c>
      <c r="Q90" s="33" t="n"/>
      <c r="R90" s="31">
        <f>IF($A90="","",IFERROR(($M90+$P90)*$Q90,0))</f>
        <v/>
      </c>
      <c r="S90" s="27" t="n"/>
      <c r="T90" s="27" t="n"/>
      <c r="U90" s="31">
        <f>IF($A90="","",SUM($M90,$P90,$R90,$S90,$T90))</f>
        <v/>
      </c>
      <c r="V90" s="27" t="n"/>
      <c r="W90" s="27" t="n"/>
      <c r="X90" s="27" t="n"/>
      <c r="Y90" s="27" t="n"/>
      <c r="Z90" s="27" t="n"/>
      <c r="AA90" s="27" t="n"/>
      <c r="AB90" s="31">
        <f>IF($A90="","",SUM($V90:$AA90))</f>
        <v/>
      </c>
      <c r="AC90" s="31">
        <f>IF($A90="","",IFERROR($U90-$AB90,0))</f>
        <v/>
      </c>
      <c r="AD90" s="27" t="n"/>
      <c r="AE90" s="27" t="n"/>
      <c r="AF90" s="27" t="n"/>
      <c r="AG90" s="27" t="n"/>
      <c r="AH90" s="27" t="n"/>
      <c r="AI90" s="31">
        <f>IF($A90="","",SUM($AD90:$AH90))</f>
        <v/>
      </c>
      <c r="AJ90" s="31">
        <f>IF($A90="","",SUM($U90,$AI90))</f>
        <v/>
      </c>
      <c r="AK90" s="18" t="n"/>
      <c r="AL90" s="29">
        <f>IF($A90="","",IF(AND($B90&lt;&gt;"",$C90&lt;&gt;"",$D90&lt;&gt;"",$E90&lt;&gt;"",$F90&lt;&gt;"",$C90&gt;=$B90,$D90&gt;=$C90,$U90&gt;=0,$AB90&gt;=0,$AC90&gt;=0),"OK","À corriger"))</f>
        <v/>
      </c>
    </row>
    <row r="91">
      <c r="A91" s="18" t="n"/>
      <c r="B91" s="4" t="n"/>
      <c r="C91" s="4" t="n"/>
      <c r="D91" s="4" t="n"/>
      <c r="E91" s="23" t="n"/>
      <c r="F91" s="29">
        <f>IF($A91="","",IFERROR(VLOOKUP($E91,'Employés'!$A$5:$J$104,2,FALSE),""))</f>
        <v/>
      </c>
      <c r="G91" s="29">
        <f>IF($A91="","",IFERROR(VLOOKUP($E91,'Employés'!$A$5:$J$104,5,FALSE),""))</f>
        <v/>
      </c>
      <c r="H91" s="23" t="n"/>
      <c r="I91" s="30" t="n"/>
      <c r="J91" s="31">
        <f>IF($A91="","",IFERROR(VLOOKUP($E91,'Employés'!$A$5:$J$104,7,FALSE),0))</f>
        <v/>
      </c>
      <c r="K91" s="27" t="n"/>
      <c r="L91" s="27" t="n"/>
      <c r="M91" s="31">
        <f>IF($A91="","",IFERROR(IF($H91="Horaire",$I91*$K91,$L91),0))</f>
        <v/>
      </c>
      <c r="N91" s="30" t="n"/>
      <c r="O91" s="32" t="n"/>
      <c r="P91" s="31">
        <f>IF($A91="","",IFERROR($N91*$K91*$O91,0))</f>
        <v/>
      </c>
      <c r="Q91" s="33" t="n"/>
      <c r="R91" s="31">
        <f>IF($A91="","",IFERROR(($M91+$P91)*$Q91,0))</f>
        <v/>
      </c>
      <c r="S91" s="27" t="n"/>
      <c r="T91" s="27" t="n"/>
      <c r="U91" s="31">
        <f>IF($A91="","",SUM($M91,$P91,$R91,$S91,$T91))</f>
        <v/>
      </c>
      <c r="V91" s="27" t="n"/>
      <c r="W91" s="27" t="n"/>
      <c r="X91" s="27" t="n"/>
      <c r="Y91" s="27" t="n"/>
      <c r="Z91" s="27" t="n"/>
      <c r="AA91" s="27" t="n"/>
      <c r="AB91" s="31">
        <f>IF($A91="","",SUM($V91:$AA91))</f>
        <v/>
      </c>
      <c r="AC91" s="31">
        <f>IF($A91="","",IFERROR($U91-$AB91,0))</f>
        <v/>
      </c>
      <c r="AD91" s="27" t="n"/>
      <c r="AE91" s="27" t="n"/>
      <c r="AF91" s="27" t="n"/>
      <c r="AG91" s="27" t="n"/>
      <c r="AH91" s="27" t="n"/>
      <c r="AI91" s="31">
        <f>IF($A91="","",SUM($AD91:$AH91))</f>
        <v/>
      </c>
      <c r="AJ91" s="31">
        <f>IF($A91="","",SUM($U91,$AI91))</f>
        <v/>
      </c>
      <c r="AK91" s="18" t="n"/>
      <c r="AL91" s="29">
        <f>IF($A91="","",IF(AND($B91&lt;&gt;"",$C91&lt;&gt;"",$D91&lt;&gt;"",$E91&lt;&gt;"",$F91&lt;&gt;"",$C91&gt;=$B91,$D91&gt;=$C91,$U91&gt;=0,$AB91&gt;=0,$AC91&gt;=0),"OK","À corriger"))</f>
        <v/>
      </c>
    </row>
    <row r="92">
      <c r="A92" s="18" t="n"/>
      <c r="B92" s="4" t="n"/>
      <c r="C92" s="4" t="n"/>
      <c r="D92" s="4" t="n"/>
      <c r="E92" s="23" t="n"/>
      <c r="F92" s="29">
        <f>IF($A92="","",IFERROR(VLOOKUP($E92,'Employés'!$A$5:$J$104,2,FALSE),""))</f>
        <v/>
      </c>
      <c r="G92" s="29">
        <f>IF($A92="","",IFERROR(VLOOKUP($E92,'Employés'!$A$5:$J$104,5,FALSE),""))</f>
        <v/>
      </c>
      <c r="H92" s="23" t="n"/>
      <c r="I92" s="30" t="n"/>
      <c r="J92" s="31">
        <f>IF($A92="","",IFERROR(VLOOKUP($E92,'Employés'!$A$5:$J$104,7,FALSE),0))</f>
        <v/>
      </c>
      <c r="K92" s="27" t="n"/>
      <c r="L92" s="27" t="n"/>
      <c r="M92" s="31">
        <f>IF($A92="","",IFERROR(IF($H92="Horaire",$I92*$K92,$L92),0))</f>
        <v/>
      </c>
      <c r="N92" s="30" t="n"/>
      <c r="O92" s="32" t="n"/>
      <c r="P92" s="31">
        <f>IF($A92="","",IFERROR($N92*$K92*$O92,0))</f>
        <v/>
      </c>
      <c r="Q92" s="33" t="n"/>
      <c r="R92" s="31">
        <f>IF($A92="","",IFERROR(($M92+$P92)*$Q92,0))</f>
        <v/>
      </c>
      <c r="S92" s="27" t="n"/>
      <c r="T92" s="27" t="n"/>
      <c r="U92" s="31">
        <f>IF($A92="","",SUM($M92,$P92,$R92,$S92,$T92))</f>
        <v/>
      </c>
      <c r="V92" s="27" t="n"/>
      <c r="W92" s="27" t="n"/>
      <c r="X92" s="27" t="n"/>
      <c r="Y92" s="27" t="n"/>
      <c r="Z92" s="27" t="n"/>
      <c r="AA92" s="27" t="n"/>
      <c r="AB92" s="31">
        <f>IF($A92="","",SUM($V92:$AA92))</f>
        <v/>
      </c>
      <c r="AC92" s="31">
        <f>IF($A92="","",IFERROR($U92-$AB92,0))</f>
        <v/>
      </c>
      <c r="AD92" s="27" t="n"/>
      <c r="AE92" s="27" t="n"/>
      <c r="AF92" s="27" t="n"/>
      <c r="AG92" s="27" t="n"/>
      <c r="AH92" s="27" t="n"/>
      <c r="AI92" s="31">
        <f>IF($A92="","",SUM($AD92:$AH92))</f>
        <v/>
      </c>
      <c r="AJ92" s="31">
        <f>IF($A92="","",SUM($U92,$AI92))</f>
        <v/>
      </c>
      <c r="AK92" s="18" t="n"/>
      <c r="AL92" s="29">
        <f>IF($A92="","",IF(AND($B92&lt;&gt;"",$C92&lt;&gt;"",$D92&lt;&gt;"",$E92&lt;&gt;"",$F92&lt;&gt;"",$C92&gt;=$B92,$D92&gt;=$C92,$U92&gt;=0,$AB92&gt;=0,$AC92&gt;=0),"OK","À corriger"))</f>
        <v/>
      </c>
    </row>
    <row r="93">
      <c r="A93" s="18" t="n"/>
      <c r="B93" s="4" t="n"/>
      <c r="C93" s="4" t="n"/>
      <c r="D93" s="4" t="n"/>
      <c r="E93" s="23" t="n"/>
      <c r="F93" s="29">
        <f>IF($A93="","",IFERROR(VLOOKUP($E93,'Employés'!$A$5:$J$104,2,FALSE),""))</f>
        <v/>
      </c>
      <c r="G93" s="29">
        <f>IF($A93="","",IFERROR(VLOOKUP($E93,'Employés'!$A$5:$J$104,5,FALSE),""))</f>
        <v/>
      </c>
      <c r="H93" s="23" t="n"/>
      <c r="I93" s="30" t="n"/>
      <c r="J93" s="31">
        <f>IF($A93="","",IFERROR(VLOOKUP($E93,'Employés'!$A$5:$J$104,7,FALSE),0))</f>
        <v/>
      </c>
      <c r="K93" s="27" t="n"/>
      <c r="L93" s="27" t="n"/>
      <c r="M93" s="31">
        <f>IF($A93="","",IFERROR(IF($H93="Horaire",$I93*$K93,$L93),0))</f>
        <v/>
      </c>
      <c r="N93" s="30" t="n"/>
      <c r="O93" s="32" t="n"/>
      <c r="P93" s="31">
        <f>IF($A93="","",IFERROR($N93*$K93*$O93,0))</f>
        <v/>
      </c>
      <c r="Q93" s="33" t="n"/>
      <c r="R93" s="31">
        <f>IF($A93="","",IFERROR(($M93+$P93)*$Q93,0))</f>
        <v/>
      </c>
      <c r="S93" s="27" t="n"/>
      <c r="T93" s="27" t="n"/>
      <c r="U93" s="31">
        <f>IF($A93="","",SUM($M93,$P93,$R93,$S93,$T93))</f>
        <v/>
      </c>
      <c r="V93" s="27" t="n"/>
      <c r="W93" s="27" t="n"/>
      <c r="X93" s="27" t="n"/>
      <c r="Y93" s="27" t="n"/>
      <c r="Z93" s="27" t="n"/>
      <c r="AA93" s="27" t="n"/>
      <c r="AB93" s="31">
        <f>IF($A93="","",SUM($V93:$AA93))</f>
        <v/>
      </c>
      <c r="AC93" s="31">
        <f>IF($A93="","",IFERROR($U93-$AB93,0))</f>
        <v/>
      </c>
      <c r="AD93" s="27" t="n"/>
      <c r="AE93" s="27" t="n"/>
      <c r="AF93" s="27" t="n"/>
      <c r="AG93" s="27" t="n"/>
      <c r="AH93" s="27" t="n"/>
      <c r="AI93" s="31">
        <f>IF($A93="","",SUM($AD93:$AH93))</f>
        <v/>
      </c>
      <c r="AJ93" s="31">
        <f>IF($A93="","",SUM($U93,$AI93))</f>
        <v/>
      </c>
      <c r="AK93" s="18" t="n"/>
      <c r="AL93" s="29">
        <f>IF($A93="","",IF(AND($B93&lt;&gt;"",$C93&lt;&gt;"",$D93&lt;&gt;"",$E93&lt;&gt;"",$F93&lt;&gt;"",$C93&gt;=$B93,$D93&gt;=$C93,$U93&gt;=0,$AB93&gt;=0,$AC93&gt;=0),"OK","À corriger"))</f>
        <v/>
      </c>
    </row>
    <row r="94">
      <c r="A94" s="18" t="n"/>
      <c r="B94" s="4" t="n"/>
      <c r="C94" s="4" t="n"/>
      <c r="D94" s="4" t="n"/>
      <c r="E94" s="23" t="n"/>
      <c r="F94" s="29">
        <f>IF($A94="","",IFERROR(VLOOKUP($E94,'Employés'!$A$5:$J$104,2,FALSE),""))</f>
        <v/>
      </c>
      <c r="G94" s="29">
        <f>IF($A94="","",IFERROR(VLOOKUP($E94,'Employés'!$A$5:$J$104,5,FALSE),""))</f>
        <v/>
      </c>
      <c r="H94" s="23" t="n"/>
      <c r="I94" s="30" t="n"/>
      <c r="J94" s="31">
        <f>IF($A94="","",IFERROR(VLOOKUP($E94,'Employés'!$A$5:$J$104,7,FALSE),0))</f>
        <v/>
      </c>
      <c r="K94" s="27" t="n"/>
      <c r="L94" s="27" t="n"/>
      <c r="M94" s="31">
        <f>IF($A94="","",IFERROR(IF($H94="Horaire",$I94*$K94,$L94),0))</f>
        <v/>
      </c>
      <c r="N94" s="30" t="n"/>
      <c r="O94" s="32" t="n"/>
      <c r="P94" s="31">
        <f>IF($A94="","",IFERROR($N94*$K94*$O94,0))</f>
        <v/>
      </c>
      <c r="Q94" s="33" t="n"/>
      <c r="R94" s="31">
        <f>IF($A94="","",IFERROR(($M94+$P94)*$Q94,0))</f>
        <v/>
      </c>
      <c r="S94" s="27" t="n"/>
      <c r="T94" s="27" t="n"/>
      <c r="U94" s="31">
        <f>IF($A94="","",SUM($M94,$P94,$R94,$S94,$T94))</f>
        <v/>
      </c>
      <c r="V94" s="27" t="n"/>
      <c r="W94" s="27" t="n"/>
      <c r="X94" s="27" t="n"/>
      <c r="Y94" s="27" t="n"/>
      <c r="Z94" s="27" t="n"/>
      <c r="AA94" s="27" t="n"/>
      <c r="AB94" s="31">
        <f>IF($A94="","",SUM($V94:$AA94))</f>
        <v/>
      </c>
      <c r="AC94" s="31">
        <f>IF($A94="","",IFERROR($U94-$AB94,0))</f>
        <v/>
      </c>
      <c r="AD94" s="27" t="n"/>
      <c r="AE94" s="27" t="n"/>
      <c r="AF94" s="27" t="n"/>
      <c r="AG94" s="27" t="n"/>
      <c r="AH94" s="27" t="n"/>
      <c r="AI94" s="31">
        <f>IF($A94="","",SUM($AD94:$AH94))</f>
        <v/>
      </c>
      <c r="AJ94" s="31">
        <f>IF($A94="","",SUM($U94,$AI94))</f>
        <v/>
      </c>
      <c r="AK94" s="18" t="n"/>
      <c r="AL94" s="29">
        <f>IF($A94="","",IF(AND($B94&lt;&gt;"",$C94&lt;&gt;"",$D94&lt;&gt;"",$E94&lt;&gt;"",$F94&lt;&gt;"",$C94&gt;=$B94,$D94&gt;=$C94,$U94&gt;=0,$AB94&gt;=0,$AC94&gt;=0),"OK","À corriger"))</f>
        <v/>
      </c>
    </row>
    <row r="95">
      <c r="A95" s="18" t="n"/>
      <c r="B95" s="4" t="n"/>
      <c r="C95" s="4" t="n"/>
      <c r="D95" s="4" t="n"/>
      <c r="E95" s="23" t="n"/>
      <c r="F95" s="29">
        <f>IF($A95="","",IFERROR(VLOOKUP($E95,'Employés'!$A$5:$J$104,2,FALSE),""))</f>
        <v/>
      </c>
      <c r="G95" s="29">
        <f>IF($A95="","",IFERROR(VLOOKUP($E95,'Employés'!$A$5:$J$104,5,FALSE),""))</f>
        <v/>
      </c>
      <c r="H95" s="23" t="n"/>
      <c r="I95" s="30" t="n"/>
      <c r="J95" s="31">
        <f>IF($A95="","",IFERROR(VLOOKUP($E95,'Employés'!$A$5:$J$104,7,FALSE),0))</f>
        <v/>
      </c>
      <c r="K95" s="27" t="n"/>
      <c r="L95" s="27" t="n"/>
      <c r="M95" s="31">
        <f>IF($A95="","",IFERROR(IF($H95="Horaire",$I95*$K95,$L95),0))</f>
        <v/>
      </c>
      <c r="N95" s="30" t="n"/>
      <c r="O95" s="32" t="n"/>
      <c r="P95" s="31">
        <f>IF($A95="","",IFERROR($N95*$K95*$O95,0))</f>
        <v/>
      </c>
      <c r="Q95" s="33" t="n"/>
      <c r="R95" s="31">
        <f>IF($A95="","",IFERROR(($M95+$P95)*$Q95,0))</f>
        <v/>
      </c>
      <c r="S95" s="27" t="n"/>
      <c r="T95" s="27" t="n"/>
      <c r="U95" s="31">
        <f>IF($A95="","",SUM($M95,$P95,$R95,$S95,$T95))</f>
        <v/>
      </c>
      <c r="V95" s="27" t="n"/>
      <c r="W95" s="27" t="n"/>
      <c r="X95" s="27" t="n"/>
      <c r="Y95" s="27" t="n"/>
      <c r="Z95" s="27" t="n"/>
      <c r="AA95" s="27" t="n"/>
      <c r="AB95" s="31">
        <f>IF($A95="","",SUM($V95:$AA95))</f>
        <v/>
      </c>
      <c r="AC95" s="31">
        <f>IF($A95="","",IFERROR($U95-$AB95,0))</f>
        <v/>
      </c>
      <c r="AD95" s="27" t="n"/>
      <c r="AE95" s="27" t="n"/>
      <c r="AF95" s="27" t="n"/>
      <c r="AG95" s="27" t="n"/>
      <c r="AH95" s="27" t="n"/>
      <c r="AI95" s="31">
        <f>IF($A95="","",SUM($AD95:$AH95))</f>
        <v/>
      </c>
      <c r="AJ95" s="31">
        <f>IF($A95="","",SUM($U95,$AI95))</f>
        <v/>
      </c>
      <c r="AK95" s="18" t="n"/>
      <c r="AL95" s="29">
        <f>IF($A95="","",IF(AND($B95&lt;&gt;"",$C95&lt;&gt;"",$D95&lt;&gt;"",$E95&lt;&gt;"",$F95&lt;&gt;"",$C95&gt;=$B95,$D95&gt;=$C95,$U95&gt;=0,$AB95&gt;=0,$AC95&gt;=0),"OK","À corriger"))</f>
        <v/>
      </c>
    </row>
    <row r="96">
      <c r="A96" s="18" t="n"/>
      <c r="B96" s="4" t="n"/>
      <c r="C96" s="4" t="n"/>
      <c r="D96" s="4" t="n"/>
      <c r="E96" s="23" t="n"/>
      <c r="F96" s="29">
        <f>IF($A96="","",IFERROR(VLOOKUP($E96,'Employés'!$A$5:$J$104,2,FALSE),""))</f>
        <v/>
      </c>
      <c r="G96" s="29">
        <f>IF($A96="","",IFERROR(VLOOKUP($E96,'Employés'!$A$5:$J$104,5,FALSE),""))</f>
        <v/>
      </c>
      <c r="H96" s="23" t="n"/>
      <c r="I96" s="30" t="n"/>
      <c r="J96" s="31">
        <f>IF($A96="","",IFERROR(VLOOKUP($E96,'Employés'!$A$5:$J$104,7,FALSE),0))</f>
        <v/>
      </c>
      <c r="K96" s="27" t="n"/>
      <c r="L96" s="27" t="n"/>
      <c r="M96" s="31">
        <f>IF($A96="","",IFERROR(IF($H96="Horaire",$I96*$K96,$L96),0))</f>
        <v/>
      </c>
      <c r="N96" s="30" t="n"/>
      <c r="O96" s="32" t="n"/>
      <c r="P96" s="31">
        <f>IF($A96="","",IFERROR($N96*$K96*$O96,0))</f>
        <v/>
      </c>
      <c r="Q96" s="33" t="n"/>
      <c r="R96" s="31">
        <f>IF($A96="","",IFERROR(($M96+$P96)*$Q96,0))</f>
        <v/>
      </c>
      <c r="S96" s="27" t="n"/>
      <c r="T96" s="27" t="n"/>
      <c r="U96" s="31">
        <f>IF($A96="","",SUM($M96,$P96,$R96,$S96,$T96))</f>
        <v/>
      </c>
      <c r="V96" s="27" t="n"/>
      <c r="W96" s="27" t="n"/>
      <c r="X96" s="27" t="n"/>
      <c r="Y96" s="27" t="n"/>
      <c r="Z96" s="27" t="n"/>
      <c r="AA96" s="27" t="n"/>
      <c r="AB96" s="31">
        <f>IF($A96="","",SUM($V96:$AA96))</f>
        <v/>
      </c>
      <c r="AC96" s="31">
        <f>IF($A96="","",IFERROR($U96-$AB96,0))</f>
        <v/>
      </c>
      <c r="AD96" s="27" t="n"/>
      <c r="AE96" s="27" t="n"/>
      <c r="AF96" s="27" t="n"/>
      <c r="AG96" s="27" t="n"/>
      <c r="AH96" s="27" t="n"/>
      <c r="AI96" s="31">
        <f>IF($A96="","",SUM($AD96:$AH96))</f>
        <v/>
      </c>
      <c r="AJ96" s="31">
        <f>IF($A96="","",SUM($U96,$AI96))</f>
        <v/>
      </c>
      <c r="AK96" s="18" t="n"/>
      <c r="AL96" s="29">
        <f>IF($A96="","",IF(AND($B96&lt;&gt;"",$C96&lt;&gt;"",$D96&lt;&gt;"",$E96&lt;&gt;"",$F96&lt;&gt;"",$C96&gt;=$B96,$D96&gt;=$C96,$U96&gt;=0,$AB96&gt;=0,$AC96&gt;=0),"OK","À corriger"))</f>
        <v/>
      </c>
    </row>
    <row r="97">
      <c r="A97" s="18" t="n"/>
      <c r="B97" s="4" t="n"/>
      <c r="C97" s="4" t="n"/>
      <c r="D97" s="4" t="n"/>
      <c r="E97" s="23" t="n"/>
      <c r="F97" s="29">
        <f>IF($A97="","",IFERROR(VLOOKUP($E97,'Employés'!$A$5:$J$104,2,FALSE),""))</f>
        <v/>
      </c>
      <c r="G97" s="29">
        <f>IF($A97="","",IFERROR(VLOOKUP($E97,'Employés'!$A$5:$J$104,5,FALSE),""))</f>
        <v/>
      </c>
      <c r="H97" s="23" t="n"/>
      <c r="I97" s="30" t="n"/>
      <c r="J97" s="31">
        <f>IF($A97="","",IFERROR(VLOOKUP($E97,'Employés'!$A$5:$J$104,7,FALSE),0))</f>
        <v/>
      </c>
      <c r="K97" s="27" t="n"/>
      <c r="L97" s="27" t="n"/>
      <c r="M97" s="31">
        <f>IF($A97="","",IFERROR(IF($H97="Horaire",$I97*$K97,$L97),0))</f>
        <v/>
      </c>
      <c r="N97" s="30" t="n"/>
      <c r="O97" s="32" t="n"/>
      <c r="P97" s="31">
        <f>IF($A97="","",IFERROR($N97*$K97*$O97,0))</f>
        <v/>
      </c>
      <c r="Q97" s="33" t="n"/>
      <c r="R97" s="31">
        <f>IF($A97="","",IFERROR(($M97+$P97)*$Q97,0))</f>
        <v/>
      </c>
      <c r="S97" s="27" t="n"/>
      <c r="T97" s="27" t="n"/>
      <c r="U97" s="31">
        <f>IF($A97="","",SUM($M97,$P97,$R97,$S97,$T97))</f>
        <v/>
      </c>
      <c r="V97" s="27" t="n"/>
      <c r="W97" s="27" t="n"/>
      <c r="X97" s="27" t="n"/>
      <c r="Y97" s="27" t="n"/>
      <c r="Z97" s="27" t="n"/>
      <c r="AA97" s="27" t="n"/>
      <c r="AB97" s="31">
        <f>IF($A97="","",SUM($V97:$AA97))</f>
        <v/>
      </c>
      <c r="AC97" s="31">
        <f>IF($A97="","",IFERROR($U97-$AB97,0))</f>
        <v/>
      </c>
      <c r="AD97" s="27" t="n"/>
      <c r="AE97" s="27" t="n"/>
      <c r="AF97" s="27" t="n"/>
      <c r="AG97" s="27" t="n"/>
      <c r="AH97" s="27" t="n"/>
      <c r="AI97" s="31">
        <f>IF($A97="","",SUM($AD97:$AH97))</f>
        <v/>
      </c>
      <c r="AJ97" s="31">
        <f>IF($A97="","",SUM($U97,$AI97))</f>
        <v/>
      </c>
      <c r="AK97" s="18" t="n"/>
      <c r="AL97" s="29">
        <f>IF($A97="","",IF(AND($B97&lt;&gt;"",$C97&lt;&gt;"",$D97&lt;&gt;"",$E97&lt;&gt;"",$F97&lt;&gt;"",$C97&gt;=$B97,$D97&gt;=$C97,$U97&gt;=0,$AB97&gt;=0,$AC97&gt;=0),"OK","À corriger"))</f>
        <v/>
      </c>
    </row>
    <row r="98">
      <c r="A98" s="18" t="n"/>
      <c r="B98" s="4" t="n"/>
      <c r="C98" s="4" t="n"/>
      <c r="D98" s="4" t="n"/>
      <c r="E98" s="23" t="n"/>
      <c r="F98" s="29">
        <f>IF($A98="","",IFERROR(VLOOKUP($E98,'Employés'!$A$5:$J$104,2,FALSE),""))</f>
        <v/>
      </c>
      <c r="G98" s="29">
        <f>IF($A98="","",IFERROR(VLOOKUP($E98,'Employés'!$A$5:$J$104,5,FALSE),""))</f>
        <v/>
      </c>
      <c r="H98" s="23" t="n"/>
      <c r="I98" s="30" t="n"/>
      <c r="J98" s="31">
        <f>IF($A98="","",IFERROR(VLOOKUP($E98,'Employés'!$A$5:$J$104,7,FALSE),0))</f>
        <v/>
      </c>
      <c r="K98" s="27" t="n"/>
      <c r="L98" s="27" t="n"/>
      <c r="M98" s="31">
        <f>IF($A98="","",IFERROR(IF($H98="Horaire",$I98*$K98,$L98),0))</f>
        <v/>
      </c>
      <c r="N98" s="30" t="n"/>
      <c r="O98" s="32" t="n"/>
      <c r="P98" s="31">
        <f>IF($A98="","",IFERROR($N98*$K98*$O98,0))</f>
        <v/>
      </c>
      <c r="Q98" s="33" t="n"/>
      <c r="R98" s="31">
        <f>IF($A98="","",IFERROR(($M98+$P98)*$Q98,0))</f>
        <v/>
      </c>
      <c r="S98" s="27" t="n"/>
      <c r="T98" s="27" t="n"/>
      <c r="U98" s="31">
        <f>IF($A98="","",SUM($M98,$P98,$R98,$S98,$T98))</f>
        <v/>
      </c>
      <c r="V98" s="27" t="n"/>
      <c r="W98" s="27" t="n"/>
      <c r="X98" s="27" t="n"/>
      <c r="Y98" s="27" t="n"/>
      <c r="Z98" s="27" t="n"/>
      <c r="AA98" s="27" t="n"/>
      <c r="AB98" s="31">
        <f>IF($A98="","",SUM($V98:$AA98))</f>
        <v/>
      </c>
      <c r="AC98" s="31">
        <f>IF($A98="","",IFERROR($U98-$AB98,0))</f>
        <v/>
      </c>
      <c r="AD98" s="27" t="n"/>
      <c r="AE98" s="27" t="n"/>
      <c r="AF98" s="27" t="n"/>
      <c r="AG98" s="27" t="n"/>
      <c r="AH98" s="27" t="n"/>
      <c r="AI98" s="31">
        <f>IF($A98="","",SUM($AD98:$AH98))</f>
        <v/>
      </c>
      <c r="AJ98" s="31">
        <f>IF($A98="","",SUM($U98,$AI98))</f>
        <v/>
      </c>
      <c r="AK98" s="18" t="n"/>
      <c r="AL98" s="29">
        <f>IF($A98="","",IF(AND($B98&lt;&gt;"",$C98&lt;&gt;"",$D98&lt;&gt;"",$E98&lt;&gt;"",$F98&lt;&gt;"",$C98&gt;=$B98,$D98&gt;=$C98,$U98&gt;=0,$AB98&gt;=0,$AC98&gt;=0),"OK","À corriger"))</f>
        <v/>
      </c>
    </row>
    <row r="99">
      <c r="A99" s="18" t="n"/>
      <c r="B99" s="4" t="n"/>
      <c r="C99" s="4" t="n"/>
      <c r="D99" s="4" t="n"/>
      <c r="E99" s="23" t="n"/>
      <c r="F99" s="29">
        <f>IF($A99="","",IFERROR(VLOOKUP($E99,'Employés'!$A$5:$J$104,2,FALSE),""))</f>
        <v/>
      </c>
      <c r="G99" s="29">
        <f>IF($A99="","",IFERROR(VLOOKUP($E99,'Employés'!$A$5:$J$104,5,FALSE),""))</f>
        <v/>
      </c>
      <c r="H99" s="23" t="n"/>
      <c r="I99" s="30" t="n"/>
      <c r="J99" s="31">
        <f>IF($A99="","",IFERROR(VLOOKUP($E99,'Employés'!$A$5:$J$104,7,FALSE),0))</f>
        <v/>
      </c>
      <c r="K99" s="27" t="n"/>
      <c r="L99" s="27" t="n"/>
      <c r="M99" s="31">
        <f>IF($A99="","",IFERROR(IF($H99="Horaire",$I99*$K99,$L99),0))</f>
        <v/>
      </c>
      <c r="N99" s="30" t="n"/>
      <c r="O99" s="32" t="n"/>
      <c r="P99" s="31">
        <f>IF($A99="","",IFERROR($N99*$K99*$O99,0))</f>
        <v/>
      </c>
      <c r="Q99" s="33" t="n"/>
      <c r="R99" s="31">
        <f>IF($A99="","",IFERROR(($M99+$P99)*$Q99,0))</f>
        <v/>
      </c>
      <c r="S99" s="27" t="n"/>
      <c r="T99" s="27" t="n"/>
      <c r="U99" s="31">
        <f>IF($A99="","",SUM($M99,$P99,$R99,$S99,$T99))</f>
        <v/>
      </c>
      <c r="V99" s="27" t="n"/>
      <c r="W99" s="27" t="n"/>
      <c r="X99" s="27" t="n"/>
      <c r="Y99" s="27" t="n"/>
      <c r="Z99" s="27" t="n"/>
      <c r="AA99" s="27" t="n"/>
      <c r="AB99" s="31">
        <f>IF($A99="","",SUM($V99:$AA99))</f>
        <v/>
      </c>
      <c r="AC99" s="31">
        <f>IF($A99="","",IFERROR($U99-$AB99,0))</f>
        <v/>
      </c>
      <c r="AD99" s="27" t="n"/>
      <c r="AE99" s="27" t="n"/>
      <c r="AF99" s="27" t="n"/>
      <c r="AG99" s="27" t="n"/>
      <c r="AH99" s="27" t="n"/>
      <c r="AI99" s="31">
        <f>IF($A99="","",SUM($AD99:$AH99))</f>
        <v/>
      </c>
      <c r="AJ99" s="31">
        <f>IF($A99="","",SUM($U99,$AI99))</f>
        <v/>
      </c>
      <c r="AK99" s="18" t="n"/>
      <c r="AL99" s="29">
        <f>IF($A99="","",IF(AND($B99&lt;&gt;"",$C99&lt;&gt;"",$D99&lt;&gt;"",$E99&lt;&gt;"",$F99&lt;&gt;"",$C99&gt;=$B99,$D99&gt;=$C99,$U99&gt;=0,$AB99&gt;=0,$AC99&gt;=0),"OK","À corriger"))</f>
        <v/>
      </c>
    </row>
    <row r="100">
      <c r="A100" s="18" t="n"/>
      <c r="B100" s="4" t="n"/>
      <c r="C100" s="4" t="n"/>
      <c r="D100" s="4" t="n"/>
      <c r="E100" s="23" t="n"/>
      <c r="F100" s="29">
        <f>IF($A100="","",IFERROR(VLOOKUP($E100,'Employés'!$A$5:$J$104,2,FALSE),""))</f>
        <v/>
      </c>
      <c r="G100" s="29">
        <f>IF($A100="","",IFERROR(VLOOKUP($E100,'Employés'!$A$5:$J$104,5,FALSE),""))</f>
        <v/>
      </c>
      <c r="H100" s="23" t="n"/>
      <c r="I100" s="30" t="n"/>
      <c r="J100" s="31">
        <f>IF($A100="","",IFERROR(VLOOKUP($E100,'Employés'!$A$5:$J$104,7,FALSE),0))</f>
        <v/>
      </c>
      <c r="K100" s="27" t="n"/>
      <c r="L100" s="27" t="n"/>
      <c r="M100" s="31">
        <f>IF($A100="","",IFERROR(IF($H100="Horaire",$I100*$K100,$L100),0))</f>
        <v/>
      </c>
      <c r="N100" s="30" t="n"/>
      <c r="O100" s="32" t="n"/>
      <c r="P100" s="31">
        <f>IF($A100="","",IFERROR($N100*$K100*$O100,0))</f>
        <v/>
      </c>
      <c r="Q100" s="33" t="n"/>
      <c r="R100" s="31">
        <f>IF($A100="","",IFERROR(($M100+$P100)*$Q100,0))</f>
        <v/>
      </c>
      <c r="S100" s="27" t="n"/>
      <c r="T100" s="27" t="n"/>
      <c r="U100" s="31">
        <f>IF($A100="","",SUM($M100,$P100,$R100,$S100,$T100))</f>
        <v/>
      </c>
      <c r="V100" s="27" t="n"/>
      <c r="W100" s="27" t="n"/>
      <c r="X100" s="27" t="n"/>
      <c r="Y100" s="27" t="n"/>
      <c r="Z100" s="27" t="n"/>
      <c r="AA100" s="27" t="n"/>
      <c r="AB100" s="31">
        <f>IF($A100="","",SUM($V100:$AA100))</f>
        <v/>
      </c>
      <c r="AC100" s="31">
        <f>IF($A100="","",IFERROR($U100-$AB100,0))</f>
        <v/>
      </c>
      <c r="AD100" s="27" t="n"/>
      <c r="AE100" s="27" t="n"/>
      <c r="AF100" s="27" t="n"/>
      <c r="AG100" s="27" t="n"/>
      <c r="AH100" s="27" t="n"/>
      <c r="AI100" s="31">
        <f>IF($A100="","",SUM($AD100:$AH100))</f>
        <v/>
      </c>
      <c r="AJ100" s="31">
        <f>IF($A100="","",SUM($U100,$AI100))</f>
        <v/>
      </c>
      <c r="AK100" s="18" t="n"/>
      <c r="AL100" s="29">
        <f>IF($A100="","",IF(AND($B100&lt;&gt;"",$C100&lt;&gt;"",$D100&lt;&gt;"",$E100&lt;&gt;"",$F100&lt;&gt;"",$C100&gt;=$B100,$D100&gt;=$C100,$U100&gt;=0,$AB100&gt;=0,$AC100&gt;=0),"OK","À corriger"))</f>
        <v/>
      </c>
    </row>
    <row r="101">
      <c r="A101" s="18" t="n"/>
      <c r="B101" s="4" t="n"/>
      <c r="C101" s="4" t="n"/>
      <c r="D101" s="4" t="n"/>
      <c r="E101" s="23" t="n"/>
      <c r="F101" s="29">
        <f>IF($A101="","",IFERROR(VLOOKUP($E101,'Employés'!$A$5:$J$104,2,FALSE),""))</f>
        <v/>
      </c>
      <c r="G101" s="29">
        <f>IF($A101="","",IFERROR(VLOOKUP($E101,'Employés'!$A$5:$J$104,5,FALSE),""))</f>
        <v/>
      </c>
      <c r="H101" s="23" t="n"/>
      <c r="I101" s="30" t="n"/>
      <c r="J101" s="31">
        <f>IF($A101="","",IFERROR(VLOOKUP($E101,'Employés'!$A$5:$J$104,7,FALSE),0))</f>
        <v/>
      </c>
      <c r="K101" s="27" t="n"/>
      <c r="L101" s="27" t="n"/>
      <c r="M101" s="31">
        <f>IF($A101="","",IFERROR(IF($H101="Horaire",$I101*$K101,$L101),0))</f>
        <v/>
      </c>
      <c r="N101" s="30" t="n"/>
      <c r="O101" s="32" t="n"/>
      <c r="P101" s="31">
        <f>IF($A101="","",IFERROR($N101*$K101*$O101,0))</f>
        <v/>
      </c>
      <c r="Q101" s="33" t="n"/>
      <c r="R101" s="31">
        <f>IF($A101="","",IFERROR(($M101+$P101)*$Q101,0))</f>
        <v/>
      </c>
      <c r="S101" s="27" t="n"/>
      <c r="T101" s="27" t="n"/>
      <c r="U101" s="31">
        <f>IF($A101="","",SUM($M101,$P101,$R101,$S101,$T101))</f>
        <v/>
      </c>
      <c r="V101" s="27" t="n"/>
      <c r="W101" s="27" t="n"/>
      <c r="X101" s="27" t="n"/>
      <c r="Y101" s="27" t="n"/>
      <c r="Z101" s="27" t="n"/>
      <c r="AA101" s="27" t="n"/>
      <c r="AB101" s="31">
        <f>IF($A101="","",SUM($V101:$AA101))</f>
        <v/>
      </c>
      <c r="AC101" s="31">
        <f>IF($A101="","",IFERROR($U101-$AB101,0))</f>
        <v/>
      </c>
      <c r="AD101" s="27" t="n"/>
      <c r="AE101" s="27" t="n"/>
      <c r="AF101" s="27" t="n"/>
      <c r="AG101" s="27" t="n"/>
      <c r="AH101" s="27" t="n"/>
      <c r="AI101" s="31">
        <f>IF($A101="","",SUM($AD101:$AH101))</f>
        <v/>
      </c>
      <c r="AJ101" s="31">
        <f>IF($A101="","",SUM($U101,$AI101))</f>
        <v/>
      </c>
      <c r="AK101" s="18" t="n"/>
      <c r="AL101" s="29">
        <f>IF($A101="","",IF(AND($B101&lt;&gt;"",$C101&lt;&gt;"",$D101&lt;&gt;"",$E101&lt;&gt;"",$F101&lt;&gt;"",$C101&gt;=$B101,$D101&gt;=$C101,$U101&gt;=0,$AB101&gt;=0,$AC101&gt;=0),"OK","À corriger"))</f>
        <v/>
      </c>
    </row>
    <row r="102">
      <c r="A102" s="18" t="n"/>
      <c r="B102" s="4" t="n"/>
      <c r="C102" s="4" t="n"/>
      <c r="D102" s="4" t="n"/>
      <c r="E102" s="23" t="n"/>
      <c r="F102" s="29">
        <f>IF($A102="","",IFERROR(VLOOKUP($E102,'Employés'!$A$5:$J$104,2,FALSE),""))</f>
        <v/>
      </c>
      <c r="G102" s="29">
        <f>IF($A102="","",IFERROR(VLOOKUP($E102,'Employés'!$A$5:$J$104,5,FALSE),""))</f>
        <v/>
      </c>
      <c r="H102" s="23" t="n"/>
      <c r="I102" s="30" t="n"/>
      <c r="J102" s="31">
        <f>IF($A102="","",IFERROR(VLOOKUP($E102,'Employés'!$A$5:$J$104,7,FALSE),0))</f>
        <v/>
      </c>
      <c r="K102" s="27" t="n"/>
      <c r="L102" s="27" t="n"/>
      <c r="M102" s="31">
        <f>IF($A102="","",IFERROR(IF($H102="Horaire",$I102*$K102,$L102),0))</f>
        <v/>
      </c>
      <c r="N102" s="30" t="n"/>
      <c r="O102" s="32" t="n"/>
      <c r="P102" s="31">
        <f>IF($A102="","",IFERROR($N102*$K102*$O102,0))</f>
        <v/>
      </c>
      <c r="Q102" s="33" t="n"/>
      <c r="R102" s="31">
        <f>IF($A102="","",IFERROR(($M102+$P102)*$Q102,0))</f>
        <v/>
      </c>
      <c r="S102" s="27" t="n"/>
      <c r="T102" s="27" t="n"/>
      <c r="U102" s="31">
        <f>IF($A102="","",SUM($M102,$P102,$R102,$S102,$T102))</f>
        <v/>
      </c>
      <c r="V102" s="27" t="n"/>
      <c r="W102" s="27" t="n"/>
      <c r="X102" s="27" t="n"/>
      <c r="Y102" s="27" t="n"/>
      <c r="Z102" s="27" t="n"/>
      <c r="AA102" s="27" t="n"/>
      <c r="AB102" s="31">
        <f>IF($A102="","",SUM($V102:$AA102))</f>
        <v/>
      </c>
      <c r="AC102" s="31">
        <f>IF($A102="","",IFERROR($U102-$AB102,0))</f>
        <v/>
      </c>
      <c r="AD102" s="27" t="n"/>
      <c r="AE102" s="27" t="n"/>
      <c r="AF102" s="27" t="n"/>
      <c r="AG102" s="27" t="n"/>
      <c r="AH102" s="27" t="n"/>
      <c r="AI102" s="31">
        <f>IF($A102="","",SUM($AD102:$AH102))</f>
        <v/>
      </c>
      <c r="AJ102" s="31">
        <f>IF($A102="","",SUM($U102,$AI102))</f>
        <v/>
      </c>
      <c r="AK102" s="18" t="n"/>
      <c r="AL102" s="29">
        <f>IF($A102="","",IF(AND($B102&lt;&gt;"",$C102&lt;&gt;"",$D102&lt;&gt;"",$E102&lt;&gt;"",$F102&lt;&gt;"",$C102&gt;=$B102,$D102&gt;=$C102,$U102&gt;=0,$AB102&gt;=0,$AC102&gt;=0),"OK","À corriger"))</f>
        <v/>
      </c>
    </row>
    <row r="103">
      <c r="A103" s="18" t="n"/>
      <c r="B103" s="4" t="n"/>
      <c r="C103" s="4" t="n"/>
      <c r="D103" s="4" t="n"/>
      <c r="E103" s="23" t="n"/>
      <c r="F103" s="29">
        <f>IF($A103="","",IFERROR(VLOOKUP($E103,'Employés'!$A$5:$J$104,2,FALSE),""))</f>
        <v/>
      </c>
      <c r="G103" s="29">
        <f>IF($A103="","",IFERROR(VLOOKUP($E103,'Employés'!$A$5:$J$104,5,FALSE),""))</f>
        <v/>
      </c>
      <c r="H103" s="23" t="n"/>
      <c r="I103" s="30" t="n"/>
      <c r="J103" s="31">
        <f>IF($A103="","",IFERROR(VLOOKUP($E103,'Employés'!$A$5:$J$104,7,FALSE),0))</f>
        <v/>
      </c>
      <c r="K103" s="27" t="n"/>
      <c r="L103" s="27" t="n"/>
      <c r="M103" s="31">
        <f>IF($A103="","",IFERROR(IF($H103="Horaire",$I103*$K103,$L103),0))</f>
        <v/>
      </c>
      <c r="N103" s="30" t="n"/>
      <c r="O103" s="32" t="n"/>
      <c r="P103" s="31">
        <f>IF($A103="","",IFERROR($N103*$K103*$O103,0))</f>
        <v/>
      </c>
      <c r="Q103" s="33" t="n"/>
      <c r="R103" s="31">
        <f>IF($A103="","",IFERROR(($M103+$P103)*$Q103,0))</f>
        <v/>
      </c>
      <c r="S103" s="27" t="n"/>
      <c r="T103" s="27" t="n"/>
      <c r="U103" s="31">
        <f>IF($A103="","",SUM($M103,$P103,$R103,$S103,$T103))</f>
        <v/>
      </c>
      <c r="V103" s="27" t="n"/>
      <c r="W103" s="27" t="n"/>
      <c r="X103" s="27" t="n"/>
      <c r="Y103" s="27" t="n"/>
      <c r="Z103" s="27" t="n"/>
      <c r="AA103" s="27" t="n"/>
      <c r="AB103" s="31">
        <f>IF($A103="","",SUM($V103:$AA103))</f>
        <v/>
      </c>
      <c r="AC103" s="31">
        <f>IF($A103="","",IFERROR($U103-$AB103,0))</f>
        <v/>
      </c>
      <c r="AD103" s="27" t="n"/>
      <c r="AE103" s="27" t="n"/>
      <c r="AF103" s="27" t="n"/>
      <c r="AG103" s="27" t="n"/>
      <c r="AH103" s="27" t="n"/>
      <c r="AI103" s="31">
        <f>IF($A103="","",SUM($AD103:$AH103))</f>
        <v/>
      </c>
      <c r="AJ103" s="31">
        <f>IF($A103="","",SUM($U103,$AI103))</f>
        <v/>
      </c>
      <c r="AK103" s="18" t="n"/>
      <c r="AL103" s="29">
        <f>IF($A103="","",IF(AND($B103&lt;&gt;"",$C103&lt;&gt;"",$D103&lt;&gt;"",$E103&lt;&gt;"",$F103&lt;&gt;"",$C103&gt;=$B103,$D103&gt;=$C103,$U103&gt;=0,$AB103&gt;=0,$AC103&gt;=0),"OK","À corriger"))</f>
        <v/>
      </c>
    </row>
    <row r="104">
      <c r="A104" s="18" t="n"/>
      <c r="B104" s="4" t="n"/>
      <c r="C104" s="4" t="n"/>
      <c r="D104" s="4" t="n"/>
      <c r="E104" s="23" t="n"/>
      <c r="F104" s="29">
        <f>IF($A104="","",IFERROR(VLOOKUP($E104,'Employés'!$A$5:$J$104,2,FALSE),""))</f>
        <v/>
      </c>
      <c r="G104" s="29">
        <f>IF($A104="","",IFERROR(VLOOKUP($E104,'Employés'!$A$5:$J$104,5,FALSE),""))</f>
        <v/>
      </c>
      <c r="H104" s="23" t="n"/>
      <c r="I104" s="30" t="n"/>
      <c r="J104" s="31">
        <f>IF($A104="","",IFERROR(VLOOKUP($E104,'Employés'!$A$5:$J$104,7,FALSE),0))</f>
        <v/>
      </c>
      <c r="K104" s="27" t="n"/>
      <c r="L104" s="27" t="n"/>
      <c r="M104" s="31">
        <f>IF($A104="","",IFERROR(IF($H104="Horaire",$I104*$K104,$L104),0))</f>
        <v/>
      </c>
      <c r="N104" s="30" t="n"/>
      <c r="O104" s="32" t="n"/>
      <c r="P104" s="31">
        <f>IF($A104="","",IFERROR($N104*$K104*$O104,0))</f>
        <v/>
      </c>
      <c r="Q104" s="33" t="n"/>
      <c r="R104" s="31">
        <f>IF($A104="","",IFERROR(($M104+$P104)*$Q104,0))</f>
        <v/>
      </c>
      <c r="S104" s="27" t="n"/>
      <c r="T104" s="27" t="n"/>
      <c r="U104" s="31">
        <f>IF($A104="","",SUM($M104,$P104,$R104,$S104,$T104))</f>
        <v/>
      </c>
      <c r="V104" s="27" t="n"/>
      <c r="W104" s="27" t="n"/>
      <c r="X104" s="27" t="n"/>
      <c r="Y104" s="27" t="n"/>
      <c r="Z104" s="27" t="n"/>
      <c r="AA104" s="27" t="n"/>
      <c r="AB104" s="31">
        <f>IF($A104="","",SUM($V104:$AA104))</f>
        <v/>
      </c>
      <c r="AC104" s="31">
        <f>IF($A104="","",IFERROR($U104-$AB104,0))</f>
        <v/>
      </c>
      <c r="AD104" s="27" t="n"/>
      <c r="AE104" s="27" t="n"/>
      <c r="AF104" s="27" t="n"/>
      <c r="AG104" s="27" t="n"/>
      <c r="AH104" s="27" t="n"/>
      <c r="AI104" s="31">
        <f>IF($A104="","",SUM($AD104:$AH104))</f>
        <v/>
      </c>
      <c r="AJ104" s="31">
        <f>IF($A104="","",SUM($U104,$AI104))</f>
        <v/>
      </c>
      <c r="AK104" s="18" t="n"/>
      <c r="AL104" s="29">
        <f>IF($A104="","",IF(AND($B104&lt;&gt;"",$C104&lt;&gt;"",$D104&lt;&gt;"",$E104&lt;&gt;"",$F104&lt;&gt;"",$C104&gt;=$B104,$D104&gt;=$C104,$U104&gt;=0,$AB104&gt;=0,$AC104&gt;=0),"OK","À corriger"))</f>
        <v/>
      </c>
    </row>
    <row r="105">
      <c r="A105" s="18" t="n"/>
      <c r="B105" s="4" t="n"/>
      <c r="C105" s="4" t="n"/>
      <c r="D105" s="4" t="n"/>
      <c r="E105" s="23" t="n"/>
      <c r="F105" s="29">
        <f>IF($A105="","",IFERROR(VLOOKUP($E105,'Employés'!$A$5:$J$104,2,FALSE),""))</f>
        <v/>
      </c>
      <c r="G105" s="29">
        <f>IF($A105="","",IFERROR(VLOOKUP($E105,'Employés'!$A$5:$J$104,5,FALSE),""))</f>
        <v/>
      </c>
      <c r="H105" s="23" t="n"/>
      <c r="I105" s="30" t="n"/>
      <c r="J105" s="31">
        <f>IF($A105="","",IFERROR(VLOOKUP($E105,'Employés'!$A$5:$J$104,7,FALSE),0))</f>
        <v/>
      </c>
      <c r="K105" s="27" t="n"/>
      <c r="L105" s="27" t="n"/>
      <c r="M105" s="31">
        <f>IF($A105="","",IFERROR(IF($H105="Horaire",$I105*$K105,$L105),0))</f>
        <v/>
      </c>
      <c r="N105" s="30" t="n"/>
      <c r="O105" s="32" t="n"/>
      <c r="P105" s="31">
        <f>IF($A105="","",IFERROR($N105*$K105*$O105,0))</f>
        <v/>
      </c>
      <c r="Q105" s="33" t="n"/>
      <c r="R105" s="31">
        <f>IF($A105="","",IFERROR(($M105+$P105)*$Q105,0))</f>
        <v/>
      </c>
      <c r="S105" s="27" t="n"/>
      <c r="T105" s="27" t="n"/>
      <c r="U105" s="31">
        <f>IF($A105="","",SUM($M105,$P105,$R105,$S105,$T105))</f>
        <v/>
      </c>
      <c r="V105" s="27" t="n"/>
      <c r="W105" s="27" t="n"/>
      <c r="X105" s="27" t="n"/>
      <c r="Y105" s="27" t="n"/>
      <c r="Z105" s="27" t="n"/>
      <c r="AA105" s="27" t="n"/>
      <c r="AB105" s="31">
        <f>IF($A105="","",SUM($V105:$AA105))</f>
        <v/>
      </c>
      <c r="AC105" s="31">
        <f>IF($A105="","",IFERROR($U105-$AB105,0))</f>
        <v/>
      </c>
      <c r="AD105" s="27" t="n"/>
      <c r="AE105" s="27" t="n"/>
      <c r="AF105" s="27" t="n"/>
      <c r="AG105" s="27" t="n"/>
      <c r="AH105" s="27" t="n"/>
      <c r="AI105" s="31">
        <f>IF($A105="","",SUM($AD105:$AH105))</f>
        <v/>
      </c>
      <c r="AJ105" s="31">
        <f>IF($A105="","",SUM($U105,$AI105))</f>
        <v/>
      </c>
      <c r="AK105" s="18" t="n"/>
      <c r="AL105" s="29">
        <f>IF($A105="","",IF(AND($B105&lt;&gt;"",$C105&lt;&gt;"",$D105&lt;&gt;"",$E105&lt;&gt;"",$F105&lt;&gt;"",$C105&gt;=$B105,$D105&gt;=$C105,$U105&gt;=0,$AB105&gt;=0,$AC105&gt;=0),"OK","À corriger"))</f>
        <v/>
      </c>
    </row>
  </sheetData>
  <autoFilter ref="A5:AL105"/>
  <conditionalFormatting sqref="A6:A105">
    <cfRule type="expression" priority="1" dxfId="2">
      <formula>AND($A6&lt;&gt;"",$A6="")</formula>
    </cfRule>
    <cfRule type="expression" priority="7" dxfId="1">
      <formula>COUNTIFS($A:$A,$A6,$E:$E,$E6)&gt;1</formula>
    </cfRule>
  </conditionalFormatting>
  <conditionalFormatting sqref="B6:B105">
    <cfRule type="expression" priority="2" dxfId="2">
      <formula>AND($A6&lt;&gt;"",$B6="")</formula>
    </cfRule>
  </conditionalFormatting>
  <conditionalFormatting sqref="C6:C105">
    <cfRule type="expression" priority="3" dxfId="2">
      <formula>AND($A6&lt;&gt;"",$C6="")</formula>
    </cfRule>
  </conditionalFormatting>
  <conditionalFormatting sqref="D6:D105">
    <cfRule type="expression" priority="4" dxfId="2">
      <formula>AND($A6&lt;&gt;"",$D6="")</formula>
    </cfRule>
  </conditionalFormatting>
  <conditionalFormatting sqref="E6:E105">
    <cfRule type="expression" priority="5" dxfId="2">
      <formula>AND($A6&lt;&gt;"",$E6="")</formula>
    </cfRule>
  </conditionalFormatting>
  <conditionalFormatting sqref="H6:H105">
    <cfRule type="expression" priority="6" dxfId="2">
      <formula>AND($A6&lt;&gt;"",$H6="")</formula>
    </cfRule>
  </conditionalFormatting>
  <conditionalFormatting sqref="AC6:AC105">
    <cfRule type="cellIs" priority="8" operator="lessThan" dxfId="1">
      <formula>0</formula>
    </cfRule>
  </conditionalFormatting>
  <conditionalFormatting sqref="V6:AA105">
    <cfRule type="cellIs" priority="9" operator="lessThan" dxfId="1">
      <formula>0</formula>
    </cfRule>
  </conditionalFormatting>
  <conditionalFormatting sqref="AL6:AL105">
    <cfRule type="expression" priority="10" dxfId="0">
      <formula>AL6="OK"</formula>
    </cfRule>
    <cfRule type="expression" priority="11" dxfId="1">
      <formula>AL6="À corriger"</formula>
    </cfRule>
  </conditionalFormatting>
  <dataValidations count="8">
    <dataValidation sqref="B6:D105" showErrorMessage="1" showInputMessage="1" allowBlank="1" type="date" operator="between">
      <formula1>DATE(2000,1,1)</formula1>
      <formula2>DATE(2100,12,31)</formula2>
    </dataValidation>
    <dataValidation sqref="E6:E105" showErrorMessage="1" showInputMessage="1" allowBlank="0" type="list">
      <formula1>'Employés'!$A$5:$A$104</formula1>
    </dataValidation>
    <dataValidation sqref="H6:H105" showErrorMessage="1" showInputMessage="1" allowBlank="0" type="list">
      <formula1>'Paramètres'!$C$17:$C$20</formula1>
    </dataValidation>
    <dataValidation sqref="I6:I105" showErrorMessage="1" showInputMessage="1" allowBlank="1" type="decimal" operator="between">
      <formula1>0</formula1>
      <formula2>200</formula2>
    </dataValidation>
    <dataValidation sqref="K6:L105 S6:T105 V6:AA105 AD6:AH105" showErrorMessage="1" showInputMessage="1" allowBlank="1" type="decimal" operator="greaterThanOrEqual">
      <formula1>0</formula1>
    </dataValidation>
    <dataValidation sqref="N6:N105" showErrorMessage="1" showInputMessage="1" allowBlank="1" type="decimal" operator="between">
      <formula1>0</formula1>
      <formula2>100</formula2>
    </dataValidation>
    <dataValidation sqref="O6:O105" showErrorMessage="1" showInputMessage="1" allowBlank="1" type="list">
      <formula1>'Paramètres'!$F$5:$F$5</formula1>
    </dataValidation>
    <dataValidation sqref="Q6:Q105" showErrorMessage="1" showInputMessage="1" allowBlank="1" type="list">
      <formula1>'Paramètres'!$F$6:$F$9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2026-09-02T13:05:05Z</dcterms:created>
  <dcterms:modified xmlns:dcterms="http://purl.org/dc/terms/" xmlns:xsi="http://www.w3.org/2001/XMLSchema-instance" xsi:type="dcterms:W3CDTF">2026-09-02T13:05:05Z</dcterms:modified>
</cp:coreProperties>
</file>