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Registre des ventes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.000%"/>
    <numFmt numFmtId="165" formatCode="yyyy-mm-dd"/>
    <numFmt numFmtId="166" formatCode="#,##0.00 [$$-fr-CA]"/>
    <numFmt numFmtId="167" formatCode="yyyy-mm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4"/>
    </font>
    <font>
      <name val="Aptos"/>
      <color rgb="001F1F1F"/>
      <sz val="10"/>
    </font>
    <font>
      <name val="Aptos"/>
      <b val="1"/>
      <color rgb="001F1F1F"/>
      <sz val="11"/>
    </font>
    <font>
      <name val="Aptos"/>
      <b val="1"/>
      <color rgb="00FFFFFF"/>
      <sz val="11"/>
    </font>
    <font>
      <name val="Aptos"/>
      <b val="1"/>
      <color rgb="00147D64"/>
      <sz val="11"/>
    </font>
  </fonts>
  <fills count="6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F2F7FB"/>
      </patternFill>
    </fill>
    <fill>
      <patternFill patternType="solid">
        <fgColor rgb="00FFF4D6"/>
      </patternFill>
    </fill>
    <fill>
      <patternFill patternType="solid">
        <fgColor rgb="00E7ECEF"/>
      </patternFill>
    </fill>
  </fills>
  <borders count="6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/>
      <top style="thin">
        <color rgb="00C7D5E0"/>
      </top>
      <bottom style="thin">
        <color rgb="00C7D5E0"/>
      </bottom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0" fontId="3" fillId="3" borderId="0" applyAlignment="1" pivotButton="0" quotePrefix="0" xfId="0">
      <alignment horizontal="center" vertical="center"/>
    </xf>
    <xf numFmtId="0" fontId="3" fillId="5" borderId="1" pivotButton="0" quotePrefix="0" xfId="0"/>
    <xf numFmtId="166" fontId="5" fillId="3" borderId="1" applyAlignment="1" pivotButton="0" quotePrefix="0" xfId="0">
      <alignment horizontal="center" vertical="center"/>
    </xf>
    <xf numFmtId="1" fontId="5" fillId="3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6" fontId="2" fillId="4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166" fontId="5" fillId="3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ptos"/>
        <color rgb="009C5700"/>
        <sz val="10"/>
      </font>
      <fill>
        <patternFill patternType="solid">
          <fgColor rgb="00FCE4D6"/>
        </patternFill>
      </fill>
    </dxf>
    <dxf>
      <font>
        <name val="Aptos"/>
        <strike val="1"/>
        <color rgb="00666666"/>
        <sz val="10"/>
      </font>
      <fill>
        <patternFill patternType="solid">
          <fgColor rgb="00D9E1F2"/>
        </patternFill>
      </fill>
    </dxf>
    <dxf>
      <font>
        <name val="Aptos"/>
        <b val="1"/>
        <color rgb="00C73939"/>
        <sz val="11"/>
      </font>
      <fill>
        <patternFill patternType="solid">
          <fgColor rgb="00FDE9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facturé par mois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bord'!E10</f>
            </strRef>
          </tx>
          <spPr>
            <a:ln xmlns:a="http://schemas.openxmlformats.org/drawingml/2006/main">
              <a:prstDash val="solid"/>
            </a:ln>
          </spPr>
          <cat>
            <numRef>
              <f>'Tableau de bord'!$A$11:$A$22</f>
            </numRef>
          </cat>
          <val>
            <numRef>
              <f>'Tableau de bord'!$E$11:$E$22</f>
            </numRef>
          </val>
        </ser>
        <dLbls/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9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SommaireMensuel" displayName="tblSommaireMensuel" ref="A10:G22" headerRowCount="1">
  <autoFilter ref="A10:G22"/>
  <tableColumns count="7">
    <tableColumn id="1" name="Mois"/>
    <tableColumn id="2" name="Ventes nettes avant taxes"/>
    <tableColumn id="3" name="TPS calculée"/>
    <tableColumn id="4" name="TVQ calculée"/>
    <tableColumn id="5" name="Total facturé"/>
    <tableColumn id="6" name="Nombre de factures"/>
    <tableColumn id="7" name="Total à recevoir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tblCodesFiscaux" displayName="tblCodesFiscaux" ref="A13:D17" headerRowCount="1">
  <autoFilter ref="A13:D17"/>
  <tableColumns count="4">
    <tableColumn id="1" name="Code fiscal"/>
    <tableColumn id="2" name="Description"/>
    <tableColumn id="3" name="Taux TPS"/>
    <tableColumn id="4" name="Taux TVQ"/>
  </tableColumns>
  <tableStyleInfo name="TableStyleMedium2" showRowStripes="1" showColumnStripes="0"/>
</table>
</file>

<file path=xl/tables/table3.xml><?xml version="1.0" encoding="utf-8"?>
<table xmlns="http://schemas.openxmlformats.org/spreadsheetml/2006/main" id="3" name="tblCategories" displayName="tblCategories" ref="F13:F19" headerRowCount="1">
  <autoFilter ref="F13:F19"/>
  <tableColumns count="1">
    <tableColumn id="6" name="Catégorie"/>
  </tableColumns>
  <tableStyleInfo name="TableStyleMedium2" showRowStripes="1" showColumnStripes="0"/>
</table>
</file>

<file path=xl/tables/table4.xml><?xml version="1.0" encoding="utf-8"?>
<table xmlns="http://schemas.openxmlformats.org/spreadsheetml/2006/main" id="4" name="tblEtatsPaiement" displayName="tblEtatsPaiement" ref="H13:H16" headerRowCount="1">
  <autoFilter ref="H13:H16"/>
  <tableColumns count="1">
    <tableColumn id="8" name="État de paiement"/>
  </tableColumns>
  <tableStyleInfo name="TableStyleMedium2" showRowStripes="1" showColumnStripes="0"/>
</table>
</file>

<file path=xl/tables/table5.xml><?xml version="1.0" encoding="utf-8"?>
<table xmlns="http://schemas.openxmlformats.org/spreadsheetml/2006/main" id="5" name="tblRegistreVentes" displayName="tblRegistreVentes" ref="A7:R507" headerRowCount="1">
  <autoFilter ref="A7:R507"/>
  <tableColumns count="18">
    <tableColumn id="1" name="Date de facture"/>
    <tableColumn id="2" name="No de facture"/>
    <tableColumn id="3" name="Client"/>
    <tableColumn id="4" name="Description"/>
    <tableColumn id="5" name="Catégorie"/>
    <tableColumn id="6" name="Code fiscal"/>
    <tableColumn id="7" name="Montant avant rabais"/>
    <tableColumn id="8" name="Rabais"/>
    <tableColumn id="9" name="Montant net avant taxes"/>
    <tableColumn id="10" name="Taux TPS"/>
    <tableColumn id="11" name="TPS"/>
    <tableColumn id="12" name="Taux TVQ"/>
    <tableColumn id="13" name="TVQ"/>
    <tableColumn id="14" name="Total facturé"/>
    <tableColumn id="15" name="Mois"/>
    <tableColumn id="16" name="État de paiement"/>
    <tableColumn id="17" name="Date de paiement"/>
    <tableColumn id="18" name="Notes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Relationship Type="http://schemas.openxmlformats.org/officeDocument/2006/relationships/table" Target="/xl/tables/table4.xml" Id="rId3"/></Relationships>
</file>

<file path=xl/worksheets/_rels/sheet3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16" customWidth="1" min="3" max="3"/>
    <col width="16" customWidth="1" min="4" max="4"/>
    <col width="17" customWidth="1" min="5" max="5"/>
    <col width="18" customWidth="1" min="6" max="6"/>
    <col width="18" customWidth="1" min="7" max="7"/>
    <col width="17" customWidth="1" min="8" max="8"/>
  </cols>
  <sheetData>
    <row r="1">
      <c r="A1" s="1" t="inlineStr">
        <is>
          <t>Tableau de bord annuel des ventes et taxes</t>
        </is>
      </c>
    </row>
    <row r="2">
      <c r="A2" s="16">
        <f>"Année de suivi : "&amp;IFERROR('Paramètres'!$B$8,"")</f>
        <v/>
      </c>
    </row>
    <row r="3"/>
    <row r="4">
      <c r="A4" s="17" t="inlineStr">
        <is>
          <t>Ventes nettes avant taxes</t>
        </is>
      </c>
      <c r="B4" s="28">
        <f>SUM('Registre des ventes'!I8:I507)</f>
        <v/>
      </c>
      <c r="C4" s="17" t="inlineStr">
        <is>
          <t>TPS calculée</t>
        </is>
      </c>
      <c r="D4" s="28">
        <f>SUM('Registre des ventes'!K8:K507)</f>
        <v/>
      </c>
      <c r="E4" s="17" t="inlineStr">
        <is>
          <t>TVQ calculée</t>
        </is>
      </c>
      <c r="F4" s="28">
        <f>SUM('Registre des ventes'!M8:M507)</f>
        <v/>
      </c>
      <c r="G4" s="17" t="inlineStr">
        <is>
          <t>Total facturé</t>
        </is>
      </c>
      <c r="H4" s="28">
        <f>SUM('Registre des ventes'!N8:N507)</f>
        <v/>
      </c>
    </row>
    <row r="5"/>
    <row r="6">
      <c r="A6" s="17" t="inlineStr">
        <is>
          <t>Total facturé à recevoir</t>
        </is>
      </c>
      <c r="B6" s="28">
        <f>SUMIF('Registre des ventes'!P8:P507,"À recevoir",'Registre des ventes'!N8:N507)</f>
        <v/>
      </c>
      <c r="C6" s="17" t="inlineStr">
        <is>
          <t>Nombre de factures à recevoir</t>
        </is>
      </c>
      <c r="D6" s="19">
        <f>COUNTIF('Registre des ventes'!P8:P507,"À recevoir")</f>
        <v/>
      </c>
    </row>
    <row r="7"/>
    <row r="8"/>
    <row r="9"/>
    <row r="10">
      <c r="A10" s="7" t="inlineStr">
        <is>
          <t>Mois</t>
        </is>
      </c>
      <c r="B10" s="7" t="inlineStr">
        <is>
          <t>Ventes nettes avant taxes</t>
        </is>
      </c>
      <c r="C10" s="7" t="inlineStr">
        <is>
          <t>TPS calculée</t>
        </is>
      </c>
      <c r="D10" s="7" t="inlineStr">
        <is>
          <t>TVQ calculée</t>
        </is>
      </c>
      <c r="E10" s="7" t="inlineStr">
        <is>
          <t>Total facturé</t>
        </is>
      </c>
      <c r="F10" s="7" t="inlineStr">
        <is>
          <t>Nombre de factures</t>
        </is>
      </c>
      <c r="G10" s="7" t="inlineStr">
        <is>
          <t>Total à recevoir</t>
        </is>
      </c>
    </row>
    <row r="11">
      <c r="A11" s="29">
        <f>DATE('Paramètres'!$B$8,1,1)</f>
        <v/>
      </c>
      <c r="B11" s="30">
        <f>SUMIFS('Registre des ventes'!$I$8:$I$507,'Registre des ventes'!$A$8:$A$507,"&gt;="&amp;A11,'Registre des ventes'!$A$8:$A$507,"&lt;"&amp;EDATE(A11,1))</f>
        <v/>
      </c>
      <c r="C11" s="30">
        <f>SUMIFS('Registre des ventes'!$K$8:$K$507,'Registre des ventes'!$A$8:$A$507,"&gt;="&amp;A11,'Registre des ventes'!$A$8:$A$507,"&lt;"&amp;EDATE(A11,1))</f>
        <v/>
      </c>
      <c r="D11" s="30">
        <f>SUMIFS('Registre des ventes'!$M$8:$M$507,'Registre des ventes'!$A$8:$A$507,"&gt;="&amp;A11,'Registre des ventes'!$A$8:$A$507,"&lt;"&amp;EDATE(A11,1))</f>
        <v/>
      </c>
      <c r="E11" s="30">
        <f>SUMIFS('Registre des ventes'!$N$8:$N$507,'Registre des ventes'!$A$8:$A$507,"&gt;="&amp;A11,'Registre des ventes'!$A$8:$A$507,"&lt;"&amp;EDATE(A11,1))</f>
        <v/>
      </c>
      <c r="F11" s="22">
        <f>COUNTIFS('Registre des ventes'!$A$8:$A$507,"&gt;="&amp;A11,'Registre des ventes'!$A$8:$A$507,"&lt;"&amp;EDATE(A11,1))</f>
        <v/>
      </c>
      <c r="G11" s="30">
        <f>SUMIFS('Registre des ventes'!$N$8:$N$507,'Registre des ventes'!$A$8:$A$507,"&gt;="&amp;A11,'Registre des ventes'!$A$8:$A$507,"&lt;"&amp;EDATE(A11,1),'Registre des ventes'!$P$8:$P$507,"À recevoir")</f>
        <v/>
      </c>
    </row>
    <row r="12">
      <c r="A12" s="29">
        <f>DATE('Paramètres'!$B$8,2,1)</f>
        <v/>
      </c>
      <c r="B12" s="30">
        <f>SUMIFS('Registre des ventes'!$I$8:$I$507,'Registre des ventes'!$A$8:$A$507,"&gt;="&amp;A12,'Registre des ventes'!$A$8:$A$507,"&lt;"&amp;EDATE(A12,1))</f>
        <v/>
      </c>
      <c r="C12" s="30">
        <f>SUMIFS('Registre des ventes'!$K$8:$K$507,'Registre des ventes'!$A$8:$A$507,"&gt;="&amp;A12,'Registre des ventes'!$A$8:$A$507,"&lt;"&amp;EDATE(A12,1))</f>
        <v/>
      </c>
      <c r="D12" s="30">
        <f>SUMIFS('Registre des ventes'!$M$8:$M$507,'Registre des ventes'!$A$8:$A$507,"&gt;="&amp;A12,'Registre des ventes'!$A$8:$A$507,"&lt;"&amp;EDATE(A12,1))</f>
        <v/>
      </c>
      <c r="E12" s="30">
        <f>SUMIFS('Registre des ventes'!$N$8:$N$507,'Registre des ventes'!$A$8:$A$507,"&gt;="&amp;A12,'Registre des ventes'!$A$8:$A$507,"&lt;"&amp;EDATE(A12,1))</f>
        <v/>
      </c>
      <c r="F12" s="22">
        <f>COUNTIFS('Registre des ventes'!$A$8:$A$507,"&gt;="&amp;A12,'Registre des ventes'!$A$8:$A$507,"&lt;"&amp;EDATE(A12,1))</f>
        <v/>
      </c>
      <c r="G12" s="30">
        <f>SUMIFS('Registre des ventes'!$N$8:$N$507,'Registre des ventes'!$A$8:$A$507,"&gt;="&amp;A12,'Registre des ventes'!$A$8:$A$507,"&lt;"&amp;EDATE(A12,1),'Registre des ventes'!$P$8:$P$507,"À recevoir")</f>
        <v/>
      </c>
    </row>
    <row r="13">
      <c r="A13" s="29">
        <f>DATE('Paramètres'!$B$8,3,1)</f>
        <v/>
      </c>
      <c r="B13" s="30">
        <f>SUMIFS('Registre des ventes'!$I$8:$I$507,'Registre des ventes'!$A$8:$A$507,"&gt;="&amp;A13,'Registre des ventes'!$A$8:$A$507,"&lt;"&amp;EDATE(A13,1))</f>
        <v/>
      </c>
      <c r="C13" s="30">
        <f>SUMIFS('Registre des ventes'!$K$8:$K$507,'Registre des ventes'!$A$8:$A$507,"&gt;="&amp;A13,'Registre des ventes'!$A$8:$A$507,"&lt;"&amp;EDATE(A13,1))</f>
        <v/>
      </c>
      <c r="D13" s="30">
        <f>SUMIFS('Registre des ventes'!$M$8:$M$507,'Registre des ventes'!$A$8:$A$507,"&gt;="&amp;A13,'Registre des ventes'!$A$8:$A$507,"&lt;"&amp;EDATE(A13,1))</f>
        <v/>
      </c>
      <c r="E13" s="30">
        <f>SUMIFS('Registre des ventes'!$N$8:$N$507,'Registre des ventes'!$A$8:$A$507,"&gt;="&amp;A13,'Registre des ventes'!$A$8:$A$507,"&lt;"&amp;EDATE(A13,1))</f>
        <v/>
      </c>
      <c r="F13" s="22">
        <f>COUNTIFS('Registre des ventes'!$A$8:$A$507,"&gt;="&amp;A13,'Registre des ventes'!$A$8:$A$507,"&lt;"&amp;EDATE(A13,1))</f>
        <v/>
      </c>
      <c r="G13" s="30">
        <f>SUMIFS('Registre des ventes'!$N$8:$N$507,'Registre des ventes'!$A$8:$A$507,"&gt;="&amp;A13,'Registre des ventes'!$A$8:$A$507,"&lt;"&amp;EDATE(A13,1),'Registre des ventes'!$P$8:$P$507,"À recevoir")</f>
        <v/>
      </c>
    </row>
    <row r="14">
      <c r="A14" s="29">
        <f>DATE('Paramètres'!$B$8,4,1)</f>
        <v/>
      </c>
      <c r="B14" s="30">
        <f>SUMIFS('Registre des ventes'!$I$8:$I$507,'Registre des ventes'!$A$8:$A$507,"&gt;="&amp;A14,'Registre des ventes'!$A$8:$A$507,"&lt;"&amp;EDATE(A14,1))</f>
        <v/>
      </c>
      <c r="C14" s="30">
        <f>SUMIFS('Registre des ventes'!$K$8:$K$507,'Registre des ventes'!$A$8:$A$507,"&gt;="&amp;A14,'Registre des ventes'!$A$8:$A$507,"&lt;"&amp;EDATE(A14,1))</f>
        <v/>
      </c>
      <c r="D14" s="30">
        <f>SUMIFS('Registre des ventes'!$M$8:$M$507,'Registre des ventes'!$A$8:$A$507,"&gt;="&amp;A14,'Registre des ventes'!$A$8:$A$507,"&lt;"&amp;EDATE(A14,1))</f>
        <v/>
      </c>
      <c r="E14" s="30">
        <f>SUMIFS('Registre des ventes'!$N$8:$N$507,'Registre des ventes'!$A$8:$A$507,"&gt;="&amp;A14,'Registre des ventes'!$A$8:$A$507,"&lt;"&amp;EDATE(A14,1))</f>
        <v/>
      </c>
      <c r="F14" s="22">
        <f>COUNTIFS('Registre des ventes'!$A$8:$A$507,"&gt;="&amp;A14,'Registre des ventes'!$A$8:$A$507,"&lt;"&amp;EDATE(A14,1))</f>
        <v/>
      </c>
      <c r="G14" s="30">
        <f>SUMIFS('Registre des ventes'!$N$8:$N$507,'Registre des ventes'!$A$8:$A$507,"&gt;="&amp;A14,'Registre des ventes'!$A$8:$A$507,"&lt;"&amp;EDATE(A14,1),'Registre des ventes'!$P$8:$P$507,"À recevoir")</f>
        <v/>
      </c>
    </row>
    <row r="15">
      <c r="A15" s="29">
        <f>DATE('Paramètres'!$B$8,5,1)</f>
        <v/>
      </c>
      <c r="B15" s="30">
        <f>SUMIFS('Registre des ventes'!$I$8:$I$507,'Registre des ventes'!$A$8:$A$507,"&gt;="&amp;A15,'Registre des ventes'!$A$8:$A$507,"&lt;"&amp;EDATE(A15,1))</f>
        <v/>
      </c>
      <c r="C15" s="30">
        <f>SUMIFS('Registre des ventes'!$K$8:$K$507,'Registre des ventes'!$A$8:$A$507,"&gt;="&amp;A15,'Registre des ventes'!$A$8:$A$507,"&lt;"&amp;EDATE(A15,1))</f>
        <v/>
      </c>
      <c r="D15" s="30">
        <f>SUMIFS('Registre des ventes'!$M$8:$M$507,'Registre des ventes'!$A$8:$A$507,"&gt;="&amp;A15,'Registre des ventes'!$A$8:$A$507,"&lt;"&amp;EDATE(A15,1))</f>
        <v/>
      </c>
      <c r="E15" s="30">
        <f>SUMIFS('Registre des ventes'!$N$8:$N$507,'Registre des ventes'!$A$8:$A$507,"&gt;="&amp;A15,'Registre des ventes'!$A$8:$A$507,"&lt;"&amp;EDATE(A15,1))</f>
        <v/>
      </c>
      <c r="F15" s="22">
        <f>COUNTIFS('Registre des ventes'!$A$8:$A$507,"&gt;="&amp;A15,'Registre des ventes'!$A$8:$A$507,"&lt;"&amp;EDATE(A15,1))</f>
        <v/>
      </c>
      <c r="G15" s="30">
        <f>SUMIFS('Registre des ventes'!$N$8:$N$507,'Registre des ventes'!$A$8:$A$507,"&gt;="&amp;A15,'Registre des ventes'!$A$8:$A$507,"&lt;"&amp;EDATE(A15,1),'Registre des ventes'!$P$8:$P$507,"À recevoir")</f>
        <v/>
      </c>
    </row>
    <row r="16">
      <c r="A16" s="29">
        <f>DATE('Paramètres'!$B$8,6,1)</f>
        <v/>
      </c>
      <c r="B16" s="30">
        <f>SUMIFS('Registre des ventes'!$I$8:$I$507,'Registre des ventes'!$A$8:$A$507,"&gt;="&amp;A16,'Registre des ventes'!$A$8:$A$507,"&lt;"&amp;EDATE(A16,1))</f>
        <v/>
      </c>
      <c r="C16" s="30">
        <f>SUMIFS('Registre des ventes'!$K$8:$K$507,'Registre des ventes'!$A$8:$A$507,"&gt;="&amp;A16,'Registre des ventes'!$A$8:$A$507,"&lt;"&amp;EDATE(A16,1))</f>
        <v/>
      </c>
      <c r="D16" s="30">
        <f>SUMIFS('Registre des ventes'!$M$8:$M$507,'Registre des ventes'!$A$8:$A$507,"&gt;="&amp;A16,'Registre des ventes'!$A$8:$A$507,"&lt;"&amp;EDATE(A16,1))</f>
        <v/>
      </c>
      <c r="E16" s="30">
        <f>SUMIFS('Registre des ventes'!$N$8:$N$507,'Registre des ventes'!$A$8:$A$507,"&gt;="&amp;A16,'Registre des ventes'!$A$8:$A$507,"&lt;"&amp;EDATE(A16,1))</f>
        <v/>
      </c>
      <c r="F16" s="22">
        <f>COUNTIFS('Registre des ventes'!$A$8:$A$507,"&gt;="&amp;A16,'Registre des ventes'!$A$8:$A$507,"&lt;"&amp;EDATE(A16,1))</f>
        <v/>
      </c>
      <c r="G16" s="30">
        <f>SUMIFS('Registre des ventes'!$N$8:$N$507,'Registre des ventes'!$A$8:$A$507,"&gt;="&amp;A16,'Registre des ventes'!$A$8:$A$507,"&lt;"&amp;EDATE(A16,1),'Registre des ventes'!$P$8:$P$507,"À recevoir")</f>
        <v/>
      </c>
    </row>
    <row r="17">
      <c r="A17" s="29">
        <f>DATE('Paramètres'!$B$8,7,1)</f>
        <v/>
      </c>
      <c r="B17" s="30">
        <f>SUMIFS('Registre des ventes'!$I$8:$I$507,'Registre des ventes'!$A$8:$A$507,"&gt;="&amp;A17,'Registre des ventes'!$A$8:$A$507,"&lt;"&amp;EDATE(A17,1))</f>
        <v/>
      </c>
      <c r="C17" s="30">
        <f>SUMIFS('Registre des ventes'!$K$8:$K$507,'Registre des ventes'!$A$8:$A$507,"&gt;="&amp;A17,'Registre des ventes'!$A$8:$A$507,"&lt;"&amp;EDATE(A17,1))</f>
        <v/>
      </c>
      <c r="D17" s="30">
        <f>SUMIFS('Registre des ventes'!$M$8:$M$507,'Registre des ventes'!$A$8:$A$507,"&gt;="&amp;A17,'Registre des ventes'!$A$8:$A$507,"&lt;"&amp;EDATE(A17,1))</f>
        <v/>
      </c>
      <c r="E17" s="30">
        <f>SUMIFS('Registre des ventes'!$N$8:$N$507,'Registre des ventes'!$A$8:$A$507,"&gt;="&amp;A17,'Registre des ventes'!$A$8:$A$507,"&lt;"&amp;EDATE(A17,1))</f>
        <v/>
      </c>
      <c r="F17" s="22">
        <f>COUNTIFS('Registre des ventes'!$A$8:$A$507,"&gt;="&amp;A17,'Registre des ventes'!$A$8:$A$507,"&lt;"&amp;EDATE(A17,1))</f>
        <v/>
      </c>
      <c r="G17" s="30">
        <f>SUMIFS('Registre des ventes'!$N$8:$N$507,'Registre des ventes'!$A$8:$A$507,"&gt;="&amp;A17,'Registre des ventes'!$A$8:$A$507,"&lt;"&amp;EDATE(A17,1),'Registre des ventes'!$P$8:$P$507,"À recevoir")</f>
        <v/>
      </c>
    </row>
    <row r="18">
      <c r="A18" s="29">
        <f>DATE('Paramètres'!$B$8,8,1)</f>
        <v/>
      </c>
      <c r="B18" s="30">
        <f>SUMIFS('Registre des ventes'!$I$8:$I$507,'Registre des ventes'!$A$8:$A$507,"&gt;="&amp;A18,'Registre des ventes'!$A$8:$A$507,"&lt;"&amp;EDATE(A18,1))</f>
        <v/>
      </c>
      <c r="C18" s="30">
        <f>SUMIFS('Registre des ventes'!$K$8:$K$507,'Registre des ventes'!$A$8:$A$507,"&gt;="&amp;A18,'Registre des ventes'!$A$8:$A$507,"&lt;"&amp;EDATE(A18,1))</f>
        <v/>
      </c>
      <c r="D18" s="30">
        <f>SUMIFS('Registre des ventes'!$M$8:$M$507,'Registre des ventes'!$A$8:$A$507,"&gt;="&amp;A18,'Registre des ventes'!$A$8:$A$507,"&lt;"&amp;EDATE(A18,1))</f>
        <v/>
      </c>
      <c r="E18" s="30">
        <f>SUMIFS('Registre des ventes'!$N$8:$N$507,'Registre des ventes'!$A$8:$A$507,"&gt;="&amp;A18,'Registre des ventes'!$A$8:$A$507,"&lt;"&amp;EDATE(A18,1))</f>
        <v/>
      </c>
      <c r="F18" s="22">
        <f>COUNTIFS('Registre des ventes'!$A$8:$A$507,"&gt;="&amp;A18,'Registre des ventes'!$A$8:$A$507,"&lt;"&amp;EDATE(A18,1))</f>
        <v/>
      </c>
      <c r="G18" s="30">
        <f>SUMIFS('Registre des ventes'!$N$8:$N$507,'Registre des ventes'!$A$8:$A$507,"&gt;="&amp;A18,'Registre des ventes'!$A$8:$A$507,"&lt;"&amp;EDATE(A18,1),'Registre des ventes'!$P$8:$P$507,"À recevoir")</f>
        <v/>
      </c>
    </row>
    <row r="19">
      <c r="A19" s="29">
        <f>DATE('Paramètres'!$B$8,9,1)</f>
        <v/>
      </c>
      <c r="B19" s="30">
        <f>SUMIFS('Registre des ventes'!$I$8:$I$507,'Registre des ventes'!$A$8:$A$507,"&gt;="&amp;A19,'Registre des ventes'!$A$8:$A$507,"&lt;"&amp;EDATE(A19,1))</f>
        <v/>
      </c>
      <c r="C19" s="30">
        <f>SUMIFS('Registre des ventes'!$K$8:$K$507,'Registre des ventes'!$A$8:$A$507,"&gt;="&amp;A19,'Registre des ventes'!$A$8:$A$507,"&lt;"&amp;EDATE(A19,1))</f>
        <v/>
      </c>
      <c r="D19" s="30">
        <f>SUMIFS('Registre des ventes'!$M$8:$M$507,'Registre des ventes'!$A$8:$A$507,"&gt;="&amp;A19,'Registre des ventes'!$A$8:$A$507,"&lt;"&amp;EDATE(A19,1))</f>
        <v/>
      </c>
      <c r="E19" s="30">
        <f>SUMIFS('Registre des ventes'!$N$8:$N$507,'Registre des ventes'!$A$8:$A$507,"&gt;="&amp;A19,'Registre des ventes'!$A$8:$A$507,"&lt;"&amp;EDATE(A19,1))</f>
        <v/>
      </c>
      <c r="F19" s="22">
        <f>COUNTIFS('Registre des ventes'!$A$8:$A$507,"&gt;="&amp;A19,'Registre des ventes'!$A$8:$A$507,"&lt;"&amp;EDATE(A19,1))</f>
        <v/>
      </c>
      <c r="G19" s="30">
        <f>SUMIFS('Registre des ventes'!$N$8:$N$507,'Registre des ventes'!$A$8:$A$507,"&gt;="&amp;A19,'Registre des ventes'!$A$8:$A$507,"&lt;"&amp;EDATE(A19,1),'Registre des ventes'!$P$8:$P$507,"À recevoir")</f>
        <v/>
      </c>
    </row>
    <row r="20">
      <c r="A20" s="29">
        <f>DATE('Paramètres'!$B$8,10,1)</f>
        <v/>
      </c>
      <c r="B20" s="30">
        <f>SUMIFS('Registre des ventes'!$I$8:$I$507,'Registre des ventes'!$A$8:$A$507,"&gt;="&amp;A20,'Registre des ventes'!$A$8:$A$507,"&lt;"&amp;EDATE(A20,1))</f>
        <v/>
      </c>
      <c r="C20" s="30">
        <f>SUMIFS('Registre des ventes'!$K$8:$K$507,'Registre des ventes'!$A$8:$A$507,"&gt;="&amp;A20,'Registre des ventes'!$A$8:$A$507,"&lt;"&amp;EDATE(A20,1))</f>
        <v/>
      </c>
      <c r="D20" s="30">
        <f>SUMIFS('Registre des ventes'!$M$8:$M$507,'Registre des ventes'!$A$8:$A$507,"&gt;="&amp;A20,'Registre des ventes'!$A$8:$A$507,"&lt;"&amp;EDATE(A20,1))</f>
        <v/>
      </c>
      <c r="E20" s="30">
        <f>SUMIFS('Registre des ventes'!$N$8:$N$507,'Registre des ventes'!$A$8:$A$507,"&gt;="&amp;A20,'Registre des ventes'!$A$8:$A$507,"&lt;"&amp;EDATE(A20,1))</f>
        <v/>
      </c>
      <c r="F20" s="22">
        <f>COUNTIFS('Registre des ventes'!$A$8:$A$507,"&gt;="&amp;A20,'Registre des ventes'!$A$8:$A$507,"&lt;"&amp;EDATE(A20,1))</f>
        <v/>
      </c>
      <c r="G20" s="30">
        <f>SUMIFS('Registre des ventes'!$N$8:$N$507,'Registre des ventes'!$A$8:$A$507,"&gt;="&amp;A20,'Registre des ventes'!$A$8:$A$507,"&lt;"&amp;EDATE(A20,1),'Registre des ventes'!$P$8:$P$507,"À recevoir")</f>
        <v/>
      </c>
    </row>
    <row r="21">
      <c r="A21" s="29">
        <f>DATE('Paramètres'!$B$8,11,1)</f>
        <v/>
      </c>
      <c r="B21" s="30">
        <f>SUMIFS('Registre des ventes'!$I$8:$I$507,'Registre des ventes'!$A$8:$A$507,"&gt;="&amp;A21,'Registre des ventes'!$A$8:$A$507,"&lt;"&amp;EDATE(A21,1))</f>
        <v/>
      </c>
      <c r="C21" s="30">
        <f>SUMIFS('Registre des ventes'!$K$8:$K$507,'Registre des ventes'!$A$8:$A$507,"&gt;="&amp;A21,'Registre des ventes'!$A$8:$A$507,"&lt;"&amp;EDATE(A21,1))</f>
        <v/>
      </c>
      <c r="D21" s="30">
        <f>SUMIFS('Registre des ventes'!$M$8:$M$507,'Registre des ventes'!$A$8:$A$507,"&gt;="&amp;A21,'Registre des ventes'!$A$8:$A$507,"&lt;"&amp;EDATE(A21,1))</f>
        <v/>
      </c>
      <c r="E21" s="30">
        <f>SUMIFS('Registre des ventes'!$N$8:$N$507,'Registre des ventes'!$A$8:$A$507,"&gt;="&amp;A21,'Registre des ventes'!$A$8:$A$507,"&lt;"&amp;EDATE(A21,1))</f>
        <v/>
      </c>
      <c r="F21" s="22">
        <f>COUNTIFS('Registre des ventes'!$A$8:$A$507,"&gt;="&amp;A21,'Registre des ventes'!$A$8:$A$507,"&lt;"&amp;EDATE(A21,1))</f>
        <v/>
      </c>
      <c r="G21" s="30">
        <f>SUMIFS('Registre des ventes'!$N$8:$N$507,'Registre des ventes'!$A$8:$A$507,"&gt;="&amp;A21,'Registre des ventes'!$A$8:$A$507,"&lt;"&amp;EDATE(A21,1),'Registre des ventes'!$P$8:$P$507,"À recevoir")</f>
        <v/>
      </c>
    </row>
    <row r="22">
      <c r="A22" s="29">
        <f>DATE('Paramètres'!$B$8,12,1)</f>
        <v/>
      </c>
      <c r="B22" s="30">
        <f>SUMIFS('Registre des ventes'!$I$8:$I$507,'Registre des ventes'!$A$8:$A$507,"&gt;="&amp;A22,'Registre des ventes'!$A$8:$A$507,"&lt;"&amp;EDATE(A22,1))</f>
        <v/>
      </c>
      <c r="C22" s="30">
        <f>SUMIFS('Registre des ventes'!$K$8:$K$507,'Registre des ventes'!$A$8:$A$507,"&gt;="&amp;A22,'Registre des ventes'!$A$8:$A$507,"&lt;"&amp;EDATE(A22,1))</f>
        <v/>
      </c>
      <c r="D22" s="30">
        <f>SUMIFS('Registre des ventes'!$M$8:$M$507,'Registre des ventes'!$A$8:$A$507,"&gt;="&amp;A22,'Registre des ventes'!$A$8:$A$507,"&lt;"&amp;EDATE(A22,1))</f>
        <v/>
      </c>
      <c r="E22" s="30">
        <f>SUMIFS('Registre des ventes'!$N$8:$N$507,'Registre des ventes'!$A$8:$A$507,"&gt;="&amp;A22,'Registre des ventes'!$A$8:$A$507,"&lt;"&amp;EDATE(A22,1))</f>
        <v/>
      </c>
      <c r="F22" s="22">
        <f>COUNTIFS('Registre des ventes'!$A$8:$A$507,"&gt;="&amp;A22,'Registre des ventes'!$A$8:$A$507,"&lt;"&amp;EDATE(A22,1))</f>
        <v/>
      </c>
      <c r="G22" s="30">
        <f>SUMIFS('Registre des ventes'!$N$8:$N$507,'Registre des ventes'!$A$8:$A$507,"&gt;="&amp;A22,'Registre des ventes'!$A$8:$A$507,"&lt;"&amp;EDATE(A22,1),'Registre des ventes'!$P$8:$P$507,"À recevoir")</f>
        <v/>
      </c>
    </row>
    <row r="23">
      <c r="A23">
        <f>""</f>
        <v/>
      </c>
      <c r="B23">
        <f>""</f>
        <v/>
      </c>
      <c r="C23">
        <f>""</f>
        <v/>
      </c>
      <c r="D23">
        <f>""</f>
        <v/>
      </c>
      <c r="E23">
        <f>""</f>
        <v/>
      </c>
      <c r="F23">
        <f>""</f>
        <v/>
      </c>
      <c r="G23">
        <f>""</f>
        <v/>
      </c>
    </row>
    <row r="24">
      <c r="A24">
        <f>""</f>
        <v/>
      </c>
      <c r="B24">
        <f>""</f>
        <v/>
      </c>
      <c r="C24">
        <f>""</f>
        <v/>
      </c>
      <c r="D24">
        <f>""</f>
        <v/>
      </c>
      <c r="E24">
        <f>""</f>
        <v/>
      </c>
      <c r="F24">
        <f>""</f>
        <v/>
      </c>
      <c r="G24">
        <f>""</f>
        <v/>
      </c>
    </row>
    <row r="25">
      <c r="A25">
        <f>""</f>
        <v/>
      </c>
      <c r="B25">
        <f>""</f>
        <v/>
      </c>
      <c r="C25">
        <f>""</f>
        <v/>
      </c>
      <c r="D25">
        <f>""</f>
        <v/>
      </c>
      <c r="E25">
        <f>""</f>
        <v/>
      </c>
      <c r="F25">
        <f>""</f>
        <v/>
      </c>
      <c r="G25">
        <f>""</f>
        <v/>
      </c>
    </row>
    <row r="26">
      <c r="A26">
        <f>""</f>
        <v/>
      </c>
      <c r="B26">
        <f>""</f>
        <v/>
      </c>
      <c r="C26">
        <f>""</f>
        <v/>
      </c>
      <c r="D26">
        <f>""</f>
        <v/>
      </c>
      <c r="E26">
        <f>""</f>
        <v/>
      </c>
      <c r="F26">
        <f>""</f>
        <v/>
      </c>
      <c r="G26">
        <f>""</f>
        <v/>
      </c>
    </row>
    <row r="27">
      <c r="A27">
        <f>""</f>
        <v/>
      </c>
      <c r="B27">
        <f>""</f>
        <v/>
      </c>
      <c r="C27">
        <f>""</f>
        <v/>
      </c>
      <c r="D27">
        <f>""</f>
        <v/>
      </c>
      <c r="E27">
        <f>""</f>
        <v/>
      </c>
      <c r="F27">
        <f>""</f>
        <v/>
      </c>
      <c r="G27">
        <f>""</f>
        <v/>
      </c>
    </row>
    <row r="28">
      <c r="A28">
        <f>""</f>
        <v/>
      </c>
      <c r="B28">
        <f>""</f>
        <v/>
      </c>
      <c r="C28">
        <f>""</f>
        <v/>
      </c>
      <c r="D28">
        <f>""</f>
        <v/>
      </c>
      <c r="E28">
        <f>""</f>
        <v/>
      </c>
      <c r="F28">
        <f>""</f>
        <v/>
      </c>
      <c r="G28">
        <f>""</f>
        <v/>
      </c>
    </row>
    <row r="29">
      <c r="A29">
        <f>""</f>
        <v/>
      </c>
      <c r="B29">
        <f>""</f>
        <v/>
      </c>
      <c r="C29">
        <f>""</f>
        <v/>
      </c>
      <c r="D29">
        <f>""</f>
        <v/>
      </c>
      <c r="E29">
        <f>""</f>
        <v/>
      </c>
      <c r="F29">
        <f>""</f>
        <v/>
      </c>
      <c r="G29">
        <f>""</f>
        <v/>
      </c>
    </row>
    <row r="30">
      <c r="A30">
        <f>""</f>
        <v/>
      </c>
      <c r="B30">
        <f>""</f>
        <v/>
      </c>
      <c r="C30">
        <f>""</f>
        <v/>
      </c>
      <c r="D30">
        <f>""</f>
        <v/>
      </c>
      <c r="E30">
        <f>""</f>
        <v/>
      </c>
      <c r="F30">
        <f>""</f>
        <v/>
      </c>
      <c r="G30">
        <f>""</f>
        <v/>
      </c>
    </row>
    <row r="31">
      <c r="A31">
        <f>""</f>
        <v/>
      </c>
      <c r="B31">
        <f>""</f>
        <v/>
      </c>
      <c r="C31">
        <f>""</f>
        <v/>
      </c>
      <c r="D31">
        <f>""</f>
        <v/>
      </c>
      <c r="E31">
        <f>""</f>
        <v/>
      </c>
      <c r="F31">
        <f>""</f>
        <v/>
      </c>
      <c r="G31">
        <f>""</f>
        <v/>
      </c>
    </row>
    <row r="32">
      <c r="A32">
        <f>""</f>
        <v/>
      </c>
      <c r="B32">
        <f>""</f>
        <v/>
      </c>
      <c r="C32">
        <f>""</f>
        <v/>
      </c>
      <c r="D32">
        <f>""</f>
        <v/>
      </c>
      <c r="E32">
        <f>""</f>
        <v/>
      </c>
      <c r="F32">
        <f>""</f>
        <v/>
      </c>
      <c r="G32">
        <f>""</f>
        <v/>
      </c>
    </row>
    <row r="33">
      <c r="A33">
        <f>""</f>
        <v/>
      </c>
      <c r="B33">
        <f>""</f>
        <v/>
      </c>
      <c r="C33">
        <f>""</f>
        <v/>
      </c>
      <c r="D33">
        <f>""</f>
        <v/>
      </c>
      <c r="E33">
        <f>""</f>
        <v/>
      </c>
      <c r="F33">
        <f>""</f>
        <v/>
      </c>
      <c r="G33">
        <f>""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E34">
        <f>""</f>
        <v/>
      </c>
      <c r="F34">
        <f>""</f>
        <v/>
      </c>
      <c r="G34">
        <f>""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  <c r="G35">
        <f>""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G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G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</row>
  </sheetData>
  <mergeCells count="2">
    <mergeCell ref="A1:H1"/>
    <mergeCell ref="A2:H2"/>
  </mergeCells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14" customWidth="1" min="3" max="3"/>
    <col width="14" customWidth="1" min="4" max="4"/>
    <col width="4" customWidth="1" min="5" max="5"/>
    <col width="27" customWidth="1" min="6" max="6"/>
    <col width="4" customWidth="1" min="7" max="7"/>
    <col width="22" customWidth="1" min="8" max="8"/>
  </cols>
  <sheetData>
    <row r="1">
      <c r="A1" s="1" t="inlineStr">
        <is>
          <t>Paramètres du registre des ventes</t>
        </is>
      </c>
    </row>
    <row r="2">
      <c r="A2" s="2" t="inlineStr">
        <is>
          <t>Modifiez uniquement les cellules jaunes. Les ventes du registre doivent être saisies avant taxes.</t>
        </is>
      </c>
    </row>
    <row r="4">
      <c r="A4" s="3" t="inlineStr">
        <is>
          <t>Nom de l’entreprise</t>
        </is>
      </c>
      <c r="B4" s="4" t="inlineStr">
        <is>
          <t>Atelier Boréal inc.</t>
        </is>
      </c>
    </row>
    <row r="5">
      <c r="A5" s="3" t="inlineStr">
        <is>
          <t>NEQ</t>
        </is>
      </c>
      <c r="B5" s="4" t="inlineStr">
        <is>
          <t>1178456789</t>
        </is>
      </c>
    </row>
    <row r="6">
      <c r="A6" s="3" t="inlineStr">
        <is>
          <t>Numéro TPS</t>
        </is>
      </c>
      <c r="B6" s="4" t="inlineStr">
        <is>
          <t>123456789 RT 0001</t>
        </is>
      </c>
    </row>
    <row r="7">
      <c r="A7" s="3" t="inlineStr">
        <is>
          <t>Numéro TVQ</t>
        </is>
      </c>
      <c r="B7" s="4" t="inlineStr">
        <is>
          <t>1234567890 TQ 0001</t>
        </is>
      </c>
    </row>
    <row r="8">
      <c r="A8" s="3" t="inlineStr">
        <is>
          <t>Année de suivi</t>
        </is>
      </c>
      <c r="B8" s="4" t="n">
        <v>2026</v>
      </c>
    </row>
    <row r="9">
      <c r="A9" s="3" t="inlineStr">
        <is>
          <t>Devise</t>
        </is>
      </c>
      <c r="B9" s="5" t="inlineStr">
        <is>
          <t>CAD — dollars canadiens</t>
        </is>
      </c>
    </row>
    <row r="11">
      <c r="A11" s="6" t="inlineStr">
        <is>
          <t>Les numéros d’inscription TPS et TVQ sont fournis à titre d’information seulement. Validez vos obligations fiscales et votre traitement fiscal auprès d’une ressource compétente.</t>
        </is>
      </c>
      <c r="B11" s="23" t="n"/>
      <c r="C11" s="23" t="n"/>
      <c r="D11" s="23" t="n"/>
      <c r="E11" s="23" t="n"/>
      <c r="F11" s="24" t="n"/>
    </row>
    <row r="13">
      <c r="A13" s="7" t="inlineStr">
        <is>
          <t>Code fiscal</t>
        </is>
      </c>
      <c r="B13" s="7" t="inlineStr">
        <is>
          <t>Description</t>
        </is>
      </c>
      <c r="C13" s="7" t="inlineStr">
        <is>
          <t>Taux TPS</t>
        </is>
      </c>
      <c r="D13" s="7" t="inlineStr">
        <is>
          <t>Taux TVQ</t>
        </is>
      </c>
      <c r="F13" s="8" t="inlineStr">
        <is>
          <t>Catégorie</t>
        </is>
      </c>
      <c r="H13" s="8" t="inlineStr">
        <is>
          <t>État de paiement</t>
        </is>
      </c>
    </row>
    <row r="14">
      <c r="A14" s="6" t="inlineStr">
        <is>
          <t>Taxable QC</t>
        </is>
      </c>
      <c r="B14" s="6" t="inlineStr">
        <is>
          <t>Vente taxable au Québec</t>
        </is>
      </c>
      <c r="C14" s="9" t="n">
        <v>0.05</v>
      </c>
      <c r="D14" s="9" t="n">
        <v>0.09975000000000001</v>
      </c>
      <c r="F14" s="4" t="inlineStr">
        <is>
          <t>Produits</t>
        </is>
      </c>
      <c r="H14" s="4" t="inlineStr">
        <is>
          <t>Payée</t>
        </is>
      </c>
    </row>
    <row r="15">
      <c r="A15" s="6" t="inlineStr">
        <is>
          <t>Détaxée</t>
        </is>
      </c>
      <c r="B15" s="6" t="inlineStr">
        <is>
          <t>Vente détaxée</t>
        </is>
      </c>
      <c r="C15" s="9" t="n">
        <v>0</v>
      </c>
      <c r="D15" s="9" t="n">
        <v>0</v>
      </c>
      <c r="F15" s="4" t="inlineStr">
        <is>
          <t>Services professionnels</t>
        </is>
      </c>
      <c r="H15" s="4" t="inlineStr">
        <is>
          <t>À recevoir</t>
        </is>
      </c>
    </row>
    <row r="16">
      <c r="A16" s="6" t="inlineStr">
        <is>
          <t>Exonérée</t>
        </is>
      </c>
      <c r="B16" s="6" t="inlineStr">
        <is>
          <t>Vente exonérée</t>
        </is>
      </c>
      <c r="C16" s="9" t="n">
        <v>0</v>
      </c>
      <c r="D16" s="9" t="n">
        <v>0</v>
      </c>
      <c r="F16" s="4" t="inlineStr">
        <is>
          <t>Main-d’œuvre</t>
        </is>
      </c>
      <c r="H16" s="4" t="inlineStr">
        <is>
          <t>Annulée</t>
        </is>
      </c>
    </row>
    <row r="17">
      <c r="A17" s="6" t="inlineStr">
        <is>
          <t>Hors champ</t>
        </is>
      </c>
      <c r="B17" s="6" t="inlineStr">
        <is>
          <t>Vente hors champ des taxes</t>
        </is>
      </c>
      <c r="C17" s="9" t="n">
        <v>0</v>
      </c>
      <c r="D17" s="9" t="n">
        <v>0</v>
      </c>
      <c r="F17" s="4" t="inlineStr">
        <is>
          <t>Frais de livraison</t>
        </is>
      </c>
    </row>
    <row r="18">
      <c r="F18" s="4" t="inlineStr">
        <is>
          <t>Location</t>
        </is>
      </c>
    </row>
    <row r="19">
      <c r="F19" s="4" t="inlineStr">
        <is>
          <t>Autre</t>
        </is>
      </c>
    </row>
  </sheetData>
  <mergeCells count="3">
    <mergeCell ref="A1:F1"/>
    <mergeCell ref="A2:F2"/>
    <mergeCell ref="A11:F11"/>
  </mergeCells>
  <dataValidations count="1">
    <dataValidation sqref="B8" showErrorMessage="1" showInputMessage="1" allowBlank="0" type="whole" operator="between">
      <formula1>2000</formula1>
      <formula2>2100</formula2>
    </dataValidation>
  </dataValidation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5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29" customWidth="1" min="3" max="3"/>
    <col width="39" customWidth="1" min="4" max="4"/>
    <col width="23" customWidth="1" min="5" max="5"/>
    <col width="17" customWidth="1" min="6" max="6"/>
    <col width="18" customWidth="1" min="7" max="7"/>
    <col width="14" customWidth="1" min="8" max="8"/>
    <col width="20" customWidth="1" min="9" max="9"/>
    <col width="12" customWidth="1" min="10" max="10"/>
    <col width="14" customWidth="1" min="11" max="11"/>
    <col width="12" customWidth="1" min="12" max="12"/>
    <col width="14" customWidth="1" min="13" max="13"/>
    <col width="17" customWidth="1" min="14" max="14"/>
    <col width="12" customWidth="1" min="15" max="15"/>
    <col width="18" customWidth="1" min="16" max="16"/>
    <col width="16" customWidth="1" min="17" max="17"/>
    <col width="34" customWidth="1" min="18" max="18"/>
  </cols>
  <sheetData>
    <row r="1">
      <c r="A1" s="1" t="inlineStr">
        <is>
          <t>Registre des ventes TPS-TVQ</t>
        </is>
      </c>
    </row>
    <row r="2">
      <c r="A2" s="2" t="inlineStr">
        <is>
          <t>Saisissez une ligne par facture ou note de crédit. Les colonnes jaunes sont à remplir. Les colonnes grisées sont calculées automatiquement. Tous les montants de vente sont avant taxes.</t>
        </is>
      </c>
    </row>
    <row r="4">
      <c r="A4" t="inlineStr">
        <is>
          <t>Entreprise :</t>
        </is>
      </c>
      <c r="B4">
        <f>IFERROR('Paramètres'!$B$4,"")</f>
        <v/>
      </c>
      <c r="F4" t="inlineStr">
        <is>
          <t>Année de suivi :</t>
        </is>
      </c>
      <c r="G4">
        <f>IFERROR('Paramètres'!$B$8,"")</f>
        <v/>
      </c>
    </row>
    <row r="7">
      <c r="A7" s="7" t="inlineStr">
        <is>
          <t>Date de facture</t>
        </is>
      </c>
      <c r="B7" s="7" t="inlineStr">
        <is>
          <t>No de facture</t>
        </is>
      </c>
      <c r="C7" s="7" t="inlineStr">
        <is>
          <t>Client</t>
        </is>
      </c>
      <c r="D7" s="7" t="inlineStr">
        <is>
          <t>Description</t>
        </is>
      </c>
      <c r="E7" s="7" t="inlineStr">
        <is>
          <t>Catégorie</t>
        </is>
      </c>
      <c r="F7" s="7" t="inlineStr">
        <is>
          <t>Code fiscal</t>
        </is>
      </c>
      <c r="G7" s="7" t="inlineStr">
        <is>
          <t>Montant avant rabais</t>
        </is>
      </c>
      <c r="H7" s="7" t="inlineStr">
        <is>
          <t>Rabais</t>
        </is>
      </c>
      <c r="I7" s="7" t="inlineStr">
        <is>
          <t>Montant net avant taxes</t>
        </is>
      </c>
      <c r="J7" s="7" t="inlineStr">
        <is>
          <t>Taux TPS</t>
        </is>
      </c>
      <c r="K7" s="7" t="inlineStr">
        <is>
          <t>TPS</t>
        </is>
      </c>
      <c r="L7" s="7" t="inlineStr">
        <is>
          <t>Taux TVQ</t>
        </is>
      </c>
      <c r="M7" s="7" t="inlineStr">
        <is>
          <t>TVQ</t>
        </is>
      </c>
      <c r="N7" s="7" t="inlineStr">
        <is>
          <t>Total facturé</t>
        </is>
      </c>
      <c r="O7" s="7" t="inlineStr">
        <is>
          <t>Mois</t>
        </is>
      </c>
      <c r="P7" s="7" t="inlineStr">
        <is>
          <t>État de paiement</t>
        </is>
      </c>
      <c r="Q7" s="7" t="inlineStr">
        <is>
          <t>Date de paiement</t>
        </is>
      </c>
      <c r="R7" s="7" t="inlineStr">
        <is>
          <t>Notes</t>
        </is>
      </c>
    </row>
    <row r="8">
      <c r="A8" s="10" t="n">
        <v>46030</v>
      </c>
      <c r="B8" s="11" t="inlineStr">
        <is>
          <t>FV-2026-001</t>
        </is>
      </c>
      <c r="C8" s="4" t="inlineStr">
        <is>
          <t>Café du Vieux-Port inc.</t>
        </is>
      </c>
      <c r="D8" s="4" t="inlineStr">
        <is>
          <t>Analyse des ventes mensuelles</t>
        </is>
      </c>
      <c r="E8" s="11" t="inlineStr">
        <is>
          <t>Services professionnels</t>
        </is>
      </c>
      <c r="F8" s="11" t="inlineStr">
        <is>
          <t>Taxable QC</t>
        </is>
      </c>
      <c r="G8" s="25" t="n">
        <v>1250</v>
      </c>
      <c r="H8" s="25" t="n">
        <v>0</v>
      </c>
      <c r="I8" s="26">
        <f>IFERROR(IF(A8="","",MAX(0,G8-H8)),"")</f>
        <v/>
      </c>
      <c r="J8" s="14">
        <f>IFERROR(IF(A8="","",VLOOKUP(F8,'Paramètres'!$A$14:$D$17,3,FALSE)),"")</f>
        <v/>
      </c>
      <c r="K8" s="26">
        <f>IFERROR(IF(I8="","",ROUND(I8*J8,2)),"")</f>
        <v/>
      </c>
      <c r="L8" s="14">
        <f>IFERROR(IF(A8="","",VLOOKUP(F8,'Paramètres'!$A$14:$D$17,4,FALSE)),"")</f>
        <v/>
      </c>
      <c r="M8" s="26">
        <f>IFERROR(IF(I8="","",ROUND(I8*L8,2)),"")</f>
        <v/>
      </c>
      <c r="N8" s="26">
        <f>IFERROR(IF(I8="","",I8+K8+M8),"")</f>
        <v/>
      </c>
      <c r="O8" s="27">
        <f>IFERROR(IF(A8="","",DATE(YEAR(A8),MONTH(A8),1)),"")</f>
        <v/>
      </c>
      <c r="P8" s="11" t="inlineStr">
        <is>
          <t>Payée</t>
        </is>
      </c>
      <c r="Q8" s="10" t="n">
        <v>46044</v>
      </c>
      <c r="R8" s="4" t="inlineStr">
        <is>
          <t>Paiement par virement</t>
        </is>
      </c>
    </row>
    <row r="9">
      <c r="A9" s="10" t="n">
        <v>46039</v>
      </c>
      <c r="B9" s="11" t="inlineStr">
        <is>
          <t>FV-2026-002</t>
        </is>
      </c>
      <c r="C9" s="4" t="inlineStr">
        <is>
          <t>Construction Lavoie ltée</t>
        </is>
      </c>
      <c r="D9" s="4" t="inlineStr">
        <is>
          <t>Fourniture de matériaux spécialisés</t>
        </is>
      </c>
      <c r="E9" s="11" t="inlineStr">
        <is>
          <t>Produits</t>
        </is>
      </c>
      <c r="F9" s="11" t="inlineStr">
        <is>
          <t>Taxable QC</t>
        </is>
      </c>
      <c r="G9" s="25" t="n">
        <v>3480</v>
      </c>
      <c r="H9" s="25" t="n">
        <v>150</v>
      </c>
      <c r="I9" s="26">
        <f>IFERROR(IF(A9="","",MAX(0,G9-H9)),"")</f>
        <v/>
      </c>
      <c r="J9" s="14">
        <f>IFERROR(IF(A9="","",VLOOKUP(F9,'Paramètres'!$A$14:$D$17,3,FALSE)),"")</f>
        <v/>
      </c>
      <c r="K9" s="26">
        <f>IFERROR(IF(I9="","",ROUND(I9*J9,2)),"")</f>
        <v/>
      </c>
      <c r="L9" s="14">
        <f>IFERROR(IF(A9="","",VLOOKUP(F9,'Paramètres'!$A$14:$D$17,4,FALSE)),"")</f>
        <v/>
      </c>
      <c r="M9" s="26">
        <f>IFERROR(IF(I9="","",ROUND(I9*L9,2)),"")</f>
        <v/>
      </c>
      <c r="N9" s="26">
        <f>IFERROR(IF(I9="","",I9+K9+M9),"")</f>
        <v/>
      </c>
      <c r="O9" s="27">
        <f>IFERROR(IF(A9="","",DATE(YEAR(A9),MONTH(A9),1)),"")</f>
        <v/>
      </c>
      <c r="P9" s="11" t="inlineStr">
        <is>
          <t>Payée</t>
        </is>
      </c>
      <c r="Q9" s="10" t="n">
        <v>46056</v>
      </c>
      <c r="R9" s="4" t="inlineStr">
        <is>
          <t>Rabais commercial appliqué</t>
        </is>
      </c>
    </row>
    <row r="10">
      <c r="A10" s="10" t="n">
        <v>46057</v>
      </c>
      <c r="B10" s="11" t="inlineStr">
        <is>
          <t>FV-2026-003</t>
        </is>
      </c>
      <c r="C10" s="4" t="inlineStr">
        <is>
          <t>Clinique Physio Rive-Sud</t>
        </is>
      </c>
      <c r="D10" s="4" t="inlineStr">
        <is>
          <t>Révision du tableau de bord administratif</t>
        </is>
      </c>
      <c r="E10" s="11" t="inlineStr">
        <is>
          <t>Services professionnels</t>
        </is>
      </c>
      <c r="F10" s="11" t="inlineStr">
        <is>
          <t>Taxable QC</t>
        </is>
      </c>
      <c r="G10" s="25" t="n">
        <v>875</v>
      </c>
      <c r="H10" s="25" t="n">
        <v>0</v>
      </c>
      <c r="I10" s="26">
        <f>IFERROR(IF(A10="","",MAX(0,G10-H10)),"")</f>
        <v/>
      </c>
      <c r="J10" s="14">
        <f>IFERROR(IF(A10="","",VLOOKUP(F10,'Paramètres'!$A$14:$D$17,3,FALSE)),"")</f>
        <v/>
      </c>
      <c r="K10" s="26">
        <f>IFERROR(IF(I10="","",ROUND(I10*J10,2)),"")</f>
        <v/>
      </c>
      <c r="L10" s="14">
        <f>IFERROR(IF(A10="","",VLOOKUP(F10,'Paramètres'!$A$14:$D$17,4,FALSE)),"")</f>
        <v/>
      </c>
      <c r="M10" s="26">
        <f>IFERROR(IF(I10="","",ROUND(I10*L10,2)),"")</f>
        <v/>
      </c>
      <c r="N10" s="26">
        <f>IFERROR(IF(I10="","",I10+K10+M10),"")</f>
        <v/>
      </c>
      <c r="O10" s="27">
        <f>IFERROR(IF(A10="","",DATE(YEAR(A10),MONTH(A10),1)),"")</f>
        <v/>
      </c>
      <c r="P10" s="11" t="inlineStr">
        <is>
          <t>Payée</t>
        </is>
      </c>
      <c r="Q10" s="10" t="n">
        <v>46071</v>
      </c>
      <c r="R10" s="4" t="inlineStr"/>
    </row>
    <row r="11">
      <c r="A11" s="10" t="n">
        <v>46072</v>
      </c>
      <c r="B11" s="11" t="inlineStr">
        <is>
          <t>FV-2026-004</t>
        </is>
      </c>
      <c r="C11" s="4" t="inlineStr">
        <is>
          <t>Éditions du Fjord</t>
        </is>
      </c>
      <c r="D11" s="4" t="inlineStr">
        <is>
          <t>Vente d’un atelier de formation admissible</t>
        </is>
      </c>
      <c r="E11" s="11" t="inlineStr">
        <is>
          <t>Services professionnels</t>
        </is>
      </c>
      <c r="F11" s="11" t="inlineStr">
        <is>
          <t>Détaxée</t>
        </is>
      </c>
      <c r="G11" s="25" t="n">
        <v>1600</v>
      </c>
      <c r="H11" s="25" t="n">
        <v>0</v>
      </c>
      <c r="I11" s="26">
        <f>IFERROR(IF(A11="","",MAX(0,G11-H11)),"")</f>
        <v/>
      </c>
      <c r="J11" s="14">
        <f>IFERROR(IF(A11="","",VLOOKUP(F11,'Paramètres'!$A$14:$D$17,3,FALSE)),"")</f>
        <v/>
      </c>
      <c r="K11" s="26">
        <f>IFERROR(IF(I11="","",ROUND(I11*J11,2)),"")</f>
        <v/>
      </c>
      <c r="L11" s="14">
        <f>IFERROR(IF(A11="","",VLOOKUP(F11,'Paramètres'!$A$14:$D$17,4,FALSE)),"")</f>
        <v/>
      </c>
      <c r="M11" s="26">
        <f>IFERROR(IF(I11="","",ROUND(I11*L11,2)),"")</f>
        <v/>
      </c>
      <c r="N11" s="26">
        <f>IFERROR(IF(I11="","",I11+K11+M11),"")</f>
        <v/>
      </c>
      <c r="O11" s="27">
        <f>IFERROR(IF(A11="","",DATE(YEAR(A11),MONTH(A11),1)),"")</f>
        <v/>
      </c>
      <c r="P11" s="11" t="inlineStr">
        <is>
          <t>Payée</t>
        </is>
      </c>
      <c r="Q11" s="10" t="n">
        <v>46085</v>
      </c>
      <c r="R11" s="4" t="inlineStr"/>
    </row>
    <row r="12">
      <c r="A12" s="10" t="n">
        <v>46084</v>
      </c>
      <c r="B12" s="11" t="inlineStr">
        <is>
          <t>FV-2026-005</t>
        </is>
      </c>
      <c r="C12" s="4" t="inlineStr">
        <is>
          <t>Marché Jean-Talon enr.</t>
        </is>
      </c>
      <c r="D12" s="4" t="inlineStr">
        <is>
          <t>Configuration d’un fichier de suivi des stocks</t>
        </is>
      </c>
      <c r="E12" s="11" t="inlineStr">
        <is>
          <t>Services professionnels</t>
        </is>
      </c>
      <c r="F12" s="11" t="inlineStr">
        <is>
          <t>Taxable QC</t>
        </is>
      </c>
      <c r="G12" s="25" t="n">
        <v>2125</v>
      </c>
      <c r="H12" s="25" t="n">
        <v>0</v>
      </c>
      <c r="I12" s="26">
        <f>IFERROR(IF(A12="","",MAX(0,G12-H12)),"")</f>
        <v/>
      </c>
      <c r="J12" s="14">
        <f>IFERROR(IF(A12="","",VLOOKUP(F12,'Paramètres'!$A$14:$D$17,3,FALSE)),"")</f>
        <v/>
      </c>
      <c r="K12" s="26">
        <f>IFERROR(IF(I12="","",ROUND(I12*J12,2)),"")</f>
        <v/>
      </c>
      <c r="L12" s="14">
        <f>IFERROR(IF(A12="","",VLOOKUP(F12,'Paramètres'!$A$14:$D$17,4,FALSE)),"")</f>
        <v/>
      </c>
      <c r="M12" s="26">
        <f>IFERROR(IF(I12="","",ROUND(I12*L12,2)),"")</f>
        <v/>
      </c>
      <c r="N12" s="26">
        <f>IFERROR(IF(I12="","",I12+K12+M12),"")</f>
        <v/>
      </c>
      <c r="O12" s="27">
        <f>IFERROR(IF(A12="","",DATE(YEAR(A12),MONTH(A12),1)),"")</f>
        <v/>
      </c>
      <c r="P12" s="11" t="inlineStr">
        <is>
          <t>À recevoir</t>
        </is>
      </c>
      <c r="Q12" s="10" t="n"/>
      <c r="R12" s="4" t="inlineStr"/>
    </row>
    <row r="13">
      <c r="A13" s="10" t="n"/>
      <c r="B13" s="11" t="n"/>
      <c r="C13" s="4" t="n"/>
      <c r="D13" s="4" t="n"/>
      <c r="E13" s="11" t="n"/>
      <c r="F13" s="11" t="n"/>
      <c r="G13" s="25" t="n"/>
      <c r="H13" s="25" t="n"/>
      <c r="I13" s="26">
        <f>IFERROR(IF(A13="","",MAX(0,G13-H13)),"")</f>
        <v/>
      </c>
      <c r="J13" s="14">
        <f>IFERROR(IF(A13="","",VLOOKUP(F13,'Paramètres'!$A$14:$D$17,3,FALSE)),"")</f>
        <v/>
      </c>
      <c r="K13" s="26">
        <f>IFERROR(IF(I13="","",ROUND(I13*J13,2)),"")</f>
        <v/>
      </c>
      <c r="L13" s="14">
        <f>IFERROR(IF(A13="","",VLOOKUP(F13,'Paramètres'!$A$14:$D$17,4,FALSE)),"")</f>
        <v/>
      </c>
      <c r="M13" s="26">
        <f>IFERROR(IF(I13="","",ROUND(I13*L13,2)),"")</f>
        <v/>
      </c>
      <c r="N13" s="26">
        <f>IFERROR(IF(I13="","",I13+K13+M13),"")</f>
        <v/>
      </c>
      <c r="O13" s="27">
        <f>IFERROR(IF(A13="","",DATE(YEAR(A13),MONTH(A13),1)),"")</f>
        <v/>
      </c>
      <c r="P13" s="11" t="n"/>
      <c r="Q13" s="10" t="n"/>
      <c r="R13" s="4" t="n"/>
    </row>
    <row r="14">
      <c r="A14" s="10" t="n"/>
      <c r="B14" s="11" t="n"/>
      <c r="C14" s="4" t="n"/>
      <c r="D14" s="4" t="n"/>
      <c r="E14" s="11" t="n"/>
      <c r="F14" s="11" t="n"/>
      <c r="G14" s="25" t="n"/>
      <c r="H14" s="25" t="n"/>
      <c r="I14" s="26">
        <f>IFERROR(IF(A14="","",MAX(0,G14-H14)),"")</f>
        <v/>
      </c>
      <c r="J14" s="14">
        <f>IFERROR(IF(A14="","",VLOOKUP(F14,'Paramètres'!$A$14:$D$17,3,FALSE)),"")</f>
        <v/>
      </c>
      <c r="K14" s="26">
        <f>IFERROR(IF(I14="","",ROUND(I14*J14,2)),"")</f>
        <v/>
      </c>
      <c r="L14" s="14">
        <f>IFERROR(IF(A14="","",VLOOKUP(F14,'Paramètres'!$A$14:$D$17,4,FALSE)),"")</f>
        <v/>
      </c>
      <c r="M14" s="26">
        <f>IFERROR(IF(I14="","",ROUND(I14*L14,2)),"")</f>
        <v/>
      </c>
      <c r="N14" s="26">
        <f>IFERROR(IF(I14="","",I14+K14+M14),"")</f>
        <v/>
      </c>
      <c r="O14" s="27">
        <f>IFERROR(IF(A14="","",DATE(YEAR(A14),MONTH(A14),1)),"")</f>
        <v/>
      </c>
      <c r="P14" s="11" t="n"/>
      <c r="Q14" s="10" t="n"/>
      <c r="R14" s="4" t="n"/>
    </row>
    <row r="15">
      <c r="A15" s="10" t="n"/>
      <c r="B15" s="11" t="n"/>
      <c r="C15" s="4" t="n"/>
      <c r="D15" s="4" t="n"/>
      <c r="E15" s="11" t="n"/>
      <c r="F15" s="11" t="n"/>
      <c r="G15" s="25" t="n"/>
      <c r="H15" s="25" t="n"/>
      <c r="I15" s="26">
        <f>IFERROR(IF(A15="","",MAX(0,G15-H15)),"")</f>
        <v/>
      </c>
      <c r="J15" s="14">
        <f>IFERROR(IF(A15="","",VLOOKUP(F15,'Paramètres'!$A$14:$D$17,3,FALSE)),"")</f>
        <v/>
      </c>
      <c r="K15" s="26">
        <f>IFERROR(IF(I15="","",ROUND(I15*J15,2)),"")</f>
        <v/>
      </c>
      <c r="L15" s="14">
        <f>IFERROR(IF(A15="","",VLOOKUP(F15,'Paramètres'!$A$14:$D$17,4,FALSE)),"")</f>
        <v/>
      </c>
      <c r="M15" s="26">
        <f>IFERROR(IF(I15="","",ROUND(I15*L15,2)),"")</f>
        <v/>
      </c>
      <c r="N15" s="26">
        <f>IFERROR(IF(I15="","",I15+K15+M15),"")</f>
        <v/>
      </c>
      <c r="O15" s="27">
        <f>IFERROR(IF(A15="","",DATE(YEAR(A15),MONTH(A15),1)),"")</f>
        <v/>
      </c>
      <c r="P15" s="11" t="n"/>
      <c r="Q15" s="10" t="n"/>
      <c r="R15" s="4" t="n"/>
    </row>
    <row r="16">
      <c r="A16" s="10" t="n"/>
      <c r="B16" s="11" t="n"/>
      <c r="C16" s="4" t="n"/>
      <c r="D16" s="4" t="n"/>
      <c r="E16" s="11" t="n"/>
      <c r="F16" s="11" t="n"/>
      <c r="G16" s="25" t="n"/>
      <c r="H16" s="25" t="n"/>
      <c r="I16" s="26">
        <f>IFERROR(IF(A16="","",MAX(0,G16-H16)),"")</f>
        <v/>
      </c>
      <c r="J16" s="14">
        <f>IFERROR(IF(A16="","",VLOOKUP(F16,'Paramètres'!$A$14:$D$17,3,FALSE)),"")</f>
        <v/>
      </c>
      <c r="K16" s="26">
        <f>IFERROR(IF(I16="","",ROUND(I16*J16,2)),"")</f>
        <v/>
      </c>
      <c r="L16" s="14">
        <f>IFERROR(IF(A16="","",VLOOKUP(F16,'Paramètres'!$A$14:$D$17,4,FALSE)),"")</f>
        <v/>
      </c>
      <c r="M16" s="26">
        <f>IFERROR(IF(I16="","",ROUND(I16*L16,2)),"")</f>
        <v/>
      </c>
      <c r="N16" s="26">
        <f>IFERROR(IF(I16="","",I16+K16+M16),"")</f>
        <v/>
      </c>
      <c r="O16" s="27">
        <f>IFERROR(IF(A16="","",DATE(YEAR(A16),MONTH(A16),1)),"")</f>
        <v/>
      </c>
      <c r="P16" s="11" t="n"/>
      <c r="Q16" s="10" t="n"/>
      <c r="R16" s="4" t="n"/>
    </row>
    <row r="17">
      <c r="A17" s="10" t="n"/>
      <c r="B17" s="11" t="n"/>
      <c r="C17" s="4" t="n"/>
      <c r="D17" s="4" t="n"/>
      <c r="E17" s="11" t="n"/>
      <c r="F17" s="11" t="n"/>
      <c r="G17" s="25" t="n"/>
      <c r="H17" s="25" t="n"/>
      <c r="I17" s="26">
        <f>IFERROR(IF(A17="","",MAX(0,G17-H17)),"")</f>
        <v/>
      </c>
      <c r="J17" s="14">
        <f>IFERROR(IF(A17="","",VLOOKUP(F17,'Paramètres'!$A$14:$D$17,3,FALSE)),"")</f>
        <v/>
      </c>
      <c r="K17" s="26">
        <f>IFERROR(IF(I17="","",ROUND(I17*J17,2)),"")</f>
        <v/>
      </c>
      <c r="L17" s="14">
        <f>IFERROR(IF(A17="","",VLOOKUP(F17,'Paramètres'!$A$14:$D$17,4,FALSE)),"")</f>
        <v/>
      </c>
      <c r="M17" s="26">
        <f>IFERROR(IF(I17="","",ROUND(I17*L17,2)),"")</f>
        <v/>
      </c>
      <c r="N17" s="26">
        <f>IFERROR(IF(I17="","",I17+K17+M17),"")</f>
        <v/>
      </c>
      <c r="O17" s="27">
        <f>IFERROR(IF(A17="","",DATE(YEAR(A17),MONTH(A17),1)),"")</f>
        <v/>
      </c>
      <c r="P17" s="11" t="n"/>
      <c r="Q17" s="10" t="n"/>
      <c r="R17" s="4" t="n"/>
    </row>
    <row r="18">
      <c r="A18" s="10" t="n"/>
      <c r="B18" s="11" t="n"/>
      <c r="C18" s="4" t="n"/>
      <c r="D18" s="4" t="n"/>
      <c r="E18" s="11" t="n"/>
      <c r="F18" s="11" t="n"/>
      <c r="G18" s="25" t="n"/>
      <c r="H18" s="25" t="n"/>
      <c r="I18" s="26">
        <f>IFERROR(IF(A18="","",MAX(0,G18-H18)),"")</f>
        <v/>
      </c>
      <c r="J18" s="14">
        <f>IFERROR(IF(A18="","",VLOOKUP(F18,'Paramètres'!$A$14:$D$17,3,FALSE)),"")</f>
        <v/>
      </c>
      <c r="K18" s="26">
        <f>IFERROR(IF(I18="","",ROUND(I18*J18,2)),"")</f>
        <v/>
      </c>
      <c r="L18" s="14">
        <f>IFERROR(IF(A18="","",VLOOKUP(F18,'Paramètres'!$A$14:$D$17,4,FALSE)),"")</f>
        <v/>
      </c>
      <c r="M18" s="26">
        <f>IFERROR(IF(I18="","",ROUND(I18*L18,2)),"")</f>
        <v/>
      </c>
      <c r="N18" s="26">
        <f>IFERROR(IF(I18="","",I18+K18+M18),"")</f>
        <v/>
      </c>
      <c r="O18" s="27">
        <f>IFERROR(IF(A18="","",DATE(YEAR(A18),MONTH(A18),1)),"")</f>
        <v/>
      </c>
      <c r="P18" s="11" t="n"/>
      <c r="Q18" s="10" t="n"/>
      <c r="R18" s="4" t="n"/>
    </row>
    <row r="19">
      <c r="A19" s="10" t="n"/>
      <c r="B19" s="11" t="n"/>
      <c r="C19" s="4" t="n"/>
      <c r="D19" s="4" t="n"/>
      <c r="E19" s="11" t="n"/>
      <c r="F19" s="11" t="n"/>
      <c r="G19" s="25" t="n"/>
      <c r="H19" s="25" t="n"/>
      <c r="I19" s="26">
        <f>IFERROR(IF(A19="","",MAX(0,G19-H19)),"")</f>
        <v/>
      </c>
      <c r="J19" s="14">
        <f>IFERROR(IF(A19="","",VLOOKUP(F19,'Paramètres'!$A$14:$D$17,3,FALSE)),"")</f>
        <v/>
      </c>
      <c r="K19" s="26">
        <f>IFERROR(IF(I19="","",ROUND(I19*J19,2)),"")</f>
        <v/>
      </c>
      <c r="L19" s="14">
        <f>IFERROR(IF(A19="","",VLOOKUP(F19,'Paramètres'!$A$14:$D$17,4,FALSE)),"")</f>
        <v/>
      </c>
      <c r="M19" s="26">
        <f>IFERROR(IF(I19="","",ROUND(I19*L19,2)),"")</f>
        <v/>
      </c>
      <c r="N19" s="26">
        <f>IFERROR(IF(I19="","",I19+K19+M19),"")</f>
        <v/>
      </c>
      <c r="O19" s="27">
        <f>IFERROR(IF(A19="","",DATE(YEAR(A19),MONTH(A19),1)),"")</f>
        <v/>
      </c>
      <c r="P19" s="11" t="n"/>
      <c r="Q19" s="10" t="n"/>
      <c r="R19" s="4" t="n"/>
    </row>
    <row r="20">
      <c r="A20" s="10" t="n"/>
      <c r="B20" s="11" t="n"/>
      <c r="C20" s="4" t="n"/>
      <c r="D20" s="4" t="n"/>
      <c r="E20" s="11" t="n"/>
      <c r="F20" s="11" t="n"/>
      <c r="G20" s="25" t="n"/>
      <c r="H20" s="25" t="n"/>
      <c r="I20" s="26">
        <f>IFERROR(IF(A20="","",MAX(0,G20-H20)),"")</f>
        <v/>
      </c>
      <c r="J20" s="14">
        <f>IFERROR(IF(A20="","",VLOOKUP(F20,'Paramètres'!$A$14:$D$17,3,FALSE)),"")</f>
        <v/>
      </c>
      <c r="K20" s="26">
        <f>IFERROR(IF(I20="","",ROUND(I20*J20,2)),"")</f>
        <v/>
      </c>
      <c r="L20" s="14">
        <f>IFERROR(IF(A20="","",VLOOKUP(F20,'Paramètres'!$A$14:$D$17,4,FALSE)),"")</f>
        <v/>
      </c>
      <c r="M20" s="26">
        <f>IFERROR(IF(I20="","",ROUND(I20*L20,2)),"")</f>
        <v/>
      </c>
      <c r="N20" s="26">
        <f>IFERROR(IF(I20="","",I20+K20+M20),"")</f>
        <v/>
      </c>
      <c r="O20" s="27">
        <f>IFERROR(IF(A20="","",DATE(YEAR(A20),MONTH(A20),1)),"")</f>
        <v/>
      </c>
      <c r="P20" s="11" t="n"/>
      <c r="Q20" s="10" t="n"/>
      <c r="R20" s="4" t="n"/>
    </row>
    <row r="21">
      <c r="A21" s="10" t="n"/>
      <c r="B21" s="11" t="n"/>
      <c r="C21" s="4" t="n"/>
      <c r="D21" s="4" t="n"/>
      <c r="E21" s="11" t="n"/>
      <c r="F21" s="11" t="n"/>
      <c r="G21" s="25" t="n"/>
      <c r="H21" s="25" t="n"/>
      <c r="I21" s="26">
        <f>IFERROR(IF(A21="","",MAX(0,G21-H21)),"")</f>
        <v/>
      </c>
      <c r="J21" s="14">
        <f>IFERROR(IF(A21="","",VLOOKUP(F21,'Paramètres'!$A$14:$D$17,3,FALSE)),"")</f>
        <v/>
      </c>
      <c r="K21" s="26">
        <f>IFERROR(IF(I21="","",ROUND(I21*J21,2)),"")</f>
        <v/>
      </c>
      <c r="L21" s="14">
        <f>IFERROR(IF(A21="","",VLOOKUP(F21,'Paramètres'!$A$14:$D$17,4,FALSE)),"")</f>
        <v/>
      </c>
      <c r="M21" s="26">
        <f>IFERROR(IF(I21="","",ROUND(I21*L21,2)),"")</f>
        <v/>
      </c>
      <c r="N21" s="26">
        <f>IFERROR(IF(I21="","",I21+K21+M21),"")</f>
        <v/>
      </c>
      <c r="O21" s="27">
        <f>IFERROR(IF(A21="","",DATE(YEAR(A21),MONTH(A21),1)),"")</f>
        <v/>
      </c>
      <c r="P21" s="11" t="n"/>
      <c r="Q21" s="10" t="n"/>
      <c r="R21" s="4" t="n"/>
    </row>
    <row r="22">
      <c r="A22" s="10" t="n"/>
      <c r="B22" s="11" t="n"/>
      <c r="C22" s="4" t="n"/>
      <c r="D22" s="4" t="n"/>
      <c r="E22" s="11" t="n"/>
      <c r="F22" s="11" t="n"/>
      <c r="G22" s="25" t="n"/>
      <c r="H22" s="25" t="n"/>
      <c r="I22" s="26">
        <f>IFERROR(IF(A22="","",MAX(0,G22-H22)),"")</f>
        <v/>
      </c>
      <c r="J22" s="14">
        <f>IFERROR(IF(A22="","",VLOOKUP(F22,'Paramètres'!$A$14:$D$17,3,FALSE)),"")</f>
        <v/>
      </c>
      <c r="K22" s="26">
        <f>IFERROR(IF(I22="","",ROUND(I22*J22,2)),"")</f>
        <v/>
      </c>
      <c r="L22" s="14">
        <f>IFERROR(IF(A22="","",VLOOKUP(F22,'Paramètres'!$A$14:$D$17,4,FALSE)),"")</f>
        <v/>
      </c>
      <c r="M22" s="26">
        <f>IFERROR(IF(I22="","",ROUND(I22*L22,2)),"")</f>
        <v/>
      </c>
      <c r="N22" s="26">
        <f>IFERROR(IF(I22="","",I22+K22+M22),"")</f>
        <v/>
      </c>
      <c r="O22" s="27">
        <f>IFERROR(IF(A22="","",DATE(YEAR(A22),MONTH(A22),1)),"")</f>
        <v/>
      </c>
      <c r="P22" s="11" t="n"/>
      <c r="Q22" s="10" t="n"/>
      <c r="R22" s="4" t="n"/>
    </row>
    <row r="23">
      <c r="A23" s="10" t="n"/>
      <c r="B23" s="11" t="n"/>
      <c r="C23" s="4" t="n"/>
      <c r="D23" s="4" t="n"/>
      <c r="E23" s="11" t="n"/>
      <c r="F23" s="11" t="n"/>
      <c r="G23" s="25" t="n"/>
      <c r="H23" s="25" t="n"/>
      <c r="I23" s="26">
        <f>IFERROR(IF(A23="","",MAX(0,G23-H23)),"")</f>
        <v/>
      </c>
      <c r="J23" s="14">
        <f>IFERROR(IF(A23="","",VLOOKUP(F23,'Paramètres'!$A$14:$D$17,3,FALSE)),"")</f>
        <v/>
      </c>
      <c r="K23" s="26">
        <f>IFERROR(IF(I23="","",ROUND(I23*J23,2)),"")</f>
        <v/>
      </c>
      <c r="L23" s="14">
        <f>IFERROR(IF(A23="","",VLOOKUP(F23,'Paramètres'!$A$14:$D$17,4,FALSE)),"")</f>
        <v/>
      </c>
      <c r="M23" s="26">
        <f>IFERROR(IF(I23="","",ROUND(I23*L23,2)),"")</f>
        <v/>
      </c>
      <c r="N23" s="26">
        <f>IFERROR(IF(I23="","",I23+K23+M23),"")</f>
        <v/>
      </c>
      <c r="O23" s="27">
        <f>IFERROR(IF(A23="","",DATE(YEAR(A23),MONTH(A23),1)),"")</f>
        <v/>
      </c>
      <c r="P23" s="11" t="n"/>
      <c r="Q23" s="10" t="n"/>
      <c r="R23" s="4" t="n"/>
    </row>
    <row r="24">
      <c r="A24" s="10" t="n"/>
      <c r="B24" s="11" t="n"/>
      <c r="C24" s="4" t="n"/>
      <c r="D24" s="4" t="n"/>
      <c r="E24" s="11" t="n"/>
      <c r="F24" s="11" t="n"/>
      <c r="G24" s="25" t="n"/>
      <c r="H24" s="25" t="n"/>
      <c r="I24" s="26">
        <f>IFERROR(IF(A24="","",MAX(0,G24-H24)),"")</f>
        <v/>
      </c>
      <c r="J24" s="14">
        <f>IFERROR(IF(A24="","",VLOOKUP(F24,'Paramètres'!$A$14:$D$17,3,FALSE)),"")</f>
        <v/>
      </c>
      <c r="K24" s="26">
        <f>IFERROR(IF(I24="","",ROUND(I24*J24,2)),"")</f>
        <v/>
      </c>
      <c r="L24" s="14">
        <f>IFERROR(IF(A24="","",VLOOKUP(F24,'Paramètres'!$A$14:$D$17,4,FALSE)),"")</f>
        <v/>
      </c>
      <c r="M24" s="26">
        <f>IFERROR(IF(I24="","",ROUND(I24*L24,2)),"")</f>
        <v/>
      </c>
      <c r="N24" s="26">
        <f>IFERROR(IF(I24="","",I24+K24+M24),"")</f>
        <v/>
      </c>
      <c r="O24" s="27">
        <f>IFERROR(IF(A24="","",DATE(YEAR(A24),MONTH(A24),1)),"")</f>
        <v/>
      </c>
      <c r="P24" s="11" t="n"/>
      <c r="Q24" s="10" t="n"/>
      <c r="R24" s="4" t="n"/>
    </row>
    <row r="25">
      <c r="A25" s="10" t="n"/>
      <c r="B25" s="11" t="n"/>
      <c r="C25" s="4" t="n"/>
      <c r="D25" s="4" t="n"/>
      <c r="E25" s="11" t="n"/>
      <c r="F25" s="11" t="n"/>
      <c r="G25" s="25" t="n"/>
      <c r="H25" s="25" t="n"/>
      <c r="I25" s="26">
        <f>IFERROR(IF(A25="","",MAX(0,G25-H25)),"")</f>
        <v/>
      </c>
      <c r="J25" s="14">
        <f>IFERROR(IF(A25="","",VLOOKUP(F25,'Paramètres'!$A$14:$D$17,3,FALSE)),"")</f>
        <v/>
      </c>
      <c r="K25" s="26">
        <f>IFERROR(IF(I25="","",ROUND(I25*J25,2)),"")</f>
        <v/>
      </c>
      <c r="L25" s="14">
        <f>IFERROR(IF(A25="","",VLOOKUP(F25,'Paramètres'!$A$14:$D$17,4,FALSE)),"")</f>
        <v/>
      </c>
      <c r="M25" s="26">
        <f>IFERROR(IF(I25="","",ROUND(I25*L25,2)),"")</f>
        <v/>
      </c>
      <c r="N25" s="26">
        <f>IFERROR(IF(I25="","",I25+K25+M25),"")</f>
        <v/>
      </c>
      <c r="O25" s="27">
        <f>IFERROR(IF(A25="","",DATE(YEAR(A25),MONTH(A25),1)),"")</f>
        <v/>
      </c>
      <c r="P25" s="11" t="n"/>
      <c r="Q25" s="10" t="n"/>
      <c r="R25" s="4" t="n"/>
    </row>
    <row r="26">
      <c r="A26" s="10" t="n"/>
      <c r="B26" s="11" t="n"/>
      <c r="C26" s="4" t="n"/>
      <c r="D26" s="4" t="n"/>
      <c r="E26" s="11" t="n"/>
      <c r="F26" s="11" t="n"/>
      <c r="G26" s="25" t="n"/>
      <c r="H26" s="25" t="n"/>
      <c r="I26" s="26">
        <f>IFERROR(IF(A26="","",MAX(0,G26-H26)),"")</f>
        <v/>
      </c>
      <c r="J26" s="14">
        <f>IFERROR(IF(A26="","",VLOOKUP(F26,'Paramètres'!$A$14:$D$17,3,FALSE)),"")</f>
        <v/>
      </c>
      <c r="K26" s="26">
        <f>IFERROR(IF(I26="","",ROUND(I26*J26,2)),"")</f>
        <v/>
      </c>
      <c r="L26" s="14">
        <f>IFERROR(IF(A26="","",VLOOKUP(F26,'Paramètres'!$A$14:$D$17,4,FALSE)),"")</f>
        <v/>
      </c>
      <c r="M26" s="26">
        <f>IFERROR(IF(I26="","",ROUND(I26*L26,2)),"")</f>
        <v/>
      </c>
      <c r="N26" s="26">
        <f>IFERROR(IF(I26="","",I26+K26+M26),"")</f>
        <v/>
      </c>
      <c r="O26" s="27">
        <f>IFERROR(IF(A26="","",DATE(YEAR(A26),MONTH(A26),1)),"")</f>
        <v/>
      </c>
      <c r="P26" s="11" t="n"/>
      <c r="Q26" s="10" t="n"/>
      <c r="R26" s="4" t="n"/>
    </row>
    <row r="27">
      <c r="A27" s="10" t="n"/>
      <c r="B27" s="11" t="n"/>
      <c r="C27" s="4" t="n"/>
      <c r="D27" s="4" t="n"/>
      <c r="E27" s="11" t="n"/>
      <c r="F27" s="11" t="n"/>
      <c r="G27" s="25" t="n"/>
      <c r="H27" s="25" t="n"/>
      <c r="I27" s="26">
        <f>IFERROR(IF(A27="","",MAX(0,G27-H27)),"")</f>
        <v/>
      </c>
      <c r="J27" s="14">
        <f>IFERROR(IF(A27="","",VLOOKUP(F27,'Paramètres'!$A$14:$D$17,3,FALSE)),"")</f>
        <v/>
      </c>
      <c r="K27" s="26">
        <f>IFERROR(IF(I27="","",ROUND(I27*J27,2)),"")</f>
        <v/>
      </c>
      <c r="L27" s="14">
        <f>IFERROR(IF(A27="","",VLOOKUP(F27,'Paramètres'!$A$14:$D$17,4,FALSE)),"")</f>
        <v/>
      </c>
      <c r="M27" s="26">
        <f>IFERROR(IF(I27="","",ROUND(I27*L27,2)),"")</f>
        <v/>
      </c>
      <c r="N27" s="26">
        <f>IFERROR(IF(I27="","",I27+K27+M27),"")</f>
        <v/>
      </c>
      <c r="O27" s="27">
        <f>IFERROR(IF(A27="","",DATE(YEAR(A27),MONTH(A27),1)),"")</f>
        <v/>
      </c>
      <c r="P27" s="11" t="n"/>
      <c r="Q27" s="10" t="n"/>
      <c r="R27" s="4" t="n"/>
    </row>
    <row r="28">
      <c r="A28" s="10" t="n"/>
      <c r="B28" s="11" t="n"/>
      <c r="C28" s="4" t="n"/>
      <c r="D28" s="4" t="n"/>
      <c r="E28" s="11" t="n"/>
      <c r="F28" s="11" t="n"/>
      <c r="G28" s="25" t="n"/>
      <c r="H28" s="25" t="n"/>
      <c r="I28" s="26">
        <f>IFERROR(IF(A28="","",MAX(0,G28-H28)),"")</f>
        <v/>
      </c>
      <c r="J28" s="14">
        <f>IFERROR(IF(A28="","",VLOOKUP(F28,'Paramètres'!$A$14:$D$17,3,FALSE)),"")</f>
        <v/>
      </c>
      <c r="K28" s="26">
        <f>IFERROR(IF(I28="","",ROUND(I28*J28,2)),"")</f>
        <v/>
      </c>
      <c r="L28" s="14">
        <f>IFERROR(IF(A28="","",VLOOKUP(F28,'Paramètres'!$A$14:$D$17,4,FALSE)),"")</f>
        <v/>
      </c>
      <c r="M28" s="26">
        <f>IFERROR(IF(I28="","",ROUND(I28*L28,2)),"")</f>
        <v/>
      </c>
      <c r="N28" s="26">
        <f>IFERROR(IF(I28="","",I28+K28+M28),"")</f>
        <v/>
      </c>
      <c r="O28" s="27">
        <f>IFERROR(IF(A28="","",DATE(YEAR(A28),MONTH(A28),1)),"")</f>
        <v/>
      </c>
      <c r="P28" s="11" t="n"/>
      <c r="Q28" s="10" t="n"/>
      <c r="R28" s="4" t="n"/>
    </row>
    <row r="29">
      <c r="A29" s="10" t="n"/>
      <c r="B29" s="11" t="n"/>
      <c r="C29" s="4" t="n"/>
      <c r="D29" s="4" t="n"/>
      <c r="E29" s="11" t="n"/>
      <c r="F29" s="11" t="n"/>
      <c r="G29" s="25" t="n"/>
      <c r="H29" s="25" t="n"/>
      <c r="I29" s="26">
        <f>IFERROR(IF(A29="","",MAX(0,G29-H29)),"")</f>
        <v/>
      </c>
      <c r="J29" s="14">
        <f>IFERROR(IF(A29="","",VLOOKUP(F29,'Paramètres'!$A$14:$D$17,3,FALSE)),"")</f>
        <v/>
      </c>
      <c r="K29" s="26">
        <f>IFERROR(IF(I29="","",ROUND(I29*J29,2)),"")</f>
        <v/>
      </c>
      <c r="L29" s="14">
        <f>IFERROR(IF(A29="","",VLOOKUP(F29,'Paramètres'!$A$14:$D$17,4,FALSE)),"")</f>
        <v/>
      </c>
      <c r="M29" s="26">
        <f>IFERROR(IF(I29="","",ROUND(I29*L29,2)),"")</f>
        <v/>
      </c>
      <c r="N29" s="26">
        <f>IFERROR(IF(I29="","",I29+K29+M29),"")</f>
        <v/>
      </c>
      <c r="O29" s="27">
        <f>IFERROR(IF(A29="","",DATE(YEAR(A29),MONTH(A29),1)),"")</f>
        <v/>
      </c>
      <c r="P29" s="11" t="n"/>
      <c r="Q29" s="10" t="n"/>
      <c r="R29" s="4" t="n"/>
    </row>
    <row r="30">
      <c r="A30" s="10" t="n"/>
      <c r="B30" s="11" t="n"/>
      <c r="C30" s="4" t="n"/>
      <c r="D30" s="4" t="n"/>
      <c r="E30" s="11" t="n"/>
      <c r="F30" s="11" t="n"/>
      <c r="G30" s="25" t="n"/>
      <c r="H30" s="25" t="n"/>
      <c r="I30" s="26">
        <f>IFERROR(IF(A30="","",MAX(0,G30-H30)),"")</f>
        <v/>
      </c>
      <c r="J30" s="14">
        <f>IFERROR(IF(A30="","",VLOOKUP(F30,'Paramètres'!$A$14:$D$17,3,FALSE)),"")</f>
        <v/>
      </c>
      <c r="K30" s="26">
        <f>IFERROR(IF(I30="","",ROUND(I30*J30,2)),"")</f>
        <v/>
      </c>
      <c r="L30" s="14">
        <f>IFERROR(IF(A30="","",VLOOKUP(F30,'Paramètres'!$A$14:$D$17,4,FALSE)),"")</f>
        <v/>
      </c>
      <c r="M30" s="26">
        <f>IFERROR(IF(I30="","",ROUND(I30*L30,2)),"")</f>
        <v/>
      </c>
      <c r="N30" s="26">
        <f>IFERROR(IF(I30="","",I30+K30+M30),"")</f>
        <v/>
      </c>
      <c r="O30" s="27">
        <f>IFERROR(IF(A30="","",DATE(YEAR(A30),MONTH(A30),1)),"")</f>
        <v/>
      </c>
      <c r="P30" s="11" t="n"/>
      <c r="Q30" s="10" t="n"/>
      <c r="R30" s="4" t="n"/>
    </row>
    <row r="31">
      <c r="A31" s="10" t="n"/>
      <c r="B31" s="11" t="n"/>
      <c r="C31" s="4" t="n"/>
      <c r="D31" s="4" t="n"/>
      <c r="E31" s="11" t="n"/>
      <c r="F31" s="11" t="n"/>
      <c r="G31" s="25" t="n"/>
      <c r="H31" s="25" t="n"/>
      <c r="I31" s="26">
        <f>IFERROR(IF(A31="","",MAX(0,G31-H31)),"")</f>
        <v/>
      </c>
      <c r="J31" s="14">
        <f>IFERROR(IF(A31="","",VLOOKUP(F31,'Paramètres'!$A$14:$D$17,3,FALSE)),"")</f>
        <v/>
      </c>
      <c r="K31" s="26">
        <f>IFERROR(IF(I31="","",ROUND(I31*J31,2)),"")</f>
        <v/>
      </c>
      <c r="L31" s="14">
        <f>IFERROR(IF(A31="","",VLOOKUP(F31,'Paramètres'!$A$14:$D$17,4,FALSE)),"")</f>
        <v/>
      </c>
      <c r="M31" s="26">
        <f>IFERROR(IF(I31="","",ROUND(I31*L31,2)),"")</f>
        <v/>
      </c>
      <c r="N31" s="26">
        <f>IFERROR(IF(I31="","",I31+K31+M31),"")</f>
        <v/>
      </c>
      <c r="O31" s="27">
        <f>IFERROR(IF(A31="","",DATE(YEAR(A31),MONTH(A31),1)),"")</f>
        <v/>
      </c>
      <c r="P31" s="11" t="n"/>
      <c r="Q31" s="10" t="n"/>
      <c r="R31" s="4" t="n"/>
    </row>
    <row r="32">
      <c r="A32" s="10" t="n"/>
      <c r="B32" s="11" t="n"/>
      <c r="C32" s="4" t="n"/>
      <c r="D32" s="4" t="n"/>
      <c r="E32" s="11" t="n"/>
      <c r="F32" s="11" t="n"/>
      <c r="G32" s="25" t="n"/>
      <c r="H32" s="25" t="n"/>
      <c r="I32" s="26">
        <f>IFERROR(IF(A32="","",MAX(0,G32-H32)),"")</f>
        <v/>
      </c>
      <c r="J32" s="14">
        <f>IFERROR(IF(A32="","",VLOOKUP(F32,'Paramètres'!$A$14:$D$17,3,FALSE)),"")</f>
        <v/>
      </c>
      <c r="K32" s="26">
        <f>IFERROR(IF(I32="","",ROUND(I32*J32,2)),"")</f>
        <v/>
      </c>
      <c r="L32" s="14">
        <f>IFERROR(IF(A32="","",VLOOKUP(F32,'Paramètres'!$A$14:$D$17,4,FALSE)),"")</f>
        <v/>
      </c>
      <c r="M32" s="26">
        <f>IFERROR(IF(I32="","",ROUND(I32*L32,2)),"")</f>
        <v/>
      </c>
      <c r="N32" s="26">
        <f>IFERROR(IF(I32="","",I32+K32+M32),"")</f>
        <v/>
      </c>
      <c r="O32" s="27">
        <f>IFERROR(IF(A32="","",DATE(YEAR(A32),MONTH(A32),1)),"")</f>
        <v/>
      </c>
      <c r="P32" s="11" t="n"/>
      <c r="Q32" s="10" t="n"/>
      <c r="R32" s="4" t="n"/>
    </row>
    <row r="33">
      <c r="A33" s="10" t="n"/>
      <c r="B33" s="11" t="n"/>
      <c r="C33" s="4" t="n"/>
      <c r="D33" s="4" t="n"/>
      <c r="E33" s="11" t="n"/>
      <c r="F33" s="11" t="n"/>
      <c r="G33" s="25" t="n"/>
      <c r="H33" s="25" t="n"/>
      <c r="I33" s="26">
        <f>IFERROR(IF(A33="","",MAX(0,G33-H33)),"")</f>
        <v/>
      </c>
      <c r="J33" s="14">
        <f>IFERROR(IF(A33="","",VLOOKUP(F33,'Paramètres'!$A$14:$D$17,3,FALSE)),"")</f>
        <v/>
      </c>
      <c r="K33" s="26">
        <f>IFERROR(IF(I33="","",ROUND(I33*J33,2)),"")</f>
        <v/>
      </c>
      <c r="L33" s="14">
        <f>IFERROR(IF(A33="","",VLOOKUP(F33,'Paramètres'!$A$14:$D$17,4,FALSE)),"")</f>
        <v/>
      </c>
      <c r="M33" s="26">
        <f>IFERROR(IF(I33="","",ROUND(I33*L33,2)),"")</f>
        <v/>
      </c>
      <c r="N33" s="26">
        <f>IFERROR(IF(I33="","",I33+K33+M33),"")</f>
        <v/>
      </c>
      <c r="O33" s="27">
        <f>IFERROR(IF(A33="","",DATE(YEAR(A33),MONTH(A33),1)),"")</f>
        <v/>
      </c>
      <c r="P33" s="11" t="n"/>
      <c r="Q33" s="10" t="n"/>
      <c r="R33" s="4" t="n"/>
    </row>
    <row r="34">
      <c r="A34" s="10" t="n"/>
      <c r="B34" s="11" t="n"/>
      <c r="C34" s="4" t="n"/>
      <c r="D34" s="4" t="n"/>
      <c r="E34" s="11" t="n"/>
      <c r="F34" s="11" t="n"/>
      <c r="G34" s="25" t="n"/>
      <c r="H34" s="25" t="n"/>
      <c r="I34" s="26">
        <f>IFERROR(IF(A34="","",MAX(0,G34-H34)),"")</f>
        <v/>
      </c>
      <c r="J34" s="14">
        <f>IFERROR(IF(A34="","",VLOOKUP(F34,'Paramètres'!$A$14:$D$17,3,FALSE)),"")</f>
        <v/>
      </c>
      <c r="K34" s="26">
        <f>IFERROR(IF(I34="","",ROUND(I34*J34,2)),"")</f>
        <v/>
      </c>
      <c r="L34" s="14">
        <f>IFERROR(IF(A34="","",VLOOKUP(F34,'Paramètres'!$A$14:$D$17,4,FALSE)),"")</f>
        <v/>
      </c>
      <c r="M34" s="26">
        <f>IFERROR(IF(I34="","",ROUND(I34*L34,2)),"")</f>
        <v/>
      </c>
      <c r="N34" s="26">
        <f>IFERROR(IF(I34="","",I34+K34+M34),"")</f>
        <v/>
      </c>
      <c r="O34" s="27">
        <f>IFERROR(IF(A34="","",DATE(YEAR(A34),MONTH(A34),1)),"")</f>
        <v/>
      </c>
      <c r="P34" s="11" t="n"/>
      <c r="Q34" s="10" t="n"/>
      <c r="R34" s="4" t="n"/>
    </row>
    <row r="35">
      <c r="A35" s="10" t="n"/>
      <c r="B35" s="11" t="n"/>
      <c r="C35" s="4" t="n"/>
      <c r="D35" s="4" t="n"/>
      <c r="E35" s="11" t="n"/>
      <c r="F35" s="11" t="n"/>
      <c r="G35" s="25" t="n"/>
      <c r="H35" s="25" t="n"/>
      <c r="I35" s="26">
        <f>IFERROR(IF(A35="","",MAX(0,G35-H35)),"")</f>
        <v/>
      </c>
      <c r="J35" s="14">
        <f>IFERROR(IF(A35="","",VLOOKUP(F35,'Paramètres'!$A$14:$D$17,3,FALSE)),"")</f>
        <v/>
      </c>
      <c r="K35" s="26">
        <f>IFERROR(IF(I35="","",ROUND(I35*J35,2)),"")</f>
        <v/>
      </c>
      <c r="L35" s="14">
        <f>IFERROR(IF(A35="","",VLOOKUP(F35,'Paramètres'!$A$14:$D$17,4,FALSE)),"")</f>
        <v/>
      </c>
      <c r="M35" s="26">
        <f>IFERROR(IF(I35="","",ROUND(I35*L35,2)),"")</f>
        <v/>
      </c>
      <c r="N35" s="26">
        <f>IFERROR(IF(I35="","",I35+K35+M35),"")</f>
        <v/>
      </c>
      <c r="O35" s="27">
        <f>IFERROR(IF(A35="","",DATE(YEAR(A35),MONTH(A35),1)),"")</f>
        <v/>
      </c>
      <c r="P35" s="11" t="n"/>
      <c r="Q35" s="10" t="n"/>
      <c r="R35" s="4" t="n"/>
    </row>
    <row r="36">
      <c r="A36" s="10" t="n"/>
      <c r="B36" s="11" t="n"/>
      <c r="C36" s="4" t="n"/>
      <c r="D36" s="4" t="n"/>
      <c r="E36" s="11" t="n"/>
      <c r="F36" s="11" t="n"/>
      <c r="G36" s="25" t="n"/>
      <c r="H36" s="25" t="n"/>
      <c r="I36" s="26">
        <f>IFERROR(IF(A36="","",MAX(0,G36-H36)),"")</f>
        <v/>
      </c>
      <c r="J36" s="14">
        <f>IFERROR(IF(A36="","",VLOOKUP(F36,'Paramètres'!$A$14:$D$17,3,FALSE)),"")</f>
        <v/>
      </c>
      <c r="K36" s="26">
        <f>IFERROR(IF(I36="","",ROUND(I36*J36,2)),"")</f>
        <v/>
      </c>
      <c r="L36" s="14">
        <f>IFERROR(IF(A36="","",VLOOKUP(F36,'Paramètres'!$A$14:$D$17,4,FALSE)),"")</f>
        <v/>
      </c>
      <c r="M36" s="26">
        <f>IFERROR(IF(I36="","",ROUND(I36*L36,2)),"")</f>
        <v/>
      </c>
      <c r="N36" s="26">
        <f>IFERROR(IF(I36="","",I36+K36+M36),"")</f>
        <v/>
      </c>
      <c r="O36" s="27">
        <f>IFERROR(IF(A36="","",DATE(YEAR(A36),MONTH(A36),1)),"")</f>
        <v/>
      </c>
      <c r="P36" s="11" t="n"/>
      <c r="Q36" s="10" t="n"/>
      <c r="R36" s="4" t="n"/>
    </row>
    <row r="37">
      <c r="A37" s="10" t="n"/>
      <c r="B37" s="11" t="n"/>
      <c r="C37" s="4" t="n"/>
      <c r="D37" s="4" t="n"/>
      <c r="E37" s="11" t="n"/>
      <c r="F37" s="11" t="n"/>
      <c r="G37" s="25" t="n"/>
      <c r="H37" s="25" t="n"/>
      <c r="I37" s="26">
        <f>IFERROR(IF(A37="","",MAX(0,G37-H37)),"")</f>
        <v/>
      </c>
      <c r="J37" s="14">
        <f>IFERROR(IF(A37="","",VLOOKUP(F37,'Paramètres'!$A$14:$D$17,3,FALSE)),"")</f>
        <v/>
      </c>
      <c r="K37" s="26">
        <f>IFERROR(IF(I37="","",ROUND(I37*J37,2)),"")</f>
        <v/>
      </c>
      <c r="L37" s="14">
        <f>IFERROR(IF(A37="","",VLOOKUP(F37,'Paramètres'!$A$14:$D$17,4,FALSE)),"")</f>
        <v/>
      </c>
      <c r="M37" s="26">
        <f>IFERROR(IF(I37="","",ROUND(I37*L37,2)),"")</f>
        <v/>
      </c>
      <c r="N37" s="26">
        <f>IFERROR(IF(I37="","",I37+K37+M37),"")</f>
        <v/>
      </c>
      <c r="O37" s="27">
        <f>IFERROR(IF(A37="","",DATE(YEAR(A37),MONTH(A37),1)),"")</f>
        <v/>
      </c>
      <c r="P37" s="11" t="n"/>
      <c r="Q37" s="10" t="n"/>
      <c r="R37" s="4" t="n"/>
    </row>
    <row r="38">
      <c r="A38" s="10" t="n"/>
      <c r="B38" s="11" t="n"/>
      <c r="C38" s="4" t="n"/>
      <c r="D38" s="4" t="n"/>
      <c r="E38" s="11" t="n"/>
      <c r="F38" s="11" t="n"/>
      <c r="G38" s="25" t="n"/>
      <c r="H38" s="25" t="n"/>
      <c r="I38" s="26">
        <f>IFERROR(IF(A38="","",MAX(0,G38-H38)),"")</f>
        <v/>
      </c>
      <c r="J38" s="14">
        <f>IFERROR(IF(A38="","",VLOOKUP(F38,'Paramètres'!$A$14:$D$17,3,FALSE)),"")</f>
        <v/>
      </c>
      <c r="K38" s="26">
        <f>IFERROR(IF(I38="","",ROUND(I38*J38,2)),"")</f>
        <v/>
      </c>
      <c r="L38" s="14">
        <f>IFERROR(IF(A38="","",VLOOKUP(F38,'Paramètres'!$A$14:$D$17,4,FALSE)),"")</f>
        <v/>
      </c>
      <c r="M38" s="26">
        <f>IFERROR(IF(I38="","",ROUND(I38*L38,2)),"")</f>
        <v/>
      </c>
      <c r="N38" s="26">
        <f>IFERROR(IF(I38="","",I38+K38+M38),"")</f>
        <v/>
      </c>
      <c r="O38" s="27">
        <f>IFERROR(IF(A38="","",DATE(YEAR(A38),MONTH(A38),1)),"")</f>
        <v/>
      </c>
      <c r="P38" s="11" t="n"/>
      <c r="Q38" s="10" t="n"/>
      <c r="R38" s="4" t="n"/>
    </row>
    <row r="39">
      <c r="A39" s="10" t="n"/>
      <c r="B39" s="11" t="n"/>
      <c r="C39" s="4" t="n"/>
      <c r="D39" s="4" t="n"/>
      <c r="E39" s="11" t="n"/>
      <c r="F39" s="11" t="n"/>
      <c r="G39" s="25" t="n"/>
      <c r="H39" s="25" t="n"/>
      <c r="I39" s="26">
        <f>IFERROR(IF(A39="","",MAX(0,G39-H39)),"")</f>
        <v/>
      </c>
      <c r="J39" s="14">
        <f>IFERROR(IF(A39="","",VLOOKUP(F39,'Paramètres'!$A$14:$D$17,3,FALSE)),"")</f>
        <v/>
      </c>
      <c r="K39" s="26">
        <f>IFERROR(IF(I39="","",ROUND(I39*J39,2)),"")</f>
        <v/>
      </c>
      <c r="L39" s="14">
        <f>IFERROR(IF(A39="","",VLOOKUP(F39,'Paramètres'!$A$14:$D$17,4,FALSE)),"")</f>
        <v/>
      </c>
      <c r="M39" s="26">
        <f>IFERROR(IF(I39="","",ROUND(I39*L39,2)),"")</f>
        <v/>
      </c>
      <c r="N39" s="26">
        <f>IFERROR(IF(I39="","",I39+K39+M39),"")</f>
        <v/>
      </c>
      <c r="O39" s="27">
        <f>IFERROR(IF(A39="","",DATE(YEAR(A39),MONTH(A39),1)),"")</f>
        <v/>
      </c>
      <c r="P39" s="11" t="n"/>
      <c r="Q39" s="10" t="n"/>
      <c r="R39" s="4" t="n"/>
    </row>
    <row r="40">
      <c r="A40" s="10" t="n"/>
      <c r="B40" s="11" t="n"/>
      <c r="C40" s="4" t="n"/>
      <c r="D40" s="4" t="n"/>
      <c r="E40" s="11" t="n"/>
      <c r="F40" s="11" t="n"/>
      <c r="G40" s="25" t="n"/>
      <c r="H40" s="25" t="n"/>
      <c r="I40" s="26">
        <f>IFERROR(IF(A40="","",MAX(0,G40-H40)),"")</f>
        <v/>
      </c>
      <c r="J40" s="14">
        <f>IFERROR(IF(A40="","",VLOOKUP(F40,'Paramètres'!$A$14:$D$17,3,FALSE)),"")</f>
        <v/>
      </c>
      <c r="K40" s="26">
        <f>IFERROR(IF(I40="","",ROUND(I40*J40,2)),"")</f>
        <v/>
      </c>
      <c r="L40" s="14">
        <f>IFERROR(IF(A40="","",VLOOKUP(F40,'Paramètres'!$A$14:$D$17,4,FALSE)),"")</f>
        <v/>
      </c>
      <c r="M40" s="26">
        <f>IFERROR(IF(I40="","",ROUND(I40*L40,2)),"")</f>
        <v/>
      </c>
      <c r="N40" s="26">
        <f>IFERROR(IF(I40="","",I40+K40+M40),"")</f>
        <v/>
      </c>
      <c r="O40" s="27">
        <f>IFERROR(IF(A40="","",DATE(YEAR(A40),MONTH(A40),1)),"")</f>
        <v/>
      </c>
      <c r="P40" s="11" t="n"/>
      <c r="Q40" s="10" t="n"/>
      <c r="R40" s="4" t="n"/>
    </row>
    <row r="41">
      <c r="A41" s="10" t="n"/>
      <c r="B41" s="11" t="n"/>
      <c r="C41" s="4" t="n"/>
      <c r="D41" s="4" t="n"/>
      <c r="E41" s="11" t="n"/>
      <c r="F41" s="11" t="n"/>
      <c r="G41" s="25" t="n"/>
      <c r="H41" s="25" t="n"/>
      <c r="I41" s="26">
        <f>IFERROR(IF(A41="","",MAX(0,G41-H41)),"")</f>
        <v/>
      </c>
      <c r="J41" s="14">
        <f>IFERROR(IF(A41="","",VLOOKUP(F41,'Paramètres'!$A$14:$D$17,3,FALSE)),"")</f>
        <v/>
      </c>
      <c r="K41" s="26">
        <f>IFERROR(IF(I41="","",ROUND(I41*J41,2)),"")</f>
        <v/>
      </c>
      <c r="L41" s="14">
        <f>IFERROR(IF(A41="","",VLOOKUP(F41,'Paramètres'!$A$14:$D$17,4,FALSE)),"")</f>
        <v/>
      </c>
      <c r="M41" s="26">
        <f>IFERROR(IF(I41="","",ROUND(I41*L41,2)),"")</f>
        <v/>
      </c>
      <c r="N41" s="26">
        <f>IFERROR(IF(I41="","",I41+K41+M41),"")</f>
        <v/>
      </c>
      <c r="O41" s="27">
        <f>IFERROR(IF(A41="","",DATE(YEAR(A41),MONTH(A41),1)),"")</f>
        <v/>
      </c>
      <c r="P41" s="11" t="n"/>
      <c r="Q41" s="10" t="n"/>
      <c r="R41" s="4" t="n"/>
    </row>
    <row r="42">
      <c r="A42" s="10" t="n"/>
      <c r="B42" s="11" t="n"/>
      <c r="C42" s="4" t="n"/>
      <c r="D42" s="4" t="n"/>
      <c r="E42" s="11" t="n"/>
      <c r="F42" s="11" t="n"/>
      <c r="G42" s="25" t="n"/>
      <c r="H42" s="25" t="n"/>
      <c r="I42" s="26">
        <f>IFERROR(IF(A42="","",MAX(0,G42-H42)),"")</f>
        <v/>
      </c>
      <c r="J42" s="14">
        <f>IFERROR(IF(A42="","",VLOOKUP(F42,'Paramètres'!$A$14:$D$17,3,FALSE)),"")</f>
        <v/>
      </c>
      <c r="K42" s="26">
        <f>IFERROR(IF(I42="","",ROUND(I42*J42,2)),"")</f>
        <v/>
      </c>
      <c r="L42" s="14">
        <f>IFERROR(IF(A42="","",VLOOKUP(F42,'Paramètres'!$A$14:$D$17,4,FALSE)),"")</f>
        <v/>
      </c>
      <c r="M42" s="26">
        <f>IFERROR(IF(I42="","",ROUND(I42*L42,2)),"")</f>
        <v/>
      </c>
      <c r="N42" s="26">
        <f>IFERROR(IF(I42="","",I42+K42+M42),"")</f>
        <v/>
      </c>
      <c r="O42" s="27">
        <f>IFERROR(IF(A42="","",DATE(YEAR(A42),MONTH(A42),1)),"")</f>
        <v/>
      </c>
      <c r="P42" s="11" t="n"/>
      <c r="Q42" s="10" t="n"/>
      <c r="R42" s="4" t="n"/>
    </row>
    <row r="43">
      <c r="A43" s="10" t="n"/>
      <c r="B43" s="11" t="n"/>
      <c r="C43" s="4" t="n"/>
      <c r="D43" s="4" t="n"/>
      <c r="E43" s="11" t="n"/>
      <c r="F43" s="11" t="n"/>
      <c r="G43" s="25" t="n"/>
      <c r="H43" s="25" t="n"/>
      <c r="I43" s="26">
        <f>IFERROR(IF(A43="","",MAX(0,G43-H43)),"")</f>
        <v/>
      </c>
      <c r="J43" s="14">
        <f>IFERROR(IF(A43="","",VLOOKUP(F43,'Paramètres'!$A$14:$D$17,3,FALSE)),"")</f>
        <v/>
      </c>
      <c r="K43" s="26">
        <f>IFERROR(IF(I43="","",ROUND(I43*J43,2)),"")</f>
        <v/>
      </c>
      <c r="L43" s="14">
        <f>IFERROR(IF(A43="","",VLOOKUP(F43,'Paramètres'!$A$14:$D$17,4,FALSE)),"")</f>
        <v/>
      </c>
      <c r="M43" s="26">
        <f>IFERROR(IF(I43="","",ROUND(I43*L43,2)),"")</f>
        <v/>
      </c>
      <c r="N43" s="26">
        <f>IFERROR(IF(I43="","",I43+K43+M43),"")</f>
        <v/>
      </c>
      <c r="O43" s="27">
        <f>IFERROR(IF(A43="","",DATE(YEAR(A43),MONTH(A43),1)),"")</f>
        <v/>
      </c>
      <c r="P43" s="11" t="n"/>
      <c r="Q43" s="10" t="n"/>
      <c r="R43" s="4" t="n"/>
    </row>
    <row r="44">
      <c r="A44" s="10" t="n"/>
      <c r="B44" s="11" t="n"/>
      <c r="C44" s="4" t="n"/>
      <c r="D44" s="4" t="n"/>
      <c r="E44" s="11" t="n"/>
      <c r="F44" s="11" t="n"/>
      <c r="G44" s="25" t="n"/>
      <c r="H44" s="25" t="n"/>
      <c r="I44" s="26">
        <f>IFERROR(IF(A44="","",MAX(0,G44-H44)),"")</f>
        <v/>
      </c>
      <c r="J44" s="14">
        <f>IFERROR(IF(A44="","",VLOOKUP(F44,'Paramètres'!$A$14:$D$17,3,FALSE)),"")</f>
        <v/>
      </c>
      <c r="K44" s="26">
        <f>IFERROR(IF(I44="","",ROUND(I44*J44,2)),"")</f>
        <v/>
      </c>
      <c r="L44" s="14">
        <f>IFERROR(IF(A44="","",VLOOKUP(F44,'Paramètres'!$A$14:$D$17,4,FALSE)),"")</f>
        <v/>
      </c>
      <c r="M44" s="26">
        <f>IFERROR(IF(I44="","",ROUND(I44*L44,2)),"")</f>
        <v/>
      </c>
      <c r="N44" s="26">
        <f>IFERROR(IF(I44="","",I44+K44+M44),"")</f>
        <v/>
      </c>
      <c r="O44" s="27">
        <f>IFERROR(IF(A44="","",DATE(YEAR(A44),MONTH(A44),1)),"")</f>
        <v/>
      </c>
      <c r="P44" s="11" t="n"/>
      <c r="Q44" s="10" t="n"/>
      <c r="R44" s="4" t="n"/>
    </row>
    <row r="45">
      <c r="A45" s="10" t="n"/>
      <c r="B45" s="11" t="n"/>
      <c r="C45" s="4" t="n"/>
      <c r="D45" s="4" t="n"/>
      <c r="E45" s="11" t="n"/>
      <c r="F45" s="11" t="n"/>
      <c r="G45" s="25" t="n"/>
      <c r="H45" s="25" t="n"/>
      <c r="I45" s="26">
        <f>IFERROR(IF(A45="","",MAX(0,G45-H45)),"")</f>
        <v/>
      </c>
      <c r="J45" s="14">
        <f>IFERROR(IF(A45="","",VLOOKUP(F45,'Paramètres'!$A$14:$D$17,3,FALSE)),"")</f>
        <v/>
      </c>
      <c r="K45" s="26">
        <f>IFERROR(IF(I45="","",ROUND(I45*J45,2)),"")</f>
        <v/>
      </c>
      <c r="L45" s="14">
        <f>IFERROR(IF(A45="","",VLOOKUP(F45,'Paramètres'!$A$14:$D$17,4,FALSE)),"")</f>
        <v/>
      </c>
      <c r="M45" s="26">
        <f>IFERROR(IF(I45="","",ROUND(I45*L45,2)),"")</f>
        <v/>
      </c>
      <c r="N45" s="26">
        <f>IFERROR(IF(I45="","",I45+K45+M45),"")</f>
        <v/>
      </c>
      <c r="O45" s="27">
        <f>IFERROR(IF(A45="","",DATE(YEAR(A45),MONTH(A45),1)),"")</f>
        <v/>
      </c>
      <c r="P45" s="11" t="n"/>
      <c r="Q45" s="10" t="n"/>
      <c r="R45" s="4" t="n"/>
    </row>
    <row r="46">
      <c r="A46" s="10" t="n"/>
      <c r="B46" s="11" t="n"/>
      <c r="C46" s="4" t="n"/>
      <c r="D46" s="4" t="n"/>
      <c r="E46" s="11" t="n"/>
      <c r="F46" s="11" t="n"/>
      <c r="G46" s="25" t="n"/>
      <c r="H46" s="25" t="n"/>
      <c r="I46" s="26">
        <f>IFERROR(IF(A46="","",MAX(0,G46-H46)),"")</f>
        <v/>
      </c>
      <c r="J46" s="14">
        <f>IFERROR(IF(A46="","",VLOOKUP(F46,'Paramètres'!$A$14:$D$17,3,FALSE)),"")</f>
        <v/>
      </c>
      <c r="K46" s="26">
        <f>IFERROR(IF(I46="","",ROUND(I46*J46,2)),"")</f>
        <v/>
      </c>
      <c r="L46" s="14">
        <f>IFERROR(IF(A46="","",VLOOKUP(F46,'Paramètres'!$A$14:$D$17,4,FALSE)),"")</f>
        <v/>
      </c>
      <c r="M46" s="26">
        <f>IFERROR(IF(I46="","",ROUND(I46*L46,2)),"")</f>
        <v/>
      </c>
      <c r="N46" s="26">
        <f>IFERROR(IF(I46="","",I46+K46+M46),"")</f>
        <v/>
      </c>
      <c r="O46" s="27">
        <f>IFERROR(IF(A46="","",DATE(YEAR(A46),MONTH(A46),1)),"")</f>
        <v/>
      </c>
      <c r="P46" s="11" t="n"/>
      <c r="Q46" s="10" t="n"/>
      <c r="R46" s="4" t="n"/>
    </row>
    <row r="47">
      <c r="A47" s="10" t="n"/>
      <c r="B47" s="11" t="n"/>
      <c r="C47" s="4" t="n"/>
      <c r="D47" s="4" t="n"/>
      <c r="E47" s="11" t="n"/>
      <c r="F47" s="11" t="n"/>
      <c r="G47" s="25" t="n"/>
      <c r="H47" s="25" t="n"/>
      <c r="I47" s="26">
        <f>IFERROR(IF(A47="","",MAX(0,G47-H47)),"")</f>
        <v/>
      </c>
      <c r="J47" s="14">
        <f>IFERROR(IF(A47="","",VLOOKUP(F47,'Paramètres'!$A$14:$D$17,3,FALSE)),"")</f>
        <v/>
      </c>
      <c r="K47" s="26">
        <f>IFERROR(IF(I47="","",ROUND(I47*J47,2)),"")</f>
        <v/>
      </c>
      <c r="L47" s="14">
        <f>IFERROR(IF(A47="","",VLOOKUP(F47,'Paramètres'!$A$14:$D$17,4,FALSE)),"")</f>
        <v/>
      </c>
      <c r="M47" s="26">
        <f>IFERROR(IF(I47="","",ROUND(I47*L47,2)),"")</f>
        <v/>
      </c>
      <c r="N47" s="26">
        <f>IFERROR(IF(I47="","",I47+K47+M47),"")</f>
        <v/>
      </c>
      <c r="O47" s="27">
        <f>IFERROR(IF(A47="","",DATE(YEAR(A47),MONTH(A47),1)),"")</f>
        <v/>
      </c>
      <c r="P47" s="11" t="n"/>
      <c r="Q47" s="10" t="n"/>
      <c r="R47" s="4" t="n"/>
    </row>
    <row r="48">
      <c r="A48" s="10" t="n"/>
      <c r="B48" s="11" t="n"/>
      <c r="C48" s="4" t="n"/>
      <c r="D48" s="4" t="n"/>
      <c r="E48" s="11" t="n"/>
      <c r="F48" s="11" t="n"/>
      <c r="G48" s="25" t="n"/>
      <c r="H48" s="25" t="n"/>
      <c r="I48" s="26">
        <f>IFERROR(IF(A48="","",MAX(0,G48-H48)),"")</f>
        <v/>
      </c>
      <c r="J48" s="14">
        <f>IFERROR(IF(A48="","",VLOOKUP(F48,'Paramètres'!$A$14:$D$17,3,FALSE)),"")</f>
        <v/>
      </c>
      <c r="K48" s="26">
        <f>IFERROR(IF(I48="","",ROUND(I48*J48,2)),"")</f>
        <v/>
      </c>
      <c r="L48" s="14">
        <f>IFERROR(IF(A48="","",VLOOKUP(F48,'Paramètres'!$A$14:$D$17,4,FALSE)),"")</f>
        <v/>
      </c>
      <c r="M48" s="26">
        <f>IFERROR(IF(I48="","",ROUND(I48*L48,2)),"")</f>
        <v/>
      </c>
      <c r="N48" s="26">
        <f>IFERROR(IF(I48="","",I48+K48+M48),"")</f>
        <v/>
      </c>
      <c r="O48" s="27">
        <f>IFERROR(IF(A48="","",DATE(YEAR(A48),MONTH(A48),1)),"")</f>
        <v/>
      </c>
      <c r="P48" s="11" t="n"/>
      <c r="Q48" s="10" t="n"/>
      <c r="R48" s="4" t="n"/>
    </row>
    <row r="49">
      <c r="A49" s="10" t="n"/>
      <c r="B49" s="11" t="n"/>
      <c r="C49" s="4" t="n"/>
      <c r="D49" s="4" t="n"/>
      <c r="E49" s="11" t="n"/>
      <c r="F49" s="11" t="n"/>
      <c r="G49" s="25" t="n"/>
      <c r="H49" s="25" t="n"/>
      <c r="I49" s="26">
        <f>IFERROR(IF(A49="","",MAX(0,G49-H49)),"")</f>
        <v/>
      </c>
      <c r="J49" s="14">
        <f>IFERROR(IF(A49="","",VLOOKUP(F49,'Paramètres'!$A$14:$D$17,3,FALSE)),"")</f>
        <v/>
      </c>
      <c r="K49" s="26">
        <f>IFERROR(IF(I49="","",ROUND(I49*J49,2)),"")</f>
        <v/>
      </c>
      <c r="L49" s="14">
        <f>IFERROR(IF(A49="","",VLOOKUP(F49,'Paramètres'!$A$14:$D$17,4,FALSE)),"")</f>
        <v/>
      </c>
      <c r="M49" s="26">
        <f>IFERROR(IF(I49="","",ROUND(I49*L49,2)),"")</f>
        <v/>
      </c>
      <c r="N49" s="26">
        <f>IFERROR(IF(I49="","",I49+K49+M49),"")</f>
        <v/>
      </c>
      <c r="O49" s="27">
        <f>IFERROR(IF(A49="","",DATE(YEAR(A49),MONTH(A49),1)),"")</f>
        <v/>
      </c>
      <c r="P49" s="11" t="n"/>
      <c r="Q49" s="10" t="n"/>
      <c r="R49" s="4" t="n"/>
    </row>
    <row r="50">
      <c r="A50" s="10" t="n"/>
      <c r="B50" s="11" t="n"/>
      <c r="C50" s="4" t="n"/>
      <c r="D50" s="4" t="n"/>
      <c r="E50" s="11" t="n"/>
      <c r="F50" s="11" t="n"/>
      <c r="G50" s="25" t="n"/>
      <c r="H50" s="25" t="n"/>
      <c r="I50" s="26">
        <f>IFERROR(IF(A50="","",MAX(0,G50-H50)),"")</f>
        <v/>
      </c>
      <c r="J50" s="14">
        <f>IFERROR(IF(A50="","",VLOOKUP(F50,'Paramètres'!$A$14:$D$17,3,FALSE)),"")</f>
        <v/>
      </c>
      <c r="K50" s="26">
        <f>IFERROR(IF(I50="","",ROUND(I50*J50,2)),"")</f>
        <v/>
      </c>
      <c r="L50" s="14">
        <f>IFERROR(IF(A50="","",VLOOKUP(F50,'Paramètres'!$A$14:$D$17,4,FALSE)),"")</f>
        <v/>
      </c>
      <c r="M50" s="26">
        <f>IFERROR(IF(I50="","",ROUND(I50*L50,2)),"")</f>
        <v/>
      </c>
      <c r="N50" s="26">
        <f>IFERROR(IF(I50="","",I50+K50+M50),"")</f>
        <v/>
      </c>
      <c r="O50" s="27">
        <f>IFERROR(IF(A50="","",DATE(YEAR(A50),MONTH(A50),1)),"")</f>
        <v/>
      </c>
      <c r="P50" s="11" t="n"/>
      <c r="Q50" s="10" t="n"/>
      <c r="R50" s="4" t="n"/>
    </row>
    <row r="51">
      <c r="A51" s="10" t="n"/>
      <c r="B51" s="11" t="n"/>
      <c r="C51" s="4" t="n"/>
      <c r="D51" s="4" t="n"/>
      <c r="E51" s="11" t="n"/>
      <c r="F51" s="11" t="n"/>
      <c r="G51" s="25" t="n"/>
      <c r="H51" s="25" t="n"/>
      <c r="I51" s="26">
        <f>IFERROR(IF(A51="","",MAX(0,G51-H51)),"")</f>
        <v/>
      </c>
      <c r="J51" s="14">
        <f>IFERROR(IF(A51="","",VLOOKUP(F51,'Paramètres'!$A$14:$D$17,3,FALSE)),"")</f>
        <v/>
      </c>
      <c r="K51" s="26">
        <f>IFERROR(IF(I51="","",ROUND(I51*J51,2)),"")</f>
        <v/>
      </c>
      <c r="L51" s="14">
        <f>IFERROR(IF(A51="","",VLOOKUP(F51,'Paramètres'!$A$14:$D$17,4,FALSE)),"")</f>
        <v/>
      </c>
      <c r="M51" s="26">
        <f>IFERROR(IF(I51="","",ROUND(I51*L51,2)),"")</f>
        <v/>
      </c>
      <c r="N51" s="26">
        <f>IFERROR(IF(I51="","",I51+K51+M51),"")</f>
        <v/>
      </c>
      <c r="O51" s="27">
        <f>IFERROR(IF(A51="","",DATE(YEAR(A51),MONTH(A51),1)),"")</f>
        <v/>
      </c>
      <c r="P51" s="11" t="n"/>
      <c r="Q51" s="10" t="n"/>
      <c r="R51" s="4" t="n"/>
    </row>
    <row r="52">
      <c r="A52" s="10" t="n"/>
      <c r="B52" s="11" t="n"/>
      <c r="C52" s="4" t="n"/>
      <c r="D52" s="4" t="n"/>
      <c r="E52" s="11" t="n"/>
      <c r="F52" s="11" t="n"/>
      <c r="G52" s="25" t="n"/>
      <c r="H52" s="25" t="n"/>
      <c r="I52" s="26">
        <f>IFERROR(IF(A52="","",MAX(0,G52-H52)),"")</f>
        <v/>
      </c>
      <c r="J52" s="14">
        <f>IFERROR(IF(A52="","",VLOOKUP(F52,'Paramètres'!$A$14:$D$17,3,FALSE)),"")</f>
        <v/>
      </c>
      <c r="K52" s="26">
        <f>IFERROR(IF(I52="","",ROUND(I52*J52,2)),"")</f>
        <v/>
      </c>
      <c r="L52" s="14">
        <f>IFERROR(IF(A52="","",VLOOKUP(F52,'Paramètres'!$A$14:$D$17,4,FALSE)),"")</f>
        <v/>
      </c>
      <c r="M52" s="26">
        <f>IFERROR(IF(I52="","",ROUND(I52*L52,2)),"")</f>
        <v/>
      </c>
      <c r="N52" s="26">
        <f>IFERROR(IF(I52="","",I52+K52+M52),"")</f>
        <v/>
      </c>
      <c r="O52" s="27">
        <f>IFERROR(IF(A52="","",DATE(YEAR(A52),MONTH(A52),1)),"")</f>
        <v/>
      </c>
      <c r="P52" s="11" t="n"/>
      <c r="Q52" s="10" t="n"/>
      <c r="R52" s="4" t="n"/>
    </row>
    <row r="53">
      <c r="A53" s="10" t="n"/>
      <c r="B53" s="11" t="n"/>
      <c r="C53" s="4" t="n"/>
      <c r="D53" s="4" t="n"/>
      <c r="E53" s="11" t="n"/>
      <c r="F53" s="11" t="n"/>
      <c r="G53" s="25" t="n"/>
      <c r="H53" s="25" t="n"/>
      <c r="I53" s="26">
        <f>IFERROR(IF(A53="","",MAX(0,G53-H53)),"")</f>
        <v/>
      </c>
      <c r="J53" s="14">
        <f>IFERROR(IF(A53="","",VLOOKUP(F53,'Paramètres'!$A$14:$D$17,3,FALSE)),"")</f>
        <v/>
      </c>
      <c r="K53" s="26">
        <f>IFERROR(IF(I53="","",ROUND(I53*J53,2)),"")</f>
        <v/>
      </c>
      <c r="L53" s="14">
        <f>IFERROR(IF(A53="","",VLOOKUP(F53,'Paramètres'!$A$14:$D$17,4,FALSE)),"")</f>
        <v/>
      </c>
      <c r="M53" s="26">
        <f>IFERROR(IF(I53="","",ROUND(I53*L53,2)),"")</f>
        <v/>
      </c>
      <c r="N53" s="26">
        <f>IFERROR(IF(I53="","",I53+K53+M53),"")</f>
        <v/>
      </c>
      <c r="O53" s="27">
        <f>IFERROR(IF(A53="","",DATE(YEAR(A53),MONTH(A53),1)),"")</f>
        <v/>
      </c>
      <c r="P53" s="11" t="n"/>
      <c r="Q53" s="10" t="n"/>
      <c r="R53" s="4" t="n"/>
    </row>
    <row r="54">
      <c r="A54" s="10" t="n"/>
      <c r="B54" s="11" t="n"/>
      <c r="C54" s="4" t="n"/>
      <c r="D54" s="4" t="n"/>
      <c r="E54" s="11" t="n"/>
      <c r="F54" s="11" t="n"/>
      <c r="G54" s="25" t="n"/>
      <c r="H54" s="25" t="n"/>
      <c r="I54" s="26">
        <f>IFERROR(IF(A54="","",MAX(0,G54-H54)),"")</f>
        <v/>
      </c>
      <c r="J54" s="14">
        <f>IFERROR(IF(A54="","",VLOOKUP(F54,'Paramètres'!$A$14:$D$17,3,FALSE)),"")</f>
        <v/>
      </c>
      <c r="K54" s="26">
        <f>IFERROR(IF(I54="","",ROUND(I54*J54,2)),"")</f>
        <v/>
      </c>
      <c r="L54" s="14">
        <f>IFERROR(IF(A54="","",VLOOKUP(F54,'Paramètres'!$A$14:$D$17,4,FALSE)),"")</f>
        <v/>
      </c>
      <c r="M54" s="26">
        <f>IFERROR(IF(I54="","",ROUND(I54*L54,2)),"")</f>
        <v/>
      </c>
      <c r="N54" s="26">
        <f>IFERROR(IF(I54="","",I54+K54+M54),"")</f>
        <v/>
      </c>
      <c r="O54" s="27">
        <f>IFERROR(IF(A54="","",DATE(YEAR(A54),MONTH(A54),1)),"")</f>
        <v/>
      </c>
      <c r="P54" s="11" t="n"/>
      <c r="Q54" s="10" t="n"/>
      <c r="R54" s="4" t="n"/>
    </row>
    <row r="55">
      <c r="A55" s="10" t="n"/>
      <c r="B55" s="11" t="n"/>
      <c r="C55" s="4" t="n"/>
      <c r="D55" s="4" t="n"/>
      <c r="E55" s="11" t="n"/>
      <c r="F55" s="11" t="n"/>
      <c r="G55" s="25" t="n"/>
      <c r="H55" s="25" t="n"/>
      <c r="I55" s="26">
        <f>IFERROR(IF(A55="","",MAX(0,G55-H55)),"")</f>
        <v/>
      </c>
      <c r="J55" s="14">
        <f>IFERROR(IF(A55="","",VLOOKUP(F55,'Paramètres'!$A$14:$D$17,3,FALSE)),"")</f>
        <v/>
      </c>
      <c r="K55" s="26">
        <f>IFERROR(IF(I55="","",ROUND(I55*J55,2)),"")</f>
        <v/>
      </c>
      <c r="L55" s="14">
        <f>IFERROR(IF(A55="","",VLOOKUP(F55,'Paramètres'!$A$14:$D$17,4,FALSE)),"")</f>
        <v/>
      </c>
      <c r="M55" s="26">
        <f>IFERROR(IF(I55="","",ROUND(I55*L55,2)),"")</f>
        <v/>
      </c>
      <c r="N55" s="26">
        <f>IFERROR(IF(I55="","",I55+K55+M55),"")</f>
        <v/>
      </c>
      <c r="O55" s="27">
        <f>IFERROR(IF(A55="","",DATE(YEAR(A55),MONTH(A55),1)),"")</f>
        <v/>
      </c>
      <c r="P55" s="11" t="n"/>
      <c r="Q55" s="10" t="n"/>
      <c r="R55" s="4" t="n"/>
    </row>
    <row r="56">
      <c r="A56" s="10" t="n"/>
      <c r="B56" s="11" t="n"/>
      <c r="C56" s="4" t="n"/>
      <c r="D56" s="4" t="n"/>
      <c r="E56" s="11" t="n"/>
      <c r="F56" s="11" t="n"/>
      <c r="G56" s="25" t="n"/>
      <c r="H56" s="25" t="n"/>
      <c r="I56" s="26">
        <f>IFERROR(IF(A56="","",MAX(0,G56-H56)),"")</f>
        <v/>
      </c>
      <c r="J56" s="14">
        <f>IFERROR(IF(A56="","",VLOOKUP(F56,'Paramètres'!$A$14:$D$17,3,FALSE)),"")</f>
        <v/>
      </c>
      <c r="K56" s="26">
        <f>IFERROR(IF(I56="","",ROUND(I56*J56,2)),"")</f>
        <v/>
      </c>
      <c r="L56" s="14">
        <f>IFERROR(IF(A56="","",VLOOKUP(F56,'Paramètres'!$A$14:$D$17,4,FALSE)),"")</f>
        <v/>
      </c>
      <c r="M56" s="26">
        <f>IFERROR(IF(I56="","",ROUND(I56*L56,2)),"")</f>
        <v/>
      </c>
      <c r="N56" s="26">
        <f>IFERROR(IF(I56="","",I56+K56+M56),"")</f>
        <v/>
      </c>
      <c r="O56" s="27">
        <f>IFERROR(IF(A56="","",DATE(YEAR(A56),MONTH(A56),1)),"")</f>
        <v/>
      </c>
      <c r="P56" s="11" t="n"/>
      <c r="Q56" s="10" t="n"/>
      <c r="R56" s="4" t="n"/>
    </row>
    <row r="57">
      <c r="A57" s="10" t="n"/>
      <c r="B57" s="11" t="n"/>
      <c r="C57" s="4" t="n"/>
      <c r="D57" s="4" t="n"/>
      <c r="E57" s="11" t="n"/>
      <c r="F57" s="11" t="n"/>
      <c r="G57" s="25" t="n"/>
      <c r="H57" s="25" t="n"/>
      <c r="I57" s="26">
        <f>IFERROR(IF(A57="","",MAX(0,G57-H57)),"")</f>
        <v/>
      </c>
      <c r="J57" s="14">
        <f>IFERROR(IF(A57="","",VLOOKUP(F57,'Paramètres'!$A$14:$D$17,3,FALSE)),"")</f>
        <v/>
      </c>
      <c r="K57" s="26">
        <f>IFERROR(IF(I57="","",ROUND(I57*J57,2)),"")</f>
        <v/>
      </c>
      <c r="L57" s="14">
        <f>IFERROR(IF(A57="","",VLOOKUP(F57,'Paramètres'!$A$14:$D$17,4,FALSE)),"")</f>
        <v/>
      </c>
      <c r="M57" s="26">
        <f>IFERROR(IF(I57="","",ROUND(I57*L57,2)),"")</f>
        <v/>
      </c>
      <c r="N57" s="26">
        <f>IFERROR(IF(I57="","",I57+K57+M57),"")</f>
        <v/>
      </c>
      <c r="O57" s="27">
        <f>IFERROR(IF(A57="","",DATE(YEAR(A57),MONTH(A57),1)),"")</f>
        <v/>
      </c>
      <c r="P57" s="11" t="n"/>
      <c r="Q57" s="10" t="n"/>
      <c r="R57" s="4" t="n"/>
    </row>
    <row r="58">
      <c r="A58" s="10" t="n"/>
      <c r="B58" s="11" t="n"/>
      <c r="C58" s="4" t="n"/>
      <c r="D58" s="4" t="n"/>
      <c r="E58" s="11" t="n"/>
      <c r="F58" s="11" t="n"/>
      <c r="G58" s="25" t="n"/>
      <c r="H58" s="25" t="n"/>
      <c r="I58" s="26">
        <f>IFERROR(IF(A58="","",MAX(0,G58-H58)),"")</f>
        <v/>
      </c>
      <c r="J58" s="14">
        <f>IFERROR(IF(A58="","",VLOOKUP(F58,'Paramètres'!$A$14:$D$17,3,FALSE)),"")</f>
        <v/>
      </c>
      <c r="K58" s="26">
        <f>IFERROR(IF(I58="","",ROUND(I58*J58,2)),"")</f>
        <v/>
      </c>
      <c r="L58" s="14">
        <f>IFERROR(IF(A58="","",VLOOKUP(F58,'Paramètres'!$A$14:$D$17,4,FALSE)),"")</f>
        <v/>
      </c>
      <c r="M58" s="26">
        <f>IFERROR(IF(I58="","",ROUND(I58*L58,2)),"")</f>
        <v/>
      </c>
      <c r="N58" s="26">
        <f>IFERROR(IF(I58="","",I58+K58+M58),"")</f>
        <v/>
      </c>
      <c r="O58" s="27">
        <f>IFERROR(IF(A58="","",DATE(YEAR(A58),MONTH(A58),1)),"")</f>
        <v/>
      </c>
      <c r="P58" s="11" t="n"/>
      <c r="Q58" s="10" t="n"/>
      <c r="R58" s="4" t="n"/>
    </row>
    <row r="59">
      <c r="A59" s="10" t="n"/>
      <c r="B59" s="11" t="n"/>
      <c r="C59" s="4" t="n"/>
      <c r="D59" s="4" t="n"/>
      <c r="E59" s="11" t="n"/>
      <c r="F59" s="11" t="n"/>
      <c r="G59" s="25" t="n"/>
      <c r="H59" s="25" t="n"/>
      <c r="I59" s="26">
        <f>IFERROR(IF(A59="","",MAX(0,G59-H59)),"")</f>
        <v/>
      </c>
      <c r="J59" s="14">
        <f>IFERROR(IF(A59="","",VLOOKUP(F59,'Paramètres'!$A$14:$D$17,3,FALSE)),"")</f>
        <v/>
      </c>
      <c r="K59" s="26">
        <f>IFERROR(IF(I59="","",ROUND(I59*J59,2)),"")</f>
        <v/>
      </c>
      <c r="L59" s="14">
        <f>IFERROR(IF(A59="","",VLOOKUP(F59,'Paramètres'!$A$14:$D$17,4,FALSE)),"")</f>
        <v/>
      </c>
      <c r="M59" s="26">
        <f>IFERROR(IF(I59="","",ROUND(I59*L59,2)),"")</f>
        <v/>
      </c>
      <c r="N59" s="26">
        <f>IFERROR(IF(I59="","",I59+K59+M59),"")</f>
        <v/>
      </c>
      <c r="O59" s="27">
        <f>IFERROR(IF(A59="","",DATE(YEAR(A59),MONTH(A59),1)),"")</f>
        <v/>
      </c>
      <c r="P59" s="11" t="n"/>
      <c r="Q59" s="10" t="n"/>
      <c r="R59" s="4" t="n"/>
    </row>
    <row r="60">
      <c r="A60" s="10" t="n"/>
      <c r="B60" s="11" t="n"/>
      <c r="C60" s="4" t="n"/>
      <c r="D60" s="4" t="n"/>
      <c r="E60" s="11" t="n"/>
      <c r="F60" s="11" t="n"/>
      <c r="G60" s="25" t="n"/>
      <c r="H60" s="25" t="n"/>
      <c r="I60" s="26">
        <f>IFERROR(IF(A60="","",MAX(0,G60-H60)),"")</f>
        <v/>
      </c>
      <c r="J60" s="14">
        <f>IFERROR(IF(A60="","",VLOOKUP(F60,'Paramètres'!$A$14:$D$17,3,FALSE)),"")</f>
        <v/>
      </c>
      <c r="K60" s="26">
        <f>IFERROR(IF(I60="","",ROUND(I60*J60,2)),"")</f>
        <v/>
      </c>
      <c r="L60" s="14">
        <f>IFERROR(IF(A60="","",VLOOKUP(F60,'Paramètres'!$A$14:$D$17,4,FALSE)),"")</f>
        <v/>
      </c>
      <c r="M60" s="26">
        <f>IFERROR(IF(I60="","",ROUND(I60*L60,2)),"")</f>
        <v/>
      </c>
      <c r="N60" s="26">
        <f>IFERROR(IF(I60="","",I60+K60+M60),"")</f>
        <v/>
      </c>
      <c r="O60" s="27">
        <f>IFERROR(IF(A60="","",DATE(YEAR(A60),MONTH(A60),1)),"")</f>
        <v/>
      </c>
      <c r="P60" s="11" t="n"/>
      <c r="Q60" s="10" t="n"/>
      <c r="R60" s="4" t="n"/>
    </row>
    <row r="61">
      <c r="A61" s="10" t="n"/>
      <c r="B61" s="11" t="n"/>
      <c r="C61" s="4" t="n"/>
      <c r="D61" s="4" t="n"/>
      <c r="E61" s="11" t="n"/>
      <c r="F61" s="11" t="n"/>
      <c r="G61" s="25" t="n"/>
      <c r="H61" s="25" t="n"/>
      <c r="I61" s="26">
        <f>IFERROR(IF(A61="","",MAX(0,G61-H61)),"")</f>
        <v/>
      </c>
      <c r="J61" s="14">
        <f>IFERROR(IF(A61="","",VLOOKUP(F61,'Paramètres'!$A$14:$D$17,3,FALSE)),"")</f>
        <v/>
      </c>
      <c r="K61" s="26">
        <f>IFERROR(IF(I61="","",ROUND(I61*J61,2)),"")</f>
        <v/>
      </c>
      <c r="L61" s="14">
        <f>IFERROR(IF(A61="","",VLOOKUP(F61,'Paramètres'!$A$14:$D$17,4,FALSE)),"")</f>
        <v/>
      </c>
      <c r="M61" s="26">
        <f>IFERROR(IF(I61="","",ROUND(I61*L61,2)),"")</f>
        <v/>
      </c>
      <c r="N61" s="26">
        <f>IFERROR(IF(I61="","",I61+K61+M61),"")</f>
        <v/>
      </c>
      <c r="O61" s="27">
        <f>IFERROR(IF(A61="","",DATE(YEAR(A61),MONTH(A61),1)),"")</f>
        <v/>
      </c>
      <c r="P61" s="11" t="n"/>
      <c r="Q61" s="10" t="n"/>
      <c r="R61" s="4" t="n"/>
    </row>
    <row r="62">
      <c r="A62" s="10" t="n"/>
      <c r="B62" s="11" t="n"/>
      <c r="C62" s="4" t="n"/>
      <c r="D62" s="4" t="n"/>
      <c r="E62" s="11" t="n"/>
      <c r="F62" s="11" t="n"/>
      <c r="G62" s="25" t="n"/>
      <c r="H62" s="25" t="n"/>
      <c r="I62" s="26">
        <f>IFERROR(IF(A62="","",MAX(0,G62-H62)),"")</f>
        <v/>
      </c>
      <c r="J62" s="14">
        <f>IFERROR(IF(A62="","",VLOOKUP(F62,'Paramètres'!$A$14:$D$17,3,FALSE)),"")</f>
        <v/>
      </c>
      <c r="K62" s="26">
        <f>IFERROR(IF(I62="","",ROUND(I62*J62,2)),"")</f>
        <v/>
      </c>
      <c r="L62" s="14">
        <f>IFERROR(IF(A62="","",VLOOKUP(F62,'Paramètres'!$A$14:$D$17,4,FALSE)),"")</f>
        <v/>
      </c>
      <c r="M62" s="26">
        <f>IFERROR(IF(I62="","",ROUND(I62*L62,2)),"")</f>
        <v/>
      </c>
      <c r="N62" s="26">
        <f>IFERROR(IF(I62="","",I62+K62+M62),"")</f>
        <v/>
      </c>
      <c r="O62" s="27">
        <f>IFERROR(IF(A62="","",DATE(YEAR(A62),MONTH(A62),1)),"")</f>
        <v/>
      </c>
      <c r="P62" s="11" t="n"/>
      <c r="Q62" s="10" t="n"/>
      <c r="R62" s="4" t="n"/>
    </row>
    <row r="63">
      <c r="A63" s="10" t="n"/>
      <c r="B63" s="11" t="n"/>
      <c r="C63" s="4" t="n"/>
      <c r="D63" s="4" t="n"/>
      <c r="E63" s="11" t="n"/>
      <c r="F63" s="11" t="n"/>
      <c r="G63" s="25" t="n"/>
      <c r="H63" s="25" t="n"/>
      <c r="I63" s="26">
        <f>IFERROR(IF(A63="","",MAX(0,G63-H63)),"")</f>
        <v/>
      </c>
      <c r="J63" s="14">
        <f>IFERROR(IF(A63="","",VLOOKUP(F63,'Paramètres'!$A$14:$D$17,3,FALSE)),"")</f>
        <v/>
      </c>
      <c r="K63" s="26">
        <f>IFERROR(IF(I63="","",ROUND(I63*J63,2)),"")</f>
        <v/>
      </c>
      <c r="L63" s="14">
        <f>IFERROR(IF(A63="","",VLOOKUP(F63,'Paramètres'!$A$14:$D$17,4,FALSE)),"")</f>
        <v/>
      </c>
      <c r="M63" s="26">
        <f>IFERROR(IF(I63="","",ROUND(I63*L63,2)),"")</f>
        <v/>
      </c>
      <c r="N63" s="26">
        <f>IFERROR(IF(I63="","",I63+K63+M63),"")</f>
        <v/>
      </c>
      <c r="O63" s="27">
        <f>IFERROR(IF(A63="","",DATE(YEAR(A63),MONTH(A63),1)),"")</f>
        <v/>
      </c>
      <c r="P63" s="11" t="n"/>
      <c r="Q63" s="10" t="n"/>
      <c r="R63" s="4" t="n"/>
    </row>
    <row r="64">
      <c r="A64" s="10" t="n"/>
      <c r="B64" s="11" t="n"/>
      <c r="C64" s="4" t="n"/>
      <c r="D64" s="4" t="n"/>
      <c r="E64" s="11" t="n"/>
      <c r="F64" s="11" t="n"/>
      <c r="G64" s="25" t="n"/>
      <c r="H64" s="25" t="n"/>
      <c r="I64" s="26">
        <f>IFERROR(IF(A64="","",MAX(0,G64-H64)),"")</f>
        <v/>
      </c>
      <c r="J64" s="14">
        <f>IFERROR(IF(A64="","",VLOOKUP(F64,'Paramètres'!$A$14:$D$17,3,FALSE)),"")</f>
        <v/>
      </c>
      <c r="K64" s="26">
        <f>IFERROR(IF(I64="","",ROUND(I64*J64,2)),"")</f>
        <v/>
      </c>
      <c r="L64" s="14">
        <f>IFERROR(IF(A64="","",VLOOKUP(F64,'Paramètres'!$A$14:$D$17,4,FALSE)),"")</f>
        <v/>
      </c>
      <c r="M64" s="26">
        <f>IFERROR(IF(I64="","",ROUND(I64*L64,2)),"")</f>
        <v/>
      </c>
      <c r="N64" s="26">
        <f>IFERROR(IF(I64="","",I64+K64+M64),"")</f>
        <v/>
      </c>
      <c r="O64" s="27">
        <f>IFERROR(IF(A64="","",DATE(YEAR(A64),MONTH(A64),1)),"")</f>
        <v/>
      </c>
      <c r="P64" s="11" t="n"/>
      <c r="Q64" s="10" t="n"/>
      <c r="R64" s="4" t="n"/>
    </row>
    <row r="65">
      <c r="A65" s="10" t="n"/>
      <c r="B65" s="11" t="n"/>
      <c r="C65" s="4" t="n"/>
      <c r="D65" s="4" t="n"/>
      <c r="E65" s="11" t="n"/>
      <c r="F65" s="11" t="n"/>
      <c r="G65" s="25" t="n"/>
      <c r="H65" s="25" t="n"/>
      <c r="I65" s="26">
        <f>IFERROR(IF(A65="","",MAX(0,G65-H65)),"")</f>
        <v/>
      </c>
      <c r="J65" s="14">
        <f>IFERROR(IF(A65="","",VLOOKUP(F65,'Paramètres'!$A$14:$D$17,3,FALSE)),"")</f>
        <v/>
      </c>
      <c r="K65" s="26">
        <f>IFERROR(IF(I65="","",ROUND(I65*J65,2)),"")</f>
        <v/>
      </c>
      <c r="L65" s="14">
        <f>IFERROR(IF(A65="","",VLOOKUP(F65,'Paramètres'!$A$14:$D$17,4,FALSE)),"")</f>
        <v/>
      </c>
      <c r="M65" s="26">
        <f>IFERROR(IF(I65="","",ROUND(I65*L65,2)),"")</f>
        <v/>
      </c>
      <c r="N65" s="26">
        <f>IFERROR(IF(I65="","",I65+K65+M65),"")</f>
        <v/>
      </c>
      <c r="O65" s="27">
        <f>IFERROR(IF(A65="","",DATE(YEAR(A65),MONTH(A65),1)),"")</f>
        <v/>
      </c>
      <c r="P65" s="11" t="n"/>
      <c r="Q65" s="10" t="n"/>
      <c r="R65" s="4" t="n"/>
    </row>
    <row r="66">
      <c r="A66" s="10" t="n"/>
      <c r="B66" s="11" t="n"/>
      <c r="C66" s="4" t="n"/>
      <c r="D66" s="4" t="n"/>
      <c r="E66" s="11" t="n"/>
      <c r="F66" s="11" t="n"/>
      <c r="G66" s="25" t="n"/>
      <c r="H66" s="25" t="n"/>
      <c r="I66" s="26">
        <f>IFERROR(IF(A66="","",MAX(0,G66-H66)),"")</f>
        <v/>
      </c>
      <c r="J66" s="14">
        <f>IFERROR(IF(A66="","",VLOOKUP(F66,'Paramètres'!$A$14:$D$17,3,FALSE)),"")</f>
        <v/>
      </c>
      <c r="K66" s="26">
        <f>IFERROR(IF(I66="","",ROUND(I66*J66,2)),"")</f>
        <v/>
      </c>
      <c r="L66" s="14">
        <f>IFERROR(IF(A66="","",VLOOKUP(F66,'Paramètres'!$A$14:$D$17,4,FALSE)),"")</f>
        <v/>
      </c>
      <c r="M66" s="26">
        <f>IFERROR(IF(I66="","",ROUND(I66*L66,2)),"")</f>
        <v/>
      </c>
      <c r="N66" s="26">
        <f>IFERROR(IF(I66="","",I66+K66+M66),"")</f>
        <v/>
      </c>
      <c r="O66" s="27">
        <f>IFERROR(IF(A66="","",DATE(YEAR(A66),MONTH(A66),1)),"")</f>
        <v/>
      </c>
      <c r="P66" s="11" t="n"/>
      <c r="Q66" s="10" t="n"/>
      <c r="R66" s="4" t="n"/>
    </row>
    <row r="67">
      <c r="A67" s="10" t="n"/>
      <c r="B67" s="11" t="n"/>
      <c r="C67" s="4" t="n"/>
      <c r="D67" s="4" t="n"/>
      <c r="E67" s="11" t="n"/>
      <c r="F67" s="11" t="n"/>
      <c r="G67" s="25" t="n"/>
      <c r="H67" s="25" t="n"/>
      <c r="I67" s="26">
        <f>IFERROR(IF(A67="","",MAX(0,G67-H67)),"")</f>
        <v/>
      </c>
      <c r="J67" s="14">
        <f>IFERROR(IF(A67="","",VLOOKUP(F67,'Paramètres'!$A$14:$D$17,3,FALSE)),"")</f>
        <v/>
      </c>
      <c r="K67" s="26">
        <f>IFERROR(IF(I67="","",ROUND(I67*J67,2)),"")</f>
        <v/>
      </c>
      <c r="L67" s="14">
        <f>IFERROR(IF(A67="","",VLOOKUP(F67,'Paramètres'!$A$14:$D$17,4,FALSE)),"")</f>
        <v/>
      </c>
      <c r="M67" s="26">
        <f>IFERROR(IF(I67="","",ROUND(I67*L67,2)),"")</f>
        <v/>
      </c>
      <c r="N67" s="26">
        <f>IFERROR(IF(I67="","",I67+K67+M67),"")</f>
        <v/>
      </c>
      <c r="O67" s="27">
        <f>IFERROR(IF(A67="","",DATE(YEAR(A67),MONTH(A67),1)),"")</f>
        <v/>
      </c>
      <c r="P67" s="11" t="n"/>
      <c r="Q67" s="10" t="n"/>
      <c r="R67" s="4" t="n"/>
    </row>
    <row r="68">
      <c r="A68" s="10" t="n"/>
      <c r="B68" s="11" t="n"/>
      <c r="C68" s="4" t="n"/>
      <c r="D68" s="4" t="n"/>
      <c r="E68" s="11" t="n"/>
      <c r="F68" s="11" t="n"/>
      <c r="G68" s="25" t="n"/>
      <c r="H68" s="25" t="n"/>
      <c r="I68" s="26">
        <f>IFERROR(IF(A68="","",MAX(0,G68-H68)),"")</f>
        <v/>
      </c>
      <c r="J68" s="14">
        <f>IFERROR(IF(A68="","",VLOOKUP(F68,'Paramètres'!$A$14:$D$17,3,FALSE)),"")</f>
        <v/>
      </c>
      <c r="K68" s="26">
        <f>IFERROR(IF(I68="","",ROUND(I68*J68,2)),"")</f>
        <v/>
      </c>
      <c r="L68" s="14">
        <f>IFERROR(IF(A68="","",VLOOKUP(F68,'Paramètres'!$A$14:$D$17,4,FALSE)),"")</f>
        <v/>
      </c>
      <c r="M68" s="26">
        <f>IFERROR(IF(I68="","",ROUND(I68*L68,2)),"")</f>
        <v/>
      </c>
      <c r="N68" s="26">
        <f>IFERROR(IF(I68="","",I68+K68+M68),"")</f>
        <v/>
      </c>
      <c r="O68" s="27">
        <f>IFERROR(IF(A68="","",DATE(YEAR(A68),MONTH(A68),1)),"")</f>
        <v/>
      </c>
      <c r="P68" s="11" t="n"/>
      <c r="Q68" s="10" t="n"/>
      <c r="R68" s="4" t="n"/>
    </row>
    <row r="69">
      <c r="A69" s="10" t="n"/>
      <c r="B69" s="11" t="n"/>
      <c r="C69" s="4" t="n"/>
      <c r="D69" s="4" t="n"/>
      <c r="E69" s="11" t="n"/>
      <c r="F69" s="11" t="n"/>
      <c r="G69" s="25" t="n"/>
      <c r="H69" s="25" t="n"/>
      <c r="I69" s="26">
        <f>IFERROR(IF(A69="","",MAX(0,G69-H69)),"")</f>
        <v/>
      </c>
      <c r="J69" s="14">
        <f>IFERROR(IF(A69="","",VLOOKUP(F69,'Paramètres'!$A$14:$D$17,3,FALSE)),"")</f>
        <v/>
      </c>
      <c r="K69" s="26">
        <f>IFERROR(IF(I69="","",ROUND(I69*J69,2)),"")</f>
        <v/>
      </c>
      <c r="L69" s="14">
        <f>IFERROR(IF(A69="","",VLOOKUP(F69,'Paramètres'!$A$14:$D$17,4,FALSE)),"")</f>
        <v/>
      </c>
      <c r="M69" s="26">
        <f>IFERROR(IF(I69="","",ROUND(I69*L69,2)),"")</f>
        <v/>
      </c>
      <c r="N69" s="26">
        <f>IFERROR(IF(I69="","",I69+K69+M69),"")</f>
        <v/>
      </c>
      <c r="O69" s="27">
        <f>IFERROR(IF(A69="","",DATE(YEAR(A69),MONTH(A69),1)),"")</f>
        <v/>
      </c>
      <c r="P69" s="11" t="n"/>
      <c r="Q69" s="10" t="n"/>
      <c r="R69" s="4" t="n"/>
    </row>
    <row r="70">
      <c r="A70" s="10" t="n"/>
      <c r="B70" s="11" t="n"/>
      <c r="C70" s="4" t="n"/>
      <c r="D70" s="4" t="n"/>
      <c r="E70" s="11" t="n"/>
      <c r="F70" s="11" t="n"/>
      <c r="G70" s="25" t="n"/>
      <c r="H70" s="25" t="n"/>
      <c r="I70" s="26">
        <f>IFERROR(IF(A70="","",MAX(0,G70-H70)),"")</f>
        <v/>
      </c>
      <c r="J70" s="14">
        <f>IFERROR(IF(A70="","",VLOOKUP(F70,'Paramètres'!$A$14:$D$17,3,FALSE)),"")</f>
        <v/>
      </c>
      <c r="K70" s="26">
        <f>IFERROR(IF(I70="","",ROUND(I70*J70,2)),"")</f>
        <v/>
      </c>
      <c r="L70" s="14">
        <f>IFERROR(IF(A70="","",VLOOKUP(F70,'Paramètres'!$A$14:$D$17,4,FALSE)),"")</f>
        <v/>
      </c>
      <c r="M70" s="26">
        <f>IFERROR(IF(I70="","",ROUND(I70*L70,2)),"")</f>
        <v/>
      </c>
      <c r="N70" s="26">
        <f>IFERROR(IF(I70="","",I70+K70+M70),"")</f>
        <v/>
      </c>
      <c r="O70" s="27">
        <f>IFERROR(IF(A70="","",DATE(YEAR(A70),MONTH(A70),1)),"")</f>
        <v/>
      </c>
      <c r="P70" s="11" t="n"/>
      <c r="Q70" s="10" t="n"/>
      <c r="R70" s="4" t="n"/>
    </row>
    <row r="71">
      <c r="A71" s="10" t="n"/>
      <c r="B71" s="11" t="n"/>
      <c r="C71" s="4" t="n"/>
      <c r="D71" s="4" t="n"/>
      <c r="E71" s="11" t="n"/>
      <c r="F71" s="11" t="n"/>
      <c r="G71" s="25" t="n"/>
      <c r="H71" s="25" t="n"/>
      <c r="I71" s="26">
        <f>IFERROR(IF(A71="","",MAX(0,G71-H71)),"")</f>
        <v/>
      </c>
      <c r="J71" s="14">
        <f>IFERROR(IF(A71="","",VLOOKUP(F71,'Paramètres'!$A$14:$D$17,3,FALSE)),"")</f>
        <v/>
      </c>
      <c r="K71" s="26">
        <f>IFERROR(IF(I71="","",ROUND(I71*J71,2)),"")</f>
        <v/>
      </c>
      <c r="L71" s="14">
        <f>IFERROR(IF(A71="","",VLOOKUP(F71,'Paramètres'!$A$14:$D$17,4,FALSE)),"")</f>
        <v/>
      </c>
      <c r="M71" s="26">
        <f>IFERROR(IF(I71="","",ROUND(I71*L71,2)),"")</f>
        <v/>
      </c>
      <c r="N71" s="26">
        <f>IFERROR(IF(I71="","",I71+K71+M71),"")</f>
        <v/>
      </c>
      <c r="O71" s="27">
        <f>IFERROR(IF(A71="","",DATE(YEAR(A71),MONTH(A71),1)),"")</f>
        <v/>
      </c>
      <c r="P71" s="11" t="n"/>
      <c r="Q71" s="10" t="n"/>
      <c r="R71" s="4" t="n"/>
    </row>
    <row r="72">
      <c r="A72" s="10" t="n"/>
      <c r="B72" s="11" t="n"/>
      <c r="C72" s="4" t="n"/>
      <c r="D72" s="4" t="n"/>
      <c r="E72" s="11" t="n"/>
      <c r="F72" s="11" t="n"/>
      <c r="G72" s="25" t="n"/>
      <c r="H72" s="25" t="n"/>
      <c r="I72" s="26">
        <f>IFERROR(IF(A72="","",MAX(0,G72-H72)),"")</f>
        <v/>
      </c>
      <c r="J72" s="14">
        <f>IFERROR(IF(A72="","",VLOOKUP(F72,'Paramètres'!$A$14:$D$17,3,FALSE)),"")</f>
        <v/>
      </c>
      <c r="K72" s="26">
        <f>IFERROR(IF(I72="","",ROUND(I72*J72,2)),"")</f>
        <v/>
      </c>
      <c r="L72" s="14">
        <f>IFERROR(IF(A72="","",VLOOKUP(F72,'Paramètres'!$A$14:$D$17,4,FALSE)),"")</f>
        <v/>
      </c>
      <c r="M72" s="26">
        <f>IFERROR(IF(I72="","",ROUND(I72*L72,2)),"")</f>
        <v/>
      </c>
      <c r="N72" s="26">
        <f>IFERROR(IF(I72="","",I72+K72+M72),"")</f>
        <v/>
      </c>
      <c r="O72" s="27">
        <f>IFERROR(IF(A72="","",DATE(YEAR(A72),MONTH(A72),1)),"")</f>
        <v/>
      </c>
      <c r="P72" s="11" t="n"/>
      <c r="Q72" s="10" t="n"/>
      <c r="R72" s="4" t="n"/>
    </row>
    <row r="73">
      <c r="A73" s="10" t="n"/>
      <c r="B73" s="11" t="n"/>
      <c r="C73" s="4" t="n"/>
      <c r="D73" s="4" t="n"/>
      <c r="E73" s="11" t="n"/>
      <c r="F73" s="11" t="n"/>
      <c r="G73" s="25" t="n"/>
      <c r="H73" s="25" t="n"/>
      <c r="I73" s="26">
        <f>IFERROR(IF(A73="","",MAX(0,G73-H73)),"")</f>
        <v/>
      </c>
      <c r="J73" s="14">
        <f>IFERROR(IF(A73="","",VLOOKUP(F73,'Paramètres'!$A$14:$D$17,3,FALSE)),"")</f>
        <v/>
      </c>
      <c r="K73" s="26">
        <f>IFERROR(IF(I73="","",ROUND(I73*J73,2)),"")</f>
        <v/>
      </c>
      <c r="L73" s="14">
        <f>IFERROR(IF(A73="","",VLOOKUP(F73,'Paramètres'!$A$14:$D$17,4,FALSE)),"")</f>
        <v/>
      </c>
      <c r="M73" s="26">
        <f>IFERROR(IF(I73="","",ROUND(I73*L73,2)),"")</f>
        <v/>
      </c>
      <c r="N73" s="26">
        <f>IFERROR(IF(I73="","",I73+K73+M73),"")</f>
        <v/>
      </c>
      <c r="O73" s="27">
        <f>IFERROR(IF(A73="","",DATE(YEAR(A73),MONTH(A73),1)),"")</f>
        <v/>
      </c>
      <c r="P73" s="11" t="n"/>
      <c r="Q73" s="10" t="n"/>
      <c r="R73" s="4" t="n"/>
    </row>
    <row r="74">
      <c r="A74" s="10" t="n"/>
      <c r="B74" s="11" t="n"/>
      <c r="C74" s="4" t="n"/>
      <c r="D74" s="4" t="n"/>
      <c r="E74" s="11" t="n"/>
      <c r="F74" s="11" t="n"/>
      <c r="G74" s="25" t="n"/>
      <c r="H74" s="25" t="n"/>
      <c r="I74" s="26">
        <f>IFERROR(IF(A74="","",MAX(0,G74-H74)),"")</f>
        <v/>
      </c>
      <c r="J74" s="14">
        <f>IFERROR(IF(A74="","",VLOOKUP(F74,'Paramètres'!$A$14:$D$17,3,FALSE)),"")</f>
        <v/>
      </c>
      <c r="K74" s="26">
        <f>IFERROR(IF(I74="","",ROUND(I74*J74,2)),"")</f>
        <v/>
      </c>
      <c r="L74" s="14">
        <f>IFERROR(IF(A74="","",VLOOKUP(F74,'Paramètres'!$A$14:$D$17,4,FALSE)),"")</f>
        <v/>
      </c>
      <c r="M74" s="26">
        <f>IFERROR(IF(I74="","",ROUND(I74*L74,2)),"")</f>
        <v/>
      </c>
      <c r="N74" s="26">
        <f>IFERROR(IF(I74="","",I74+K74+M74),"")</f>
        <v/>
      </c>
      <c r="O74" s="27">
        <f>IFERROR(IF(A74="","",DATE(YEAR(A74),MONTH(A74),1)),"")</f>
        <v/>
      </c>
      <c r="P74" s="11" t="n"/>
      <c r="Q74" s="10" t="n"/>
      <c r="R74" s="4" t="n"/>
    </row>
    <row r="75">
      <c r="A75" s="10" t="n"/>
      <c r="B75" s="11" t="n"/>
      <c r="C75" s="4" t="n"/>
      <c r="D75" s="4" t="n"/>
      <c r="E75" s="11" t="n"/>
      <c r="F75" s="11" t="n"/>
      <c r="G75" s="25" t="n"/>
      <c r="H75" s="25" t="n"/>
      <c r="I75" s="26">
        <f>IFERROR(IF(A75="","",MAX(0,G75-H75)),"")</f>
        <v/>
      </c>
      <c r="J75" s="14">
        <f>IFERROR(IF(A75="","",VLOOKUP(F75,'Paramètres'!$A$14:$D$17,3,FALSE)),"")</f>
        <v/>
      </c>
      <c r="K75" s="26">
        <f>IFERROR(IF(I75="","",ROUND(I75*J75,2)),"")</f>
        <v/>
      </c>
      <c r="L75" s="14">
        <f>IFERROR(IF(A75="","",VLOOKUP(F75,'Paramètres'!$A$14:$D$17,4,FALSE)),"")</f>
        <v/>
      </c>
      <c r="M75" s="26">
        <f>IFERROR(IF(I75="","",ROUND(I75*L75,2)),"")</f>
        <v/>
      </c>
      <c r="N75" s="26">
        <f>IFERROR(IF(I75="","",I75+K75+M75),"")</f>
        <v/>
      </c>
      <c r="O75" s="27">
        <f>IFERROR(IF(A75="","",DATE(YEAR(A75),MONTH(A75),1)),"")</f>
        <v/>
      </c>
      <c r="P75" s="11" t="n"/>
      <c r="Q75" s="10" t="n"/>
      <c r="R75" s="4" t="n"/>
    </row>
    <row r="76">
      <c r="A76" s="10" t="n"/>
      <c r="B76" s="11" t="n"/>
      <c r="C76" s="4" t="n"/>
      <c r="D76" s="4" t="n"/>
      <c r="E76" s="11" t="n"/>
      <c r="F76" s="11" t="n"/>
      <c r="G76" s="25" t="n"/>
      <c r="H76" s="25" t="n"/>
      <c r="I76" s="26">
        <f>IFERROR(IF(A76="","",MAX(0,G76-H76)),"")</f>
        <v/>
      </c>
      <c r="J76" s="14">
        <f>IFERROR(IF(A76="","",VLOOKUP(F76,'Paramètres'!$A$14:$D$17,3,FALSE)),"")</f>
        <v/>
      </c>
      <c r="K76" s="26">
        <f>IFERROR(IF(I76="","",ROUND(I76*J76,2)),"")</f>
        <v/>
      </c>
      <c r="L76" s="14">
        <f>IFERROR(IF(A76="","",VLOOKUP(F76,'Paramètres'!$A$14:$D$17,4,FALSE)),"")</f>
        <v/>
      </c>
      <c r="M76" s="26">
        <f>IFERROR(IF(I76="","",ROUND(I76*L76,2)),"")</f>
        <v/>
      </c>
      <c r="N76" s="26">
        <f>IFERROR(IF(I76="","",I76+K76+M76),"")</f>
        <v/>
      </c>
      <c r="O76" s="27">
        <f>IFERROR(IF(A76="","",DATE(YEAR(A76),MONTH(A76),1)),"")</f>
        <v/>
      </c>
      <c r="P76" s="11" t="n"/>
      <c r="Q76" s="10" t="n"/>
      <c r="R76" s="4" t="n"/>
    </row>
    <row r="77">
      <c r="A77" s="10" t="n"/>
      <c r="B77" s="11" t="n"/>
      <c r="C77" s="4" t="n"/>
      <c r="D77" s="4" t="n"/>
      <c r="E77" s="11" t="n"/>
      <c r="F77" s="11" t="n"/>
      <c r="G77" s="25" t="n"/>
      <c r="H77" s="25" t="n"/>
      <c r="I77" s="26">
        <f>IFERROR(IF(A77="","",MAX(0,G77-H77)),"")</f>
        <v/>
      </c>
      <c r="J77" s="14">
        <f>IFERROR(IF(A77="","",VLOOKUP(F77,'Paramètres'!$A$14:$D$17,3,FALSE)),"")</f>
        <v/>
      </c>
      <c r="K77" s="26">
        <f>IFERROR(IF(I77="","",ROUND(I77*J77,2)),"")</f>
        <v/>
      </c>
      <c r="L77" s="14">
        <f>IFERROR(IF(A77="","",VLOOKUP(F77,'Paramètres'!$A$14:$D$17,4,FALSE)),"")</f>
        <v/>
      </c>
      <c r="M77" s="26">
        <f>IFERROR(IF(I77="","",ROUND(I77*L77,2)),"")</f>
        <v/>
      </c>
      <c r="N77" s="26">
        <f>IFERROR(IF(I77="","",I77+K77+M77),"")</f>
        <v/>
      </c>
      <c r="O77" s="27">
        <f>IFERROR(IF(A77="","",DATE(YEAR(A77),MONTH(A77),1)),"")</f>
        <v/>
      </c>
      <c r="P77" s="11" t="n"/>
      <c r="Q77" s="10" t="n"/>
      <c r="R77" s="4" t="n"/>
    </row>
    <row r="78">
      <c r="A78" s="10" t="n"/>
      <c r="B78" s="11" t="n"/>
      <c r="C78" s="4" t="n"/>
      <c r="D78" s="4" t="n"/>
      <c r="E78" s="11" t="n"/>
      <c r="F78" s="11" t="n"/>
      <c r="G78" s="25" t="n"/>
      <c r="H78" s="25" t="n"/>
      <c r="I78" s="26">
        <f>IFERROR(IF(A78="","",MAX(0,G78-H78)),"")</f>
        <v/>
      </c>
      <c r="J78" s="14">
        <f>IFERROR(IF(A78="","",VLOOKUP(F78,'Paramètres'!$A$14:$D$17,3,FALSE)),"")</f>
        <v/>
      </c>
      <c r="K78" s="26">
        <f>IFERROR(IF(I78="","",ROUND(I78*J78,2)),"")</f>
        <v/>
      </c>
      <c r="L78" s="14">
        <f>IFERROR(IF(A78="","",VLOOKUP(F78,'Paramètres'!$A$14:$D$17,4,FALSE)),"")</f>
        <v/>
      </c>
      <c r="M78" s="26">
        <f>IFERROR(IF(I78="","",ROUND(I78*L78,2)),"")</f>
        <v/>
      </c>
      <c r="N78" s="26">
        <f>IFERROR(IF(I78="","",I78+K78+M78),"")</f>
        <v/>
      </c>
      <c r="O78" s="27">
        <f>IFERROR(IF(A78="","",DATE(YEAR(A78),MONTH(A78),1)),"")</f>
        <v/>
      </c>
      <c r="P78" s="11" t="n"/>
      <c r="Q78" s="10" t="n"/>
      <c r="R78" s="4" t="n"/>
    </row>
    <row r="79">
      <c r="A79" s="10" t="n"/>
      <c r="B79" s="11" t="n"/>
      <c r="C79" s="4" t="n"/>
      <c r="D79" s="4" t="n"/>
      <c r="E79" s="11" t="n"/>
      <c r="F79" s="11" t="n"/>
      <c r="G79" s="25" t="n"/>
      <c r="H79" s="25" t="n"/>
      <c r="I79" s="26">
        <f>IFERROR(IF(A79="","",MAX(0,G79-H79)),"")</f>
        <v/>
      </c>
      <c r="J79" s="14">
        <f>IFERROR(IF(A79="","",VLOOKUP(F79,'Paramètres'!$A$14:$D$17,3,FALSE)),"")</f>
        <v/>
      </c>
      <c r="K79" s="26">
        <f>IFERROR(IF(I79="","",ROUND(I79*J79,2)),"")</f>
        <v/>
      </c>
      <c r="L79" s="14">
        <f>IFERROR(IF(A79="","",VLOOKUP(F79,'Paramètres'!$A$14:$D$17,4,FALSE)),"")</f>
        <v/>
      </c>
      <c r="M79" s="26">
        <f>IFERROR(IF(I79="","",ROUND(I79*L79,2)),"")</f>
        <v/>
      </c>
      <c r="N79" s="26">
        <f>IFERROR(IF(I79="","",I79+K79+M79),"")</f>
        <v/>
      </c>
      <c r="O79" s="27">
        <f>IFERROR(IF(A79="","",DATE(YEAR(A79),MONTH(A79),1)),"")</f>
        <v/>
      </c>
      <c r="P79" s="11" t="n"/>
      <c r="Q79" s="10" t="n"/>
      <c r="R79" s="4" t="n"/>
    </row>
    <row r="80">
      <c r="A80" s="10" t="n"/>
      <c r="B80" s="11" t="n"/>
      <c r="C80" s="4" t="n"/>
      <c r="D80" s="4" t="n"/>
      <c r="E80" s="11" t="n"/>
      <c r="F80" s="11" t="n"/>
      <c r="G80" s="25" t="n"/>
      <c r="H80" s="25" t="n"/>
      <c r="I80" s="26">
        <f>IFERROR(IF(A80="","",MAX(0,G80-H80)),"")</f>
        <v/>
      </c>
      <c r="J80" s="14">
        <f>IFERROR(IF(A80="","",VLOOKUP(F80,'Paramètres'!$A$14:$D$17,3,FALSE)),"")</f>
        <v/>
      </c>
      <c r="K80" s="26">
        <f>IFERROR(IF(I80="","",ROUND(I80*J80,2)),"")</f>
        <v/>
      </c>
      <c r="L80" s="14">
        <f>IFERROR(IF(A80="","",VLOOKUP(F80,'Paramètres'!$A$14:$D$17,4,FALSE)),"")</f>
        <v/>
      </c>
      <c r="M80" s="26">
        <f>IFERROR(IF(I80="","",ROUND(I80*L80,2)),"")</f>
        <v/>
      </c>
      <c r="N80" s="26">
        <f>IFERROR(IF(I80="","",I80+K80+M80),"")</f>
        <v/>
      </c>
      <c r="O80" s="27">
        <f>IFERROR(IF(A80="","",DATE(YEAR(A80),MONTH(A80),1)),"")</f>
        <v/>
      </c>
      <c r="P80" s="11" t="n"/>
      <c r="Q80" s="10" t="n"/>
      <c r="R80" s="4" t="n"/>
    </row>
    <row r="81">
      <c r="A81" s="10" t="n"/>
      <c r="B81" s="11" t="n"/>
      <c r="C81" s="4" t="n"/>
      <c r="D81" s="4" t="n"/>
      <c r="E81" s="11" t="n"/>
      <c r="F81" s="11" t="n"/>
      <c r="G81" s="25" t="n"/>
      <c r="H81" s="25" t="n"/>
      <c r="I81" s="26">
        <f>IFERROR(IF(A81="","",MAX(0,G81-H81)),"")</f>
        <v/>
      </c>
      <c r="J81" s="14">
        <f>IFERROR(IF(A81="","",VLOOKUP(F81,'Paramètres'!$A$14:$D$17,3,FALSE)),"")</f>
        <v/>
      </c>
      <c r="K81" s="26">
        <f>IFERROR(IF(I81="","",ROUND(I81*J81,2)),"")</f>
        <v/>
      </c>
      <c r="L81" s="14">
        <f>IFERROR(IF(A81="","",VLOOKUP(F81,'Paramètres'!$A$14:$D$17,4,FALSE)),"")</f>
        <v/>
      </c>
      <c r="M81" s="26">
        <f>IFERROR(IF(I81="","",ROUND(I81*L81,2)),"")</f>
        <v/>
      </c>
      <c r="N81" s="26">
        <f>IFERROR(IF(I81="","",I81+K81+M81),"")</f>
        <v/>
      </c>
      <c r="O81" s="27">
        <f>IFERROR(IF(A81="","",DATE(YEAR(A81),MONTH(A81),1)),"")</f>
        <v/>
      </c>
      <c r="P81" s="11" t="n"/>
      <c r="Q81" s="10" t="n"/>
      <c r="R81" s="4" t="n"/>
    </row>
    <row r="82">
      <c r="A82" s="10" t="n"/>
      <c r="B82" s="11" t="n"/>
      <c r="C82" s="4" t="n"/>
      <c r="D82" s="4" t="n"/>
      <c r="E82" s="11" t="n"/>
      <c r="F82" s="11" t="n"/>
      <c r="G82" s="25" t="n"/>
      <c r="H82" s="25" t="n"/>
      <c r="I82" s="26">
        <f>IFERROR(IF(A82="","",MAX(0,G82-H82)),"")</f>
        <v/>
      </c>
      <c r="J82" s="14">
        <f>IFERROR(IF(A82="","",VLOOKUP(F82,'Paramètres'!$A$14:$D$17,3,FALSE)),"")</f>
        <v/>
      </c>
      <c r="K82" s="26">
        <f>IFERROR(IF(I82="","",ROUND(I82*J82,2)),"")</f>
        <v/>
      </c>
      <c r="L82" s="14">
        <f>IFERROR(IF(A82="","",VLOOKUP(F82,'Paramètres'!$A$14:$D$17,4,FALSE)),"")</f>
        <v/>
      </c>
      <c r="M82" s="26">
        <f>IFERROR(IF(I82="","",ROUND(I82*L82,2)),"")</f>
        <v/>
      </c>
      <c r="N82" s="26">
        <f>IFERROR(IF(I82="","",I82+K82+M82),"")</f>
        <v/>
      </c>
      <c r="O82" s="27">
        <f>IFERROR(IF(A82="","",DATE(YEAR(A82),MONTH(A82),1)),"")</f>
        <v/>
      </c>
      <c r="P82" s="11" t="n"/>
      <c r="Q82" s="10" t="n"/>
      <c r="R82" s="4" t="n"/>
    </row>
    <row r="83">
      <c r="A83" s="10" t="n"/>
      <c r="B83" s="11" t="n"/>
      <c r="C83" s="4" t="n"/>
      <c r="D83" s="4" t="n"/>
      <c r="E83" s="11" t="n"/>
      <c r="F83" s="11" t="n"/>
      <c r="G83" s="25" t="n"/>
      <c r="H83" s="25" t="n"/>
      <c r="I83" s="26">
        <f>IFERROR(IF(A83="","",MAX(0,G83-H83)),"")</f>
        <v/>
      </c>
      <c r="J83" s="14">
        <f>IFERROR(IF(A83="","",VLOOKUP(F83,'Paramètres'!$A$14:$D$17,3,FALSE)),"")</f>
        <v/>
      </c>
      <c r="K83" s="26">
        <f>IFERROR(IF(I83="","",ROUND(I83*J83,2)),"")</f>
        <v/>
      </c>
      <c r="L83" s="14">
        <f>IFERROR(IF(A83="","",VLOOKUP(F83,'Paramètres'!$A$14:$D$17,4,FALSE)),"")</f>
        <v/>
      </c>
      <c r="M83" s="26">
        <f>IFERROR(IF(I83="","",ROUND(I83*L83,2)),"")</f>
        <v/>
      </c>
      <c r="N83" s="26">
        <f>IFERROR(IF(I83="","",I83+K83+M83),"")</f>
        <v/>
      </c>
      <c r="O83" s="27">
        <f>IFERROR(IF(A83="","",DATE(YEAR(A83),MONTH(A83),1)),"")</f>
        <v/>
      </c>
      <c r="P83" s="11" t="n"/>
      <c r="Q83" s="10" t="n"/>
      <c r="R83" s="4" t="n"/>
    </row>
    <row r="84">
      <c r="A84" s="10" t="n"/>
      <c r="B84" s="11" t="n"/>
      <c r="C84" s="4" t="n"/>
      <c r="D84" s="4" t="n"/>
      <c r="E84" s="11" t="n"/>
      <c r="F84" s="11" t="n"/>
      <c r="G84" s="25" t="n"/>
      <c r="H84" s="25" t="n"/>
      <c r="I84" s="26">
        <f>IFERROR(IF(A84="","",MAX(0,G84-H84)),"")</f>
        <v/>
      </c>
      <c r="J84" s="14">
        <f>IFERROR(IF(A84="","",VLOOKUP(F84,'Paramètres'!$A$14:$D$17,3,FALSE)),"")</f>
        <v/>
      </c>
      <c r="K84" s="26">
        <f>IFERROR(IF(I84="","",ROUND(I84*J84,2)),"")</f>
        <v/>
      </c>
      <c r="L84" s="14">
        <f>IFERROR(IF(A84="","",VLOOKUP(F84,'Paramètres'!$A$14:$D$17,4,FALSE)),"")</f>
        <v/>
      </c>
      <c r="M84" s="26">
        <f>IFERROR(IF(I84="","",ROUND(I84*L84,2)),"")</f>
        <v/>
      </c>
      <c r="N84" s="26">
        <f>IFERROR(IF(I84="","",I84+K84+M84),"")</f>
        <v/>
      </c>
      <c r="O84" s="27">
        <f>IFERROR(IF(A84="","",DATE(YEAR(A84),MONTH(A84),1)),"")</f>
        <v/>
      </c>
      <c r="P84" s="11" t="n"/>
      <c r="Q84" s="10" t="n"/>
      <c r="R84" s="4" t="n"/>
    </row>
    <row r="85">
      <c r="A85" s="10" t="n"/>
      <c r="B85" s="11" t="n"/>
      <c r="C85" s="4" t="n"/>
      <c r="D85" s="4" t="n"/>
      <c r="E85" s="11" t="n"/>
      <c r="F85" s="11" t="n"/>
      <c r="G85" s="25" t="n"/>
      <c r="H85" s="25" t="n"/>
      <c r="I85" s="26">
        <f>IFERROR(IF(A85="","",MAX(0,G85-H85)),"")</f>
        <v/>
      </c>
      <c r="J85" s="14">
        <f>IFERROR(IF(A85="","",VLOOKUP(F85,'Paramètres'!$A$14:$D$17,3,FALSE)),"")</f>
        <v/>
      </c>
      <c r="K85" s="26">
        <f>IFERROR(IF(I85="","",ROUND(I85*J85,2)),"")</f>
        <v/>
      </c>
      <c r="L85" s="14">
        <f>IFERROR(IF(A85="","",VLOOKUP(F85,'Paramètres'!$A$14:$D$17,4,FALSE)),"")</f>
        <v/>
      </c>
      <c r="M85" s="26">
        <f>IFERROR(IF(I85="","",ROUND(I85*L85,2)),"")</f>
        <v/>
      </c>
      <c r="N85" s="26">
        <f>IFERROR(IF(I85="","",I85+K85+M85),"")</f>
        <v/>
      </c>
      <c r="O85" s="27">
        <f>IFERROR(IF(A85="","",DATE(YEAR(A85),MONTH(A85),1)),"")</f>
        <v/>
      </c>
      <c r="P85" s="11" t="n"/>
      <c r="Q85" s="10" t="n"/>
      <c r="R85" s="4" t="n"/>
    </row>
    <row r="86">
      <c r="A86" s="10" t="n"/>
      <c r="B86" s="11" t="n"/>
      <c r="C86" s="4" t="n"/>
      <c r="D86" s="4" t="n"/>
      <c r="E86" s="11" t="n"/>
      <c r="F86" s="11" t="n"/>
      <c r="G86" s="25" t="n"/>
      <c r="H86" s="25" t="n"/>
      <c r="I86" s="26">
        <f>IFERROR(IF(A86="","",MAX(0,G86-H86)),"")</f>
        <v/>
      </c>
      <c r="J86" s="14">
        <f>IFERROR(IF(A86="","",VLOOKUP(F86,'Paramètres'!$A$14:$D$17,3,FALSE)),"")</f>
        <v/>
      </c>
      <c r="K86" s="26">
        <f>IFERROR(IF(I86="","",ROUND(I86*J86,2)),"")</f>
        <v/>
      </c>
      <c r="L86" s="14">
        <f>IFERROR(IF(A86="","",VLOOKUP(F86,'Paramètres'!$A$14:$D$17,4,FALSE)),"")</f>
        <v/>
      </c>
      <c r="M86" s="26">
        <f>IFERROR(IF(I86="","",ROUND(I86*L86,2)),"")</f>
        <v/>
      </c>
      <c r="N86" s="26">
        <f>IFERROR(IF(I86="","",I86+K86+M86),"")</f>
        <v/>
      </c>
      <c r="O86" s="27">
        <f>IFERROR(IF(A86="","",DATE(YEAR(A86),MONTH(A86),1)),"")</f>
        <v/>
      </c>
      <c r="P86" s="11" t="n"/>
      <c r="Q86" s="10" t="n"/>
      <c r="R86" s="4" t="n"/>
    </row>
    <row r="87">
      <c r="A87" s="10" t="n"/>
      <c r="B87" s="11" t="n"/>
      <c r="C87" s="4" t="n"/>
      <c r="D87" s="4" t="n"/>
      <c r="E87" s="11" t="n"/>
      <c r="F87" s="11" t="n"/>
      <c r="G87" s="25" t="n"/>
      <c r="H87" s="25" t="n"/>
      <c r="I87" s="26">
        <f>IFERROR(IF(A87="","",MAX(0,G87-H87)),"")</f>
        <v/>
      </c>
      <c r="J87" s="14">
        <f>IFERROR(IF(A87="","",VLOOKUP(F87,'Paramètres'!$A$14:$D$17,3,FALSE)),"")</f>
        <v/>
      </c>
      <c r="K87" s="26">
        <f>IFERROR(IF(I87="","",ROUND(I87*J87,2)),"")</f>
        <v/>
      </c>
      <c r="L87" s="14">
        <f>IFERROR(IF(A87="","",VLOOKUP(F87,'Paramètres'!$A$14:$D$17,4,FALSE)),"")</f>
        <v/>
      </c>
      <c r="M87" s="26">
        <f>IFERROR(IF(I87="","",ROUND(I87*L87,2)),"")</f>
        <v/>
      </c>
      <c r="N87" s="26">
        <f>IFERROR(IF(I87="","",I87+K87+M87),"")</f>
        <v/>
      </c>
      <c r="O87" s="27">
        <f>IFERROR(IF(A87="","",DATE(YEAR(A87),MONTH(A87),1)),"")</f>
        <v/>
      </c>
      <c r="P87" s="11" t="n"/>
      <c r="Q87" s="10" t="n"/>
      <c r="R87" s="4" t="n"/>
    </row>
    <row r="88">
      <c r="A88" s="10" t="n"/>
      <c r="B88" s="11" t="n"/>
      <c r="C88" s="4" t="n"/>
      <c r="D88" s="4" t="n"/>
      <c r="E88" s="11" t="n"/>
      <c r="F88" s="11" t="n"/>
      <c r="G88" s="25" t="n"/>
      <c r="H88" s="25" t="n"/>
      <c r="I88" s="26">
        <f>IFERROR(IF(A88="","",MAX(0,G88-H88)),"")</f>
        <v/>
      </c>
      <c r="J88" s="14">
        <f>IFERROR(IF(A88="","",VLOOKUP(F88,'Paramètres'!$A$14:$D$17,3,FALSE)),"")</f>
        <v/>
      </c>
      <c r="K88" s="26">
        <f>IFERROR(IF(I88="","",ROUND(I88*J88,2)),"")</f>
        <v/>
      </c>
      <c r="L88" s="14">
        <f>IFERROR(IF(A88="","",VLOOKUP(F88,'Paramètres'!$A$14:$D$17,4,FALSE)),"")</f>
        <v/>
      </c>
      <c r="M88" s="26">
        <f>IFERROR(IF(I88="","",ROUND(I88*L88,2)),"")</f>
        <v/>
      </c>
      <c r="N88" s="26">
        <f>IFERROR(IF(I88="","",I88+K88+M88),"")</f>
        <v/>
      </c>
      <c r="O88" s="27">
        <f>IFERROR(IF(A88="","",DATE(YEAR(A88),MONTH(A88),1)),"")</f>
        <v/>
      </c>
      <c r="P88" s="11" t="n"/>
      <c r="Q88" s="10" t="n"/>
      <c r="R88" s="4" t="n"/>
    </row>
    <row r="89">
      <c r="A89" s="10" t="n"/>
      <c r="B89" s="11" t="n"/>
      <c r="C89" s="4" t="n"/>
      <c r="D89" s="4" t="n"/>
      <c r="E89" s="11" t="n"/>
      <c r="F89" s="11" t="n"/>
      <c r="G89" s="25" t="n"/>
      <c r="H89" s="25" t="n"/>
      <c r="I89" s="26">
        <f>IFERROR(IF(A89="","",MAX(0,G89-H89)),"")</f>
        <v/>
      </c>
      <c r="J89" s="14">
        <f>IFERROR(IF(A89="","",VLOOKUP(F89,'Paramètres'!$A$14:$D$17,3,FALSE)),"")</f>
        <v/>
      </c>
      <c r="K89" s="26">
        <f>IFERROR(IF(I89="","",ROUND(I89*J89,2)),"")</f>
        <v/>
      </c>
      <c r="L89" s="14">
        <f>IFERROR(IF(A89="","",VLOOKUP(F89,'Paramètres'!$A$14:$D$17,4,FALSE)),"")</f>
        <v/>
      </c>
      <c r="M89" s="26">
        <f>IFERROR(IF(I89="","",ROUND(I89*L89,2)),"")</f>
        <v/>
      </c>
      <c r="N89" s="26">
        <f>IFERROR(IF(I89="","",I89+K89+M89),"")</f>
        <v/>
      </c>
      <c r="O89" s="27">
        <f>IFERROR(IF(A89="","",DATE(YEAR(A89),MONTH(A89),1)),"")</f>
        <v/>
      </c>
      <c r="P89" s="11" t="n"/>
      <c r="Q89" s="10" t="n"/>
      <c r="R89" s="4" t="n"/>
    </row>
    <row r="90">
      <c r="A90" s="10" t="n"/>
      <c r="B90" s="11" t="n"/>
      <c r="C90" s="4" t="n"/>
      <c r="D90" s="4" t="n"/>
      <c r="E90" s="11" t="n"/>
      <c r="F90" s="11" t="n"/>
      <c r="G90" s="25" t="n"/>
      <c r="H90" s="25" t="n"/>
      <c r="I90" s="26">
        <f>IFERROR(IF(A90="","",MAX(0,G90-H90)),"")</f>
        <v/>
      </c>
      <c r="J90" s="14">
        <f>IFERROR(IF(A90="","",VLOOKUP(F90,'Paramètres'!$A$14:$D$17,3,FALSE)),"")</f>
        <v/>
      </c>
      <c r="K90" s="26">
        <f>IFERROR(IF(I90="","",ROUND(I90*J90,2)),"")</f>
        <v/>
      </c>
      <c r="L90" s="14">
        <f>IFERROR(IF(A90="","",VLOOKUP(F90,'Paramètres'!$A$14:$D$17,4,FALSE)),"")</f>
        <v/>
      </c>
      <c r="M90" s="26">
        <f>IFERROR(IF(I90="","",ROUND(I90*L90,2)),"")</f>
        <v/>
      </c>
      <c r="N90" s="26">
        <f>IFERROR(IF(I90="","",I90+K90+M90),"")</f>
        <v/>
      </c>
      <c r="O90" s="27">
        <f>IFERROR(IF(A90="","",DATE(YEAR(A90),MONTH(A90),1)),"")</f>
        <v/>
      </c>
      <c r="P90" s="11" t="n"/>
      <c r="Q90" s="10" t="n"/>
      <c r="R90" s="4" t="n"/>
    </row>
    <row r="91">
      <c r="A91" s="10" t="n"/>
      <c r="B91" s="11" t="n"/>
      <c r="C91" s="4" t="n"/>
      <c r="D91" s="4" t="n"/>
      <c r="E91" s="11" t="n"/>
      <c r="F91" s="11" t="n"/>
      <c r="G91" s="25" t="n"/>
      <c r="H91" s="25" t="n"/>
      <c r="I91" s="26">
        <f>IFERROR(IF(A91="","",MAX(0,G91-H91)),"")</f>
        <v/>
      </c>
      <c r="J91" s="14">
        <f>IFERROR(IF(A91="","",VLOOKUP(F91,'Paramètres'!$A$14:$D$17,3,FALSE)),"")</f>
        <v/>
      </c>
      <c r="K91" s="26">
        <f>IFERROR(IF(I91="","",ROUND(I91*J91,2)),"")</f>
        <v/>
      </c>
      <c r="L91" s="14">
        <f>IFERROR(IF(A91="","",VLOOKUP(F91,'Paramètres'!$A$14:$D$17,4,FALSE)),"")</f>
        <v/>
      </c>
      <c r="M91" s="26">
        <f>IFERROR(IF(I91="","",ROUND(I91*L91,2)),"")</f>
        <v/>
      </c>
      <c r="N91" s="26">
        <f>IFERROR(IF(I91="","",I91+K91+M91),"")</f>
        <v/>
      </c>
      <c r="O91" s="27">
        <f>IFERROR(IF(A91="","",DATE(YEAR(A91),MONTH(A91),1)),"")</f>
        <v/>
      </c>
      <c r="P91" s="11" t="n"/>
      <c r="Q91" s="10" t="n"/>
      <c r="R91" s="4" t="n"/>
    </row>
    <row r="92">
      <c r="A92" s="10" t="n"/>
      <c r="B92" s="11" t="n"/>
      <c r="C92" s="4" t="n"/>
      <c r="D92" s="4" t="n"/>
      <c r="E92" s="11" t="n"/>
      <c r="F92" s="11" t="n"/>
      <c r="G92" s="25" t="n"/>
      <c r="H92" s="25" t="n"/>
      <c r="I92" s="26">
        <f>IFERROR(IF(A92="","",MAX(0,G92-H92)),"")</f>
        <v/>
      </c>
      <c r="J92" s="14">
        <f>IFERROR(IF(A92="","",VLOOKUP(F92,'Paramètres'!$A$14:$D$17,3,FALSE)),"")</f>
        <v/>
      </c>
      <c r="K92" s="26">
        <f>IFERROR(IF(I92="","",ROUND(I92*J92,2)),"")</f>
        <v/>
      </c>
      <c r="L92" s="14">
        <f>IFERROR(IF(A92="","",VLOOKUP(F92,'Paramètres'!$A$14:$D$17,4,FALSE)),"")</f>
        <v/>
      </c>
      <c r="M92" s="26">
        <f>IFERROR(IF(I92="","",ROUND(I92*L92,2)),"")</f>
        <v/>
      </c>
      <c r="N92" s="26">
        <f>IFERROR(IF(I92="","",I92+K92+M92),"")</f>
        <v/>
      </c>
      <c r="O92" s="27">
        <f>IFERROR(IF(A92="","",DATE(YEAR(A92),MONTH(A92),1)),"")</f>
        <v/>
      </c>
      <c r="P92" s="11" t="n"/>
      <c r="Q92" s="10" t="n"/>
      <c r="R92" s="4" t="n"/>
    </row>
    <row r="93">
      <c r="A93" s="10" t="n"/>
      <c r="B93" s="11" t="n"/>
      <c r="C93" s="4" t="n"/>
      <c r="D93" s="4" t="n"/>
      <c r="E93" s="11" t="n"/>
      <c r="F93" s="11" t="n"/>
      <c r="G93" s="25" t="n"/>
      <c r="H93" s="25" t="n"/>
      <c r="I93" s="26">
        <f>IFERROR(IF(A93="","",MAX(0,G93-H93)),"")</f>
        <v/>
      </c>
      <c r="J93" s="14">
        <f>IFERROR(IF(A93="","",VLOOKUP(F93,'Paramètres'!$A$14:$D$17,3,FALSE)),"")</f>
        <v/>
      </c>
      <c r="K93" s="26">
        <f>IFERROR(IF(I93="","",ROUND(I93*J93,2)),"")</f>
        <v/>
      </c>
      <c r="L93" s="14">
        <f>IFERROR(IF(A93="","",VLOOKUP(F93,'Paramètres'!$A$14:$D$17,4,FALSE)),"")</f>
        <v/>
      </c>
      <c r="M93" s="26">
        <f>IFERROR(IF(I93="","",ROUND(I93*L93,2)),"")</f>
        <v/>
      </c>
      <c r="N93" s="26">
        <f>IFERROR(IF(I93="","",I93+K93+M93),"")</f>
        <v/>
      </c>
      <c r="O93" s="27">
        <f>IFERROR(IF(A93="","",DATE(YEAR(A93),MONTH(A93),1)),"")</f>
        <v/>
      </c>
      <c r="P93" s="11" t="n"/>
      <c r="Q93" s="10" t="n"/>
      <c r="R93" s="4" t="n"/>
    </row>
    <row r="94">
      <c r="A94" s="10" t="n"/>
      <c r="B94" s="11" t="n"/>
      <c r="C94" s="4" t="n"/>
      <c r="D94" s="4" t="n"/>
      <c r="E94" s="11" t="n"/>
      <c r="F94" s="11" t="n"/>
      <c r="G94" s="25" t="n"/>
      <c r="H94" s="25" t="n"/>
      <c r="I94" s="26">
        <f>IFERROR(IF(A94="","",MAX(0,G94-H94)),"")</f>
        <v/>
      </c>
      <c r="J94" s="14">
        <f>IFERROR(IF(A94="","",VLOOKUP(F94,'Paramètres'!$A$14:$D$17,3,FALSE)),"")</f>
        <v/>
      </c>
      <c r="K94" s="26">
        <f>IFERROR(IF(I94="","",ROUND(I94*J94,2)),"")</f>
        <v/>
      </c>
      <c r="L94" s="14">
        <f>IFERROR(IF(A94="","",VLOOKUP(F94,'Paramètres'!$A$14:$D$17,4,FALSE)),"")</f>
        <v/>
      </c>
      <c r="M94" s="26">
        <f>IFERROR(IF(I94="","",ROUND(I94*L94,2)),"")</f>
        <v/>
      </c>
      <c r="N94" s="26">
        <f>IFERROR(IF(I94="","",I94+K94+M94),"")</f>
        <v/>
      </c>
      <c r="O94" s="27">
        <f>IFERROR(IF(A94="","",DATE(YEAR(A94),MONTH(A94),1)),"")</f>
        <v/>
      </c>
      <c r="P94" s="11" t="n"/>
      <c r="Q94" s="10" t="n"/>
      <c r="R94" s="4" t="n"/>
    </row>
    <row r="95">
      <c r="A95" s="10" t="n"/>
      <c r="B95" s="11" t="n"/>
      <c r="C95" s="4" t="n"/>
      <c r="D95" s="4" t="n"/>
      <c r="E95" s="11" t="n"/>
      <c r="F95" s="11" t="n"/>
      <c r="G95" s="25" t="n"/>
      <c r="H95" s="25" t="n"/>
      <c r="I95" s="26">
        <f>IFERROR(IF(A95="","",MAX(0,G95-H95)),"")</f>
        <v/>
      </c>
      <c r="J95" s="14">
        <f>IFERROR(IF(A95="","",VLOOKUP(F95,'Paramètres'!$A$14:$D$17,3,FALSE)),"")</f>
        <v/>
      </c>
      <c r="K95" s="26">
        <f>IFERROR(IF(I95="","",ROUND(I95*J95,2)),"")</f>
        <v/>
      </c>
      <c r="L95" s="14">
        <f>IFERROR(IF(A95="","",VLOOKUP(F95,'Paramètres'!$A$14:$D$17,4,FALSE)),"")</f>
        <v/>
      </c>
      <c r="M95" s="26">
        <f>IFERROR(IF(I95="","",ROUND(I95*L95,2)),"")</f>
        <v/>
      </c>
      <c r="N95" s="26">
        <f>IFERROR(IF(I95="","",I95+K95+M95),"")</f>
        <v/>
      </c>
      <c r="O95" s="27">
        <f>IFERROR(IF(A95="","",DATE(YEAR(A95),MONTH(A95),1)),"")</f>
        <v/>
      </c>
      <c r="P95" s="11" t="n"/>
      <c r="Q95" s="10" t="n"/>
      <c r="R95" s="4" t="n"/>
    </row>
    <row r="96">
      <c r="A96" s="10" t="n"/>
      <c r="B96" s="11" t="n"/>
      <c r="C96" s="4" t="n"/>
      <c r="D96" s="4" t="n"/>
      <c r="E96" s="11" t="n"/>
      <c r="F96" s="11" t="n"/>
      <c r="G96" s="25" t="n"/>
      <c r="H96" s="25" t="n"/>
      <c r="I96" s="26">
        <f>IFERROR(IF(A96="","",MAX(0,G96-H96)),"")</f>
        <v/>
      </c>
      <c r="J96" s="14">
        <f>IFERROR(IF(A96="","",VLOOKUP(F96,'Paramètres'!$A$14:$D$17,3,FALSE)),"")</f>
        <v/>
      </c>
      <c r="K96" s="26">
        <f>IFERROR(IF(I96="","",ROUND(I96*J96,2)),"")</f>
        <v/>
      </c>
      <c r="L96" s="14">
        <f>IFERROR(IF(A96="","",VLOOKUP(F96,'Paramètres'!$A$14:$D$17,4,FALSE)),"")</f>
        <v/>
      </c>
      <c r="M96" s="26">
        <f>IFERROR(IF(I96="","",ROUND(I96*L96,2)),"")</f>
        <v/>
      </c>
      <c r="N96" s="26">
        <f>IFERROR(IF(I96="","",I96+K96+M96),"")</f>
        <v/>
      </c>
      <c r="O96" s="27">
        <f>IFERROR(IF(A96="","",DATE(YEAR(A96),MONTH(A96),1)),"")</f>
        <v/>
      </c>
      <c r="P96" s="11" t="n"/>
      <c r="Q96" s="10" t="n"/>
      <c r="R96" s="4" t="n"/>
    </row>
    <row r="97">
      <c r="A97" s="10" t="n"/>
      <c r="B97" s="11" t="n"/>
      <c r="C97" s="4" t="n"/>
      <c r="D97" s="4" t="n"/>
      <c r="E97" s="11" t="n"/>
      <c r="F97" s="11" t="n"/>
      <c r="G97" s="25" t="n"/>
      <c r="H97" s="25" t="n"/>
      <c r="I97" s="26">
        <f>IFERROR(IF(A97="","",MAX(0,G97-H97)),"")</f>
        <v/>
      </c>
      <c r="J97" s="14">
        <f>IFERROR(IF(A97="","",VLOOKUP(F97,'Paramètres'!$A$14:$D$17,3,FALSE)),"")</f>
        <v/>
      </c>
      <c r="K97" s="26">
        <f>IFERROR(IF(I97="","",ROUND(I97*J97,2)),"")</f>
        <v/>
      </c>
      <c r="L97" s="14">
        <f>IFERROR(IF(A97="","",VLOOKUP(F97,'Paramètres'!$A$14:$D$17,4,FALSE)),"")</f>
        <v/>
      </c>
      <c r="M97" s="26">
        <f>IFERROR(IF(I97="","",ROUND(I97*L97,2)),"")</f>
        <v/>
      </c>
      <c r="N97" s="26">
        <f>IFERROR(IF(I97="","",I97+K97+M97),"")</f>
        <v/>
      </c>
      <c r="O97" s="27">
        <f>IFERROR(IF(A97="","",DATE(YEAR(A97),MONTH(A97),1)),"")</f>
        <v/>
      </c>
      <c r="P97" s="11" t="n"/>
      <c r="Q97" s="10" t="n"/>
      <c r="R97" s="4" t="n"/>
    </row>
    <row r="98">
      <c r="A98" s="10" t="n"/>
      <c r="B98" s="11" t="n"/>
      <c r="C98" s="4" t="n"/>
      <c r="D98" s="4" t="n"/>
      <c r="E98" s="11" t="n"/>
      <c r="F98" s="11" t="n"/>
      <c r="G98" s="25" t="n"/>
      <c r="H98" s="25" t="n"/>
      <c r="I98" s="26">
        <f>IFERROR(IF(A98="","",MAX(0,G98-H98)),"")</f>
        <v/>
      </c>
      <c r="J98" s="14">
        <f>IFERROR(IF(A98="","",VLOOKUP(F98,'Paramètres'!$A$14:$D$17,3,FALSE)),"")</f>
        <v/>
      </c>
      <c r="K98" s="26">
        <f>IFERROR(IF(I98="","",ROUND(I98*J98,2)),"")</f>
        <v/>
      </c>
      <c r="L98" s="14">
        <f>IFERROR(IF(A98="","",VLOOKUP(F98,'Paramètres'!$A$14:$D$17,4,FALSE)),"")</f>
        <v/>
      </c>
      <c r="M98" s="26">
        <f>IFERROR(IF(I98="","",ROUND(I98*L98,2)),"")</f>
        <v/>
      </c>
      <c r="N98" s="26">
        <f>IFERROR(IF(I98="","",I98+K98+M98),"")</f>
        <v/>
      </c>
      <c r="O98" s="27">
        <f>IFERROR(IF(A98="","",DATE(YEAR(A98),MONTH(A98),1)),"")</f>
        <v/>
      </c>
      <c r="P98" s="11" t="n"/>
      <c r="Q98" s="10" t="n"/>
      <c r="R98" s="4" t="n"/>
    </row>
    <row r="99">
      <c r="A99" s="10" t="n"/>
      <c r="B99" s="11" t="n"/>
      <c r="C99" s="4" t="n"/>
      <c r="D99" s="4" t="n"/>
      <c r="E99" s="11" t="n"/>
      <c r="F99" s="11" t="n"/>
      <c r="G99" s="25" t="n"/>
      <c r="H99" s="25" t="n"/>
      <c r="I99" s="26">
        <f>IFERROR(IF(A99="","",MAX(0,G99-H99)),"")</f>
        <v/>
      </c>
      <c r="J99" s="14">
        <f>IFERROR(IF(A99="","",VLOOKUP(F99,'Paramètres'!$A$14:$D$17,3,FALSE)),"")</f>
        <v/>
      </c>
      <c r="K99" s="26">
        <f>IFERROR(IF(I99="","",ROUND(I99*J99,2)),"")</f>
        <v/>
      </c>
      <c r="L99" s="14">
        <f>IFERROR(IF(A99="","",VLOOKUP(F99,'Paramètres'!$A$14:$D$17,4,FALSE)),"")</f>
        <v/>
      </c>
      <c r="M99" s="26">
        <f>IFERROR(IF(I99="","",ROUND(I99*L99,2)),"")</f>
        <v/>
      </c>
      <c r="N99" s="26">
        <f>IFERROR(IF(I99="","",I99+K99+M99),"")</f>
        <v/>
      </c>
      <c r="O99" s="27">
        <f>IFERROR(IF(A99="","",DATE(YEAR(A99),MONTH(A99),1)),"")</f>
        <v/>
      </c>
      <c r="P99" s="11" t="n"/>
      <c r="Q99" s="10" t="n"/>
      <c r="R99" s="4" t="n"/>
    </row>
    <row r="100">
      <c r="A100" s="10" t="n"/>
      <c r="B100" s="11" t="n"/>
      <c r="C100" s="4" t="n"/>
      <c r="D100" s="4" t="n"/>
      <c r="E100" s="11" t="n"/>
      <c r="F100" s="11" t="n"/>
      <c r="G100" s="25" t="n"/>
      <c r="H100" s="25" t="n"/>
      <c r="I100" s="26">
        <f>IFERROR(IF(A100="","",MAX(0,G100-H100)),"")</f>
        <v/>
      </c>
      <c r="J100" s="14">
        <f>IFERROR(IF(A100="","",VLOOKUP(F100,'Paramètres'!$A$14:$D$17,3,FALSE)),"")</f>
        <v/>
      </c>
      <c r="K100" s="26">
        <f>IFERROR(IF(I100="","",ROUND(I100*J100,2)),"")</f>
        <v/>
      </c>
      <c r="L100" s="14">
        <f>IFERROR(IF(A100="","",VLOOKUP(F100,'Paramètres'!$A$14:$D$17,4,FALSE)),"")</f>
        <v/>
      </c>
      <c r="M100" s="26">
        <f>IFERROR(IF(I100="","",ROUND(I100*L100,2)),"")</f>
        <v/>
      </c>
      <c r="N100" s="26">
        <f>IFERROR(IF(I100="","",I100+K100+M100),"")</f>
        <v/>
      </c>
      <c r="O100" s="27">
        <f>IFERROR(IF(A100="","",DATE(YEAR(A100),MONTH(A100),1)),"")</f>
        <v/>
      </c>
      <c r="P100" s="11" t="n"/>
      <c r="Q100" s="10" t="n"/>
      <c r="R100" s="4" t="n"/>
    </row>
    <row r="101">
      <c r="A101" s="10" t="n"/>
      <c r="B101" s="11" t="n"/>
      <c r="C101" s="4" t="n"/>
      <c r="D101" s="4" t="n"/>
      <c r="E101" s="11" t="n"/>
      <c r="F101" s="11" t="n"/>
      <c r="G101" s="25" t="n"/>
      <c r="H101" s="25" t="n"/>
      <c r="I101" s="26">
        <f>IFERROR(IF(A101="","",MAX(0,G101-H101)),"")</f>
        <v/>
      </c>
      <c r="J101" s="14">
        <f>IFERROR(IF(A101="","",VLOOKUP(F101,'Paramètres'!$A$14:$D$17,3,FALSE)),"")</f>
        <v/>
      </c>
      <c r="K101" s="26">
        <f>IFERROR(IF(I101="","",ROUND(I101*J101,2)),"")</f>
        <v/>
      </c>
      <c r="L101" s="14">
        <f>IFERROR(IF(A101="","",VLOOKUP(F101,'Paramètres'!$A$14:$D$17,4,FALSE)),"")</f>
        <v/>
      </c>
      <c r="M101" s="26">
        <f>IFERROR(IF(I101="","",ROUND(I101*L101,2)),"")</f>
        <v/>
      </c>
      <c r="N101" s="26">
        <f>IFERROR(IF(I101="","",I101+K101+M101),"")</f>
        <v/>
      </c>
      <c r="O101" s="27">
        <f>IFERROR(IF(A101="","",DATE(YEAR(A101),MONTH(A101),1)),"")</f>
        <v/>
      </c>
      <c r="P101" s="11" t="n"/>
      <c r="Q101" s="10" t="n"/>
      <c r="R101" s="4" t="n"/>
    </row>
    <row r="102">
      <c r="A102" s="10" t="n"/>
      <c r="B102" s="11" t="n"/>
      <c r="C102" s="4" t="n"/>
      <c r="D102" s="4" t="n"/>
      <c r="E102" s="11" t="n"/>
      <c r="F102" s="11" t="n"/>
      <c r="G102" s="25" t="n"/>
      <c r="H102" s="25" t="n"/>
      <c r="I102" s="26">
        <f>IFERROR(IF(A102="","",MAX(0,G102-H102)),"")</f>
        <v/>
      </c>
      <c r="J102" s="14">
        <f>IFERROR(IF(A102="","",VLOOKUP(F102,'Paramètres'!$A$14:$D$17,3,FALSE)),"")</f>
        <v/>
      </c>
      <c r="K102" s="26">
        <f>IFERROR(IF(I102="","",ROUND(I102*J102,2)),"")</f>
        <v/>
      </c>
      <c r="L102" s="14">
        <f>IFERROR(IF(A102="","",VLOOKUP(F102,'Paramètres'!$A$14:$D$17,4,FALSE)),"")</f>
        <v/>
      </c>
      <c r="M102" s="26">
        <f>IFERROR(IF(I102="","",ROUND(I102*L102,2)),"")</f>
        <v/>
      </c>
      <c r="N102" s="26">
        <f>IFERROR(IF(I102="","",I102+K102+M102),"")</f>
        <v/>
      </c>
      <c r="O102" s="27">
        <f>IFERROR(IF(A102="","",DATE(YEAR(A102),MONTH(A102),1)),"")</f>
        <v/>
      </c>
      <c r="P102" s="11" t="n"/>
      <c r="Q102" s="10" t="n"/>
      <c r="R102" s="4" t="n"/>
    </row>
    <row r="103">
      <c r="A103" s="10" t="n"/>
      <c r="B103" s="11" t="n"/>
      <c r="C103" s="4" t="n"/>
      <c r="D103" s="4" t="n"/>
      <c r="E103" s="11" t="n"/>
      <c r="F103" s="11" t="n"/>
      <c r="G103" s="25" t="n"/>
      <c r="H103" s="25" t="n"/>
      <c r="I103" s="26">
        <f>IFERROR(IF(A103="","",MAX(0,G103-H103)),"")</f>
        <v/>
      </c>
      <c r="J103" s="14">
        <f>IFERROR(IF(A103="","",VLOOKUP(F103,'Paramètres'!$A$14:$D$17,3,FALSE)),"")</f>
        <v/>
      </c>
      <c r="K103" s="26">
        <f>IFERROR(IF(I103="","",ROUND(I103*J103,2)),"")</f>
        <v/>
      </c>
      <c r="L103" s="14">
        <f>IFERROR(IF(A103="","",VLOOKUP(F103,'Paramètres'!$A$14:$D$17,4,FALSE)),"")</f>
        <v/>
      </c>
      <c r="M103" s="26">
        <f>IFERROR(IF(I103="","",ROUND(I103*L103,2)),"")</f>
        <v/>
      </c>
      <c r="N103" s="26">
        <f>IFERROR(IF(I103="","",I103+K103+M103),"")</f>
        <v/>
      </c>
      <c r="O103" s="27">
        <f>IFERROR(IF(A103="","",DATE(YEAR(A103),MONTH(A103),1)),"")</f>
        <v/>
      </c>
      <c r="P103" s="11" t="n"/>
      <c r="Q103" s="10" t="n"/>
      <c r="R103" s="4" t="n"/>
    </row>
    <row r="104">
      <c r="A104" s="10" t="n"/>
      <c r="B104" s="11" t="n"/>
      <c r="C104" s="4" t="n"/>
      <c r="D104" s="4" t="n"/>
      <c r="E104" s="11" t="n"/>
      <c r="F104" s="11" t="n"/>
      <c r="G104" s="25" t="n"/>
      <c r="H104" s="25" t="n"/>
      <c r="I104" s="26">
        <f>IFERROR(IF(A104="","",MAX(0,G104-H104)),"")</f>
        <v/>
      </c>
      <c r="J104" s="14">
        <f>IFERROR(IF(A104="","",VLOOKUP(F104,'Paramètres'!$A$14:$D$17,3,FALSE)),"")</f>
        <v/>
      </c>
      <c r="K104" s="26">
        <f>IFERROR(IF(I104="","",ROUND(I104*J104,2)),"")</f>
        <v/>
      </c>
      <c r="L104" s="14">
        <f>IFERROR(IF(A104="","",VLOOKUP(F104,'Paramètres'!$A$14:$D$17,4,FALSE)),"")</f>
        <v/>
      </c>
      <c r="M104" s="26">
        <f>IFERROR(IF(I104="","",ROUND(I104*L104,2)),"")</f>
        <v/>
      </c>
      <c r="N104" s="26">
        <f>IFERROR(IF(I104="","",I104+K104+M104),"")</f>
        <v/>
      </c>
      <c r="O104" s="27">
        <f>IFERROR(IF(A104="","",DATE(YEAR(A104),MONTH(A104),1)),"")</f>
        <v/>
      </c>
      <c r="P104" s="11" t="n"/>
      <c r="Q104" s="10" t="n"/>
      <c r="R104" s="4" t="n"/>
    </row>
    <row r="105">
      <c r="A105" s="10" t="n"/>
      <c r="B105" s="11" t="n"/>
      <c r="C105" s="4" t="n"/>
      <c r="D105" s="4" t="n"/>
      <c r="E105" s="11" t="n"/>
      <c r="F105" s="11" t="n"/>
      <c r="G105" s="25" t="n"/>
      <c r="H105" s="25" t="n"/>
      <c r="I105" s="26">
        <f>IFERROR(IF(A105="","",MAX(0,G105-H105)),"")</f>
        <v/>
      </c>
      <c r="J105" s="14">
        <f>IFERROR(IF(A105="","",VLOOKUP(F105,'Paramètres'!$A$14:$D$17,3,FALSE)),"")</f>
        <v/>
      </c>
      <c r="K105" s="26">
        <f>IFERROR(IF(I105="","",ROUND(I105*J105,2)),"")</f>
        <v/>
      </c>
      <c r="L105" s="14">
        <f>IFERROR(IF(A105="","",VLOOKUP(F105,'Paramètres'!$A$14:$D$17,4,FALSE)),"")</f>
        <v/>
      </c>
      <c r="M105" s="26">
        <f>IFERROR(IF(I105="","",ROUND(I105*L105,2)),"")</f>
        <v/>
      </c>
      <c r="N105" s="26">
        <f>IFERROR(IF(I105="","",I105+K105+M105),"")</f>
        <v/>
      </c>
      <c r="O105" s="27">
        <f>IFERROR(IF(A105="","",DATE(YEAR(A105),MONTH(A105),1)),"")</f>
        <v/>
      </c>
      <c r="P105" s="11" t="n"/>
      <c r="Q105" s="10" t="n"/>
      <c r="R105" s="4" t="n"/>
    </row>
    <row r="106">
      <c r="A106" s="10" t="n"/>
      <c r="B106" s="11" t="n"/>
      <c r="C106" s="4" t="n"/>
      <c r="D106" s="4" t="n"/>
      <c r="E106" s="11" t="n"/>
      <c r="F106" s="11" t="n"/>
      <c r="G106" s="25" t="n"/>
      <c r="H106" s="25" t="n"/>
      <c r="I106" s="26">
        <f>IFERROR(IF(A106="","",MAX(0,G106-H106)),"")</f>
        <v/>
      </c>
      <c r="J106" s="14">
        <f>IFERROR(IF(A106="","",VLOOKUP(F106,'Paramètres'!$A$14:$D$17,3,FALSE)),"")</f>
        <v/>
      </c>
      <c r="K106" s="26">
        <f>IFERROR(IF(I106="","",ROUND(I106*J106,2)),"")</f>
        <v/>
      </c>
      <c r="L106" s="14">
        <f>IFERROR(IF(A106="","",VLOOKUP(F106,'Paramètres'!$A$14:$D$17,4,FALSE)),"")</f>
        <v/>
      </c>
      <c r="M106" s="26">
        <f>IFERROR(IF(I106="","",ROUND(I106*L106,2)),"")</f>
        <v/>
      </c>
      <c r="N106" s="26">
        <f>IFERROR(IF(I106="","",I106+K106+M106),"")</f>
        <v/>
      </c>
      <c r="O106" s="27">
        <f>IFERROR(IF(A106="","",DATE(YEAR(A106),MONTH(A106),1)),"")</f>
        <v/>
      </c>
      <c r="P106" s="11" t="n"/>
      <c r="Q106" s="10" t="n"/>
      <c r="R106" s="4" t="n"/>
    </row>
    <row r="107">
      <c r="A107" s="10" t="n"/>
      <c r="B107" s="11" t="n"/>
      <c r="C107" s="4" t="n"/>
      <c r="D107" s="4" t="n"/>
      <c r="E107" s="11" t="n"/>
      <c r="F107" s="11" t="n"/>
      <c r="G107" s="25" t="n"/>
      <c r="H107" s="25" t="n"/>
      <c r="I107" s="26">
        <f>IFERROR(IF(A107="","",MAX(0,G107-H107)),"")</f>
        <v/>
      </c>
      <c r="J107" s="14">
        <f>IFERROR(IF(A107="","",VLOOKUP(F107,'Paramètres'!$A$14:$D$17,3,FALSE)),"")</f>
        <v/>
      </c>
      <c r="K107" s="26">
        <f>IFERROR(IF(I107="","",ROUND(I107*J107,2)),"")</f>
        <v/>
      </c>
      <c r="L107" s="14">
        <f>IFERROR(IF(A107="","",VLOOKUP(F107,'Paramètres'!$A$14:$D$17,4,FALSE)),"")</f>
        <v/>
      </c>
      <c r="M107" s="26">
        <f>IFERROR(IF(I107="","",ROUND(I107*L107,2)),"")</f>
        <v/>
      </c>
      <c r="N107" s="26">
        <f>IFERROR(IF(I107="","",I107+K107+M107),"")</f>
        <v/>
      </c>
      <c r="O107" s="27">
        <f>IFERROR(IF(A107="","",DATE(YEAR(A107),MONTH(A107),1)),"")</f>
        <v/>
      </c>
      <c r="P107" s="11" t="n"/>
      <c r="Q107" s="10" t="n"/>
      <c r="R107" s="4" t="n"/>
    </row>
    <row r="108">
      <c r="A108" s="10" t="n"/>
      <c r="B108" s="11" t="n"/>
      <c r="C108" s="4" t="n"/>
      <c r="D108" s="4" t="n"/>
      <c r="E108" s="11" t="n"/>
      <c r="F108" s="11" t="n"/>
      <c r="G108" s="25" t="n"/>
      <c r="H108" s="25" t="n"/>
      <c r="I108" s="26">
        <f>IFERROR(IF(A108="","",MAX(0,G108-H108)),"")</f>
        <v/>
      </c>
      <c r="J108" s="14">
        <f>IFERROR(IF(A108="","",VLOOKUP(F108,'Paramètres'!$A$14:$D$17,3,FALSE)),"")</f>
        <v/>
      </c>
      <c r="K108" s="26">
        <f>IFERROR(IF(I108="","",ROUND(I108*J108,2)),"")</f>
        <v/>
      </c>
      <c r="L108" s="14">
        <f>IFERROR(IF(A108="","",VLOOKUP(F108,'Paramètres'!$A$14:$D$17,4,FALSE)),"")</f>
        <v/>
      </c>
      <c r="M108" s="26">
        <f>IFERROR(IF(I108="","",ROUND(I108*L108,2)),"")</f>
        <v/>
      </c>
      <c r="N108" s="26">
        <f>IFERROR(IF(I108="","",I108+K108+M108),"")</f>
        <v/>
      </c>
      <c r="O108" s="27">
        <f>IFERROR(IF(A108="","",DATE(YEAR(A108),MONTH(A108),1)),"")</f>
        <v/>
      </c>
      <c r="P108" s="11" t="n"/>
      <c r="Q108" s="10" t="n"/>
      <c r="R108" s="4" t="n"/>
    </row>
    <row r="109">
      <c r="A109" s="10" t="n"/>
      <c r="B109" s="11" t="n"/>
      <c r="C109" s="4" t="n"/>
      <c r="D109" s="4" t="n"/>
      <c r="E109" s="11" t="n"/>
      <c r="F109" s="11" t="n"/>
      <c r="G109" s="25" t="n"/>
      <c r="H109" s="25" t="n"/>
      <c r="I109" s="26">
        <f>IFERROR(IF(A109="","",MAX(0,G109-H109)),"")</f>
        <v/>
      </c>
      <c r="J109" s="14">
        <f>IFERROR(IF(A109="","",VLOOKUP(F109,'Paramètres'!$A$14:$D$17,3,FALSE)),"")</f>
        <v/>
      </c>
      <c r="K109" s="26">
        <f>IFERROR(IF(I109="","",ROUND(I109*J109,2)),"")</f>
        <v/>
      </c>
      <c r="L109" s="14">
        <f>IFERROR(IF(A109="","",VLOOKUP(F109,'Paramètres'!$A$14:$D$17,4,FALSE)),"")</f>
        <v/>
      </c>
      <c r="M109" s="26">
        <f>IFERROR(IF(I109="","",ROUND(I109*L109,2)),"")</f>
        <v/>
      </c>
      <c r="N109" s="26">
        <f>IFERROR(IF(I109="","",I109+K109+M109),"")</f>
        <v/>
      </c>
      <c r="O109" s="27">
        <f>IFERROR(IF(A109="","",DATE(YEAR(A109),MONTH(A109),1)),"")</f>
        <v/>
      </c>
      <c r="P109" s="11" t="n"/>
      <c r="Q109" s="10" t="n"/>
      <c r="R109" s="4" t="n"/>
    </row>
    <row r="110">
      <c r="A110" s="10" t="n"/>
      <c r="B110" s="11" t="n"/>
      <c r="C110" s="4" t="n"/>
      <c r="D110" s="4" t="n"/>
      <c r="E110" s="11" t="n"/>
      <c r="F110" s="11" t="n"/>
      <c r="G110" s="25" t="n"/>
      <c r="H110" s="25" t="n"/>
      <c r="I110" s="26">
        <f>IFERROR(IF(A110="","",MAX(0,G110-H110)),"")</f>
        <v/>
      </c>
      <c r="J110" s="14">
        <f>IFERROR(IF(A110="","",VLOOKUP(F110,'Paramètres'!$A$14:$D$17,3,FALSE)),"")</f>
        <v/>
      </c>
      <c r="K110" s="26">
        <f>IFERROR(IF(I110="","",ROUND(I110*J110,2)),"")</f>
        <v/>
      </c>
      <c r="L110" s="14">
        <f>IFERROR(IF(A110="","",VLOOKUP(F110,'Paramètres'!$A$14:$D$17,4,FALSE)),"")</f>
        <v/>
      </c>
      <c r="M110" s="26">
        <f>IFERROR(IF(I110="","",ROUND(I110*L110,2)),"")</f>
        <v/>
      </c>
      <c r="N110" s="26">
        <f>IFERROR(IF(I110="","",I110+K110+M110),"")</f>
        <v/>
      </c>
      <c r="O110" s="27">
        <f>IFERROR(IF(A110="","",DATE(YEAR(A110),MONTH(A110),1)),"")</f>
        <v/>
      </c>
      <c r="P110" s="11" t="n"/>
      <c r="Q110" s="10" t="n"/>
      <c r="R110" s="4" t="n"/>
    </row>
    <row r="111">
      <c r="A111" s="10" t="n"/>
      <c r="B111" s="11" t="n"/>
      <c r="C111" s="4" t="n"/>
      <c r="D111" s="4" t="n"/>
      <c r="E111" s="11" t="n"/>
      <c r="F111" s="11" t="n"/>
      <c r="G111" s="25" t="n"/>
      <c r="H111" s="25" t="n"/>
      <c r="I111" s="26">
        <f>IFERROR(IF(A111="","",MAX(0,G111-H111)),"")</f>
        <v/>
      </c>
      <c r="J111" s="14">
        <f>IFERROR(IF(A111="","",VLOOKUP(F111,'Paramètres'!$A$14:$D$17,3,FALSE)),"")</f>
        <v/>
      </c>
      <c r="K111" s="26">
        <f>IFERROR(IF(I111="","",ROUND(I111*J111,2)),"")</f>
        <v/>
      </c>
      <c r="L111" s="14">
        <f>IFERROR(IF(A111="","",VLOOKUP(F111,'Paramètres'!$A$14:$D$17,4,FALSE)),"")</f>
        <v/>
      </c>
      <c r="M111" s="26">
        <f>IFERROR(IF(I111="","",ROUND(I111*L111,2)),"")</f>
        <v/>
      </c>
      <c r="N111" s="26">
        <f>IFERROR(IF(I111="","",I111+K111+M111),"")</f>
        <v/>
      </c>
      <c r="O111" s="27">
        <f>IFERROR(IF(A111="","",DATE(YEAR(A111),MONTH(A111),1)),"")</f>
        <v/>
      </c>
      <c r="P111" s="11" t="n"/>
      <c r="Q111" s="10" t="n"/>
      <c r="R111" s="4" t="n"/>
    </row>
    <row r="112">
      <c r="A112" s="10" t="n"/>
      <c r="B112" s="11" t="n"/>
      <c r="C112" s="4" t="n"/>
      <c r="D112" s="4" t="n"/>
      <c r="E112" s="11" t="n"/>
      <c r="F112" s="11" t="n"/>
      <c r="G112" s="25" t="n"/>
      <c r="H112" s="25" t="n"/>
      <c r="I112" s="26">
        <f>IFERROR(IF(A112="","",MAX(0,G112-H112)),"")</f>
        <v/>
      </c>
      <c r="J112" s="14">
        <f>IFERROR(IF(A112="","",VLOOKUP(F112,'Paramètres'!$A$14:$D$17,3,FALSE)),"")</f>
        <v/>
      </c>
      <c r="K112" s="26">
        <f>IFERROR(IF(I112="","",ROUND(I112*J112,2)),"")</f>
        <v/>
      </c>
      <c r="L112" s="14">
        <f>IFERROR(IF(A112="","",VLOOKUP(F112,'Paramètres'!$A$14:$D$17,4,FALSE)),"")</f>
        <v/>
      </c>
      <c r="M112" s="26">
        <f>IFERROR(IF(I112="","",ROUND(I112*L112,2)),"")</f>
        <v/>
      </c>
      <c r="N112" s="26">
        <f>IFERROR(IF(I112="","",I112+K112+M112),"")</f>
        <v/>
      </c>
      <c r="O112" s="27">
        <f>IFERROR(IF(A112="","",DATE(YEAR(A112),MONTH(A112),1)),"")</f>
        <v/>
      </c>
      <c r="P112" s="11" t="n"/>
      <c r="Q112" s="10" t="n"/>
      <c r="R112" s="4" t="n"/>
    </row>
    <row r="113">
      <c r="A113" s="10" t="n"/>
      <c r="B113" s="11" t="n"/>
      <c r="C113" s="4" t="n"/>
      <c r="D113" s="4" t="n"/>
      <c r="E113" s="11" t="n"/>
      <c r="F113" s="11" t="n"/>
      <c r="G113" s="25" t="n"/>
      <c r="H113" s="25" t="n"/>
      <c r="I113" s="26">
        <f>IFERROR(IF(A113="","",MAX(0,G113-H113)),"")</f>
        <v/>
      </c>
      <c r="J113" s="14">
        <f>IFERROR(IF(A113="","",VLOOKUP(F113,'Paramètres'!$A$14:$D$17,3,FALSE)),"")</f>
        <v/>
      </c>
      <c r="K113" s="26">
        <f>IFERROR(IF(I113="","",ROUND(I113*J113,2)),"")</f>
        <v/>
      </c>
      <c r="L113" s="14">
        <f>IFERROR(IF(A113="","",VLOOKUP(F113,'Paramètres'!$A$14:$D$17,4,FALSE)),"")</f>
        <v/>
      </c>
      <c r="M113" s="26">
        <f>IFERROR(IF(I113="","",ROUND(I113*L113,2)),"")</f>
        <v/>
      </c>
      <c r="N113" s="26">
        <f>IFERROR(IF(I113="","",I113+K113+M113),"")</f>
        <v/>
      </c>
      <c r="O113" s="27">
        <f>IFERROR(IF(A113="","",DATE(YEAR(A113),MONTH(A113),1)),"")</f>
        <v/>
      </c>
      <c r="P113" s="11" t="n"/>
      <c r="Q113" s="10" t="n"/>
      <c r="R113" s="4" t="n"/>
    </row>
    <row r="114">
      <c r="A114" s="10" t="n"/>
      <c r="B114" s="11" t="n"/>
      <c r="C114" s="4" t="n"/>
      <c r="D114" s="4" t="n"/>
      <c r="E114" s="11" t="n"/>
      <c r="F114" s="11" t="n"/>
      <c r="G114" s="25" t="n"/>
      <c r="H114" s="25" t="n"/>
      <c r="I114" s="26">
        <f>IFERROR(IF(A114="","",MAX(0,G114-H114)),"")</f>
        <v/>
      </c>
      <c r="J114" s="14">
        <f>IFERROR(IF(A114="","",VLOOKUP(F114,'Paramètres'!$A$14:$D$17,3,FALSE)),"")</f>
        <v/>
      </c>
      <c r="K114" s="26">
        <f>IFERROR(IF(I114="","",ROUND(I114*J114,2)),"")</f>
        <v/>
      </c>
      <c r="L114" s="14">
        <f>IFERROR(IF(A114="","",VLOOKUP(F114,'Paramètres'!$A$14:$D$17,4,FALSE)),"")</f>
        <v/>
      </c>
      <c r="M114" s="26">
        <f>IFERROR(IF(I114="","",ROUND(I114*L114,2)),"")</f>
        <v/>
      </c>
      <c r="N114" s="26">
        <f>IFERROR(IF(I114="","",I114+K114+M114),"")</f>
        <v/>
      </c>
      <c r="O114" s="27">
        <f>IFERROR(IF(A114="","",DATE(YEAR(A114),MONTH(A114),1)),"")</f>
        <v/>
      </c>
      <c r="P114" s="11" t="n"/>
      <c r="Q114" s="10" t="n"/>
      <c r="R114" s="4" t="n"/>
    </row>
    <row r="115">
      <c r="A115" s="10" t="n"/>
      <c r="B115" s="11" t="n"/>
      <c r="C115" s="4" t="n"/>
      <c r="D115" s="4" t="n"/>
      <c r="E115" s="11" t="n"/>
      <c r="F115" s="11" t="n"/>
      <c r="G115" s="25" t="n"/>
      <c r="H115" s="25" t="n"/>
      <c r="I115" s="26">
        <f>IFERROR(IF(A115="","",MAX(0,G115-H115)),"")</f>
        <v/>
      </c>
      <c r="J115" s="14">
        <f>IFERROR(IF(A115="","",VLOOKUP(F115,'Paramètres'!$A$14:$D$17,3,FALSE)),"")</f>
        <v/>
      </c>
      <c r="K115" s="26">
        <f>IFERROR(IF(I115="","",ROUND(I115*J115,2)),"")</f>
        <v/>
      </c>
      <c r="L115" s="14">
        <f>IFERROR(IF(A115="","",VLOOKUP(F115,'Paramètres'!$A$14:$D$17,4,FALSE)),"")</f>
        <v/>
      </c>
      <c r="M115" s="26">
        <f>IFERROR(IF(I115="","",ROUND(I115*L115,2)),"")</f>
        <v/>
      </c>
      <c r="N115" s="26">
        <f>IFERROR(IF(I115="","",I115+K115+M115),"")</f>
        <v/>
      </c>
      <c r="O115" s="27">
        <f>IFERROR(IF(A115="","",DATE(YEAR(A115),MONTH(A115),1)),"")</f>
        <v/>
      </c>
      <c r="P115" s="11" t="n"/>
      <c r="Q115" s="10" t="n"/>
      <c r="R115" s="4" t="n"/>
    </row>
    <row r="116">
      <c r="A116" s="10" t="n"/>
      <c r="B116" s="11" t="n"/>
      <c r="C116" s="4" t="n"/>
      <c r="D116" s="4" t="n"/>
      <c r="E116" s="11" t="n"/>
      <c r="F116" s="11" t="n"/>
      <c r="G116" s="25" t="n"/>
      <c r="H116" s="25" t="n"/>
      <c r="I116" s="26">
        <f>IFERROR(IF(A116="","",MAX(0,G116-H116)),"")</f>
        <v/>
      </c>
      <c r="J116" s="14">
        <f>IFERROR(IF(A116="","",VLOOKUP(F116,'Paramètres'!$A$14:$D$17,3,FALSE)),"")</f>
        <v/>
      </c>
      <c r="K116" s="26">
        <f>IFERROR(IF(I116="","",ROUND(I116*J116,2)),"")</f>
        <v/>
      </c>
      <c r="L116" s="14">
        <f>IFERROR(IF(A116="","",VLOOKUP(F116,'Paramètres'!$A$14:$D$17,4,FALSE)),"")</f>
        <v/>
      </c>
      <c r="M116" s="26">
        <f>IFERROR(IF(I116="","",ROUND(I116*L116,2)),"")</f>
        <v/>
      </c>
      <c r="N116" s="26">
        <f>IFERROR(IF(I116="","",I116+K116+M116),"")</f>
        <v/>
      </c>
      <c r="O116" s="27">
        <f>IFERROR(IF(A116="","",DATE(YEAR(A116),MONTH(A116),1)),"")</f>
        <v/>
      </c>
      <c r="P116" s="11" t="n"/>
      <c r="Q116" s="10" t="n"/>
      <c r="R116" s="4" t="n"/>
    </row>
    <row r="117">
      <c r="A117" s="10" t="n"/>
      <c r="B117" s="11" t="n"/>
      <c r="C117" s="4" t="n"/>
      <c r="D117" s="4" t="n"/>
      <c r="E117" s="11" t="n"/>
      <c r="F117" s="11" t="n"/>
      <c r="G117" s="25" t="n"/>
      <c r="H117" s="25" t="n"/>
      <c r="I117" s="26">
        <f>IFERROR(IF(A117="","",MAX(0,G117-H117)),"")</f>
        <v/>
      </c>
      <c r="J117" s="14">
        <f>IFERROR(IF(A117="","",VLOOKUP(F117,'Paramètres'!$A$14:$D$17,3,FALSE)),"")</f>
        <v/>
      </c>
      <c r="K117" s="26">
        <f>IFERROR(IF(I117="","",ROUND(I117*J117,2)),"")</f>
        <v/>
      </c>
      <c r="L117" s="14">
        <f>IFERROR(IF(A117="","",VLOOKUP(F117,'Paramètres'!$A$14:$D$17,4,FALSE)),"")</f>
        <v/>
      </c>
      <c r="M117" s="26">
        <f>IFERROR(IF(I117="","",ROUND(I117*L117,2)),"")</f>
        <v/>
      </c>
      <c r="N117" s="26">
        <f>IFERROR(IF(I117="","",I117+K117+M117),"")</f>
        <v/>
      </c>
      <c r="O117" s="27">
        <f>IFERROR(IF(A117="","",DATE(YEAR(A117),MONTH(A117),1)),"")</f>
        <v/>
      </c>
      <c r="P117" s="11" t="n"/>
      <c r="Q117" s="10" t="n"/>
      <c r="R117" s="4" t="n"/>
    </row>
    <row r="118">
      <c r="A118" s="10" t="n"/>
      <c r="B118" s="11" t="n"/>
      <c r="C118" s="4" t="n"/>
      <c r="D118" s="4" t="n"/>
      <c r="E118" s="11" t="n"/>
      <c r="F118" s="11" t="n"/>
      <c r="G118" s="25" t="n"/>
      <c r="H118" s="25" t="n"/>
      <c r="I118" s="26">
        <f>IFERROR(IF(A118="","",MAX(0,G118-H118)),"")</f>
        <v/>
      </c>
      <c r="J118" s="14">
        <f>IFERROR(IF(A118="","",VLOOKUP(F118,'Paramètres'!$A$14:$D$17,3,FALSE)),"")</f>
        <v/>
      </c>
      <c r="K118" s="26">
        <f>IFERROR(IF(I118="","",ROUND(I118*J118,2)),"")</f>
        <v/>
      </c>
      <c r="L118" s="14">
        <f>IFERROR(IF(A118="","",VLOOKUP(F118,'Paramètres'!$A$14:$D$17,4,FALSE)),"")</f>
        <v/>
      </c>
      <c r="M118" s="26">
        <f>IFERROR(IF(I118="","",ROUND(I118*L118,2)),"")</f>
        <v/>
      </c>
      <c r="N118" s="26">
        <f>IFERROR(IF(I118="","",I118+K118+M118),"")</f>
        <v/>
      </c>
      <c r="O118" s="27">
        <f>IFERROR(IF(A118="","",DATE(YEAR(A118),MONTH(A118),1)),"")</f>
        <v/>
      </c>
      <c r="P118" s="11" t="n"/>
      <c r="Q118" s="10" t="n"/>
      <c r="R118" s="4" t="n"/>
    </row>
    <row r="119">
      <c r="A119" s="10" t="n"/>
      <c r="B119" s="11" t="n"/>
      <c r="C119" s="4" t="n"/>
      <c r="D119" s="4" t="n"/>
      <c r="E119" s="11" t="n"/>
      <c r="F119" s="11" t="n"/>
      <c r="G119" s="25" t="n"/>
      <c r="H119" s="25" t="n"/>
      <c r="I119" s="26">
        <f>IFERROR(IF(A119="","",MAX(0,G119-H119)),"")</f>
        <v/>
      </c>
      <c r="J119" s="14">
        <f>IFERROR(IF(A119="","",VLOOKUP(F119,'Paramètres'!$A$14:$D$17,3,FALSE)),"")</f>
        <v/>
      </c>
      <c r="K119" s="26">
        <f>IFERROR(IF(I119="","",ROUND(I119*J119,2)),"")</f>
        <v/>
      </c>
      <c r="L119" s="14">
        <f>IFERROR(IF(A119="","",VLOOKUP(F119,'Paramètres'!$A$14:$D$17,4,FALSE)),"")</f>
        <v/>
      </c>
      <c r="M119" s="26">
        <f>IFERROR(IF(I119="","",ROUND(I119*L119,2)),"")</f>
        <v/>
      </c>
      <c r="N119" s="26">
        <f>IFERROR(IF(I119="","",I119+K119+M119),"")</f>
        <v/>
      </c>
      <c r="O119" s="27">
        <f>IFERROR(IF(A119="","",DATE(YEAR(A119),MONTH(A119),1)),"")</f>
        <v/>
      </c>
      <c r="P119" s="11" t="n"/>
      <c r="Q119" s="10" t="n"/>
      <c r="R119" s="4" t="n"/>
    </row>
    <row r="120">
      <c r="A120" s="10" t="n"/>
      <c r="B120" s="11" t="n"/>
      <c r="C120" s="4" t="n"/>
      <c r="D120" s="4" t="n"/>
      <c r="E120" s="11" t="n"/>
      <c r="F120" s="11" t="n"/>
      <c r="G120" s="25" t="n"/>
      <c r="H120" s="25" t="n"/>
      <c r="I120" s="26">
        <f>IFERROR(IF(A120="","",MAX(0,G120-H120)),"")</f>
        <v/>
      </c>
      <c r="J120" s="14">
        <f>IFERROR(IF(A120="","",VLOOKUP(F120,'Paramètres'!$A$14:$D$17,3,FALSE)),"")</f>
        <v/>
      </c>
      <c r="K120" s="26">
        <f>IFERROR(IF(I120="","",ROUND(I120*J120,2)),"")</f>
        <v/>
      </c>
      <c r="L120" s="14">
        <f>IFERROR(IF(A120="","",VLOOKUP(F120,'Paramètres'!$A$14:$D$17,4,FALSE)),"")</f>
        <v/>
      </c>
      <c r="M120" s="26">
        <f>IFERROR(IF(I120="","",ROUND(I120*L120,2)),"")</f>
        <v/>
      </c>
      <c r="N120" s="26">
        <f>IFERROR(IF(I120="","",I120+K120+M120),"")</f>
        <v/>
      </c>
      <c r="O120" s="27">
        <f>IFERROR(IF(A120="","",DATE(YEAR(A120),MONTH(A120),1)),"")</f>
        <v/>
      </c>
      <c r="P120" s="11" t="n"/>
      <c r="Q120" s="10" t="n"/>
      <c r="R120" s="4" t="n"/>
    </row>
    <row r="121">
      <c r="A121" s="10" t="n"/>
      <c r="B121" s="11" t="n"/>
      <c r="C121" s="4" t="n"/>
      <c r="D121" s="4" t="n"/>
      <c r="E121" s="11" t="n"/>
      <c r="F121" s="11" t="n"/>
      <c r="G121" s="25" t="n"/>
      <c r="H121" s="25" t="n"/>
      <c r="I121" s="26">
        <f>IFERROR(IF(A121="","",MAX(0,G121-H121)),"")</f>
        <v/>
      </c>
      <c r="J121" s="14">
        <f>IFERROR(IF(A121="","",VLOOKUP(F121,'Paramètres'!$A$14:$D$17,3,FALSE)),"")</f>
        <v/>
      </c>
      <c r="K121" s="26">
        <f>IFERROR(IF(I121="","",ROUND(I121*J121,2)),"")</f>
        <v/>
      </c>
      <c r="L121" s="14">
        <f>IFERROR(IF(A121="","",VLOOKUP(F121,'Paramètres'!$A$14:$D$17,4,FALSE)),"")</f>
        <v/>
      </c>
      <c r="M121" s="26">
        <f>IFERROR(IF(I121="","",ROUND(I121*L121,2)),"")</f>
        <v/>
      </c>
      <c r="N121" s="26">
        <f>IFERROR(IF(I121="","",I121+K121+M121),"")</f>
        <v/>
      </c>
      <c r="O121" s="27">
        <f>IFERROR(IF(A121="","",DATE(YEAR(A121),MONTH(A121),1)),"")</f>
        <v/>
      </c>
      <c r="P121" s="11" t="n"/>
      <c r="Q121" s="10" t="n"/>
      <c r="R121" s="4" t="n"/>
    </row>
    <row r="122">
      <c r="A122" s="10" t="n"/>
      <c r="B122" s="11" t="n"/>
      <c r="C122" s="4" t="n"/>
      <c r="D122" s="4" t="n"/>
      <c r="E122" s="11" t="n"/>
      <c r="F122" s="11" t="n"/>
      <c r="G122" s="25" t="n"/>
      <c r="H122" s="25" t="n"/>
      <c r="I122" s="26">
        <f>IFERROR(IF(A122="","",MAX(0,G122-H122)),"")</f>
        <v/>
      </c>
      <c r="J122" s="14">
        <f>IFERROR(IF(A122="","",VLOOKUP(F122,'Paramètres'!$A$14:$D$17,3,FALSE)),"")</f>
        <v/>
      </c>
      <c r="K122" s="26">
        <f>IFERROR(IF(I122="","",ROUND(I122*J122,2)),"")</f>
        <v/>
      </c>
      <c r="L122" s="14">
        <f>IFERROR(IF(A122="","",VLOOKUP(F122,'Paramètres'!$A$14:$D$17,4,FALSE)),"")</f>
        <v/>
      </c>
      <c r="M122" s="26">
        <f>IFERROR(IF(I122="","",ROUND(I122*L122,2)),"")</f>
        <v/>
      </c>
      <c r="N122" s="26">
        <f>IFERROR(IF(I122="","",I122+K122+M122),"")</f>
        <v/>
      </c>
      <c r="O122" s="27">
        <f>IFERROR(IF(A122="","",DATE(YEAR(A122),MONTH(A122),1)),"")</f>
        <v/>
      </c>
      <c r="P122" s="11" t="n"/>
      <c r="Q122" s="10" t="n"/>
      <c r="R122" s="4" t="n"/>
    </row>
    <row r="123">
      <c r="A123" s="10" t="n"/>
      <c r="B123" s="11" t="n"/>
      <c r="C123" s="4" t="n"/>
      <c r="D123" s="4" t="n"/>
      <c r="E123" s="11" t="n"/>
      <c r="F123" s="11" t="n"/>
      <c r="G123" s="25" t="n"/>
      <c r="H123" s="25" t="n"/>
      <c r="I123" s="26">
        <f>IFERROR(IF(A123="","",MAX(0,G123-H123)),"")</f>
        <v/>
      </c>
      <c r="J123" s="14">
        <f>IFERROR(IF(A123="","",VLOOKUP(F123,'Paramètres'!$A$14:$D$17,3,FALSE)),"")</f>
        <v/>
      </c>
      <c r="K123" s="26">
        <f>IFERROR(IF(I123="","",ROUND(I123*J123,2)),"")</f>
        <v/>
      </c>
      <c r="L123" s="14">
        <f>IFERROR(IF(A123="","",VLOOKUP(F123,'Paramètres'!$A$14:$D$17,4,FALSE)),"")</f>
        <v/>
      </c>
      <c r="M123" s="26">
        <f>IFERROR(IF(I123="","",ROUND(I123*L123,2)),"")</f>
        <v/>
      </c>
      <c r="N123" s="26">
        <f>IFERROR(IF(I123="","",I123+K123+M123),"")</f>
        <v/>
      </c>
      <c r="O123" s="27">
        <f>IFERROR(IF(A123="","",DATE(YEAR(A123),MONTH(A123),1)),"")</f>
        <v/>
      </c>
      <c r="P123" s="11" t="n"/>
      <c r="Q123" s="10" t="n"/>
      <c r="R123" s="4" t="n"/>
    </row>
    <row r="124">
      <c r="A124" s="10" t="n"/>
      <c r="B124" s="11" t="n"/>
      <c r="C124" s="4" t="n"/>
      <c r="D124" s="4" t="n"/>
      <c r="E124" s="11" t="n"/>
      <c r="F124" s="11" t="n"/>
      <c r="G124" s="25" t="n"/>
      <c r="H124" s="25" t="n"/>
      <c r="I124" s="26">
        <f>IFERROR(IF(A124="","",MAX(0,G124-H124)),"")</f>
        <v/>
      </c>
      <c r="J124" s="14">
        <f>IFERROR(IF(A124="","",VLOOKUP(F124,'Paramètres'!$A$14:$D$17,3,FALSE)),"")</f>
        <v/>
      </c>
      <c r="K124" s="26">
        <f>IFERROR(IF(I124="","",ROUND(I124*J124,2)),"")</f>
        <v/>
      </c>
      <c r="L124" s="14">
        <f>IFERROR(IF(A124="","",VLOOKUP(F124,'Paramètres'!$A$14:$D$17,4,FALSE)),"")</f>
        <v/>
      </c>
      <c r="M124" s="26">
        <f>IFERROR(IF(I124="","",ROUND(I124*L124,2)),"")</f>
        <v/>
      </c>
      <c r="N124" s="26">
        <f>IFERROR(IF(I124="","",I124+K124+M124),"")</f>
        <v/>
      </c>
      <c r="O124" s="27">
        <f>IFERROR(IF(A124="","",DATE(YEAR(A124),MONTH(A124),1)),"")</f>
        <v/>
      </c>
      <c r="P124" s="11" t="n"/>
      <c r="Q124" s="10" t="n"/>
      <c r="R124" s="4" t="n"/>
    </row>
    <row r="125">
      <c r="A125" s="10" t="n"/>
      <c r="B125" s="11" t="n"/>
      <c r="C125" s="4" t="n"/>
      <c r="D125" s="4" t="n"/>
      <c r="E125" s="11" t="n"/>
      <c r="F125" s="11" t="n"/>
      <c r="G125" s="25" t="n"/>
      <c r="H125" s="25" t="n"/>
      <c r="I125" s="26">
        <f>IFERROR(IF(A125="","",MAX(0,G125-H125)),"")</f>
        <v/>
      </c>
      <c r="J125" s="14">
        <f>IFERROR(IF(A125="","",VLOOKUP(F125,'Paramètres'!$A$14:$D$17,3,FALSE)),"")</f>
        <v/>
      </c>
      <c r="K125" s="26">
        <f>IFERROR(IF(I125="","",ROUND(I125*J125,2)),"")</f>
        <v/>
      </c>
      <c r="L125" s="14">
        <f>IFERROR(IF(A125="","",VLOOKUP(F125,'Paramètres'!$A$14:$D$17,4,FALSE)),"")</f>
        <v/>
      </c>
      <c r="M125" s="26">
        <f>IFERROR(IF(I125="","",ROUND(I125*L125,2)),"")</f>
        <v/>
      </c>
      <c r="N125" s="26">
        <f>IFERROR(IF(I125="","",I125+K125+M125),"")</f>
        <v/>
      </c>
      <c r="O125" s="27">
        <f>IFERROR(IF(A125="","",DATE(YEAR(A125),MONTH(A125),1)),"")</f>
        <v/>
      </c>
      <c r="P125" s="11" t="n"/>
      <c r="Q125" s="10" t="n"/>
      <c r="R125" s="4" t="n"/>
    </row>
    <row r="126">
      <c r="A126" s="10" t="n"/>
      <c r="B126" s="11" t="n"/>
      <c r="C126" s="4" t="n"/>
      <c r="D126" s="4" t="n"/>
      <c r="E126" s="11" t="n"/>
      <c r="F126" s="11" t="n"/>
      <c r="G126" s="25" t="n"/>
      <c r="H126" s="25" t="n"/>
      <c r="I126" s="26">
        <f>IFERROR(IF(A126="","",MAX(0,G126-H126)),"")</f>
        <v/>
      </c>
      <c r="J126" s="14">
        <f>IFERROR(IF(A126="","",VLOOKUP(F126,'Paramètres'!$A$14:$D$17,3,FALSE)),"")</f>
        <v/>
      </c>
      <c r="K126" s="26">
        <f>IFERROR(IF(I126="","",ROUND(I126*J126,2)),"")</f>
        <v/>
      </c>
      <c r="L126" s="14">
        <f>IFERROR(IF(A126="","",VLOOKUP(F126,'Paramètres'!$A$14:$D$17,4,FALSE)),"")</f>
        <v/>
      </c>
      <c r="M126" s="26">
        <f>IFERROR(IF(I126="","",ROUND(I126*L126,2)),"")</f>
        <v/>
      </c>
      <c r="N126" s="26">
        <f>IFERROR(IF(I126="","",I126+K126+M126),"")</f>
        <v/>
      </c>
      <c r="O126" s="27">
        <f>IFERROR(IF(A126="","",DATE(YEAR(A126),MONTH(A126),1)),"")</f>
        <v/>
      </c>
      <c r="P126" s="11" t="n"/>
      <c r="Q126" s="10" t="n"/>
      <c r="R126" s="4" t="n"/>
    </row>
    <row r="127">
      <c r="A127" s="10" t="n"/>
      <c r="B127" s="11" t="n"/>
      <c r="C127" s="4" t="n"/>
      <c r="D127" s="4" t="n"/>
      <c r="E127" s="11" t="n"/>
      <c r="F127" s="11" t="n"/>
      <c r="G127" s="25" t="n"/>
      <c r="H127" s="25" t="n"/>
      <c r="I127" s="26">
        <f>IFERROR(IF(A127="","",MAX(0,G127-H127)),"")</f>
        <v/>
      </c>
      <c r="J127" s="14">
        <f>IFERROR(IF(A127="","",VLOOKUP(F127,'Paramètres'!$A$14:$D$17,3,FALSE)),"")</f>
        <v/>
      </c>
      <c r="K127" s="26">
        <f>IFERROR(IF(I127="","",ROUND(I127*J127,2)),"")</f>
        <v/>
      </c>
      <c r="L127" s="14">
        <f>IFERROR(IF(A127="","",VLOOKUP(F127,'Paramètres'!$A$14:$D$17,4,FALSE)),"")</f>
        <v/>
      </c>
      <c r="M127" s="26">
        <f>IFERROR(IF(I127="","",ROUND(I127*L127,2)),"")</f>
        <v/>
      </c>
      <c r="N127" s="26">
        <f>IFERROR(IF(I127="","",I127+K127+M127),"")</f>
        <v/>
      </c>
      <c r="O127" s="27">
        <f>IFERROR(IF(A127="","",DATE(YEAR(A127),MONTH(A127),1)),"")</f>
        <v/>
      </c>
      <c r="P127" s="11" t="n"/>
      <c r="Q127" s="10" t="n"/>
      <c r="R127" s="4" t="n"/>
    </row>
    <row r="128">
      <c r="A128" s="10" t="n"/>
      <c r="B128" s="11" t="n"/>
      <c r="C128" s="4" t="n"/>
      <c r="D128" s="4" t="n"/>
      <c r="E128" s="11" t="n"/>
      <c r="F128" s="11" t="n"/>
      <c r="G128" s="25" t="n"/>
      <c r="H128" s="25" t="n"/>
      <c r="I128" s="26">
        <f>IFERROR(IF(A128="","",MAX(0,G128-H128)),"")</f>
        <v/>
      </c>
      <c r="J128" s="14">
        <f>IFERROR(IF(A128="","",VLOOKUP(F128,'Paramètres'!$A$14:$D$17,3,FALSE)),"")</f>
        <v/>
      </c>
      <c r="K128" s="26">
        <f>IFERROR(IF(I128="","",ROUND(I128*J128,2)),"")</f>
        <v/>
      </c>
      <c r="L128" s="14">
        <f>IFERROR(IF(A128="","",VLOOKUP(F128,'Paramètres'!$A$14:$D$17,4,FALSE)),"")</f>
        <v/>
      </c>
      <c r="M128" s="26">
        <f>IFERROR(IF(I128="","",ROUND(I128*L128,2)),"")</f>
        <v/>
      </c>
      <c r="N128" s="26">
        <f>IFERROR(IF(I128="","",I128+K128+M128),"")</f>
        <v/>
      </c>
      <c r="O128" s="27">
        <f>IFERROR(IF(A128="","",DATE(YEAR(A128),MONTH(A128),1)),"")</f>
        <v/>
      </c>
      <c r="P128" s="11" t="n"/>
      <c r="Q128" s="10" t="n"/>
      <c r="R128" s="4" t="n"/>
    </row>
    <row r="129">
      <c r="A129" s="10" t="n"/>
      <c r="B129" s="11" t="n"/>
      <c r="C129" s="4" t="n"/>
      <c r="D129" s="4" t="n"/>
      <c r="E129" s="11" t="n"/>
      <c r="F129" s="11" t="n"/>
      <c r="G129" s="25" t="n"/>
      <c r="H129" s="25" t="n"/>
      <c r="I129" s="26">
        <f>IFERROR(IF(A129="","",MAX(0,G129-H129)),"")</f>
        <v/>
      </c>
      <c r="J129" s="14">
        <f>IFERROR(IF(A129="","",VLOOKUP(F129,'Paramètres'!$A$14:$D$17,3,FALSE)),"")</f>
        <v/>
      </c>
      <c r="K129" s="26">
        <f>IFERROR(IF(I129="","",ROUND(I129*J129,2)),"")</f>
        <v/>
      </c>
      <c r="L129" s="14">
        <f>IFERROR(IF(A129="","",VLOOKUP(F129,'Paramètres'!$A$14:$D$17,4,FALSE)),"")</f>
        <v/>
      </c>
      <c r="M129" s="26">
        <f>IFERROR(IF(I129="","",ROUND(I129*L129,2)),"")</f>
        <v/>
      </c>
      <c r="N129" s="26">
        <f>IFERROR(IF(I129="","",I129+K129+M129),"")</f>
        <v/>
      </c>
      <c r="O129" s="27">
        <f>IFERROR(IF(A129="","",DATE(YEAR(A129),MONTH(A129),1)),"")</f>
        <v/>
      </c>
      <c r="P129" s="11" t="n"/>
      <c r="Q129" s="10" t="n"/>
      <c r="R129" s="4" t="n"/>
    </row>
    <row r="130">
      <c r="A130" s="10" t="n"/>
      <c r="B130" s="11" t="n"/>
      <c r="C130" s="4" t="n"/>
      <c r="D130" s="4" t="n"/>
      <c r="E130" s="11" t="n"/>
      <c r="F130" s="11" t="n"/>
      <c r="G130" s="25" t="n"/>
      <c r="H130" s="25" t="n"/>
      <c r="I130" s="26">
        <f>IFERROR(IF(A130="","",MAX(0,G130-H130)),"")</f>
        <v/>
      </c>
      <c r="J130" s="14">
        <f>IFERROR(IF(A130="","",VLOOKUP(F130,'Paramètres'!$A$14:$D$17,3,FALSE)),"")</f>
        <v/>
      </c>
      <c r="K130" s="26">
        <f>IFERROR(IF(I130="","",ROUND(I130*J130,2)),"")</f>
        <v/>
      </c>
      <c r="L130" s="14">
        <f>IFERROR(IF(A130="","",VLOOKUP(F130,'Paramètres'!$A$14:$D$17,4,FALSE)),"")</f>
        <v/>
      </c>
      <c r="M130" s="26">
        <f>IFERROR(IF(I130="","",ROUND(I130*L130,2)),"")</f>
        <v/>
      </c>
      <c r="N130" s="26">
        <f>IFERROR(IF(I130="","",I130+K130+M130),"")</f>
        <v/>
      </c>
      <c r="O130" s="27">
        <f>IFERROR(IF(A130="","",DATE(YEAR(A130),MONTH(A130),1)),"")</f>
        <v/>
      </c>
      <c r="P130" s="11" t="n"/>
      <c r="Q130" s="10" t="n"/>
      <c r="R130" s="4" t="n"/>
    </row>
    <row r="131">
      <c r="A131" s="10" t="n"/>
      <c r="B131" s="11" t="n"/>
      <c r="C131" s="4" t="n"/>
      <c r="D131" s="4" t="n"/>
      <c r="E131" s="11" t="n"/>
      <c r="F131" s="11" t="n"/>
      <c r="G131" s="25" t="n"/>
      <c r="H131" s="25" t="n"/>
      <c r="I131" s="26">
        <f>IFERROR(IF(A131="","",MAX(0,G131-H131)),"")</f>
        <v/>
      </c>
      <c r="J131" s="14">
        <f>IFERROR(IF(A131="","",VLOOKUP(F131,'Paramètres'!$A$14:$D$17,3,FALSE)),"")</f>
        <v/>
      </c>
      <c r="K131" s="26">
        <f>IFERROR(IF(I131="","",ROUND(I131*J131,2)),"")</f>
        <v/>
      </c>
      <c r="L131" s="14">
        <f>IFERROR(IF(A131="","",VLOOKUP(F131,'Paramètres'!$A$14:$D$17,4,FALSE)),"")</f>
        <v/>
      </c>
      <c r="M131" s="26">
        <f>IFERROR(IF(I131="","",ROUND(I131*L131,2)),"")</f>
        <v/>
      </c>
      <c r="N131" s="26">
        <f>IFERROR(IF(I131="","",I131+K131+M131),"")</f>
        <v/>
      </c>
      <c r="O131" s="27">
        <f>IFERROR(IF(A131="","",DATE(YEAR(A131),MONTH(A131),1)),"")</f>
        <v/>
      </c>
      <c r="P131" s="11" t="n"/>
      <c r="Q131" s="10" t="n"/>
      <c r="R131" s="4" t="n"/>
    </row>
    <row r="132">
      <c r="A132" s="10" t="n"/>
      <c r="B132" s="11" t="n"/>
      <c r="C132" s="4" t="n"/>
      <c r="D132" s="4" t="n"/>
      <c r="E132" s="11" t="n"/>
      <c r="F132" s="11" t="n"/>
      <c r="G132" s="25" t="n"/>
      <c r="H132" s="25" t="n"/>
      <c r="I132" s="26">
        <f>IFERROR(IF(A132="","",MAX(0,G132-H132)),"")</f>
        <v/>
      </c>
      <c r="J132" s="14">
        <f>IFERROR(IF(A132="","",VLOOKUP(F132,'Paramètres'!$A$14:$D$17,3,FALSE)),"")</f>
        <v/>
      </c>
      <c r="K132" s="26">
        <f>IFERROR(IF(I132="","",ROUND(I132*J132,2)),"")</f>
        <v/>
      </c>
      <c r="L132" s="14">
        <f>IFERROR(IF(A132="","",VLOOKUP(F132,'Paramètres'!$A$14:$D$17,4,FALSE)),"")</f>
        <v/>
      </c>
      <c r="M132" s="26">
        <f>IFERROR(IF(I132="","",ROUND(I132*L132,2)),"")</f>
        <v/>
      </c>
      <c r="N132" s="26">
        <f>IFERROR(IF(I132="","",I132+K132+M132),"")</f>
        <v/>
      </c>
      <c r="O132" s="27">
        <f>IFERROR(IF(A132="","",DATE(YEAR(A132),MONTH(A132),1)),"")</f>
        <v/>
      </c>
      <c r="P132" s="11" t="n"/>
      <c r="Q132" s="10" t="n"/>
      <c r="R132" s="4" t="n"/>
    </row>
    <row r="133">
      <c r="A133" s="10" t="n"/>
      <c r="B133" s="11" t="n"/>
      <c r="C133" s="4" t="n"/>
      <c r="D133" s="4" t="n"/>
      <c r="E133" s="11" t="n"/>
      <c r="F133" s="11" t="n"/>
      <c r="G133" s="25" t="n"/>
      <c r="H133" s="25" t="n"/>
      <c r="I133" s="26">
        <f>IFERROR(IF(A133="","",MAX(0,G133-H133)),"")</f>
        <v/>
      </c>
      <c r="J133" s="14">
        <f>IFERROR(IF(A133="","",VLOOKUP(F133,'Paramètres'!$A$14:$D$17,3,FALSE)),"")</f>
        <v/>
      </c>
      <c r="K133" s="26">
        <f>IFERROR(IF(I133="","",ROUND(I133*J133,2)),"")</f>
        <v/>
      </c>
      <c r="L133" s="14">
        <f>IFERROR(IF(A133="","",VLOOKUP(F133,'Paramètres'!$A$14:$D$17,4,FALSE)),"")</f>
        <v/>
      </c>
      <c r="M133" s="26">
        <f>IFERROR(IF(I133="","",ROUND(I133*L133,2)),"")</f>
        <v/>
      </c>
      <c r="N133" s="26">
        <f>IFERROR(IF(I133="","",I133+K133+M133),"")</f>
        <v/>
      </c>
      <c r="O133" s="27">
        <f>IFERROR(IF(A133="","",DATE(YEAR(A133),MONTH(A133),1)),"")</f>
        <v/>
      </c>
      <c r="P133" s="11" t="n"/>
      <c r="Q133" s="10" t="n"/>
      <c r="R133" s="4" t="n"/>
    </row>
    <row r="134">
      <c r="A134" s="10" t="n"/>
      <c r="B134" s="11" t="n"/>
      <c r="C134" s="4" t="n"/>
      <c r="D134" s="4" t="n"/>
      <c r="E134" s="11" t="n"/>
      <c r="F134" s="11" t="n"/>
      <c r="G134" s="25" t="n"/>
      <c r="H134" s="25" t="n"/>
      <c r="I134" s="26">
        <f>IFERROR(IF(A134="","",MAX(0,G134-H134)),"")</f>
        <v/>
      </c>
      <c r="J134" s="14">
        <f>IFERROR(IF(A134="","",VLOOKUP(F134,'Paramètres'!$A$14:$D$17,3,FALSE)),"")</f>
        <v/>
      </c>
      <c r="K134" s="26">
        <f>IFERROR(IF(I134="","",ROUND(I134*J134,2)),"")</f>
        <v/>
      </c>
      <c r="L134" s="14">
        <f>IFERROR(IF(A134="","",VLOOKUP(F134,'Paramètres'!$A$14:$D$17,4,FALSE)),"")</f>
        <v/>
      </c>
      <c r="M134" s="26">
        <f>IFERROR(IF(I134="","",ROUND(I134*L134,2)),"")</f>
        <v/>
      </c>
      <c r="N134" s="26">
        <f>IFERROR(IF(I134="","",I134+K134+M134),"")</f>
        <v/>
      </c>
      <c r="O134" s="27">
        <f>IFERROR(IF(A134="","",DATE(YEAR(A134),MONTH(A134),1)),"")</f>
        <v/>
      </c>
      <c r="P134" s="11" t="n"/>
      <c r="Q134" s="10" t="n"/>
      <c r="R134" s="4" t="n"/>
    </row>
    <row r="135">
      <c r="A135" s="10" t="n"/>
      <c r="B135" s="11" t="n"/>
      <c r="C135" s="4" t="n"/>
      <c r="D135" s="4" t="n"/>
      <c r="E135" s="11" t="n"/>
      <c r="F135" s="11" t="n"/>
      <c r="G135" s="25" t="n"/>
      <c r="H135" s="25" t="n"/>
      <c r="I135" s="26">
        <f>IFERROR(IF(A135="","",MAX(0,G135-H135)),"")</f>
        <v/>
      </c>
      <c r="J135" s="14">
        <f>IFERROR(IF(A135="","",VLOOKUP(F135,'Paramètres'!$A$14:$D$17,3,FALSE)),"")</f>
        <v/>
      </c>
      <c r="K135" s="26">
        <f>IFERROR(IF(I135="","",ROUND(I135*J135,2)),"")</f>
        <v/>
      </c>
      <c r="L135" s="14">
        <f>IFERROR(IF(A135="","",VLOOKUP(F135,'Paramètres'!$A$14:$D$17,4,FALSE)),"")</f>
        <v/>
      </c>
      <c r="M135" s="26">
        <f>IFERROR(IF(I135="","",ROUND(I135*L135,2)),"")</f>
        <v/>
      </c>
      <c r="N135" s="26">
        <f>IFERROR(IF(I135="","",I135+K135+M135),"")</f>
        <v/>
      </c>
      <c r="O135" s="27">
        <f>IFERROR(IF(A135="","",DATE(YEAR(A135),MONTH(A135),1)),"")</f>
        <v/>
      </c>
      <c r="P135" s="11" t="n"/>
      <c r="Q135" s="10" t="n"/>
      <c r="R135" s="4" t="n"/>
    </row>
    <row r="136">
      <c r="A136" s="10" t="n"/>
      <c r="B136" s="11" t="n"/>
      <c r="C136" s="4" t="n"/>
      <c r="D136" s="4" t="n"/>
      <c r="E136" s="11" t="n"/>
      <c r="F136" s="11" t="n"/>
      <c r="G136" s="25" t="n"/>
      <c r="H136" s="25" t="n"/>
      <c r="I136" s="26">
        <f>IFERROR(IF(A136="","",MAX(0,G136-H136)),"")</f>
        <v/>
      </c>
      <c r="J136" s="14">
        <f>IFERROR(IF(A136="","",VLOOKUP(F136,'Paramètres'!$A$14:$D$17,3,FALSE)),"")</f>
        <v/>
      </c>
      <c r="K136" s="26">
        <f>IFERROR(IF(I136="","",ROUND(I136*J136,2)),"")</f>
        <v/>
      </c>
      <c r="L136" s="14">
        <f>IFERROR(IF(A136="","",VLOOKUP(F136,'Paramètres'!$A$14:$D$17,4,FALSE)),"")</f>
        <v/>
      </c>
      <c r="M136" s="26">
        <f>IFERROR(IF(I136="","",ROUND(I136*L136,2)),"")</f>
        <v/>
      </c>
      <c r="N136" s="26">
        <f>IFERROR(IF(I136="","",I136+K136+M136),"")</f>
        <v/>
      </c>
      <c r="O136" s="27">
        <f>IFERROR(IF(A136="","",DATE(YEAR(A136),MONTH(A136),1)),"")</f>
        <v/>
      </c>
      <c r="P136" s="11" t="n"/>
      <c r="Q136" s="10" t="n"/>
      <c r="R136" s="4" t="n"/>
    </row>
    <row r="137">
      <c r="A137" s="10" t="n"/>
      <c r="B137" s="11" t="n"/>
      <c r="C137" s="4" t="n"/>
      <c r="D137" s="4" t="n"/>
      <c r="E137" s="11" t="n"/>
      <c r="F137" s="11" t="n"/>
      <c r="G137" s="25" t="n"/>
      <c r="H137" s="25" t="n"/>
      <c r="I137" s="26">
        <f>IFERROR(IF(A137="","",MAX(0,G137-H137)),"")</f>
        <v/>
      </c>
      <c r="J137" s="14">
        <f>IFERROR(IF(A137="","",VLOOKUP(F137,'Paramètres'!$A$14:$D$17,3,FALSE)),"")</f>
        <v/>
      </c>
      <c r="K137" s="26">
        <f>IFERROR(IF(I137="","",ROUND(I137*J137,2)),"")</f>
        <v/>
      </c>
      <c r="L137" s="14">
        <f>IFERROR(IF(A137="","",VLOOKUP(F137,'Paramètres'!$A$14:$D$17,4,FALSE)),"")</f>
        <v/>
      </c>
      <c r="M137" s="26">
        <f>IFERROR(IF(I137="","",ROUND(I137*L137,2)),"")</f>
        <v/>
      </c>
      <c r="N137" s="26">
        <f>IFERROR(IF(I137="","",I137+K137+M137),"")</f>
        <v/>
      </c>
      <c r="O137" s="27">
        <f>IFERROR(IF(A137="","",DATE(YEAR(A137),MONTH(A137),1)),"")</f>
        <v/>
      </c>
      <c r="P137" s="11" t="n"/>
      <c r="Q137" s="10" t="n"/>
      <c r="R137" s="4" t="n"/>
    </row>
    <row r="138">
      <c r="A138" s="10" t="n"/>
      <c r="B138" s="11" t="n"/>
      <c r="C138" s="4" t="n"/>
      <c r="D138" s="4" t="n"/>
      <c r="E138" s="11" t="n"/>
      <c r="F138" s="11" t="n"/>
      <c r="G138" s="25" t="n"/>
      <c r="H138" s="25" t="n"/>
      <c r="I138" s="26">
        <f>IFERROR(IF(A138="","",MAX(0,G138-H138)),"")</f>
        <v/>
      </c>
      <c r="J138" s="14">
        <f>IFERROR(IF(A138="","",VLOOKUP(F138,'Paramètres'!$A$14:$D$17,3,FALSE)),"")</f>
        <v/>
      </c>
      <c r="K138" s="26">
        <f>IFERROR(IF(I138="","",ROUND(I138*J138,2)),"")</f>
        <v/>
      </c>
      <c r="L138" s="14">
        <f>IFERROR(IF(A138="","",VLOOKUP(F138,'Paramètres'!$A$14:$D$17,4,FALSE)),"")</f>
        <v/>
      </c>
      <c r="M138" s="26">
        <f>IFERROR(IF(I138="","",ROUND(I138*L138,2)),"")</f>
        <v/>
      </c>
      <c r="N138" s="26">
        <f>IFERROR(IF(I138="","",I138+K138+M138),"")</f>
        <v/>
      </c>
      <c r="O138" s="27">
        <f>IFERROR(IF(A138="","",DATE(YEAR(A138),MONTH(A138),1)),"")</f>
        <v/>
      </c>
      <c r="P138" s="11" t="n"/>
      <c r="Q138" s="10" t="n"/>
      <c r="R138" s="4" t="n"/>
    </row>
    <row r="139">
      <c r="A139" s="10" t="n"/>
      <c r="B139" s="11" t="n"/>
      <c r="C139" s="4" t="n"/>
      <c r="D139" s="4" t="n"/>
      <c r="E139" s="11" t="n"/>
      <c r="F139" s="11" t="n"/>
      <c r="G139" s="25" t="n"/>
      <c r="H139" s="25" t="n"/>
      <c r="I139" s="26">
        <f>IFERROR(IF(A139="","",MAX(0,G139-H139)),"")</f>
        <v/>
      </c>
      <c r="J139" s="14">
        <f>IFERROR(IF(A139="","",VLOOKUP(F139,'Paramètres'!$A$14:$D$17,3,FALSE)),"")</f>
        <v/>
      </c>
      <c r="K139" s="26">
        <f>IFERROR(IF(I139="","",ROUND(I139*J139,2)),"")</f>
        <v/>
      </c>
      <c r="L139" s="14">
        <f>IFERROR(IF(A139="","",VLOOKUP(F139,'Paramètres'!$A$14:$D$17,4,FALSE)),"")</f>
        <v/>
      </c>
      <c r="M139" s="26">
        <f>IFERROR(IF(I139="","",ROUND(I139*L139,2)),"")</f>
        <v/>
      </c>
      <c r="N139" s="26">
        <f>IFERROR(IF(I139="","",I139+K139+M139),"")</f>
        <v/>
      </c>
      <c r="O139" s="27">
        <f>IFERROR(IF(A139="","",DATE(YEAR(A139),MONTH(A139),1)),"")</f>
        <v/>
      </c>
      <c r="P139" s="11" t="n"/>
      <c r="Q139" s="10" t="n"/>
      <c r="R139" s="4" t="n"/>
    </row>
    <row r="140">
      <c r="A140" s="10" t="n"/>
      <c r="B140" s="11" t="n"/>
      <c r="C140" s="4" t="n"/>
      <c r="D140" s="4" t="n"/>
      <c r="E140" s="11" t="n"/>
      <c r="F140" s="11" t="n"/>
      <c r="G140" s="25" t="n"/>
      <c r="H140" s="25" t="n"/>
      <c r="I140" s="26">
        <f>IFERROR(IF(A140="","",MAX(0,G140-H140)),"")</f>
        <v/>
      </c>
      <c r="J140" s="14">
        <f>IFERROR(IF(A140="","",VLOOKUP(F140,'Paramètres'!$A$14:$D$17,3,FALSE)),"")</f>
        <v/>
      </c>
      <c r="K140" s="26">
        <f>IFERROR(IF(I140="","",ROUND(I140*J140,2)),"")</f>
        <v/>
      </c>
      <c r="L140" s="14">
        <f>IFERROR(IF(A140="","",VLOOKUP(F140,'Paramètres'!$A$14:$D$17,4,FALSE)),"")</f>
        <v/>
      </c>
      <c r="M140" s="26">
        <f>IFERROR(IF(I140="","",ROUND(I140*L140,2)),"")</f>
        <v/>
      </c>
      <c r="N140" s="26">
        <f>IFERROR(IF(I140="","",I140+K140+M140),"")</f>
        <v/>
      </c>
      <c r="O140" s="27">
        <f>IFERROR(IF(A140="","",DATE(YEAR(A140),MONTH(A140),1)),"")</f>
        <v/>
      </c>
      <c r="P140" s="11" t="n"/>
      <c r="Q140" s="10" t="n"/>
      <c r="R140" s="4" t="n"/>
    </row>
    <row r="141">
      <c r="A141" s="10" t="n"/>
      <c r="B141" s="11" t="n"/>
      <c r="C141" s="4" t="n"/>
      <c r="D141" s="4" t="n"/>
      <c r="E141" s="11" t="n"/>
      <c r="F141" s="11" t="n"/>
      <c r="G141" s="25" t="n"/>
      <c r="H141" s="25" t="n"/>
      <c r="I141" s="26">
        <f>IFERROR(IF(A141="","",MAX(0,G141-H141)),"")</f>
        <v/>
      </c>
      <c r="J141" s="14">
        <f>IFERROR(IF(A141="","",VLOOKUP(F141,'Paramètres'!$A$14:$D$17,3,FALSE)),"")</f>
        <v/>
      </c>
      <c r="K141" s="26">
        <f>IFERROR(IF(I141="","",ROUND(I141*J141,2)),"")</f>
        <v/>
      </c>
      <c r="L141" s="14">
        <f>IFERROR(IF(A141="","",VLOOKUP(F141,'Paramètres'!$A$14:$D$17,4,FALSE)),"")</f>
        <v/>
      </c>
      <c r="M141" s="26">
        <f>IFERROR(IF(I141="","",ROUND(I141*L141,2)),"")</f>
        <v/>
      </c>
      <c r="N141" s="26">
        <f>IFERROR(IF(I141="","",I141+K141+M141),"")</f>
        <v/>
      </c>
      <c r="O141" s="27">
        <f>IFERROR(IF(A141="","",DATE(YEAR(A141),MONTH(A141),1)),"")</f>
        <v/>
      </c>
      <c r="P141" s="11" t="n"/>
      <c r="Q141" s="10" t="n"/>
      <c r="R141" s="4" t="n"/>
    </row>
    <row r="142">
      <c r="A142" s="10" t="n"/>
      <c r="B142" s="11" t="n"/>
      <c r="C142" s="4" t="n"/>
      <c r="D142" s="4" t="n"/>
      <c r="E142" s="11" t="n"/>
      <c r="F142" s="11" t="n"/>
      <c r="G142" s="25" t="n"/>
      <c r="H142" s="25" t="n"/>
      <c r="I142" s="26">
        <f>IFERROR(IF(A142="","",MAX(0,G142-H142)),"")</f>
        <v/>
      </c>
      <c r="J142" s="14">
        <f>IFERROR(IF(A142="","",VLOOKUP(F142,'Paramètres'!$A$14:$D$17,3,FALSE)),"")</f>
        <v/>
      </c>
      <c r="K142" s="26">
        <f>IFERROR(IF(I142="","",ROUND(I142*J142,2)),"")</f>
        <v/>
      </c>
      <c r="L142" s="14">
        <f>IFERROR(IF(A142="","",VLOOKUP(F142,'Paramètres'!$A$14:$D$17,4,FALSE)),"")</f>
        <v/>
      </c>
      <c r="M142" s="26">
        <f>IFERROR(IF(I142="","",ROUND(I142*L142,2)),"")</f>
        <v/>
      </c>
      <c r="N142" s="26">
        <f>IFERROR(IF(I142="","",I142+K142+M142),"")</f>
        <v/>
      </c>
      <c r="O142" s="27">
        <f>IFERROR(IF(A142="","",DATE(YEAR(A142),MONTH(A142),1)),"")</f>
        <v/>
      </c>
      <c r="P142" s="11" t="n"/>
      <c r="Q142" s="10" t="n"/>
      <c r="R142" s="4" t="n"/>
    </row>
    <row r="143">
      <c r="A143" s="10" t="n"/>
      <c r="B143" s="11" t="n"/>
      <c r="C143" s="4" t="n"/>
      <c r="D143" s="4" t="n"/>
      <c r="E143" s="11" t="n"/>
      <c r="F143" s="11" t="n"/>
      <c r="G143" s="25" t="n"/>
      <c r="H143" s="25" t="n"/>
      <c r="I143" s="26">
        <f>IFERROR(IF(A143="","",MAX(0,G143-H143)),"")</f>
        <v/>
      </c>
      <c r="J143" s="14">
        <f>IFERROR(IF(A143="","",VLOOKUP(F143,'Paramètres'!$A$14:$D$17,3,FALSE)),"")</f>
        <v/>
      </c>
      <c r="K143" s="26">
        <f>IFERROR(IF(I143="","",ROUND(I143*J143,2)),"")</f>
        <v/>
      </c>
      <c r="L143" s="14">
        <f>IFERROR(IF(A143="","",VLOOKUP(F143,'Paramètres'!$A$14:$D$17,4,FALSE)),"")</f>
        <v/>
      </c>
      <c r="M143" s="26">
        <f>IFERROR(IF(I143="","",ROUND(I143*L143,2)),"")</f>
        <v/>
      </c>
      <c r="N143" s="26">
        <f>IFERROR(IF(I143="","",I143+K143+M143),"")</f>
        <v/>
      </c>
      <c r="O143" s="27">
        <f>IFERROR(IF(A143="","",DATE(YEAR(A143),MONTH(A143),1)),"")</f>
        <v/>
      </c>
      <c r="P143" s="11" t="n"/>
      <c r="Q143" s="10" t="n"/>
      <c r="R143" s="4" t="n"/>
    </row>
    <row r="144">
      <c r="A144" s="10" t="n"/>
      <c r="B144" s="11" t="n"/>
      <c r="C144" s="4" t="n"/>
      <c r="D144" s="4" t="n"/>
      <c r="E144" s="11" t="n"/>
      <c r="F144" s="11" t="n"/>
      <c r="G144" s="25" t="n"/>
      <c r="H144" s="25" t="n"/>
      <c r="I144" s="26">
        <f>IFERROR(IF(A144="","",MAX(0,G144-H144)),"")</f>
        <v/>
      </c>
      <c r="J144" s="14">
        <f>IFERROR(IF(A144="","",VLOOKUP(F144,'Paramètres'!$A$14:$D$17,3,FALSE)),"")</f>
        <v/>
      </c>
      <c r="K144" s="26">
        <f>IFERROR(IF(I144="","",ROUND(I144*J144,2)),"")</f>
        <v/>
      </c>
      <c r="L144" s="14">
        <f>IFERROR(IF(A144="","",VLOOKUP(F144,'Paramètres'!$A$14:$D$17,4,FALSE)),"")</f>
        <v/>
      </c>
      <c r="M144" s="26">
        <f>IFERROR(IF(I144="","",ROUND(I144*L144,2)),"")</f>
        <v/>
      </c>
      <c r="N144" s="26">
        <f>IFERROR(IF(I144="","",I144+K144+M144),"")</f>
        <v/>
      </c>
      <c r="O144" s="27">
        <f>IFERROR(IF(A144="","",DATE(YEAR(A144),MONTH(A144),1)),"")</f>
        <v/>
      </c>
      <c r="P144" s="11" t="n"/>
      <c r="Q144" s="10" t="n"/>
      <c r="R144" s="4" t="n"/>
    </row>
    <row r="145">
      <c r="A145" s="10" t="n"/>
      <c r="B145" s="11" t="n"/>
      <c r="C145" s="4" t="n"/>
      <c r="D145" s="4" t="n"/>
      <c r="E145" s="11" t="n"/>
      <c r="F145" s="11" t="n"/>
      <c r="G145" s="25" t="n"/>
      <c r="H145" s="25" t="n"/>
      <c r="I145" s="26">
        <f>IFERROR(IF(A145="","",MAX(0,G145-H145)),"")</f>
        <v/>
      </c>
      <c r="J145" s="14">
        <f>IFERROR(IF(A145="","",VLOOKUP(F145,'Paramètres'!$A$14:$D$17,3,FALSE)),"")</f>
        <v/>
      </c>
      <c r="K145" s="26">
        <f>IFERROR(IF(I145="","",ROUND(I145*J145,2)),"")</f>
        <v/>
      </c>
      <c r="L145" s="14">
        <f>IFERROR(IF(A145="","",VLOOKUP(F145,'Paramètres'!$A$14:$D$17,4,FALSE)),"")</f>
        <v/>
      </c>
      <c r="M145" s="26">
        <f>IFERROR(IF(I145="","",ROUND(I145*L145,2)),"")</f>
        <v/>
      </c>
      <c r="N145" s="26">
        <f>IFERROR(IF(I145="","",I145+K145+M145),"")</f>
        <v/>
      </c>
      <c r="O145" s="27">
        <f>IFERROR(IF(A145="","",DATE(YEAR(A145),MONTH(A145),1)),"")</f>
        <v/>
      </c>
      <c r="P145" s="11" t="n"/>
      <c r="Q145" s="10" t="n"/>
      <c r="R145" s="4" t="n"/>
    </row>
    <row r="146">
      <c r="A146" s="10" t="n"/>
      <c r="B146" s="11" t="n"/>
      <c r="C146" s="4" t="n"/>
      <c r="D146" s="4" t="n"/>
      <c r="E146" s="11" t="n"/>
      <c r="F146" s="11" t="n"/>
      <c r="G146" s="25" t="n"/>
      <c r="H146" s="25" t="n"/>
      <c r="I146" s="26">
        <f>IFERROR(IF(A146="","",MAX(0,G146-H146)),"")</f>
        <v/>
      </c>
      <c r="J146" s="14">
        <f>IFERROR(IF(A146="","",VLOOKUP(F146,'Paramètres'!$A$14:$D$17,3,FALSE)),"")</f>
        <v/>
      </c>
      <c r="K146" s="26">
        <f>IFERROR(IF(I146="","",ROUND(I146*J146,2)),"")</f>
        <v/>
      </c>
      <c r="L146" s="14">
        <f>IFERROR(IF(A146="","",VLOOKUP(F146,'Paramètres'!$A$14:$D$17,4,FALSE)),"")</f>
        <v/>
      </c>
      <c r="M146" s="26">
        <f>IFERROR(IF(I146="","",ROUND(I146*L146,2)),"")</f>
        <v/>
      </c>
      <c r="N146" s="26">
        <f>IFERROR(IF(I146="","",I146+K146+M146),"")</f>
        <v/>
      </c>
      <c r="O146" s="27">
        <f>IFERROR(IF(A146="","",DATE(YEAR(A146),MONTH(A146),1)),"")</f>
        <v/>
      </c>
      <c r="P146" s="11" t="n"/>
      <c r="Q146" s="10" t="n"/>
      <c r="R146" s="4" t="n"/>
    </row>
    <row r="147">
      <c r="A147" s="10" t="n"/>
      <c r="B147" s="11" t="n"/>
      <c r="C147" s="4" t="n"/>
      <c r="D147" s="4" t="n"/>
      <c r="E147" s="11" t="n"/>
      <c r="F147" s="11" t="n"/>
      <c r="G147" s="25" t="n"/>
      <c r="H147" s="25" t="n"/>
      <c r="I147" s="26">
        <f>IFERROR(IF(A147="","",MAX(0,G147-H147)),"")</f>
        <v/>
      </c>
      <c r="J147" s="14">
        <f>IFERROR(IF(A147="","",VLOOKUP(F147,'Paramètres'!$A$14:$D$17,3,FALSE)),"")</f>
        <v/>
      </c>
      <c r="K147" s="26">
        <f>IFERROR(IF(I147="","",ROUND(I147*J147,2)),"")</f>
        <v/>
      </c>
      <c r="L147" s="14">
        <f>IFERROR(IF(A147="","",VLOOKUP(F147,'Paramètres'!$A$14:$D$17,4,FALSE)),"")</f>
        <v/>
      </c>
      <c r="M147" s="26">
        <f>IFERROR(IF(I147="","",ROUND(I147*L147,2)),"")</f>
        <v/>
      </c>
      <c r="N147" s="26">
        <f>IFERROR(IF(I147="","",I147+K147+M147),"")</f>
        <v/>
      </c>
      <c r="O147" s="27">
        <f>IFERROR(IF(A147="","",DATE(YEAR(A147),MONTH(A147),1)),"")</f>
        <v/>
      </c>
      <c r="P147" s="11" t="n"/>
      <c r="Q147" s="10" t="n"/>
      <c r="R147" s="4" t="n"/>
    </row>
    <row r="148">
      <c r="A148" s="10" t="n"/>
      <c r="B148" s="11" t="n"/>
      <c r="C148" s="4" t="n"/>
      <c r="D148" s="4" t="n"/>
      <c r="E148" s="11" t="n"/>
      <c r="F148" s="11" t="n"/>
      <c r="G148" s="25" t="n"/>
      <c r="H148" s="25" t="n"/>
      <c r="I148" s="26">
        <f>IFERROR(IF(A148="","",MAX(0,G148-H148)),"")</f>
        <v/>
      </c>
      <c r="J148" s="14">
        <f>IFERROR(IF(A148="","",VLOOKUP(F148,'Paramètres'!$A$14:$D$17,3,FALSE)),"")</f>
        <v/>
      </c>
      <c r="K148" s="26">
        <f>IFERROR(IF(I148="","",ROUND(I148*J148,2)),"")</f>
        <v/>
      </c>
      <c r="L148" s="14">
        <f>IFERROR(IF(A148="","",VLOOKUP(F148,'Paramètres'!$A$14:$D$17,4,FALSE)),"")</f>
        <v/>
      </c>
      <c r="M148" s="26">
        <f>IFERROR(IF(I148="","",ROUND(I148*L148,2)),"")</f>
        <v/>
      </c>
      <c r="N148" s="26">
        <f>IFERROR(IF(I148="","",I148+K148+M148),"")</f>
        <v/>
      </c>
      <c r="O148" s="27">
        <f>IFERROR(IF(A148="","",DATE(YEAR(A148),MONTH(A148),1)),"")</f>
        <v/>
      </c>
      <c r="P148" s="11" t="n"/>
      <c r="Q148" s="10" t="n"/>
      <c r="R148" s="4" t="n"/>
    </row>
    <row r="149">
      <c r="A149" s="10" t="n"/>
      <c r="B149" s="11" t="n"/>
      <c r="C149" s="4" t="n"/>
      <c r="D149" s="4" t="n"/>
      <c r="E149" s="11" t="n"/>
      <c r="F149" s="11" t="n"/>
      <c r="G149" s="25" t="n"/>
      <c r="H149" s="25" t="n"/>
      <c r="I149" s="26">
        <f>IFERROR(IF(A149="","",MAX(0,G149-H149)),"")</f>
        <v/>
      </c>
      <c r="J149" s="14">
        <f>IFERROR(IF(A149="","",VLOOKUP(F149,'Paramètres'!$A$14:$D$17,3,FALSE)),"")</f>
        <v/>
      </c>
      <c r="K149" s="26">
        <f>IFERROR(IF(I149="","",ROUND(I149*J149,2)),"")</f>
        <v/>
      </c>
      <c r="L149" s="14">
        <f>IFERROR(IF(A149="","",VLOOKUP(F149,'Paramètres'!$A$14:$D$17,4,FALSE)),"")</f>
        <v/>
      </c>
      <c r="M149" s="26">
        <f>IFERROR(IF(I149="","",ROUND(I149*L149,2)),"")</f>
        <v/>
      </c>
      <c r="N149" s="26">
        <f>IFERROR(IF(I149="","",I149+K149+M149),"")</f>
        <v/>
      </c>
      <c r="O149" s="27">
        <f>IFERROR(IF(A149="","",DATE(YEAR(A149),MONTH(A149),1)),"")</f>
        <v/>
      </c>
      <c r="P149" s="11" t="n"/>
      <c r="Q149" s="10" t="n"/>
      <c r="R149" s="4" t="n"/>
    </row>
    <row r="150">
      <c r="A150" s="10" t="n"/>
      <c r="B150" s="11" t="n"/>
      <c r="C150" s="4" t="n"/>
      <c r="D150" s="4" t="n"/>
      <c r="E150" s="11" t="n"/>
      <c r="F150" s="11" t="n"/>
      <c r="G150" s="25" t="n"/>
      <c r="H150" s="25" t="n"/>
      <c r="I150" s="26">
        <f>IFERROR(IF(A150="","",MAX(0,G150-H150)),"")</f>
        <v/>
      </c>
      <c r="J150" s="14">
        <f>IFERROR(IF(A150="","",VLOOKUP(F150,'Paramètres'!$A$14:$D$17,3,FALSE)),"")</f>
        <v/>
      </c>
      <c r="K150" s="26">
        <f>IFERROR(IF(I150="","",ROUND(I150*J150,2)),"")</f>
        <v/>
      </c>
      <c r="L150" s="14">
        <f>IFERROR(IF(A150="","",VLOOKUP(F150,'Paramètres'!$A$14:$D$17,4,FALSE)),"")</f>
        <v/>
      </c>
      <c r="M150" s="26">
        <f>IFERROR(IF(I150="","",ROUND(I150*L150,2)),"")</f>
        <v/>
      </c>
      <c r="N150" s="26">
        <f>IFERROR(IF(I150="","",I150+K150+M150),"")</f>
        <v/>
      </c>
      <c r="O150" s="27">
        <f>IFERROR(IF(A150="","",DATE(YEAR(A150),MONTH(A150),1)),"")</f>
        <v/>
      </c>
      <c r="P150" s="11" t="n"/>
      <c r="Q150" s="10" t="n"/>
      <c r="R150" s="4" t="n"/>
    </row>
    <row r="151">
      <c r="A151" s="10" t="n"/>
      <c r="B151" s="11" t="n"/>
      <c r="C151" s="4" t="n"/>
      <c r="D151" s="4" t="n"/>
      <c r="E151" s="11" t="n"/>
      <c r="F151" s="11" t="n"/>
      <c r="G151" s="25" t="n"/>
      <c r="H151" s="25" t="n"/>
      <c r="I151" s="26">
        <f>IFERROR(IF(A151="","",MAX(0,G151-H151)),"")</f>
        <v/>
      </c>
      <c r="J151" s="14">
        <f>IFERROR(IF(A151="","",VLOOKUP(F151,'Paramètres'!$A$14:$D$17,3,FALSE)),"")</f>
        <v/>
      </c>
      <c r="K151" s="26">
        <f>IFERROR(IF(I151="","",ROUND(I151*J151,2)),"")</f>
        <v/>
      </c>
      <c r="L151" s="14">
        <f>IFERROR(IF(A151="","",VLOOKUP(F151,'Paramètres'!$A$14:$D$17,4,FALSE)),"")</f>
        <v/>
      </c>
      <c r="M151" s="26">
        <f>IFERROR(IF(I151="","",ROUND(I151*L151,2)),"")</f>
        <v/>
      </c>
      <c r="N151" s="26">
        <f>IFERROR(IF(I151="","",I151+K151+M151),"")</f>
        <v/>
      </c>
      <c r="O151" s="27">
        <f>IFERROR(IF(A151="","",DATE(YEAR(A151),MONTH(A151),1)),"")</f>
        <v/>
      </c>
      <c r="P151" s="11" t="n"/>
      <c r="Q151" s="10" t="n"/>
      <c r="R151" s="4" t="n"/>
    </row>
    <row r="152">
      <c r="A152" s="10" t="n"/>
      <c r="B152" s="11" t="n"/>
      <c r="C152" s="4" t="n"/>
      <c r="D152" s="4" t="n"/>
      <c r="E152" s="11" t="n"/>
      <c r="F152" s="11" t="n"/>
      <c r="G152" s="25" t="n"/>
      <c r="H152" s="25" t="n"/>
      <c r="I152" s="26">
        <f>IFERROR(IF(A152="","",MAX(0,G152-H152)),"")</f>
        <v/>
      </c>
      <c r="J152" s="14">
        <f>IFERROR(IF(A152="","",VLOOKUP(F152,'Paramètres'!$A$14:$D$17,3,FALSE)),"")</f>
        <v/>
      </c>
      <c r="K152" s="26">
        <f>IFERROR(IF(I152="","",ROUND(I152*J152,2)),"")</f>
        <v/>
      </c>
      <c r="L152" s="14">
        <f>IFERROR(IF(A152="","",VLOOKUP(F152,'Paramètres'!$A$14:$D$17,4,FALSE)),"")</f>
        <v/>
      </c>
      <c r="M152" s="26">
        <f>IFERROR(IF(I152="","",ROUND(I152*L152,2)),"")</f>
        <v/>
      </c>
      <c r="N152" s="26">
        <f>IFERROR(IF(I152="","",I152+K152+M152),"")</f>
        <v/>
      </c>
      <c r="O152" s="27">
        <f>IFERROR(IF(A152="","",DATE(YEAR(A152),MONTH(A152),1)),"")</f>
        <v/>
      </c>
      <c r="P152" s="11" t="n"/>
      <c r="Q152" s="10" t="n"/>
      <c r="R152" s="4" t="n"/>
    </row>
    <row r="153">
      <c r="A153" s="10" t="n"/>
      <c r="B153" s="11" t="n"/>
      <c r="C153" s="4" t="n"/>
      <c r="D153" s="4" t="n"/>
      <c r="E153" s="11" t="n"/>
      <c r="F153" s="11" t="n"/>
      <c r="G153" s="25" t="n"/>
      <c r="H153" s="25" t="n"/>
      <c r="I153" s="26">
        <f>IFERROR(IF(A153="","",MAX(0,G153-H153)),"")</f>
        <v/>
      </c>
      <c r="J153" s="14">
        <f>IFERROR(IF(A153="","",VLOOKUP(F153,'Paramètres'!$A$14:$D$17,3,FALSE)),"")</f>
        <v/>
      </c>
      <c r="K153" s="26">
        <f>IFERROR(IF(I153="","",ROUND(I153*J153,2)),"")</f>
        <v/>
      </c>
      <c r="L153" s="14">
        <f>IFERROR(IF(A153="","",VLOOKUP(F153,'Paramètres'!$A$14:$D$17,4,FALSE)),"")</f>
        <v/>
      </c>
      <c r="M153" s="26">
        <f>IFERROR(IF(I153="","",ROUND(I153*L153,2)),"")</f>
        <v/>
      </c>
      <c r="N153" s="26">
        <f>IFERROR(IF(I153="","",I153+K153+M153),"")</f>
        <v/>
      </c>
      <c r="O153" s="27">
        <f>IFERROR(IF(A153="","",DATE(YEAR(A153),MONTH(A153),1)),"")</f>
        <v/>
      </c>
      <c r="P153" s="11" t="n"/>
      <c r="Q153" s="10" t="n"/>
      <c r="R153" s="4" t="n"/>
    </row>
    <row r="154">
      <c r="A154" s="10" t="n"/>
      <c r="B154" s="11" t="n"/>
      <c r="C154" s="4" t="n"/>
      <c r="D154" s="4" t="n"/>
      <c r="E154" s="11" t="n"/>
      <c r="F154" s="11" t="n"/>
      <c r="G154" s="25" t="n"/>
      <c r="H154" s="25" t="n"/>
      <c r="I154" s="26">
        <f>IFERROR(IF(A154="","",MAX(0,G154-H154)),"")</f>
        <v/>
      </c>
      <c r="J154" s="14">
        <f>IFERROR(IF(A154="","",VLOOKUP(F154,'Paramètres'!$A$14:$D$17,3,FALSE)),"")</f>
        <v/>
      </c>
      <c r="K154" s="26">
        <f>IFERROR(IF(I154="","",ROUND(I154*J154,2)),"")</f>
        <v/>
      </c>
      <c r="L154" s="14">
        <f>IFERROR(IF(A154="","",VLOOKUP(F154,'Paramètres'!$A$14:$D$17,4,FALSE)),"")</f>
        <v/>
      </c>
      <c r="M154" s="26">
        <f>IFERROR(IF(I154="","",ROUND(I154*L154,2)),"")</f>
        <v/>
      </c>
      <c r="N154" s="26">
        <f>IFERROR(IF(I154="","",I154+K154+M154),"")</f>
        <v/>
      </c>
      <c r="O154" s="27">
        <f>IFERROR(IF(A154="","",DATE(YEAR(A154),MONTH(A154),1)),"")</f>
        <v/>
      </c>
      <c r="P154" s="11" t="n"/>
      <c r="Q154" s="10" t="n"/>
      <c r="R154" s="4" t="n"/>
    </row>
    <row r="155">
      <c r="A155" s="10" t="n"/>
      <c r="B155" s="11" t="n"/>
      <c r="C155" s="4" t="n"/>
      <c r="D155" s="4" t="n"/>
      <c r="E155" s="11" t="n"/>
      <c r="F155" s="11" t="n"/>
      <c r="G155" s="25" t="n"/>
      <c r="H155" s="25" t="n"/>
      <c r="I155" s="26">
        <f>IFERROR(IF(A155="","",MAX(0,G155-H155)),"")</f>
        <v/>
      </c>
      <c r="J155" s="14">
        <f>IFERROR(IF(A155="","",VLOOKUP(F155,'Paramètres'!$A$14:$D$17,3,FALSE)),"")</f>
        <v/>
      </c>
      <c r="K155" s="26">
        <f>IFERROR(IF(I155="","",ROUND(I155*J155,2)),"")</f>
        <v/>
      </c>
      <c r="L155" s="14">
        <f>IFERROR(IF(A155="","",VLOOKUP(F155,'Paramètres'!$A$14:$D$17,4,FALSE)),"")</f>
        <v/>
      </c>
      <c r="M155" s="26">
        <f>IFERROR(IF(I155="","",ROUND(I155*L155,2)),"")</f>
        <v/>
      </c>
      <c r="N155" s="26">
        <f>IFERROR(IF(I155="","",I155+K155+M155),"")</f>
        <v/>
      </c>
      <c r="O155" s="27">
        <f>IFERROR(IF(A155="","",DATE(YEAR(A155),MONTH(A155),1)),"")</f>
        <v/>
      </c>
      <c r="P155" s="11" t="n"/>
      <c r="Q155" s="10" t="n"/>
      <c r="R155" s="4" t="n"/>
    </row>
    <row r="156">
      <c r="A156" s="10" t="n"/>
      <c r="B156" s="11" t="n"/>
      <c r="C156" s="4" t="n"/>
      <c r="D156" s="4" t="n"/>
      <c r="E156" s="11" t="n"/>
      <c r="F156" s="11" t="n"/>
      <c r="G156" s="25" t="n"/>
      <c r="H156" s="25" t="n"/>
      <c r="I156" s="26">
        <f>IFERROR(IF(A156="","",MAX(0,G156-H156)),"")</f>
        <v/>
      </c>
      <c r="J156" s="14">
        <f>IFERROR(IF(A156="","",VLOOKUP(F156,'Paramètres'!$A$14:$D$17,3,FALSE)),"")</f>
        <v/>
      </c>
      <c r="K156" s="26">
        <f>IFERROR(IF(I156="","",ROUND(I156*J156,2)),"")</f>
        <v/>
      </c>
      <c r="L156" s="14">
        <f>IFERROR(IF(A156="","",VLOOKUP(F156,'Paramètres'!$A$14:$D$17,4,FALSE)),"")</f>
        <v/>
      </c>
      <c r="M156" s="26">
        <f>IFERROR(IF(I156="","",ROUND(I156*L156,2)),"")</f>
        <v/>
      </c>
      <c r="N156" s="26">
        <f>IFERROR(IF(I156="","",I156+K156+M156),"")</f>
        <v/>
      </c>
      <c r="O156" s="27">
        <f>IFERROR(IF(A156="","",DATE(YEAR(A156),MONTH(A156),1)),"")</f>
        <v/>
      </c>
      <c r="P156" s="11" t="n"/>
      <c r="Q156" s="10" t="n"/>
      <c r="R156" s="4" t="n"/>
    </row>
    <row r="157">
      <c r="A157" s="10" t="n"/>
      <c r="B157" s="11" t="n"/>
      <c r="C157" s="4" t="n"/>
      <c r="D157" s="4" t="n"/>
      <c r="E157" s="11" t="n"/>
      <c r="F157" s="11" t="n"/>
      <c r="G157" s="25" t="n"/>
      <c r="H157" s="25" t="n"/>
      <c r="I157" s="26">
        <f>IFERROR(IF(A157="","",MAX(0,G157-H157)),"")</f>
        <v/>
      </c>
      <c r="J157" s="14">
        <f>IFERROR(IF(A157="","",VLOOKUP(F157,'Paramètres'!$A$14:$D$17,3,FALSE)),"")</f>
        <v/>
      </c>
      <c r="K157" s="26">
        <f>IFERROR(IF(I157="","",ROUND(I157*J157,2)),"")</f>
        <v/>
      </c>
      <c r="L157" s="14">
        <f>IFERROR(IF(A157="","",VLOOKUP(F157,'Paramètres'!$A$14:$D$17,4,FALSE)),"")</f>
        <v/>
      </c>
      <c r="M157" s="26">
        <f>IFERROR(IF(I157="","",ROUND(I157*L157,2)),"")</f>
        <v/>
      </c>
      <c r="N157" s="26">
        <f>IFERROR(IF(I157="","",I157+K157+M157),"")</f>
        <v/>
      </c>
      <c r="O157" s="27">
        <f>IFERROR(IF(A157="","",DATE(YEAR(A157),MONTH(A157),1)),"")</f>
        <v/>
      </c>
      <c r="P157" s="11" t="n"/>
      <c r="Q157" s="10" t="n"/>
      <c r="R157" s="4" t="n"/>
    </row>
    <row r="158">
      <c r="A158" s="10" t="n"/>
      <c r="B158" s="11" t="n"/>
      <c r="C158" s="4" t="n"/>
      <c r="D158" s="4" t="n"/>
      <c r="E158" s="11" t="n"/>
      <c r="F158" s="11" t="n"/>
      <c r="G158" s="25" t="n"/>
      <c r="H158" s="25" t="n"/>
      <c r="I158" s="26">
        <f>IFERROR(IF(A158="","",MAX(0,G158-H158)),"")</f>
        <v/>
      </c>
      <c r="J158" s="14">
        <f>IFERROR(IF(A158="","",VLOOKUP(F158,'Paramètres'!$A$14:$D$17,3,FALSE)),"")</f>
        <v/>
      </c>
      <c r="K158" s="26">
        <f>IFERROR(IF(I158="","",ROUND(I158*J158,2)),"")</f>
        <v/>
      </c>
      <c r="L158" s="14">
        <f>IFERROR(IF(A158="","",VLOOKUP(F158,'Paramètres'!$A$14:$D$17,4,FALSE)),"")</f>
        <v/>
      </c>
      <c r="M158" s="26">
        <f>IFERROR(IF(I158="","",ROUND(I158*L158,2)),"")</f>
        <v/>
      </c>
      <c r="N158" s="26">
        <f>IFERROR(IF(I158="","",I158+K158+M158),"")</f>
        <v/>
      </c>
      <c r="O158" s="27">
        <f>IFERROR(IF(A158="","",DATE(YEAR(A158),MONTH(A158),1)),"")</f>
        <v/>
      </c>
      <c r="P158" s="11" t="n"/>
      <c r="Q158" s="10" t="n"/>
      <c r="R158" s="4" t="n"/>
    </row>
    <row r="159">
      <c r="A159" s="10" t="n"/>
      <c r="B159" s="11" t="n"/>
      <c r="C159" s="4" t="n"/>
      <c r="D159" s="4" t="n"/>
      <c r="E159" s="11" t="n"/>
      <c r="F159" s="11" t="n"/>
      <c r="G159" s="25" t="n"/>
      <c r="H159" s="25" t="n"/>
      <c r="I159" s="26">
        <f>IFERROR(IF(A159="","",MAX(0,G159-H159)),"")</f>
        <v/>
      </c>
      <c r="J159" s="14">
        <f>IFERROR(IF(A159="","",VLOOKUP(F159,'Paramètres'!$A$14:$D$17,3,FALSE)),"")</f>
        <v/>
      </c>
      <c r="K159" s="26">
        <f>IFERROR(IF(I159="","",ROUND(I159*J159,2)),"")</f>
        <v/>
      </c>
      <c r="L159" s="14">
        <f>IFERROR(IF(A159="","",VLOOKUP(F159,'Paramètres'!$A$14:$D$17,4,FALSE)),"")</f>
        <v/>
      </c>
      <c r="M159" s="26">
        <f>IFERROR(IF(I159="","",ROUND(I159*L159,2)),"")</f>
        <v/>
      </c>
      <c r="N159" s="26">
        <f>IFERROR(IF(I159="","",I159+K159+M159),"")</f>
        <v/>
      </c>
      <c r="O159" s="27">
        <f>IFERROR(IF(A159="","",DATE(YEAR(A159),MONTH(A159),1)),"")</f>
        <v/>
      </c>
      <c r="P159" s="11" t="n"/>
      <c r="Q159" s="10" t="n"/>
      <c r="R159" s="4" t="n"/>
    </row>
    <row r="160">
      <c r="A160" s="10" t="n"/>
      <c r="B160" s="11" t="n"/>
      <c r="C160" s="4" t="n"/>
      <c r="D160" s="4" t="n"/>
      <c r="E160" s="11" t="n"/>
      <c r="F160" s="11" t="n"/>
      <c r="G160" s="25" t="n"/>
      <c r="H160" s="25" t="n"/>
      <c r="I160" s="26">
        <f>IFERROR(IF(A160="","",MAX(0,G160-H160)),"")</f>
        <v/>
      </c>
      <c r="J160" s="14">
        <f>IFERROR(IF(A160="","",VLOOKUP(F160,'Paramètres'!$A$14:$D$17,3,FALSE)),"")</f>
        <v/>
      </c>
      <c r="K160" s="26">
        <f>IFERROR(IF(I160="","",ROUND(I160*J160,2)),"")</f>
        <v/>
      </c>
      <c r="L160" s="14">
        <f>IFERROR(IF(A160="","",VLOOKUP(F160,'Paramètres'!$A$14:$D$17,4,FALSE)),"")</f>
        <v/>
      </c>
      <c r="M160" s="26">
        <f>IFERROR(IF(I160="","",ROUND(I160*L160,2)),"")</f>
        <v/>
      </c>
      <c r="N160" s="26">
        <f>IFERROR(IF(I160="","",I160+K160+M160),"")</f>
        <v/>
      </c>
      <c r="O160" s="27">
        <f>IFERROR(IF(A160="","",DATE(YEAR(A160),MONTH(A160),1)),"")</f>
        <v/>
      </c>
      <c r="P160" s="11" t="n"/>
      <c r="Q160" s="10" t="n"/>
      <c r="R160" s="4" t="n"/>
    </row>
    <row r="161">
      <c r="A161" s="10" t="n"/>
      <c r="B161" s="11" t="n"/>
      <c r="C161" s="4" t="n"/>
      <c r="D161" s="4" t="n"/>
      <c r="E161" s="11" t="n"/>
      <c r="F161" s="11" t="n"/>
      <c r="G161" s="25" t="n"/>
      <c r="H161" s="25" t="n"/>
      <c r="I161" s="26">
        <f>IFERROR(IF(A161="","",MAX(0,G161-H161)),"")</f>
        <v/>
      </c>
      <c r="J161" s="14">
        <f>IFERROR(IF(A161="","",VLOOKUP(F161,'Paramètres'!$A$14:$D$17,3,FALSE)),"")</f>
        <v/>
      </c>
      <c r="K161" s="26">
        <f>IFERROR(IF(I161="","",ROUND(I161*J161,2)),"")</f>
        <v/>
      </c>
      <c r="L161" s="14">
        <f>IFERROR(IF(A161="","",VLOOKUP(F161,'Paramètres'!$A$14:$D$17,4,FALSE)),"")</f>
        <v/>
      </c>
      <c r="M161" s="26">
        <f>IFERROR(IF(I161="","",ROUND(I161*L161,2)),"")</f>
        <v/>
      </c>
      <c r="N161" s="26">
        <f>IFERROR(IF(I161="","",I161+K161+M161),"")</f>
        <v/>
      </c>
      <c r="O161" s="27">
        <f>IFERROR(IF(A161="","",DATE(YEAR(A161),MONTH(A161),1)),"")</f>
        <v/>
      </c>
      <c r="P161" s="11" t="n"/>
      <c r="Q161" s="10" t="n"/>
      <c r="R161" s="4" t="n"/>
    </row>
    <row r="162">
      <c r="A162" s="10" t="n"/>
      <c r="B162" s="11" t="n"/>
      <c r="C162" s="4" t="n"/>
      <c r="D162" s="4" t="n"/>
      <c r="E162" s="11" t="n"/>
      <c r="F162" s="11" t="n"/>
      <c r="G162" s="25" t="n"/>
      <c r="H162" s="25" t="n"/>
      <c r="I162" s="26">
        <f>IFERROR(IF(A162="","",MAX(0,G162-H162)),"")</f>
        <v/>
      </c>
      <c r="J162" s="14">
        <f>IFERROR(IF(A162="","",VLOOKUP(F162,'Paramètres'!$A$14:$D$17,3,FALSE)),"")</f>
        <v/>
      </c>
      <c r="K162" s="26">
        <f>IFERROR(IF(I162="","",ROUND(I162*J162,2)),"")</f>
        <v/>
      </c>
      <c r="L162" s="14">
        <f>IFERROR(IF(A162="","",VLOOKUP(F162,'Paramètres'!$A$14:$D$17,4,FALSE)),"")</f>
        <v/>
      </c>
      <c r="M162" s="26">
        <f>IFERROR(IF(I162="","",ROUND(I162*L162,2)),"")</f>
        <v/>
      </c>
      <c r="N162" s="26">
        <f>IFERROR(IF(I162="","",I162+K162+M162),"")</f>
        <v/>
      </c>
      <c r="O162" s="27">
        <f>IFERROR(IF(A162="","",DATE(YEAR(A162),MONTH(A162),1)),"")</f>
        <v/>
      </c>
      <c r="P162" s="11" t="n"/>
      <c r="Q162" s="10" t="n"/>
      <c r="R162" s="4" t="n"/>
    </row>
    <row r="163">
      <c r="A163" s="10" t="n"/>
      <c r="B163" s="11" t="n"/>
      <c r="C163" s="4" t="n"/>
      <c r="D163" s="4" t="n"/>
      <c r="E163" s="11" t="n"/>
      <c r="F163" s="11" t="n"/>
      <c r="G163" s="25" t="n"/>
      <c r="H163" s="25" t="n"/>
      <c r="I163" s="26">
        <f>IFERROR(IF(A163="","",MAX(0,G163-H163)),"")</f>
        <v/>
      </c>
      <c r="J163" s="14">
        <f>IFERROR(IF(A163="","",VLOOKUP(F163,'Paramètres'!$A$14:$D$17,3,FALSE)),"")</f>
        <v/>
      </c>
      <c r="K163" s="26">
        <f>IFERROR(IF(I163="","",ROUND(I163*J163,2)),"")</f>
        <v/>
      </c>
      <c r="L163" s="14">
        <f>IFERROR(IF(A163="","",VLOOKUP(F163,'Paramètres'!$A$14:$D$17,4,FALSE)),"")</f>
        <v/>
      </c>
      <c r="M163" s="26">
        <f>IFERROR(IF(I163="","",ROUND(I163*L163,2)),"")</f>
        <v/>
      </c>
      <c r="N163" s="26">
        <f>IFERROR(IF(I163="","",I163+K163+M163),"")</f>
        <v/>
      </c>
      <c r="O163" s="27">
        <f>IFERROR(IF(A163="","",DATE(YEAR(A163),MONTH(A163),1)),"")</f>
        <v/>
      </c>
      <c r="P163" s="11" t="n"/>
      <c r="Q163" s="10" t="n"/>
      <c r="R163" s="4" t="n"/>
    </row>
    <row r="164">
      <c r="A164" s="10" t="n"/>
      <c r="B164" s="11" t="n"/>
      <c r="C164" s="4" t="n"/>
      <c r="D164" s="4" t="n"/>
      <c r="E164" s="11" t="n"/>
      <c r="F164" s="11" t="n"/>
      <c r="G164" s="25" t="n"/>
      <c r="H164" s="25" t="n"/>
      <c r="I164" s="26">
        <f>IFERROR(IF(A164="","",MAX(0,G164-H164)),"")</f>
        <v/>
      </c>
      <c r="J164" s="14">
        <f>IFERROR(IF(A164="","",VLOOKUP(F164,'Paramètres'!$A$14:$D$17,3,FALSE)),"")</f>
        <v/>
      </c>
      <c r="K164" s="26">
        <f>IFERROR(IF(I164="","",ROUND(I164*J164,2)),"")</f>
        <v/>
      </c>
      <c r="L164" s="14">
        <f>IFERROR(IF(A164="","",VLOOKUP(F164,'Paramètres'!$A$14:$D$17,4,FALSE)),"")</f>
        <v/>
      </c>
      <c r="M164" s="26">
        <f>IFERROR(IF(I164="","",ROUND(I164*L164,2)),"")</f>
        <v/>
      </c>
      <c r="N164" s="26">
        <f>IFERROR(IF(I164="","",I164+K164+M164),"")</f>
        <v/>
      </c>
      <c r="O164" s="27">
        <f>IFERROR(IF(A164="","",DATE(YEAR(A164),MONTH(A164),1)),"")</f>
        <v/>
      </c>
      <c r="P164" s="11" t="n"/>
      <c r="Q164" s="10" t="n"/>
      <c r="R164" s="4" t="n"/>
    </row>
    <row r="165">
      <c r="A165" s="10" t="n"/>
      <c r="B165" s="11" t="n"/>
      <c r="C165" s="4" t="n"/>
      <c r="D165" s="4" t="n"/>
      <c r="E165" s="11" t="n"/>
      <c r="F165" s="11" t="n"/>
      <c r="G165" s="25" t="n"/>
      <c r="H165" s="25" t="n"/>
      <c r="I165" s="26">
        <f>IFERROR(IF(A165="","",MAX(0,G165-H165)),"")</f>
        <v/>
      </c>
      <c r="J165" s="14">
        <f>IFERROR(IF(A165="","",VLOOKUP(F165,'Paramètres'!$A$14:$D$17,3,FALSE)),"")</f>
        <v/>
      </c>
      <c r="K165" s="26">
        <f>IFERROR(IF(I165="","",ROUND(I165*J165,2)),"")</f>
        <v/>
      </c>
      <c r="L165" s="14">
        <f>IFERROR(IF(A165="","",VLOOKUP(F165,'Paramètres'!$A$14:$D$17,4,FALSE)),"")</f>
        <v/>
      </c>
      <c r="M165" s="26">
        <f>IFERROR(IF(I165="","",ROUND(I165*L165,2)),"")</f>
        <v/>
      </c>
      <c r="N165" s="26">
        <f>IFERROR(IF(I165="","",I165+K165+M165),"")</f>
        <v/>
      </c>
      <c r="O165" s="27">
        <f>IFERROR(IF(A165="","",DATE(YEAR(A165),MONTH(A165),1)),"")</f>
        <v/>
      </c>
      <c r="P165" s="11" t="n"/>
      <c r="Q165" s="10" t="n"/>
      <c r="R165" s="4" t="n"/>
    </row>
    <row r="166">
      <c r="A166" s="10" t="n"/>
      <c r="B166" s="11" t="n"/>
      <c r="C166" s="4" t="n"/>
      <c r="D166" s="4" t="n"/>
      <c r="E166" s="11" t="n"/>
      <c r="F166" s="11" t="n"/>
      <c r="G166" s="25" t="n"/>
      <c r="H166" s="25" t="n"/>
      <c r="I166" s="26">
        <f>IFERROR(IF(A166="","",MAX(0,G166-H166)),"")</f>
        <v/>
      </c>
      <c r="J166" s="14">
        <f>IFERROR(IF(A166="","",VLOOKUP(F166,'Paramètres'!$A$14:$D$17,3,FALSE)),"")</f>
        <v/>
      </c>
      <c r="K166" s="26">
        <f>IFERROR(IF(I166="","",ROUND(I166*J166,2)),"")</f>
        <v/>
      </c>
      <c r="L166" s="14">
        <f>IFERROR(IF(A166="","",VLOOKUP(F166,'Paramètres'!$A$14:$D$17,4,FALSE)),"")</f>
        <v/>
      </c>
      <c r="M166" s="26">
        <f>IFERROR(IF(I166="","",ROUND(I166*L166,2)),"")</f>
        <v/>
      </c>
      <c r="N166" s="26">
        <f>IFERROR(IF(I166="","",I166+K166+M166),"")</f>
        <v/>
      </c>
      <c r="O166" s="27">
        <f>IFERROR(IF(A166="","",DATE(YEAR(A166),MONTH(A166),1)),"")</f>
        <v/>
      </c>
      <c r="P166" s="11" t="n"/>
      <c r="Q166" s="10" t="n"/>
      <c r="R166" s="4" t="n"/>
    </row>
    <row r="167">
      <c r="A167" s="10" t="n"/>
      <c r="B167" s="11" t="n"/>
      <c r="C167" s="4" t="n"/>
      <c r="D167" s="4" t="n"/>
      <c r="E167" s="11" t="n"/>
      <c r="F167" s="11" t="n"/>
      <c r="G167" s="25" t="n"/>
      <c r="H167" s="25" t="n"/>
      <c r="I167" s="26">
        <f>IFERROR(IF(A167="","",MAX(0,G167-H167)),"")</f>
        <v/>
      </c>
      <c r="J167" s="14">
        <f>IFERROR(IF(A167="","",VLOOKUP(F167,'Paramètres'!$A$14:$D$17,3,FALSE)),"")</f>
        <v/>
      </c>
      <c r="K167" s="26">
        <f>IFERROR(IF(I167="","",ROUND(I167*J167,2)),"")</f>
        <v/>
      </c>
      <c r="L167" s="14">
        <f>IFERROR(IF(A167="","",VLOOKUP(F167,'Paramètres'!$A$14:$D$17,4,FALSE)),"")</f>
        <v/>
      </c>
      <c r="M167" s="26">
        <f>IFERROR(IF(I167="","",ROUND(I167*L167,2)),"")</f>
        <v/>
      </c>
      <c r="N167" s="26">
        <f>IFERROR(IF(I167="","",I167+K167+M167),"")</f>
        <v/>
      </c>
      <c r="O167" s="27">
        <f>IFERROR(IF(A167="","",DATE(YEAR(A167),MONTH(A167),1)),"")</f>
        <v/>
      </c>
      <c r="P167" s="11" t="n"/>
      <c r="Q167" s="10" t="n"/>
      <c r="R167" s="4" t="n"/>
    </row>
    <row r="168">
      <c r="A168" s="10" t="n"/>
      <c r="B168" s="11" t="n"/>
      <c r="C168" s="4" t="n"/>
      <c r="D168" s="4" t="n"/>
      <c r="E168" s="11" t="n"/>
      <c r="F168" s="11" t="n"/>
      <c r="G168" s="25" t="n"/>
      <c r="H168" s="25" t="n"/>
      <c r="I168" s="26">
        <f>IFERROR(IF(A168="","",MAX(0,G168-H168)),"")</f>
        <v/>
      </c>
      <c r="J168" s="14">
        <f>IFERROR(IF(A168="","",VLOOKUP(F168,'Paramètres'!$A$14:$D$17,3,FALSE)),"")</f>
        <v/>
      </c>
      <c r="K168" s="26">
        <f>IFERROR(IF(I168="","",ROUND(I168*J168,2)),"")</f>
        <v/>
      </c>
      <c r="L168" s="14">
        <f>IFERROR(IF(A168="","",VLOOKUP(F168,'Paramètres'!$A$14:$D$17,4,FALSE)),"")</f>
        <v/>
      </c>
      <c r="M168" s="26">
        <f>IFERROR(IF(I168="","",ROUND(I168*L168,2)),"")</f>
        <v/>
      </c>
      <c r="N168" s="26">
        <f>IFERROR(IF(I168="","",I168+K168+M168),"")</f>
        <v/>
      </c>
      <c r="O168" s="27">
        <f>IFERROR(IF(A168="","",DATE(YEAR(A168),MONTH(A168),1)),"")</f>
        <v/>
      </c>
      <c r="P168" s="11" t="n"/>
      <c r="Q168" s="10" t="n"/>
      <c r="R168" s="4" t="n"/>
    </row>
    <row r="169">
      <c r="A169" s="10" t="n"/>
      <c r="B169" s="11" t="n"/>
      <c r="C169" s="4" t="n"/>
      <c r="D169" s="4" t="n"/>
      <c r="E169" s="11" t="n"/>
      <c r="F169" s="11" t="n"/>
      <c r="G169" s="25" t="n"/>
      <c r="H169" s="25" t="n"/>
      <c r="I169" s="26">
        <f>IFERROR(IF(A169="","",MAX(0,G169-H169)),"")</f>
        <v/>
      </c>
      <c r="J169" s="14">
        <f>IFERROR(IF(A169="","",VLOOKUP(F169,'Paramètres'!$A$14:$D$17,3,FALSE)),"")</f>
        <v/>
      </c>
      <c r="K169" s="26">
        <f>IFERROR(IF(I169="","",ROUND(I169*J169,2)),"")</f>
        <v/>
      </c>
      <c r="L169" s="14">
        <f>IFERROR(IF(A169="","",VLOOKUP(F169,'Paramètres'!$A$14:$D$17,4,FALSE)),"")</f>
        <v/>
      </c>
      <c r="M169" s="26">
        <f>IFERROR(IF(I169="","",ROUND(I169*L169,2)),"")</f>
        <v/>
      </c>
      <c r="N169" s="26">
        <f>IFERROR(IF(I169="","",I169+K169+M169),"")</f>
        <v/>
      </c>
      <c r="O169" s="27">
        <f>IFERROR(IF(A169="","",DATE(YEAR(A169),MONTH(A169),1)),"")</f>
        <v/>
      </c>
      <c r="P169" s="11" t="n"/>
      <c r="Q169" s="10" t="n"/>
      <c r="R169" s="4" t="n"/>
    </row>
    <row r="170">
      <c r="A170" s="10" t="n"/>
      <c r="B170" s="11" t="n"/>
      <c r="C170" s="4" t="n"/>
      <c r="D170" s="4" t="n"/>
      <c r="E170" s="11" t="n"/>
      <c r="F170" s="11" t="n"/>
      <c r="G170" s="25" t="n"/>
      <c r="H170" s="25" t="n"/>
      <c r="I170" s="26">
        <f>IFERROR(IF(A170="","",MAX(0,G170-H170)),"")</f>
        <v/>
      </c>
      <c r="J170" s="14">
        <f>IFERROR(IF(A170="","",VLOOKUP(F170,'Paramètres'!$A$14:$D$17,3,FALSE)),"")</f>
        <v/>
      </c>
      <c r="K170" s="26">
        <f>IFERROR(IF(I170="","",ROUND(I170*J170,2)),"")</f>
        <v/>
      </c>
      <c r="L170" s="14">
        <f>IFERROR(IF(A170="","",VLOOKUP(F170,'Paramètres'!$A$14:$D$17,4,FALSE)),"")</f>
        <v/>
      </c>
      <c r="M170" s="26">
        <f>IFERROR(IF(I170="","",ROUND(I170*L170,2)),"")</f>
        <v/>
      </c>
      <c r="N170" s="26">
        <f>IFERROR(IF(I170="","",I170+K170+M170),"")</f>
        <v/>
      </c>
      <c r="O170" s="27">
        <f>IFERROR(IF(A170="","",DATE(YEAR(A170),MONTH(A170),1)),"")</f>
        <v/>
      </c>
      <c r="P170" s="11" t="n"/>
      <c r="Q170" s="10" t="n"/>
      <c r="R170" s="4" t="n"/>
    </row>
    <row r="171">
      <c r="A171" s="10" t="n"/>
      <c r="B171" s="11" t="n"/>
      <c r="C171" s="4" t="n"/>
      <c r="D171" s="4" t="n"/>
      <c r="E171" s="11" t="n"/>
      <c r="F171" s="11" t="n"/>
      <c r="G171" s="25" t="n"/>
      <c r="H171" s="25" t="n"/>
      <c r="I171" s="26">
        <f>IFERROR(IF(A171="","",MAX(0,G171-H171)),"")</f>
        <v/>
      </c>
      <c r="J171" s="14">
        <f>IFERROR(IF(A171="","",VLOOKUP(F171,'Paramètres'!$A$14:$D$17,3,FALSE)),"")</f>
        <v/>
      </c>
      <c r="K171" s="26">
        <f>IFERROR(IF(I171="","",ROUND(I171*J171,2)),"")</f>
        <v/>
      </c>
      <c r="L171" s="14">
        <f>IFERROR(IF(A171="","",VLOOKUP(F171,'Paramètres'!$A$14:$D$17,4,FALSE)),"")</f>
        <v/>
      </c>
      <c r="M171" s="26">
        <f>IFERROR(IF(I171="","",ROUND(I171*L171,2)),"")</f>
        <v/>
      </c>
      <c r="N171" s="26">
        <f>IFERROR(IF(I171="","",I171+K171+M171),"")</f>
        <v/>
      </c>
      <c r="O171" s="27">
        <f>IFERROR(IF(A171="","",DATE(YEAR(A171),MONTH(A171),1)),"")</f>
        <v/>
      </c>
      <c r="P171" s="11" t="n"/>
      <c r="Q171" s="10" t="n"/>
      <c r="R171" s="4" t="n"/>
    </row>
    <row r="172">
      <c r="A172" s="10" t="n"/>
      <c r="B172" s="11" t="n"/>
      <c r="C172" s="4" t="n"/>
      <c r="D172" s="4" t="n"/>
      <c r="E172" s="11" t="n"/>
      <c r="F172" s="11" t="n"/>
      <c r="G172" s="25" t="n"/>
      <c r="H172" s="25" t="n"/>
      <c r="I172" s="26">
        <f>IFERROR(IF(A172="","",MAX(0,G172-H172)),"")</f>
        <v/>
      </c>
      <c r="J172" s="14">
        <f>IFERROR(IF(A172="","",VLOOKUP(F172,'Paramètres'!$A$14:$D$17,3,FALSE)),"")</f>
        <v/>
      </c>
      <c r="K172" s="26">
        <f>IFERROR(IF(I172="","",ROUND(I172*J172,2)),"")</f>
        <v/>
      </c>
      <c r="L172" s="14">
        <f>IFERROR(IF(A172="","",VLOOKUP(F172,'Paramètres'!$A$14:$D$17,4,FALSE)),"")</f>
        <v/>
      </c>
      <c r="M172" s="26">
        <f>IFERROR(IF(I172="","",ROUND(I172*L172,2)),"")</f>
        <v/>
      </c>
      <c r="N172" s="26">
        <f>IFERROR(IF(I172="","",I172+K172+M172),"")</f>
        <v/>
      </c>
      <c r="O172" s="27">
        <f>IFERROR(IF(A172="","",DATE(YEAR(A172),MONTH(A172),1)),"")</f>
        <v/>
      </c>
      <c r="P172" s="11" t="n"/>
      <c r="Q172" s="10" t="n"/>
      <c r="R172" s="4" t="n"/>
    </row>
    <row r="173">
      <c r="A173" s="10" t="n"/>
      <c r="B173" s="11" t="n"/>
      <c r="C173" s="4" t="n"/>
      <c r="D173" s="4" t="n"/>
      <c r="E173" s="11" t="n"/>
      <c r="F173" s="11" t="n"/>
      <c r="G173" s="25" t="n"/>
      <c r="H173" s="25" t="n"/>
      <c r="I173" s="26">
        <f>IFERROR(IF(A173="","",MAX(0,G173-H173)),"")</f>
        <v/>
      </c>
      <c r="J173" s="14">
        <f>IFERROR(IF(A173="","",VLOOKUP(F173,'Paramètres'!$A$14:$D$17,3,FALSE)),"")</f>
        <v/>
      </c>
      <c r="K173" s="26">
        <f>IFERROR(IF(I173="","",ROUND(I173*J173,2)),"")</f>
        <v/>
      </c>
      <c r="L173" s="14">
        <f>IFERROR(IF(A173="","",VLOOKUP(F173,'Paramètres'!$A$14:$D$17,4,FALSE)),"")</f>
        <v/>
      </c>
      <c r="M173" s="26">
        <f>IFERROR(IF(I173="","",ROUND(I173*L173,2)),"")</f>
        <v/>
      </c>
      <c r="N173" s="26">
        <f>IFERROR(IF(I173="","",I173+K173+M173),"")</f>
        <v/>
      </c>
      <c r="O173" s="27">
        <f>IFERROR(IF(A173="","",DATE(YEAR(A173),MONTH(A173),1)),"")</f>
        <v/>
      </c>
      <c r="P173" s="11" t="n"/>
      <c r="Q173" s="10" t="n"/>
      <c r="R173" s="4" t="n"/>
    </row>
    <row r="174">
      <c r="A174" s="10" t="n"/>
      <c r="B174" s="11" t="n"/>
      <c r="C174" s="4" t="n"/>
      <c r="D174" s="4" t="n"/>
      <c r="E174" s="11" t="n"/>
      <c r="F174" s="11" t="n"/>
      <c r="G174" s="25" t="n"/>
      <c r="H174" s="25" t="n"/>
      <c r="I174" s="26">
        <f>IFERROR(IF(A174="","",MAX(0,G174-H174)),"")</f>
        <v/>
      </c>
      <c r="J174" s="14">
        <f>IFERROR(IF(A174="","",VLOOKUP(F174,'Paramètres'!$A$14:$D$17,3,FALSE)),"")</f>
        <v/>
      </c>
      <c r="K174" s="26">
        <f>IFERROR(IF(I174="","",ROUND(I174*J174,2)),"")</f>
        <v/>
      </c>
      <c r="L174" s="14">
        <f>IFERROR(IF(A174="","",VLOOKUP(F174,'Paramètres'!$A$14:$D$17,4,FALSE)),"")</f>
        <v/>
      </c>
      <c r="M174" s="26">
        <f>IFERROR(IF(I174="","",ROUND(I174*L174,2)),"")</f>
        <v/>
      </c>
      <c r="N174" s="26">
        <f>IFERROR(IF(I174="","",I174+K174+M174),"")</f>
        <v/>
      </c>
      <c r="O174" s="27">
        <f>IFERROR(IF(A174="","",DATE(YEAR(A174),MONTH(A174),1)),"")</f>
        <v/>
      </c>
      <c r="P174" s="11" t="n"/>
      <c r="Q174" s="10" t="n"/>
      <c r="R174" s="4" t="n"/>
    </row>
    <row r="175">
      <c r="A175" s="10" t="n"/>
      <c r="B175" s="11" t="n"/>
      <c r="C175" s="4" t="n"/>
      <c r="D175" s="4" t="n"/>
      <c r="E175" s="11" t="n"/>
      <c r="F175" s="11" t="n"/>
      <c r="G175" s="25" t="n"/>
      <c r="H175" s="25" t="n"/>
      <c r="I175" s="26">
        <f>IFERROR(IF(A175="","",MAX(0,G175-H175)),"")</f>
        <v/>
      </c>
      <c r="J175" s="14">
        <f>IFERROR(IF(A175="","",VLOOKUP(F175,'Paramètres'!$A$14:$D$17,3,FALSE)),"")</f>
        <v/>
      </c>
      <c r="K175" s="26">
        <f>IFERROR(IF(I175="","",ROUND(I175*J175,2)),"")</f>
        <v/>
      </c>
      <c r="L175" s="14">
        <f>IFERROR(IF(A175="","",VLOOKUP(F175,'Paramètres'!$A$14:$D$17,4,FALSE)),"")</f>
        <v/>
      </c>
      <c r="M175" s="26">
        <f>IFERROR(IF(I175="","",ROUND(I175*L175,2)),"")</f>
        <v/>
      </c>
      <c r="N175" s="26">
        <f>IFERROR(IF(I175="","",I175+K175+M175),"")</f>
        <v/>
      </c>
      <c r="O175" s="27">
        <f>IFERROR(IF(A175="","",DATE(YEAR(A175),MONTH(A175),1)),"")</f>
        <v/>
      </c>
      <c r="P175" s="11" t="n"/>
      <c r="Q175" s="10" t="n"/>
      <c r="R175" s="4" t="n"/>
    </row>
    <row r="176">
      <c r="A176" s="10" t="n"/>
      <c r="B176" s="11" t="n"/>
      <c r="C176" s="4" t="n"/>
      <c r="D176" s="4" t="n"/>
      <c r="E176" s="11" t="n"/>
      <c r="F176" s="11" t="n"/>
      <c r="G176" s="25" t="n"/>
      <c r="H176" s="25" t="n"/>
      <c r="I176" s="26">
        <f>IFERROR(IF(A176="","",MAX(0,G176-H176)),"")</f>
        <v/>
      </c>
      <c r="J176" s="14">
        <f>IFERROR(IF(A176="","",VLOOKUP(F176,'Paramètres'!$A$14:$D$17,3,FALSE)),"")</f>
        <v/>
      </c>
      <c r="K176" s="26">
        <f>IFERROR(IF(I176="","",ROUND(I176*J176,2)),"")</f>
        <v/>
      </c>
      <c r="L176" s="14">
        <f>IFERROR(IF(A176="","",VLOOKUP(F176,'Paramètres'!$A$14:$D$17,4,FALSE)),"")</f>
        <v/>
      </c>
      <c r="M176" s="26">
        <f>IFERROR(IF(I176="","",ROUND(I176*L176,2)),"")</f>
        <v/>
      </c>
      <c r="N176" s="26">
        <f>IFERROR(IF(I176="","",I176+K176+M176),"")</f>
        <v/>
      </c>
      <c r="O176" s="27">
        <f>IFERROR(IF(A176="","",DATE(YEAR(A176),MONTH(A176),1)),"")</f>
        <v/>
      </c>
      <c r="P176" s="11" t="n"/>
      <c r="Q176" s="10" t="n"/>
      <c r="R176" s="4" t="n"/>
    </row>
    <row r="177">
      <c r="A177" s="10" t="n"/>
      <c r="B177" s="11" t="n"/>
      <c r="C177" s="4" t="n"/>
      <c r="D177" s="4" t="n"/>
      <c r="E177" s="11" t="n"/>
      <c r="F177" s="11" t="n"/>
      <c r="G177" s="25" t="n"/>
      <c r="H177" s="25" t="n"/>
      <c r="I177" s="26">
        <f>IFERROR(IF(A177="","",MAX(0,G177-H177)),"")</f>
        <v/>
      </c>
      <c r="J177" s="14">
        <f>IFERROR(IF(A177="","",VLOOKUP(F177,'Paramètres'!$A$14:$D$17,3,FALSE)),"")</f>
        <v/>
      </c>
      <c r="K177" s="26">
        <f>IFERROR(IF(I177="","",ROUND(I177*J177,2)),"")</f>
        <v/>
      </c>
      <c r="L177" s="14">
        <f>IFERROR(IF(A177="","",VLOOKUP(F177,'Paramètres'!$A$14:$D$17,4,FALSE)),"")</f>
        <v/>
      </c>
      <c r="M177" s="26">
        <f>IFERROR(IF(I177="","",ROUND(I177*L177,2)),"")</f>
        <v/>
      </c>
      <c r="N177" s="26">
        <f>IFERROR(IF(I177="","",I177+K177+M177),"")</f>
        <v/>
      </c>
      <c r="O177" s="27">
        <f>IFERROR(IF(A177="","",DATE(YEAR(A177),MONTH(A177),1)),"")</f>
        <v/>
      </c>
      <c r="P177" s="11" t="n"/>
      <c r="Q177" s="10" t="n"/>
      <c r="R177" s="4" t="n"/>
    </row>
    <row r="178">
      <c r="A178" s="10" t="n"/>
      <c r="B178" s="11" t="n"/>
      <c r="C178" s="4" t="n"/>
      <c r="D178" s="4" t="n"/>
      <c r="E178" s="11" t="n"/>
      <c r="F178" s="11" t="n"/>
      <c r="G178" s="25" t="n"/>
      <c r="H178" s="25" t="n"/>
      <c r="I178" s="26">
        <f>IFERROR(IF(A178="","",MAX(0,G178-H178)),"")</f>
        <v/>
      </c>
      <c r="J178" s="14">
        <f>IFERROR(IF(A178="","",VLOOKUP(F178,'Paramètres'!$A$14:$D$17,3,FALSE)),"")</f>
        <v/>
      </c>
      <c r="K178" s="26">
        <f>IFERROR(IF(I178="","",ROUND(I178*J178,2)),"")</f>
        <v/>
      </c>
      <c r="L178" s="14">
        <f>IFERROR(IF(A178="","",VLOOKUP(F178,'Paramètres'!$A$14:$D$17,4,FALSE)),"")</f>
        <v/>
      </c>
      <c r="M178" s="26">
        <f>IFERROR(IF(I178="","",ROUND(I178*L178,2)),"")</f>
        <v/>
      </c>
      <c r="N178" s="26">
        <f>IFERROR(IF(I178="","",I178+K178+M178),"")</f>
        <v/>
      </c>
      <c r="O178" s="27">
        <f>IFERROR(IF(A178="","",DATE(YEAR(A178),MONTH(A178),1)),"")</f>
        <v/>
      </c>
      <c r="P178" s="11" t="n"/>
      <c r="Q178" s="10" t="n"/>
      <c r="R178" s="4" t="n"/>
    </row>
    <row r="179">
      <c r="A179" s="10" t="n"/>
      <c r="B179" s="11" t="n"/>
      <c r="C179" s="4" t="n"/>
      <c r="D179" s="4" t="n"/>
      <c r="E179" s="11" t="n"/>
      <c r="F179" s="11" t="n"/>
      <c r="G179" s="25" t="n"/>
      <c r="H179" s="25" t="n"/>
      <c r="I179" s="26">
        <f>IFERROR(IF(A179="","",MAX(0,G179-H179)),"")</f>
        <v/>
      </c>
      <c r="J179" s="14">
        <f>IFERROR(IF(A179="","",VLOOKUP(F179,'Paramètres'!$A$14:$D$17,3,FALSE)),"")</f>
        <v/>
      </c>
      <c r="K179" s="26">
        <f>IFERROR(IF(I179="","",ROUND(I179*J179,2)),"")</f>
        <v/>
      </c>
      <c r="L179" s="14">
        <f>IFERROR(IF(A179="","",VLOOKUP(F179,'Paramètres'!$A$14:$D$17,4,FALSE)),"")</f>
        <v/>
      </c>
      <c r="M179" s="26">
        <f>IFERROR(IF(I179="","",ROUND(I179*L179,2)),"")</f>
        <v/>
      </c>
      <c r="N179" s="26">
        <f>IFERROR(IF(I179="","",I179+K179+M179),"")</f>
        <v/>
      </c>
      <c r="O179" s="27">
        <f>IFERROR(IF(A179="","",DATE(YEAR(A179),MONTH(A179),1)),"")</f>
        <v/>
      </c>
      <c r="P179" s="11" t="n"/>
      <c r="Q179" s="10" t="n"/>
      <c r="R179" s="4" t="n"/>
    </row>
    <row r="180">
      <c r="A180" s="10" t="n"/>
      <c r="B180" s="11" t="n"/>
      <c r="C180" s="4" t="n"/>
      <c r="D180" s="4" t="n"/>
      <c r="E180" s="11" t="n"/>
      <c r="F180" s="11" t="n"/>
      <c r="G180" s="25" t="n"/>
      <c r="H180" s="25" t="n"/>
      <c r="I180" s="26">
        <f>IFERROR(IF(A180="","",MAX(0,G180-H180)),"")</f>
        <v/>
      </c>
      <c r="J180" s="14">
        <f>IFERROR(IF(A180="","",VLOOKUP(F180,'Paramètres'!$A$14:$D$17,3,FALSE)),"")</f>
        <v/>
      </c>
      <c r="K180" s="26">
        <f>IFERROR(IF(I180="","",ROUND(I180*J180,2)),"")</f>
        <v/>
      </c>
      <c r="L180" s="14">
        <f>IFERROR(IF(A180="","",VLOOKUP(F180,'Paramètres'!$A$14:$D$17,4,FALSE)),"")</f>
        <v/>
      </c>
      <c r="M180" s="26">
        <f>IFERROR(IF(I180="","",ROUND(I180*L180,2)),"")</f>
        <v/>
      </c>
      <c r="N180" s="26">
        <f>IFERROR(IF(I180="","",I180+K180+M180),"")</f>
        <v/>
      </c>
      <c r="O180" s="27">
        <f>IFERROR(IF(A180="","",DATE(YEAR(A180),MONTH(A180),1)),"")</f>
        <v/>
      </c>
      <c r="P180" s="11" t="n"/>
      <c r="Q180" s="10" t="n"/>
      <c r="R180" s="4" t="n"/>
    </row>
    <row r="181">
      <c r="A181" s="10" t="n"/>
      <c r="B181" s="11" t="n"/>
      <c r="C181" s="4" t="n"/>
      <c r="D181" s="4" t="n"/>
      <c r="E181" s="11" t="n"/>
      <c r="F181" s="11" t="n"/>
      <c r="G181" s="25" t="n"/>
      <c r="H181" s="25" t="n"/>
      <c r="I181" s="26">
        <f>IFERROR(IF(A181="","",MAX(0,G181-H181)),"")</f>
        <v/>
      </c>
      <c r="J181" s="14">
        <f>IFERROR(IF(A181="","",VLOOKUP(F181,'Paramètres'!$A$14:$D$17,3,FALSE)),"")</f>
        <v/>
      </c>
      <c r="K181" s="26">
        <f>IFERROR(IF(I181="","",ROUND(I181*J181,2)),"")</f>
        <v/>
      </c>
      <c r="L181" s="14">
        <f>IFERROR(IF(A181="","",VLOOKUP(F181,'Paramètres'!$A$14:$D$17,4,FALSE)),"")</f>
        <v/>
      </c>
      <c r="M181" s="26">
        <f>IFERROR(IF(I181="","",ROUND(I181*L181,2)),"")</f>
        <v/>
      </c>
      <c r="N181" s="26">
        <f>IFERROR(IF(I181="","",I181+K181+M181),"")</f>
        <v/>
      </c>
      <c r="O181" s="27">
        <f>IFERROR(IF(A181="","",DATE(YEAR(A181),MONTH(A181),1)),"")</f>
        <v/>
      </c>
      <c r="P181" s="11" t="n"/>
      <c r="Q181" s="10" t="n"/>
      <c r="R181" s="4" t="n"/>
    </row>
    <row r="182">
      <c r="A182" s="10" t="n"/>
      <c r="B182" s="11" t="n"/>
      <c r="C182" s="4" t="n"/>
      <c r="D182" s="4" t="n"/>
      <c r="E182" s="11" t="n"/>
      <c r="F182" s="11" t="n"/>
      <c r="G182" s="25" t="n"/>
      <c r="H182" s="25" t="n"/>
      <c r="I182" s="26">
        <f>IFERROR(IF(A182="","",MAX(0,G182-H182)),"")</f>
        <v/>
      </c>
      <c r="J182" s="14">
        <f>IFERROR(IF(A182="","",VLOOKUP(F182,'Paramètres'!$A$14:$D$17,3,FALSE)),"")</f>
        <v/>
      </c>
      <c r="K182" s="26">
        <f>IFERROR(IF(I182="","",ROUND(I182*J182,2)),"")</f>
        <v/>
      </c>
      <c r="L182" s="14">
        <f>IFERROR(IF(A182="","",VLOOKUP(F182,'Paramètres'!$A$14:$D$17,4,FALSE)),"")</f>
        <v/>
      </c>
      <c r="M182" s="26">
        <f>IFERROR(IF(I182="","",ROUND(I182*L182,2)),"")</f>
        <v/>
      </c>
      <c r="N182" s="26">
        <f>IFERROR(IF(I182="","",I182+K182+M182),"")</f>
        <v/>
      </c>
      <c r="O182" s="27">
        <f>IFERROR(IF(A182="","",DATE(YEAR(A182),MONTH(A182),1)),"")</f>
        <v/>
      </c>
      <c r="P182" s="11" t="n"/>
      <c r="Q182" s="10" t="n"/>
      <c r="R182" s="4" t="n"/>
    </row>
    <row r="183">
      <c r="A183" s="10" t="n"/>
      <c r="B183" s="11" t="n"/>
      <c r="C183" s="4" t="n"/>
      <c r="D183" s="4" t="n"/>
      <c r="E183" s="11" t="n"/>
      <c r="F183" s="11" t="n"/>
      <c r="G183" s="25" t="n"/>
      <c r="H183" s="25" t="n"/>
      <c r="I183" s="26">
        <f>IFERROR(IF(A183="","",MAX(0,G183-H183)),"")</f>
        <v/>
      </c>
      <c r="J183" s="14">
        <f>IFERROR(IF(A183="","",VLOOKUP(F183,'Paramètres'!$A$14:$D$17,3,FALSE)),"")</f>
        <v/>
      </c>
      <c r="K183" s="26">
        <f>IFERROR(IF(I183="","",ROUND(I183*J183,2)),"")</f>
        <v/>
      </c>
      <c r="L183" s="14">
        <f>IFERROR(IF(A183="","",VLOOKUP(F183,'Paramètres'!$A$14:$D$17,4,FALSE)),"")</f>
        <v/>
      </c>
      <c r="M183" s="26">
        <f>IFERROR(IF(I183="","",ROUND(I183*L183,2)),"")</f>
        <v/>
      </c>
      <c r="N183" s="26">
        <f>IFERROR(IF(I183="","",I183+K183+M183),"")</f>
        <v/>
      </c>
      <c r="O183" s="27">
        <f>IFERROR(IF(A183="","",DATE(YEAR(A183),MONTH(A183),1)),"")</f>
        <v/>
      </c>
      <c r="P183" s="11" t="n"/>
      <c r="Q183" s="10" t="n"/>
      <c r="R183" s="4" t="n"/>
    </row>
    <row r="184">
      <c r="A184" s="10" t="n"/>
      <c r="B184" s="11" t="n"/>
      <c r="C184" s="4" t="n"/>
      <c r="D184" s="4" t="n"/>
      <c r="E184" s="11" t="n"/>
      <c r="F184" s="11" t="n"/>
      <c r="G184" s="25" t="n"/>
      <c r="H184" s="25" t="n"/>
      <c r="I184" s="26">
        <f>IFERROR(IF(A184="","",MAX(0,G184-H184)),"")</f>
        <v/>
      </c>
      <c r="J184" s="14">
        <f>IFERROR(IF(A184="","",VLOOKUP(F184,'Paramètres'!$A$14:$D$17,3,FALSE)),"")</f>
        <v/>
      </c>
      <c r="K184" s="26">
        <f>IFERROR(IF(I184="","",ROUND(I184*J184,2)),"")</f>
        <v/>
      </c>
      <c r="L184" s="14">
        <f>IFERROR(IF(A184="","",VLOOKUP(F184,'Paramètres'!$A$14:$D$17,4,FALSE)),"")</f>
        <v/>
      </c>
      <c r="M184" s="26">
        <f>IFERROR(IF(I184="","",ROUND(I184*L184,2)),"")</f>
        <v/>
      </c>
      <c r="N184" s="26">
        <f>IFERROR(IF(I184="","",I184+K184+M184),"")</f>
        <v/>
      </c>
      <c r="O184" s="27">
        <f>IFERROR(IF(A184="","",DATE(YEAR(A184),MONTH(A184),1)),"")</f>
        <v/>
      </c>
      <c r="P184" s="11" t="n"/>
      <c r="Q184" s="10" t="n"/>
      <c r="R184" s="4" t="n"/>
    </row>
    <row r="185">
      <c r="A185" s="10" t="n"/>
      <c r="B185" s="11" t="n"/>
      <c r="C185" s="4" t="n"/>
      <c r="D185" s="4" t="n"/>
      <c r="E185" s="11" t="n"/>
      <c r="F185" s="11" t="n"/>
      <c r="G185" s="25" t="n"/>
      <c r="H185" s="25" t="n"/>
      <c r="I185" s="26">
        <f>IFERROR(IF(A185="","",MAX(0,G185-H185)),"")</f>
        <v/>
      </c>
      <c r="J185" s="14">
        <f>IFERROR(IF(A185="","",VLOOKUP(F185,'Paramètres'!$A$14:$D$17,3,FALSE)),"")</f>
        <v/>
      </c>
      <c r="K185" s="26">
        <f>IFERROR(IF(I185="","",ROUND(I185*J185,2)),"")</f>
        <v/>
      </c>
      <c r="L185" s="14">
        <f>IFERROR(IF(A185="","",VLOOKUP(F185,'Paramètres'!$A$14:$D$17,4,FALSE)),"")</f>
        <v/>
      </c>
      <c r="M185" s="26">
        <f>IFERROR(IF(I185="","",ROUND(I185*L185,2)),"")</f>
        <v/>
      </c>
      <c r="N185" s="26">
        <f>IFERROR(IF(I185="","",I185+K185+M185),"")</f>
        <v/>
      </c>
      <c r="O185" s="27">
        <f>IFERROR(IF(A185="","",DATE(YEAR(A185),MONTH(A185),1)),"")</f>
        <v/>
      </c>
      <c r="P185" s="11" t="n"/>
      <c r="Q185" s="10" t="n"/>
      <c r="R185" s="4" t="n"/>
    </row>
    <row r="186">
      <c r="A186" s="10" t="n"/>
      <c r="B186" s="11" t="n"/>
      <c r="C186" s="4" t="n"/>
      <c r="D186" s="4" t="n"/>
      <c r="E186" s="11" t="n"/>
      <c r="F186" s="11" t="n"/>
      <c r="G186" s="25" t="n"/>
      <c r="H186" s="25" t="n"/>
      <c r="I186" s="26">
        <f>IFERROR(IF(A186="","",MAX(0,G186-H186)),"")</f>
        <v/>
      </c>
      <c r="J186" s="14">
        <f>IFERROR(IF(A186="","",VLOOKUP(F186,'Paramètres'!$A$14:$D$17,3,FALSE)),"")</f>
        <v/>
      </c>
      <c r="K186" s="26">
        <f>IFERROR(IF(I186="","",ROUND(I186*J186,2)),"")</f>
        <v/>
      </c>
      <c r="L186" s="14">
        <f>IFERROR(IF(A186="","",VLOOKUP(F186,'Paramètres'!$A$14:$D$17,4,FALSE)),"")</f>
        <v/>
      </c>
      <c r="M186" s="26">
        <f>IFERROR(IF(I186="","",ROUND(I186*L186,2)),"")</f>
        <v/>
      </c>
      <c r="N186" s="26">
        <f>IFERROR(IF(I186="","",I186+K186+M186),"")</f>
        <v/>
      </c>
      <c r="O186" s="27">
        <f>IFERROR(IF(A186="","",DATE(YEAR(A186),MONTH(A186),1)),"")</f>
        <v/>
      </c>
      <c r="P186" s="11" t="n"/>
      <c r="Q186" s="10" t="n"/>
      <c r="R186" s="4" t="n"/>
    </row>
    <row r="187">
      <c r="A187" s="10" t="n"/>
      <c r="B187" s="11" t="n"/>
      <c r="C187" s="4" t="n"/>
      <c r="D187" s="4" t="n"/>
      <c r="E187" s="11" t="n"/>
      <c r="F187" s="11" t="n"/>
      <c r="G187" s="25" t="n"/>
      <c r="H187" s="25" t="n"/>
      <c r="I187" s="26">
        <f>IFERROR(IF(A187="","",MAX(0,G187-H187)),"")</f>
        <v/>
      </c>
      <c r="J187" s="14">
        <f>IFERROR(IF(A187="","",VLOOKUP(F187,'Paramètres'!$A$14:$D$17,3,FALSE)),"")</f>
        <v/>
      </c>
      <c r="K187" s="26">
        <f>IFERROR(IF(I187="","",ROUND(I187*J187,2)),"")</f>
        <v/>
      </c>
      <c r="L187" s="14">
        <f>IFERROR(IF(A187="","",VLOOKUP(F187,'Paramètres'!$A$14:$D$17,4,FALSE)),"")</f>
        <v/>
      </c>
      <c r="M187" s="26">
        <f>IFERROR(IF(I187="","",ROUND(I187*L187,2)),"")</f>
        <v/>
      </c>
      <c r="N187" s="26">
        <f>IFERROR(IF(I187="","",I187+K187+M187),"")</f>
        <v/>
      </c>
      <c r="O187" s="27">
        <f>IFERROR(IF(A187="","",DATE(YEAR(A187),MONTH(A187),1)),"")</f>
        <v/>
      </c>
      <c r="P187" s="11" t="n"/>
      <c r="Q187" s="10" t="n"/>
      <c r="R187" s="4" t="n"/>
    </row>
    <row r="188">
      <c r="A188" s="10" t="n"/>
      <c r="B188" s="11" t="n"/>
      <c r="C188" s="4" t="n"/>
      <c r="D188" s="4" t="n"/>
      <c r="E188" s="11" t="n"/>
      <c r="F188" s="11" t="n"/>
      <c r="G188" s="25" t="n"/>
      <c r="H188" s="25" t="n"/>
      <c r="I188" s="26">
        <f>IFERROR(IF(A188="","",MAX(0,G188-H188)),"")</f>
        <v/>
      </c>
      <c r="J188" s="14">
        <f>IFERROR(IF(A188="","",VLOOKUP(F188,'Paramètres'!$A$14:$D$17,3,FALSE)),"")</f>
        <v/>
      </c>
      <c r="K188" s="26">
        <f>IFERROR(IF(I188="","",ROUND(I188*J188,2)),"")</f>
        <v/>
      </c>
      <c r="L188" s="14">
        <f>IFERROR(IF(A188="","",VLOOKUP(F188,'Paramètres'!$A$14:$D$17,4,FALSE)),"")</f>
        <v/>
      </c>
      <c r="M188" s="26">
        <f>IFERROR(IF(I188="","",ROUND(I188*L188,2)),"")</f>
        <v/>
      </c>
      <c r="N188" s="26">
        <f>IFERROR(IF(I188="","",I188+K188+M188),"")</f>
        <v/>
      </c>
      <c r="O188" s="27">
        <f>IFERROR(IF(A188="","",DATE(YEAR(A188),MONTH(A188),1)),"")</f>
        <v/>
      </c>
      <c r="P188" s="11" t="n"/>
      <c r="Q188" s="10" t="n"/>
      <c r="R188" s="4" t="n"/>
    </row>
    <row r="189">
      <c r="A189" s="10" t="n"/>
      <c r="B189" s="11" t="n"/>
      <c r="C189" s="4" t="n"/>
      <c r="D189" s="4" t="n"/>
      <c r="E189" s="11" t="n"/>
      <c r="F189" s="11" t="n"/>
      <c r="G189" s="25" t="n"/>
      <c r="H189" s="25" t="n"/>
      <c r="I189" s="26">
        <f>IFERROR(IF(A189="","",MAX(0,G189-H189)),"")</f>
        <v/>
      </c>
      <c r="J189" s="14">
        <f>IFERROR(IF(A189="","",VLOOKUP(F189,'Paramètres'!$A$14:$D$17,3,FALSE)),"")</f>
        <v/>
      </c>
      <c r="K189" s="26">
        <f>IFERROR(IF(I189="","",ROUND(I189*J189,2)),"")</f>
        <v/>
      </c>
      <c r="L189" s="14">
        <f>IFERROR(IF(A189="","",VLOOKUP(F189,'Paramètres'!$A$14:$D$17,4,FALSE)),"")</f>
        <v/>
      </c>
      <c r="M189" s="26">
        <f>IFERROR(IF(I189="","",ROUND(I189*L189,2)),"")</f>
        <v/>
      </c>
      <c r="N189" s="26">
        <f>IFERROR(IF(I189="","",I189+K189+M189),"")</f>
        <v/>
      </c>
      <c r="O189" s="27">
        <f>IFERROR(IF(A189="","",DATE(YEAR(A189),MONTH(A189),1)),"")</f>
        <v/>
      </c>
      <c r="P189" s="11" t="n"/>
      <c r="Q189" s="10" t="n"/>
      <c r="R189" s="4" t="n"/>
    </row>
    <row r="190">
      <c r="A190" s="10" t="n"/>
      <c r="B190" s="11" t="n"/>
      <c r="C190" s="4" t="n"/>
      <c r="D190" s="4" t="n"/>
      <c r="E190" s="11" t="n"/>
      <c r="F190" s="11" t="n"/>
      <c r="G190" s="25" t="n"/>
      <c r="H190" s="25" t="n"/>
      <c r="I190" s="26">
        <f>IFERROR(IF(A190="","",MAX(0,G190-H190)),"")</f>
        <v/>
      </c>
      <c r="J190" s="14">
        <f>IFERROR(IF(A190="","",VLOOKUP(F190,'Paramètres'!$A$14:$D$17,3,FALSE)),"")</f>
        <v/>
      </c>
      <c r="K190" s="26">
        <f>IFERROR(IF(I190="","",ROUND(I190*J190,2)),"")</f>
        <v/>
      </c>
      <c r="L190" s="14">
        <f>IFERROR(IF(A190="","",VLOOKUP(F190,'Paramètres'!$A$14:$D$17,4,FALSE)),"")</f>
        <v/>
      </c>
      <c r="M190" s="26">
        <f>IFERROR(IF(I190="","",ROUND(I190*L190,2)),"")</f>
        <v/>
      </c>
      <c r="N190" s="26">
        <f>IFERROR(IF(I190="","",I190+K190+M190),"")</f>
        <v/>
      </c>
      <c r="O190" s="27">
        <f>IFERROR(IF(A190="","",DATE(YEAR(A190),MONTH(A190),1)),"")</f>
        <v/>
      </c>
      <c r="P190" s="11" t="n"/>
      <c r="Q190" s="10" t="n"/>
      <c r="R190" s="4" t="n"/>
    </row>
    <row r="191">
      <c r="A191" s="10" t="n"/>
      <c r="B191" s="11" t="n"/>
      <c r="C191" s="4" t="n"/>
      <c r="D191" s="4" t="n"/>
      <c r="E191" s="11" t="n"/>
      <c r="F191" s="11" t="n"/>
      <c r="G191" s="25" t="n"/>
      <c r="H191" s="25" t="n"/>
      <c r="I191" s="26">
        <f>IFERROR(IF(A191="","",MAX(0,G191-H191)),"")</f>
        <v/>
      </c>
      <c r="J191" s="14">
        <f>IFERROR(IF(A191="","",VLOOKUP(F191,'Paramètres'!$A$14:$D$17,3,FALSE)),"")</f>
        <v/>
      </c>
      <c r="K191" s="26">
        <f>IFERROR(IF(I191="","",ROUND(I191*J191,2)),"")</f>
        <v/>
      </c>
      <c r="L191" s="14">
        <f>IFERROR(IF(A191="","",VLOOKUP(F191,'Paramètres'!$A$14:$D$17,4,FALSE)),"")</f>
        <v/>
      </c>
      <c r="M191" s="26">
        <f>IFERROR(IF(I191="","",ROUND(I191*L191,2)),"")</f>
        <v/>
      </c>
      <c r="N191" s="26">
        <f>IFERROR(IF(I191="","",I191+K191+M191),"")</f>
        <v/>
      </c>
      <c r="O191" s="27">
        <f>IFERROR(IF(A191="","",DATE(YEAR(A191),MONTH(A191),1)),"")</f>
        <v/>
      </c>
      <c r="P191" s="11" t="n"/>
      <c r="Q191" s="10" t="n"/>
      <c r="R191" s="4" t="n"/>
    </row>
    <row r="192">
      <c r="A192" s="10" t="n"/>
      <c r="B192" s="11" t="n"/>
      <c r="C192" s="4" t="n"/>
      <c r="D192" s="4" t="n"/>
      <c r="E192" s="11" t="n"/>
      <c r="F192" s="11" t="n"/>
      <c r="G192" s="25" t="n"/>
      <c r="H192" s="25" t="n"/>
      <c r="I192" s="26">
        <f>IFERROR(IF(A192="","",MAX(0,G192-H192)),"")</f>
        <v/>
      </c>
      <c r="J192" s="14">
        <f>IFERROR(IF(A192="","",VLOOKUP(F192,'Paramètres'!$A$14:$D$17,3,FALSE)),"")</f>
        <v/>
      </c>
      <c r="K192" s="26">
        <f>IFERROR(IF(I192="","",ROUND(I192*J192,2)),"")</f>
        <v/>
      </c>
      <c r="L192" s="14">
        <f>IFERROR(IF(A192="","",VLOOKUP(F192,'Paramètres'!$A$14:$D$17,4,FALSE)),"")</f>
        <v/>
      </c>
      <c r="M192" s="26">
        <f>IFERROR(IF(I192="","",ROUND(I192*L192,2)),"")</f>
        <v/>
      </c>
      <c r="N192" s="26">
        <f>IFERROR(IF(I192="","",I192+K192+M192),"")</f>
        <v/>
      </c>
      <c r="O192" s="27">
        <f>IFERROR(IF(A192="","",DATE(YEAR(A192),MONTH(A192),1)),"")</f>
        <v/>
      </c>
      <c r="P192" s="11" t="n"/>
      <c r="Q192" s="10" t="n"/>
      <c r="R192" s="4" t="n"/>
    </row>
    <row r="193">
      <c r="A193" s="10" t="n"/>
      <c r="B193" s="11" t="n"/>
      <c r="C193" s="4" t="n"/>
      <c r="D193" s="4" t="n"/>
      <c r="E193" s="11" t="n"/>
      <c r="F193" s="11" t="n"/>
      <c r="G193" s="25" t="n"/>
      <c r="H193" s="25" t="n"/>
      <c r="I193" s="26">
        <f>IFERROR(IF(A193="","",MAX(0,G193-H193)),"")</f>
        <v/>
      </c>
      <c r="J193" s="14">
        <f>IFERROR(IF(A193="","",VLOOKUP(F193,'Paramètres'!$A$14:$D$17,3,FALSE)),"")</f>
        <v/>
      </c>
      <c r="K193" s="26">
        <f>IFERROR(IF(I193="","",ROUND(I193*J193,2)),"")</f>
        <v/>
      </c>
      <c r="L193" s="14">
        <f>IFERROR(IF(A193="","",VLOOKUP(F193,'Paramètres'!$A$14:$D$17,4,FALSE)),"")</f>
        <v/>
      </c>
      <c r="M193" s="26">
        <f>IFERROR(IF(I193="","",ROUND(I193*L193,2)),"")</f>
        <v/>
      </c>
      <c r="N193" s="26">
        <f>IFERROR(IF(I193="","",I193+K193+M193),"")</f>
        <v/>
      </c>
      <c r="O193" s="27">
        <f>IFERROR(IF(A193="","",DATE(YEAR(A193),MONTH(A193),1)),"")</f>
        <v/>
      </c>
      <c r="P193" s="11" t="n"/>
      <c r="Q193" s="10" t="n"/>
      <c r="R193" s="4" t="n"/>
    </row>
    <row r="194">
      <c r="A194" s="10" t="n"/>
      <c r="B194" s="11" t="n"/>
      <c r="C194" s="4" t="n"/>
      <c r="D194" s="4" t="n"/>
      <c r="E194" s="11" t="n"/>
      <c r="F194" s="11" t="n"/>
      <c r="G194" s="25" t="n"/>
      <c r="H194" s="25" t="n"/>
      <c r="I194" s="26">
        <f>IFERROR(IF(A194="","",MAX(0,G194-H194)),"")</f>
        <v/>
      </c>
      <c r="J194" s="14">
        <f>IFERROR(IF(A194="","",VLOOKUP(F194,'Paramètres'!$A$14:$D$17,3,FALSE)),"")</f>
        <v/>
      </c>
      <c r="K194" s="26">
        <f>IFERROR(IF(I194="","",ROUND(I194*J194,2)),"")</f>
        <v/>
      </c>
      <c r="L194" s="14">
        <f>IFERROR(IF(A194="","",VLOOKUP(F194,'Paramètres'!$A$14:$D$17,4,FALSE)),"")</f>
        <v/>
      </c>
      <c r="M194" s="26">
        <f>IFERROR(IF(I194="","",ROUND(I194*L194,2)),"")</f>
        <v/>
      </c>
      <c r="N194" s="26">
        <f>IFERROR(IF(I194="","",I194+K194+M194),"")</f>
        <v/>
      </c>
      <c r="O194" s="27">
        <f>IFERROR(IF(A194="","",DATE(YEAR(A194),MONTH(A194),1)),"")</f>
        <v/>
      </c>
      <c r="P194" s="11" t="n"/>
      <c r="Q194" s="10" t="n"/>
      <c r="R194" s="4" t="n"/>
    </row>
    <row r="195">
      <c r="A195" s="10" t="n"/>
      <c r="B195" s="11" t="n"/>
      <c r="C195" s="4" t="n"/>
      <c r="D195" s="4" t="n"/>
      <c r="E195" s="11" t="n"/>
      <c r="F195" s="11" t="n"/>
      <c r="G195" s="25" t="n"/>
      <c r="H195" s="25" t="n"/>
      <c r="I195" s="26">
        <f>IFERROR(IF(A195="","",MAX(0,G195-H195)),"")</f>
        <v/>
      </c>
      <c r="J195" s="14">
        <f>IFERROR(IF(A195="","",VLOOKUP(F195,'Paramètres'!$A$14:$D$17,3,FALSE)),"")</f>
        <v/>
      </c>
      <c r="K195" s="26">
        <f>IFERROR(IF(I195="","",ROUND(I195*J195,2)),"")</f>
        <v/>
      </c>
      <c r="L195" s="14">
        <f>IFERROR(IF(A195="","",VLOOKUP(F195,'Paramètres'!$A$14:$D$17,4,FALSE)),"")</f>
        <v/>
      </c>
      <c r="M195" s="26">
        <f>IFERROR(IF(I195="","",ROUND(I195*L195,2)),"")</f>
        <v/>
      </c>
      <c r="N195" s="26">
        <f>IFERROR(IF(I195="","",I195+K195+M195),"")</f>
        <v/>
      </c>
      <c r="O195" s="27">
        <f>IFERROR(IF(A195="","",DATE(YEAR(A195),MONTH(A195),1)),"")</f>
        <v/>
      </c>
      <c r="P195" s="11" t="n"/>
      <c r="Q195" s="10" t="n"/>
      <c r="R195" s="4" t="n"/>
    </row>
    <row r="196">
      <c r="A196" s="10" t="n"/>
      <c r="B196" s="11" t="n"/>
      <c r="C196" s="4" t="n"/>
      <c r="D196" s="4" t="n"/>
      <c r="E196" s="11" t="n"/>
      <c r="F196" s="11" t="n"/>
      <c r="G196" s="25" t="n"/>
      <c r="H196" s="25" t="n"/>
      <c r="I196" s="26">
        <f>IFERROR(IF(A196="","",MAX(0,G196-H196)),"")</f>
        <v/>
      </c>
      <c r="J196" s="14">
        <f>IFERROR(IF(A196="","",VLOOKUP(F196,'Paramètres'!$A$14:$D$17,3,FALSE)),"")</f>
        <v/>
      </c>
      <c r="K196" s="26">
        <f>IFERROR(IF(I196="","",ROUND(I196*J196,2)),"")</f>
        <v/>
      </c>
      <c r="L196" s="14">
        <f>IFERROR(IF(A196="","",VLOOKUP(F196,'Paramètres'!$A$14:$D$17,4,FALSE)),"")</f>
        <v/>
      </c>
      <c r="M196" s="26">
        <f>IFERROR(IF(I196="","",ROUND(I196*L196,2)),"")</f>
        <v/>
      </c>
      <c r="N196" s="26">
        <f>IFERROR(IF(I196="","",I196+K196+M196),"")</f>
        <v/>
      </c>
      <c r="O196" s="27">
        <f>IFERROR(IF(A196="","",DATE(YEAR(A196),MONTH(A196),1)),"")</f>
        <v/>
      </c>
      <c r="P196" s="11" t="n"/>
      <c r="Q196" s="10" t="n"/>
      <c r="R196" s="4" t="n"/>
    </row>
    <row r="197">
      <c r="A197" s="10" t="n"/>
      <c r="B197" s="11" t="n"/>
      <c r="C197" s="4" t="n"/>
      <c r="D197" s="4" t="n"/>
      <c r="E197" s="11" t="n"/>
      <c r="F197" s="11" t="n"/>
      <c r="G197" s="25" t="n"/>
      <c r="H197" s="25" t="n"/>
      <c r="I197" s="26">
        <f>IFERROR(IF(A197="","",MAX(0,G197-H197)),"")</f>
        <v/>
      </c>
      <c r="J197" s="14">
        <f>IFERROR(IF(A197="","",VLOOKUP(F197,'Paramètres'!$A$14:$D$17,3,FALSE)),"")</f>
        <v/>
      </c>
      <c r="K197" s="26">
        <f>IFERROR(IF(I197="","",ROUND(I197*J197,2)),"")</f>
        <v/>
      </c>
      <c r="L197" s="14">
        <f>IFERROR(IF(A197="","",VLOOKUP(F197,'Paramètres'!$A$14:$D$17,4,FALSE)),"")</f>
        <v/>
      </c>
      <c r="M197" s="26">
        <f>IFERROR(IF(I197="","",ROUND(I197*L197,2)),"")</f>
        <v/>
      </c>
      <c r="N197" s="26">
        <f>IFERROR(IF(I197="","",I197+K197+M197),"")</f>
        <v/>
      </c>
      <c r="O197" s="27">
        <f>IFERROR(IF(A197="","",DATE(YEAR(A197),MONTH(A197),1)),"")</f>
        <v/>
      </c>
      <c r="P197" s="11" t="n"/>
      <c r="Q197" s="10" t="n"/>
      <c r="R197" s="4" t="n"/>
    </row>
    <row r="198">
      <c r="A198" s="10" t="n"/>
      <c r="B198" s="11" t="n"/>
      <c r="C198" s="4" t="n"/>
      <c r="D198" s="4" t="n"/>
      <c r="E198" s="11" t="n"/>
      <c r="F198" s="11" t="n"/>
      <c r="G198" s="25" t="n"/>
      <c r="H198" s="25" t="n"/>
      <c r="I198" s="26">
        <f>IFERROR(IF(A198="","",MAX(0,G198-H198)),"")</f>
        <v/>
      </c>
      <c r="J198" s="14">
        <f>IFERROR(IF(A198="","",VLOOKUP(F198,'Paramètres'!$A$14:$D$17,3,FALSE)),"")</f>
        <v/>
      </c>
      <c r="K198" s="26">
        <f>IFERROR(IF(I198="","",ROUND(I198*J198,2)),"")</f>
        <v/>
      </c>
      <c r="L198" s="14">
        <f>IFERROR(IF(A198="","",VLOOKUP(F198,'Paramètres'!$A$14:$D$17,4,FALSE)),"")</f>
        <v/>
      </c>
      <c r="M198" s="26">
        <f>IFERROR(IF(I198="","",ROUND(I198*L198,2)),"")</f>
        <v/>
      </c>
      <c r="N198" s="26">
        <f>IFERROR(IF(I198="","",I198+K198+M198),"")</f>
        <v/>
      </c>
      <c r="O198" s="27">
        <f>IFERROR(IF(A198="","",DATE(YEAR(A198),MONTH(A198),1)),"")</f>
        <v/>
      </c>
      <c r="P198" s="11" t="n"/>
      <c r="Q198" s="10" t="n"/>
      <c r="R198" s="4" t="n"/>
    </row>
    <row r="199">
      <c r="A199" s="10" t="n"/>
      <c r="B199" s="11" t="n"/>
      <c r="C199" s="4" t="n"/>
      <c r="D199" s="4" t="n"/>
      <c r="E199" s="11" t="n"/>
      <c r="F199" s="11" t="n"/>
      <c r="G199" s="25" t="n"/>
      <c r="H199" s="25" t="n"/>
      <c r="I199" s="26">
        <f>IFERROR(IF(A199="","",MAX(0,G199-H199)),"")</f>
        <v/>
      </c>
      <c r="J199" s="14">
        <f>IFERROR(IF(A199="","",VLOOKUP(F199,'Paramètres'!$A$14:$D$17,3,FALSE)),"")</f>
        <v/>
      </c>
      <c r="K199" s="26">
        <f>IFERROR(IF(I199="","",ROUND(I199*J199,2)),"")</f>
        <v/>
      </c>
      <c r="L199" s="14">
        <f>IFERROR(IF(A199="","",VLOOKUP(F199,'Paramètres'!$A$14:$D$17,4,FALSE)),"")</f>
        <v/>
      </c>
      <c r="M199" s="26">
        <f>IFERROR(IF(I199="","",ROUND(I199*L199,2)),"")</f>
        <v/>
      </c>
      <c r="N199" s="26">
        <f>IFERROR(IF(I199="","",I199+K199+M199),"")</f>
        <v/>
      </c>
      <c r="O199" s="27">
        <f>IFERROR(IF(A199="","",DATE(YEAR(A199),MONTH(A199),1)),"")</f>
        <v/>
      </c>
      <c r="P199" s="11" t="n"/>
      <c r="Q199" s="10" t="n"/>
      <c r="R199" s="4" t="n"/>
    </row>
    <row r="200">
      <c r="A200" s="10" t="n"/>
      <c r="B200" s="11" t="n"/>
      <c r="C200" s="4" t="n"/>
      <c r="D200" s="4" t="n"/>
      <c r="E200" s="11" t="n"/>
      <c r="F200" s="11" t="n"/>
      <c r="G200" s="25" t="n"/>
      <c r="H200" s="25" t="n"/>
      <c r="I200" s="26">
        <f>IFERROR(IF(A200="","",MAX(0,G200-H200)),"")</f>
        <v/>
      </c>
      <c r="J200" s="14">
        <f>IFERROR(IF(A200="","",VLOOKUP(F200,'Paramètres'!$A$14:$D$17,3,FALSE)),"")</f>
        <v/>
      </c>
      <c r="K200" s="26">
        <f>IFERROR(IF(I200="","",ROUND(I200*J200,2)),"")</f>
        <v/>
      </c>
      <c r="L200" s="14">
        <f>IFERROR(IF(A200="","",VLOOKUP(F200,'Paramètres'!$A$14:$D$17,4,FALSE)),"")</f>
        <v/>
      </c>
      <c r="M200" s="26">
        <f>IFERROR(IF(I200="","",ROUND(I200*L200,2)),"")</f>
        <v/>
      </c>
      <c r="N200" s="26">
        <f>IFERROR(IF(I200="","",I200+K200+M200),"")</f>
        <v/>
      </c>
      <c r="O200" s="27">
        <f>IFERROR(IF(A200="","",DATE(YEAR(A200),MONTH(A200),1)),"")</f>
        <v/>
      </c>
      <c r="P200" s="11" t="n"/>
      <c r="Q200" s="10" t="n"/>
      <c r="R200" s="4" t="n"/>
    </row>
    <row r="201">
      <c r="A201" s="10" t="n"/>
      <c r="B201" s="11" t="n"/>
      <c r="C201" s="4" t="n"/>
      <c r="D201" s="4" t="n"/>
      <c r="E201" s="11" t="n"/>
      <c r="F201" s="11" t="n"/>
      <c r="G201" s="25" t="n"/>
      <c r="H201" s="25" t="n"/>
      <c r="I201" s="26">
        <f>IFERROR(IF(A201="","",MAX(0,G201-H201)),"")</f>
        <v/>
      </c>
      <c r="J201" s="14">
        <f>IFERROR(IF(A201="","",VLOOKUP(F201,'Paramètres'!$A$14:$D$17,3,FALSE)),"")</f>
        <v/>
      </c>
      <c r="K201" s="26">
        <f>IFERROR(IF(I201="","",ROUND(I201*J201,2)),"")</f>
        <v/>
      </c>
      <c r="L201" s="14">
        <f>IFERROR(IF(A201="","",VLOOKUP(F201,'Paramètres'!$A$14:$D$17,4,FALSE)),"")</f>
        <v/>
      </c>
      <c r="M201" s="26">
        <f>IFERROR(IF(I201="","",ROUND(I201*L201,2)),"")</f>
        <v/>
      </c>
      <c r="N201" s="26">
        <f>IFERROR(IF(I201="","",I201+K201+M201),"")</f>
        <v/>
      </c>
      <c r="O201" s="27">
        <f>IFERROR(IF(A201="","",DATE(YEAR(A201),MONTH(A201),1)),"")</f>
        <v/>
      </c>
      <c r="P201" s="11" t="n"/>
      <c r="Q201" s="10" t="n"/>
      <c r="R201" s="4" t="n"/>
    </row>
    <row r="202">
      <c r="A202" s="10" t="n"/>
      <c r="B202" s="11" t="n"/>
      <c r="C202" s="4" t="n"/>
      <c r="D202" s="4" t="n"/>
      <c r="E202" s="11" t="n"/>
      <c r="F202" s="11" t="n"/>
      <c r="G202" s="25" t="n"/>
      <c r="H202" s="25" t="n"/>
      <c r="I202" s="26">
        <f>IFERROR(IF(A202="","",MAX(0,G202-H202)),"")</f>
        <v/>
      </c>
      <c r="J202" s="14">
        <f>IFERROR(IF(A202="","",VLOOKUP(F202,'Paramètres'!$A$14:$D$17,3,FALSE)),"")</f>
        <v/>
      </c>
      <c r="K202" s="26">
        <f>IFERROR(IF(I202="","",ROUND(I202*J202,2)),"")</f>
        <v/>
      </c>
      <c r="L202" s="14">
        <f>IFERROR(IF(A202="","",VLOOKUP(F202,'Paramètres'!$A$14:$D$17,4,FALSE)),"")</f>
        <v/>
      </c>
      <c r="M202" s="26">
        <f>IFERROR(IF(I202="","",ROUND(I202*L202,2)),"")</f>
        <v/>
      </c>
      <c r="N202" s="26">
        <f>IFERROR(IF(I202="","",I202+K202+M202),"")</f>
        <v/>
      </c>
      <c r="O202" s="27">
        <f>IFERROR(IF(A202="","",DATE(YEAR(A202),MONTH(A202),1)),"")</f>
        <v/>
      </c>
      <c r="P202" s="11" t="n"/>
      <c r="Q202" s="10" t="n"/>
      <c r="R202" s="4" t="n"/>
    </row>
    <row r="203">
      <c r="A203" s="10" t="n"/>
      <c r="B203" s="11" t="n"/>
      <c r="C203" s="4" t="n"/>
      <c r="D203" s="4" t="n"/>
      <c r="E203" s="11" t="n"/>
      <c r="F203" s="11" t="n"/>
      <c r="G203" s="25" t="n"/>
      <c r="H203" s="25" t="n"/>
      <c r="I203" s="26">
        <f>IFERROR(IF(A203="","",MAX(0,G203-H203)),"")</f>
        <v/>
      </c>
      <c r="J203" s="14">
        <f>IFERROR(IF(A203="","",VLOOKUP(F203,'Paramètres'!$A$14:$D$17,3,FALSE)),"")</f>
        <v/>
      </c>
      <c r="K203" s="26">
        <f>IFERROR(IF(I203="","",ROUND(I203*J203,2)),"")</f>
        <v/>
      </c>
      <c r="L203" s="14">
        <f>IFERROR(IF(A203="","",VLOOKUP(F203,'Paramètres'!$A$14:$D$17,4,FALSE)),"")</f>
        <v/>
      </c>
      <c r="M203" s="26">
        <f>IFERROR(IF(I203="","",ROUND(I203*L203,2)),"")</f>
        <v/>
      </c>
      <c r="N203" s="26">
        <f>IFERROR(IF(I203="","",I203+K203+M203),"")</f>
        <v/>
      </c>
      <c r="O203" s="27">
        <f>IFERROR(IF(A203="","",DATE(YEAR(A203),MONTH(A203),1)),"")</f>
        <v/>
      </c>
      <c r="P203" s="11" t="n"/>
      <c r="Q203" s="10" t="n"/>
      <c r="R203" s="4" t="n"/>
    </row>
    <row r="204">
      <c r="A204" s="10" t="n"/>
      <c r="B204" s="11" t="n"/>
      <c r="C204" s="4" t="n"/>
      <c r="D204" s="4" t="n"/>
      <c r="E204" s="11" t="n"/>
      <c r="F204" s="11" t="n"/>
      <c r="G204" s="25" t="n"/>
      <c r="H204" s="25" t="n"/>
      <c r="I204" s="26">
        <f>IFERROR(IF(A204="","",MAX(0,G204-H204)),"")</f>
        <v/>
      </c>
      <c r="J204" s="14">
        <f>IFERROR(IF(A204="","",VLOOKUP(F204,'Paramètres'!$A$14:$D$17,3,FALSE)),"")</f>
        <v/>
      </c>
      <c r="K204" s="26">
        <f>IFERROR(IF(I204="","",ROUND(I204*J204,2)),"")</f>
        <v/>
      </c>
      <c r="L204" s="14">
        <f>IFERROR(IF(A204="","",VLOOKUP(F204,'Paramètres'!$A$14:$D$17,4,FALSE)),"")</f>
        <v/>
      </c>
      <c r="M204" s="26">
        <f>IFERROR(IF(I204="","",ROUND(I204*L204,2)),"")</f>
        <v/>
      </c>
      <c r="N204" s="26">
        <f>IFERROR(IF(I204="","",I204+K204+M204),"")</f>
        <v/>
      </c>
      <c r="O204" s="27">
        <f>IFERROR(IF(A204="","",DATE(YEAR(A204),MONTH(A204),1)),"")</f>
        <v/>
      </c>
      <c r="P204" s="11" t="n"/>
      <c r="Q204" s="10" t="n"/>
      <c r="R204" s="4" t="n"/>
    </row>
    <row r="205">
      <c r="A205" s="10" t="n"/>
      <c r="B205" s="11" t="n"/>
      <c r="C205" s="4" t="n"/>
      <c r="D205" s="4" t="n"/>
      <c r="E205" s="11" t="n"/>
      <c r="F205" s="11" t="n"/>
      <c r="G205" s="25" t="n"/>
      <c r="H205" s="25" t="n"/>
      <c r="I205" s="26">
        <f>IFERROR(IF(A205="","",MAX(0,G205-H205)),"")</f>
        <v/>
      </c>
      <c r="J205" s="14">
        <f>IFERROR(IF(A205="","",VLOOKUP(F205,'Paramètres'!$A$14:$D$17,3,FALSE)),"")</f>
        <v/>
      </c>
      <c r="K205" s="26">
        <f>IFERROR(IF(I205="","",ROUND(I205*J205,2)),"")</f>
        <v/>
      </c>
      <c r="L205" s="14">
        <f>IFERROR(IF(A205="","",VLOOKUP(F205,'Paramètres'!$A$14:$D$17,4,FALSE)),"")</f>
        <v/>
      </c>
      <c r="M205" s="26">
        <f>IFERROR(IF(I205="","",ROUND(I205*L205,2)),"")</f>
        <v/>
      </c>
      <c r="N205" s="26">
        <f>IFERROR(IF(I205="","",I205+K205+M205),"")</f>
        <v/>
      </c>
      <c r="O205" s="27">
        <f>IFERROR(IF(A205="","",DATE(YEAR(A205),MONTH(A205),1)),"")</f>
        <v/>
      </c>
      <c r="P205" s="11" t="n"/>
      <c r="Q205" s="10" t="n"/>
      <c r="R205" s="4" t="n"/>
    </row>
    <row r="206">
      <c r="A206" s="10" t="n"/>
      <c r="B206" s="11" t="n"/>
      <c r="C206" s="4" t="n"/>
      <c r="D206" s="4" t="n"/>
      <c r="E206" s="11" t="n"/>
      <c r="F206" s="11" t="n"/>
      <c r="G206" s="25" t="n"/>
      <c r="H206" s="25" t="n"/>
      <c r="I206" s="26">
        <f>IFERROR(IF(A206="","",MAX(0,G206-H206)),"")</f>
        <v/>
      </c>
      <c r="J206" s="14">
        <f>IFERROR(IF(A206="","",VLOOKUP(F206,'Paramètres'!$A$14:$D$17,3,FALSE)),"")</f>
        <v/>
      </c>
      <c r="K206" s="26">
        <f>IFERROR(IF(I206="","",ROUND(I206*J206,2)),"")</f>
        <v/>
      </c>
      <c r="L206" s="14">
        <f>IFERROR(IF(A206="","",VLOOKUP(F206,'Paramètres'!$A$14:$D$17,4,FALSE)),"")</f>
        <v/>
      </c>
      <c r="M206" s="26">
        <f>IFERROR(IF(I206="","",ROUND(I206*L206,2)),"")</f>
        <v/>
      </c>
      <c r="N206" s="26">
        <f>IFERROR(IF(I206="","",I206+K206+M206),"")</f>
        <v/>
      </c>
      <c r="O206" s="27">
        <f>IFERROR(IF(A206="","",DATE(YEAR(A206),MONTH(A206),1)),"")</f>
        <v/>
      </c>
      <c r="P206" s="11" t="n"/>
      <c r="Q206" s="10" t="n"/>
      <c r="R206" s="4" t="n"/>
    </row>
    <row r="207">
      <c r="A207" s="10" t="n"/>
      <c r="B207" s="11" t="n"/>
      <c r="C207" s="4" t="n"/>
      <c r="D207" s="4" t="n"/>
      <c r="E207" s="11" t="n"/>
      <c r="F207" s="11" t="n"/>
      <c r="G207" s="25" t="n"/>
      <c r="H207" s="25" t="n"/>
      <c r="I207" s="26">
        <f>IFERROR(IF(A207="","",MAX(0,G207-H207)),"")</f>
        <v/>
      </c>
      <c r="J207" s="14">
        <f>IFERROR(IF(A207="","",VLOOKUP(F207,'Paramètres'!$A$14:$D$17,3,FALSE)),"")</f>
        <v/>
      </c>
      <c r="K207" s="26">
        <f>IFERROR(IF(I207="","",ROUND(I207*J207,2)),"")</f>
        <v/>
      </c>
      <c r="L207" s="14">
        <f>IFERROR(IF(A207="","",VLOOKUP(F207,'Paramètres'!$A$14:$D$17,4,FALSE)),"")</f>
        <v/>
      </c>
      <c r="M207" s="26">
        <f>IFERROR(IF(I207="","",ROUND(I207*L207,2)),"")</f>
        <v/>
      </c>
      <c r="N207" s="26">
        <f>IFERROR(IF(I207="","",I207+K207+M207),"")</f>
        <v/>
      </c>
      <c r="O207" s="27">
        <f>IFERROR(IF(A207="","",DATE(YEAR(A207),MONTH(A207),1)),"")</f>
        <v/>
      </c>
      <c r="P207" s="11" t="n"/>
      <c r="Q207" s="10" t="n"/>
      <c r="R207" s="4" t="n"/>
    </row>
    <row r="208">
      <c r="A208" s="10" t="n"/>
      <c r="B208" s="11" t="n"/>
      <c r="C208" s="4" t="n"/>
      <c r="D208" s="4" t="n"/>
      <c r="E208" s="11" t="n"/>
      <c r="F208" s="11" t="n"/>
      <c r="G208" s="25" t="n"/>
      <c r="H208" s="25" t="n"/>
      <c r="I208" s="26">
        <f>IFERROR(IF(A208="","",MAX(0,G208-H208)),"")</f>
        <v/>
      </c>
      <c r="J208" s="14">
        <f>IFERROR(IF(A208="","",VLOOKUP(F208,'Paramètres'!$A$14:$D$17,3,FALSE)),"")</f>
        <v/>
      </c>
      <c r="K208" s="26">
        <f>IFERROR(IF(I208="","",ROUND(I208*J208,2)),"")</f>
        <v/>
      </c>
      <c r="L208" s="14">
        <f>IFERROR(IF(A208="","",VLOOKUP(F208,'Paramètres'!$A$14:$D$17,4,FALSE)),"")</f>
        <v/>
      </c>
      <c r="M208" s="26">
        <f>IFERROR(IF(I208="","",ROUND(I208*L208,2)),"")</f>
        <v/>
      </c>
      <c r="N208" s="26">
        <f>IFERROR(IF(I208="","",I208+K208+M208),"")</f>
        <v/>
      </c>
      <c r="O208" s="27">
        <f>IFERROR(IF(A208="","",DATE(YEAR(A208),MONTH(A208),1)),"")</f>
        <v/>
      </c>
      <c r="P208" s="11" t="n"/>
      <c r="Q208" s="10" t="n"/>
      <c r="R208" s="4" t="n"/>
    </row>
    <row r="209">
      <c r="A209" s="10" t="n"/>
      <c r="B209" s="11" t="n"/>
      <c r="C209" s="4" t="n"/>
      <c r="D209" s="4" t="n"/>
      <c r="E209" s="11" t="n"/>
      <c r="F209" s="11" t="n"/>
      <c r="G209" s="25" t="n"/>
      <c r="H209" s="25" t="n"/>
      <c r="I209" s="26">
        <f>IFERROR(IF(A209="","",MAX(0,G209-H209)),"")</f>
        <v/>
      </c>
      <c r="J209" s="14">
        <f>IFERROR(IF(A209="","",VLOOKUP(F209,'Paramètres'!$A$14:$D$17,3,FALSE)),"")</f>
        <v/>
      </c>
      <c r="K209" s="26">
        <f>IFERROR(IF(I209="","",ROUND(I209*J209,2)),"")</f>
        <v/>
      </c>
      <c r="L209" s="14">
        <f>IFERROR(IF(A209="","",VLOOKUP(F209,'Paramètres'!$A$14:$D$17,4,FALSE)),"")</f>
        <v/>
      </c>
      <c r="M209" s="26">
        <f>IFERROR(IF(I209="","",ROUND(I209*L209,2)),"")</f>
        <v/>
      </c>
      <c r="N209" s="26">
        <f>IFERROR(IF(I209="","",I209+K209+M209),"")</f>
        <v/>
      </c>
      <c r="O209" s="27">
        <f>IFERROR(IF(A209="","",DATE(YEAR(A209),MONTH(A209),1)),"")</f>
        <v/>
      </c>
      <c r="P209" s="11" t="n"/>
      <c r="Q209" s="10" t="n"/>
      <c r="R209" s="4" t="n"/>
    </row>
    <row r="210">
      <c r="A210" s="10" t="n"/>
      <c r="B210" s="11" t="n"/>
      <c r="C210" s="4" t="n"/>
      <c r="D210" s="4" t="n"/>
      <c r="E210" s="11" t="n"/>
      <c r="F210" s="11" t="n"/>
      <c r="G210" s="25" t="n"/>
      <c r="H210" s="25" t="n"/>
      <c r="I210" s="26">
        <f>IFERROR(IF(A210="","",MAX(0,G210-H210)),"")</f>
        <v/>
      </c>
      <c r="J210" s="14">
        <f>IFERROR(IF(A210="","",VLOOKUP(F210,'Paramètres'!$A$14:$D$17,3,FALSE)),"")</f>
        <v/>
      </c>
      <c r="K210" s="26">
        <f>IFERROR(IF(I210="","",ROUND(I210*J210,2)),"")</f>
        <v/>
      </c>
      <c r="L210" s="14">
        <f>IFERROR(IF(A210="","",VLOOKUP(F210,'Paramètres'!$A$14:$D$17,4,FALSE)),"")</f>
        <v/>
      </c>
      <c r="M210" s="26">
        <f>IFERROR(IF(I210="","",ROUND(I210*L210,2)),"")</f>
        <v/>
      </c>
      <c r="N210" s="26">
        <f>IFERROR(IF(I210="","",I210+K210+M210),"")</f>
        <v/>
      </c>
      <c r="O210" s="27">
        <f>IFERROR(IF(A210="","",DATE(YEAR(A210),MONTH(A210),1)),"")</f>
        <v/>
      </c>
      <c r="P210" s="11" t="n"/>
      <c r="Q210" s="10" t="n"/>
      <c r="R210" s="4" t="n"/>
    </row>
    <row r="211">
      <c r="A211" s="10" t="n"/>
      <c r="B211" s="11" t="n"/>
      <c r="C211" s="4" t="n"/>
      <c r="D211" s="4" t="n"/>
      <c r="E211" s="11" t="n"/>
      <c r="F211" s="11" t="n"/>
      <c r="G211" s="25" t="n"/>
      <c r="H211" s="25" t="n"/>
      <c r="I211" s="26">
        <f>IFERROR(IF(A211="","",MAX(0,G211-H211)),"")</f>
        <v/>
      </c>
      <c r="J211" s="14">
        <f>IFERROR(IF(A211="","",VLOOKUP(F211,'Paramètres'!$A$14:$D$17,3,FALSE)),"")</f>
        <v/>
      </c>
      <c r="K211" s="26">
        <f>IFERROR(IF(I211="","",ROUND(I211*J211,2)),"")</f>
        <v/>
      </c>
      <c r="L211" s="14">
        <f>IFERROR(IF(A211="","",VLOOKUP(F211,'Paramètres'!$A$14:$D$17,4,FALSE)),"")</f>
        <v/>
      </c>
      <c r="M211" s="26">
        <f>IFERROR(IF(I211="","",ROUND(I211*L211,2)),"")</f>
        <v/>
      </c>
      <c r="N211" s="26">
        <f>IFERROR(IF(I211="","",I211+K211+M211),"")</f>
        <v/>
      </c>
      <c r="O211" s="27">
        <f>IFERROR(IF(A211="","",DATE(YEAR(A211),MONTH(A211),1)),"")</f>
        <v/>
      </c>
      <c r="P211" s="11" t="n"/>
      <c r="Q211" s="10" t="n"/>
      <c r="R211" s="4" t="n"/>
    </row>
    <row r="212">
      <c r="A212" s="10" t="n"/>
      <c r="B212" s="11" t="n"/>
      <c r="C212" s="4" t="n"/>
      <c r="D212" s="4" t="n"/>
      <c r="E212" s="11" t="n"/>
      <c r="F212" s="11" t="n"/>
      <c r="G212" s="25" t="n"/>
      <c r="H212" s="25" t="n"/>
      <c r="I212" s="26">
        <f>IFERROR(IF(A212="","",MAX(0,G212-H212)),"")</f>
        <v/>
      </c>
      <c r="J212" s="14">
        <f>IFERROR(IF(A212="","",VLOOKUP(F212,'Paramètres'!$A$14:$D$17,3,FALSE)),"")</f>
        <v/>
      </c>
      <c r="K212" s="26">
        <f>IFERROR(IF(I212="","",ROUND(I212*J212,2)),"")</f>
        <v/>
      </c>
      <c r="L212" s="14">
        <f>IFERROR(IF(A212="","",VLOOKUP(F212,'Paramètres'!$A$14:$D$17,4,FALSE)),"")</f>
        <v/>
      </c>
      <c r="M212" s="26">
        <f>IFERROR(IF(I212="","",ROUND(I212*L212,2)),"")</f>
        <v/>
      </c>
      <c r="N212" s="26">
        <f>IFERROR(IF(I212="","",I212+K212+M212),"")</f>
        <v/>
      </c>
      <c r="O212" s="27">
        <f>IFERROR(IF(A212="","",DATE(YEAR(A212),MONTH(A212),1)),"")</f>
        <v/>
      </c>
      <c r="P212" s="11" t="n"/>
      <c r="Q212" s="10" t="n"/>
      <c r="R212" s="4" t="n"/>
    </row>
    <row r="213">
      <c r="A213" s="10" t="n"/>
      <c r="B213" s="11" t="n"/>
      <c r="C213" s="4" t="n"/>
      <c r="D213" s="4" t="n"/>
      <c r="E213" s="11" t="n"/>
      <c r="F213" s="11" t="n"/>
      <c r="G213" s="25" t="n"/>
      <c r="H213" s="25" t="n"/>
      <c r="I213" s="26">
        <f>IFERROR(IF(A213="","",MAX(0,G213-H213)),"")</f>
        <v/>
      </c>
      <c r="J213" s="14">
        <f>IFERROR(IF(A213="","",VLOOKUP(F213,'Paramètres'!$A$14:$D$17,3,FALSE)),"")</f>
        <v/>
      </c>
      <c r="K213" s="26">
        <f>IFERROR(IF(I213="","",ROUND(I213*J213,2)),"")</f>
        <v/>
      </c>
      <c r="L213" s="14">
        <f>IFERROR(IF(A213="","",VLOOKUP(F213,'Paramètres'!$A$14:$D$17,4,FALSE)),"")</f>
        <v/>
      </c>
      <c r="M213" s="26">
        <f>IFERROR(IF(I213="","",ROUND(I213*L213,2)),"")</f>
        <v/>
      </c>
      <c r="N213" s="26">
        <f>IFERROR(IF(I213="","",I213+K213+M213),"")</f>
        <v/>
      </c>
      <c r="O213" s="27">
        <f>IFERROR(IF(A213="","",DATE(YEAR(A213),MONTH(A213),1)),"")</f>
        <v/>
      </c>
      <c r="P213" s="11" t="n"/>
      <c r="Q213" s="10" t="n"/>
      <c r="R213" s="4" t="n"/>
    </row>
    <row r="214">
      <c r="A214" s="10" t="n"/>
      <c r="B214" s="11" t="n"/>
      <c r="C214" s="4" t="n"/>
      <c r="D214" s="4" t="n"/>
      <c r="E214" s="11" t="n"/>
      <c r="F214" s="11" t="n"/>
      <c r="G214" s="25" t="n"/>
      <c r="H214" s="25" t="n"/>
      <c r="I214" s="26">
        <f>IFERROR(IF(A214="","",MAX(0,G214-H214)),"")</f>
        <v/>
      </c>
      <c r="J214" s="14">
        <f>IFERROR(IF(A214="","",VLOOKUP(F214,'Paramètres'!$A$14:$D$17,3,FALSE)),"")</f>
        <v/>
      </c>
      <c r="K214" s="26">
        <f>IFERROR(IF(I214="","",ROUND(I214*J214,2)),"")</f>
        <v/>
      </c>
      <c r="L214" s="14">
        <f>IFERROR(IF(A214="","",VLOOKUP(F214,'Paramètres'!$A$14:$D$17,4,FALSE)),"")</f>
        <v/>
      </c>
      <c r="M214" s="26">
        <f>IFERROR(IF(I214="","",ROUND(I214*L214,2)),"")</f>
        <v/>
      </c>
      <c r="N214" s="26">
        <f>IFERROR(IF(I214="","",I214+K214+M214),"")</f>
        <v/>
      </c>
      <c r="O214" s="27">
        <f>IFERROR(IF(A214="","",DATE(YEAR(A214),MONTH(A214),1)),"")</f>
        <v/>
      </c>
      <c r="P214" s="11" t="n"/>
      <c r="Q214" s="10" t="n"/>
      <c r="R214" s="4" t="n"/>
    </row>
    <row r="215">
      <c r="A215" s="10" t="n"/>
      <c r="B215" s="11" t="n"/>
      <c r="C215" s="4" t="n"/>
      <c r="D215" s="4" t="n"/>
      <c r="E215" s="11" t="n"/>
      <c r="F215" s="11" t="n"/>
      <c r="G215" s="25" t="n"/>
      <c r="H215" s="25" t="n"/>
      <c r="I215" s="26">
        <f>IFERROR(IF(A215="","",MAX(0,G215-H215)),"")</f>
        <v/>
      </c>
      <c r="J215" s="14">
        <f>IFERROR(IF(A215="","",VLOOKUP(F215,'Paramètres'!$A$14:$D$17,3,FALSE)),"")</f>
        <v/>
      </c>
      <c r="K215" s="26">
        <f>IFERROR(IF(I215="","",ROUND(I215*J215,2)),"")</f>
        <v/>
      </c>
      <c r="L215" s="14">
        <f>IFERROR(IF(A215="","",VLOOKUP(F215,'Paramètres'!$A$14:$D$17,4,FALSE)),"")</f>
        <v/>
      </c>
      <c r="M215" s="26">
        <f>IFERROR(IF(I215="","",ROUND(I215*L215,2)),"")</f>
        <v/>
      </c>
      <c r="N215" s="26">
        <f>IFERROR(IF(I215="","",I215+K215+M215),"")</f>
        <v/>
      </c>
      <c r="O215" s="27">
        <f>IFERROR(IF(A215="","",DATE(YEAR(A215),MONTH(A215),1)),"")</f>
        <v/>
      </c>
      <c r="P215" s="11" t="n"/>
      <c r="Q215" s="10" t="n"/>
      <c r="R215" s="4" t="n"/>
    </row>
    <row r="216">
      <c r="A216" s="10" t="n"/>
      <c r="B216" s="11" t="n"/>
      <c r="C216" s="4" t="n"/>
      <c r="D216" s="4" t="n"/>
      <c r="E216" s="11" t="n"/>
      <c r="F216" s="11" t="n"/>
      <c r="G216" s="25" t="n"/>
      <c r="H216" s="25" t="n"/>
      <c r="I216" s="26">
        <f>IFERROR(IF(A216="","",MAX(0,G216-H216)),"")</f>
        <v/>
      </c>
      <c r="J216" s="14">
        <f>IFERROR(IF(A216="","",VLOOKUP(F216,'Paramètres'!$A$14:$D$17,3,FALSE)),"")</f>
        <v/>
      </c>
      <c r="K216" s="26">
        <f>IFERROR(IF(I216="","",ROUND(I216*J216,2)),"")</f>
        <v/>
      </c>
      <c r="L216" s="14">
        <f>IFERROR(IF(A216="","",VLOOKUP(F216,'Paramètres'!$A$14:$D$17,4,FALSE)),"")</f>
        <v/>
      </c>
      <c r="M216" s="26">
        <f>IFERROR(IF(I216="","",ROUND(I216*L216,2)),"")</f>
        <v/>
      </c>
      <c r="N216" s="26">
        <f>IFERROR(IF(I216="","",I216+K216+M216),"")</f>
        <v/>
      </c>
      <c r="O216" s="27">
        <f>IFERROR(IF(A216="","",DATE(YEAR(A216),MONTH(A216),1)),"")</f>
        <v/>
      </c>
      <c r="P216" s="11" t="n"/>
      <c r="Q216" s="10" t="n"/>
      <c r="R216" s="4" t="n"/>
    </row>
    <row r="217">
      <c r="A217" s="10" t="n"/>
      <c r="B217" s="11" t="n"/>
      <c r="C217" s="4" t="n"/>
      <c r="D217" s="4" t="n"/>
      <c r="E217" s="11" t="n"/>
      <c r="F217" s="11" t="n"/>
      <c r="G217" s="25" t="n"/>
      <c r="H217" s="25" t="n"/>
      <c r="I217" s="26">
        <f>IFERROR(IF(A217="","",MAX(0,G217-H217)),"")</f>
        <v/>
      </c>
      <c r="J217" s="14">
        <f>IFERROR(IF(A217="","",VLOOKUP(F217,'Paramètres'!$A$14:$D$17,3,FALSE)),"")</f>
        <v/>
      </c>
      <c r="K217" s="26">
        <f>IFERROR(IF(I217="","",ROUND(I217*J217,2)),"")</f>
        <v/>
      </c>
      <c r="L217" s="14">
        <f>IFERROR(IF(A217="","",VLOOKUP(F217,'Paramètres'!$A$14:$D$17,4,FALSE)),"")</f>
        <v/>
      </c>
      <c r="M217" s="26">
        <f>IFERROR(IF(I217="","",ROUND(I217*L217,2)),"")</f>
        <v/>
      </c>
      <c r="N217" s="26">
        <f>IFERROR(IF(I217="","",I217+K217+M217),"")</f>
        <v/>
      </c>
      <c r="O217" s="27">
        <f>IFERROR(IF(A217="","",DATE(YEAR(A217),MONTH(A217),1)),"")</f>
        <v/>
      </c>
      <c r="P217" s="11" t="n"/>
      <c r="Q217" s="10" t="n"/>
      <c r="R217" s="4" t="n"/>
    </row>
    <row r="218">
      <c r="A218" s="10" t="n"/>
      <c r="B218" s="11" t="n"/>
      <c r="C218" s="4" t="n"/>
      <c r="D218" s="4" t="n"/>
      <c r="E218" s="11" t="n"/>
      <c r="F218" s="11" t="n"/>
      <c r="G218" s="25" t="n"/>
      <c r="H218" s="25" t="n"/>
      <c r="I218" s="26">
        <f>IFERROR(IF(A218="","",MAX(0,G218-H218)),"")</f>
        <v/>
      </c>
      <c r="J218" s="14">
        <f>IFERROR(IF(A218="","",VLOOKUP(F218,'Paramètres'!$A$14:$D$17,3,FALSE)),"")</f>
        <v/>
      </c>
      <c r="K218" s="26">
        <f>IFERROR(IF(I218="","",ROUND(I218*J218,2)),"")</f>
        <v/>
      </c>
      <c r="L218" s="14">
        <f>IFERROR(IF(A218="","",VLOOKUP(F218,'Paramètres'!$A$14:$D$17,4,FALSE)),"")</f>
        <v/>
      </c>
      <c r="M218" s="26">
        <f>IFERROR(IF(I218="","",ROUND(I218*L218,2)),"")</f>
        <v/>
      </c>
      <c r="N218" s="26">
        <f>IFERROR(IF(I218="","",I218+K218+M218),"")</f>
        <v/>
      </c>
      <c r="O218" s="27">
        <f>IFERROR(IF(A218="","",DATE(YEAR(A218),MONTH(A218),1)),"")</f>
        <v/>
      </c>
      <c r="P218" s="11" t="n"/>
      <c r="Q218" s="10" t="n"/>
      <c r="R218" s="4" t="n"/>
    </row>
    <row r="219">
      <c r="A219" s="10" t="n"/>
      <c r="B219" s="11" t="n"/>
      <c r="C219" s="4" t="n"/>
      <c r="D219" s="4" t="n"/>
      <c r="E219" s="11" t="n"/>
      <c r="F219" s="11" t="n"/>
      <c r="G219" s="25" t="n"/>
      <c r="H219" s="25" t="n"/>
      <c r="I219" s="26">
        <f>IFERROR(IF(A219="","",MAX(0,G219-H219)),"")</f>
        <v/>
      </c>
      <c r="J219" s="14">
        <f>IFERROR(IF(A219="","",VLOOKUP(F219,'Paramètres'!$A$14:$D$17,3,FALSE)),"")</f>
        <v/>
      </c>
      <c r="K219" s="26">
        <f>IFERROR(IF(I219="","",ROUND(I219*J219,2)),"")</f>
        <v/>
      </c>
      <c r="L219" s="14">
        <f>IFERROR(IF(A219="","",VLOOKUP(F219,'Paramètres'!$A$14:$D$17,4,FALSE)),"")</f>
        <v/>
      </c>
      <c r="M219" s="26">
        <f>IFERROR(IF(I219="","",ROUND(I219*L219,2)),"")</f>
        <v/>
      </c>
      <c r="N219" s="26">
        <f>IFERROR(IF(I219="","",I219+K219+M219),"")</f>
        <v/>
      </c>
      <c r="O219" s="27">
        <f>IFERROR(IF(A219="","",DATE(YEAR(A219),MONTH(A219),1)),"")</f>
        <v/>
      </c>
      <c r="P219" s="11" t="n"/>
      <c r="Q219" s="10" t="n"/>
      <c r="R219" s="4" t="n"/>
    </row>
    <row r="220">
      <c r="A220" s="10" t="n"/>
      <c r="B220" s="11" t="n"/>
      <c r="C220" s="4" t="n"/>
      <c r="D220" s="4" t="n"/>
      <c r="E220" s="11" t="n"/>
      <c r="F220" s="11" t="n"/>
      <c r="G220" s="25" t="n"/>
      <c r="H220" s="25" t="n"/>
      <c r="I220" s="26">
        <f>IFERROR(IF(A220="","",MAX(0,G220-H220)),"")</f>
        <v/>
      </c>
      <c r="J220" s="14">
        <f>IFERROR(IF(A220="","",VLOOKUP(F220,'Paramètres'!$A$14:$D$17,3,FALSE)),"")</f>
        <v/>
      </c>
      <c r="K220" s="26">
        <f>IFERROR(IF(I220="","",ROUND(I220*J220,2)),"")</f>
        <v/>
      </c>
      <c r="L220" s="14">
        <f>IFERROR(IF(A220="","",VLOOKUP(F220,'Paramètres'!$A$14:$D$17,4,FALSE)),"")</f>
        <v/>
      </c>
      <c r="M220" s="26">
        <f>IFERROR(IF(I220="","",ROUND(I220*L220,2)),"")</f>
        <v/>
      </c>
      <c r="N220" s="26">
        <f>IFERROR(IF(I220="","",I220+K220+M220),"")</f>
        <v/>
      </c>
      <c r="O220" s="27">
        <f>IFERROR(IF(A220="","",DATE(YEAR(A220),MONTH(A220),1)),"")</f>
        <v/>
      </c>
      <c r="P220" s="11" t="n"/>
      <c r="Q220" s="10" t="n"/>
      <c r="R220" s="4" t="n"/>
    </row>
    <row r="221">
      <c r="A221" s="10" t="n"/>
      <c r="B221" s="11" t="n"/>
      <c r="C221" s="4" t="n"/>
      <c r="D221" s="4" t="n"/>
      <c r="E221" s="11" t="n"/>
      <c r="F221" s="11" t="n"/>
      <c r="G221" s="25" t="n"/>
      <c r="H221" s="25" t="n"/>
      <c r="I221" s="26">
        <f>IFERROR(IF(A221="","",MAX(0,G221-H221)),"")</f>
        <v/>
      </c>
      <c r="J221" s="14">
        <f>IFERROR(IF(A221="","",VLOOKUP(F221,'Paramètres'!$A$14:$D$17,3,FALSE)),"")</f>
        <v/>
      </c>
      <c r="K221" s="26">
        <f>IFERROR(IF(I221="","",ROUND(I221*J221,2)),"")</f>
        <v/>
      </c>
      <c r="L221" s="14">
        <f>IFERROR(IF(A221="","",VLOOKUP(F221,'Paramètres'!$A$14:$D$17,4,FALSE)),"")</f>
        <v/>
      </c>
      <c r="M221" s="26">
        <f>IFERROR(IF(I221="","",ROUND(I221*L221,2)),"")</f>
        <v/>
      </c>
      <c r="N221" s="26">
        <f>IFERROR(IF(I221="","",I221+K221+M221),"")</f>
        <v/>
      </c>
      <c r="O221" s="27">
        <f>IFERROR(IF(A221="","",DATE(YEAR(A221),MONTH(A221),1)),"")</f>
        <v/>
      </c>
      <c r="P221" s="11" t="n"/>
      <c r="Q221" s="10" t="n"/>
      <c r="R221" s="4" t="n"/>
    </row>
    <row r="222">
      <c r="A222" s="10" t="n"/>
      <c r="B222" s="11" t="n"/>
      <c r="C222" s="4" t="n"/>
      <c r="D222" s="4" t="n"/>
      <c r="E222" s="11" t="n"/>
      <c r="F222" s="11" t="n"/>
      <c r="G222" s="25" t="n"/>
      <c r="H222" s="25" t="n"/>
      <c r="I222" s="26">
        <f>IFERROR(IF(A222="","",MAX(0,G222-H222)),"")</f>
        <v/>
      </c>
      <c r="J222" s="14">
        <f>IFERROR(IF(A222="","",VLOOKUP(F222,'Paramètres'!$A$14:$D$17,3,FALSE)),"")</f>
        <v/>
      </c>
      <c r="K222" s="26">
        <f>IFERROR(IF(I222="","",ROUND(I222*J222,2)),"")</f>
        <v/>
      </c>
      <c r="L222" s="14">
        <f>IFERROR(IF(A222="","",VLOOKUP(F222,'Paramètres'!$A$14:$D$17,4,FALSE)),"")</f>
        <v/>
      </c>
      <c r="M222" s="26">
        <f>IFERROR(IF(I222="","",ROUND(I222*L222,2)),"")</f>
        <v/>
      </c>
      <c r="N222" s="26">
        <f>IFERROR(IF(I222="","",I222+K222+M222),"")</f>
        <v/>
      </c>
      <c r="O222" s="27">
        <f>IFERROR(IF(A222="","",DATE(YEAR(A222),MONTH(A222),1)),"")</f>
        <v/>
      </c>
      <c r="P222" s="11" t="n"/>
      <c r="Q222" s="10" t="n"/>
      <c r="R222" s="4" t="n"/>
    </row>
    <row r="223">
      <c r="A223" s="10" t="n"/>
      <c r="B223" s="11" t="n"/>
      <c r="C223" s="4" t="n"/>
      <c r="D223" s="4" t="n"/>
      <c r="E223" s="11" t="n"/>
      <c r="F223" s="11" t="n"/>
      <c r="G223" s="25" t="n"/>
      <c r="H223" s="25" t="n"/>
      <c r="I223" s="26">
        <f>IFERROR(IF(A223="","",MAX(0,G223-H223)),"")</f>
        <v/>
      </c>
      <c r="J223" s="14">
        <f>IFERROR(IF(A223="","",VLOOKUP(F223,'Paramètres'!$A$14:$D$17,3,FALSE)),"")</f>
        <v/>
      </c>
      <c r="K223" s="26">
        <f>IFERROR(IF(I223="","",ROUND(I223*J223,2)),"")</f>
        <v/>
      </c>
      <c r="L223" s="14">
        <f>IFERROR(IF(A223="","",VLOOKUP(F223,'Paramètres'!$A$14:$D$17,4,FALSE)),"")</f>
        <v/>
      </c>
      <c r="M223" s="26">
        <f>IFERROR(IF(I223="","",ROUND(I223*L223,2)),"")</f>
        <v/>
      </c>
      <c r="N223" s="26">
        <f>IFERROR(IF(I223="","",I223+K223+M223),"")</f>
        <v/>
      </c>
      <c r="O223" s="27">
        <f>IFERROR(IF(A223="","",DATE(YEAR(A223),MONTH(A223),1)),"")</f>
        <v/>
      </c>
      <c r="P223" s="11" t="n"/>
      <c r="Q223" s="10" t="n"/>
      <c r="R223" s="4" t="n"/>
    </row>
    <row r="224">
      <c r="A224" s="10" t="n"/>
      <c r="B224" s="11" t="n"/>
      <c r="C224" s="4" t="n"/>
      <c r="D224" s="4" t="n"/>
      <c r="E224" s="11" t="n"/>
      <c r="F224" s="11" t="n"/>
      <c r="G224" s="25" t="n"/>
      <c r="H224" s="25" t="n"/>
      <c r="I224" s="26">
        <f>IFERROR(IF(A224="","",MAX(0,G224-H224)),"")</f>
        <v/>
      </c>
      <c r="J224" s="14">
        <f>IFERROR(IF(A224="","",VLOOKUP(F224,'Paramètres'!$A$14:$D$17,3,FALSE)),"")</f>
        <v/>
      </c>
      <c r="K224" s="26">
        <f>IFERROR(IF(I224="","",ROUND(I224*J224,2)),"")</f>
        <v/>
      </c>
      <c r="L224" s="14">
        <f>IFERROR(IF(A224="","",VLOOKUP(F224,'Paramètres'!$A$14:$D$17,4,FALSE)),"")</f>
        <v/>
      </c>
      <c r="M224" s="26">
        <f>IFERROR(IF(I224="","",ROUND(I224*L224,2)),"")</f>
        <v/>
      </c>
      <c r="N224" s="26">
        <f>IFERROR(IF(I224="","",I224+K224+M224),"")</f>
        <v/>
      </c>
      <c r="O224" s="27">
        <f>IFERROR(IF(A224="","",DATE(YEAR(A224),MONTH(A224),1)),"")</f>
        <v/>
      </c>
      <c r="P224" s="11" t="n"/>
      <c r="Q224" s="10" t="n"/>
      <c r="R224" s="4" t="n"/>
    </row>
    <row r="225">
      <c r="A225" s="10" t="n"/>
      <c r="B225" s="11" t="n"/>
      <c r="C225" s="4" t="n"/>
      <c r="D225" s="4" t="n"/>
      <c r="E225" s="11" t="n"/>
      <c r="F225" s="11" t="n"/>
      <c r="G225" s="25" t="n"/>
      <c r="H225" s="25" t="n"/>
      <c r="I225" s="26">
        <f>IFERROR(IF(A225="","",MAX(0,G225-H225)),"")</f>
        <v/>
      </c>
      <c r="J225" s="14">
        <f>IFERROR(IF(A225="","",VLOOKUP(F225,'Paramètres'!$A$14:$D$17,3,FALSE)),"")</f>
        <v/>
      </c>
      <c r="K225" s="26">
        <f>IFERROR(IF(I225="","",ROUND(I225*J225,2)),"")</f>
        <v/>
      </c>
      <c r="L225" s="14">
        <f>IFERROR(IF(A225="","",VLOOKUP(F225,'Paramètres'!$A$14:$D$17,4,FALSE)),"")</f>
        <v/>
      </c>
      <c r="M225" s="26">
        <f>IFERROR(IF(I225="","",ROUND(I225*L225,2)),"")</f>
        <v/>
      </c>
      <c r="N225" s="26">
        <f>IFERROR(IF(I225="","",I225+K225+M225),"")</f>
        <v/>
      </c>
      <c r="O225" s="27">
        <f>IFERROR(IF(A225="","",DATE(YEAR(A225),MONTH(A225),1)),"")</f>
        <v/>
      </c>
      <c r="P225" s="11" t="n"/>
      <c r="Q225" s="10" t="n"/>
      <c r="R225" s="4" t="n"/>
    </row>
    <row r="226">
      <c r="A226" s="10" t="n"/>
      <c r="B226" s="11" t="n"/>
      <c r="C226" s="4" t="n"/>
      <c r="D226" s="4" t="n"/>
      <c r="E226" s="11" t="n"/>
      <c r="F226" s="11" t="n"/>
      <c r="G226" s="25" t="n"/>
      <c r="H226" s="25" t="n"/>
      <c r="I226" s="26">
        <f>IFERROR(IF(A226="","",MAX(0,G226-H226)),"")</f>
        <v/>
      </c>
      <c r="J226" s="14">
        <f>IFERROR(IF(A226="","",VLOOKUP(F226,'Paramètres'!$A$14:$D$17,3,FALSE)),"")</f>
        <v/>
      </c>
      <c r="K226" s="26">
        <f>IFERROR(IF(I226="","",ROUND(I226*J226,2)),"")</f>
        <v/>
      </c>
      <c r="L226" s="14">
        <f>IFERROR(IF(A226="","",VLOOKUP(F226,'Paramètres'!$A$14:$D$17,4,FALSE)),"")</f>
        <v/>
      </c>
      <c r="M226" s="26">
        <f>IFERROR(IF(I226="","",ROUND(I226*L226,2)),"")</f>
        <v/>
      </c>
      <c r="N226" s="26">
        <f>IFERROR(IF(I226="","",I226+K226+M226),"")</f>
        <v/>
      </c>
      <c r="O226" s="27">
        <f>IFERROR(IF(A226="","",DATE(YEAR(A226),MONTH(A226),1)),"")</f>
        <v/>
      </c>
      <c r="P226" s="11" t="n"/>
      <c r="Q226" s="10" t="n"/>
      <c r="R226" s="4" t="n"/>
    </row>
    <row r="227">
      <c r="A227" s="10" t="n"/>
      <c r="B227" s="11" t="n"/>
      <c r="C227" s="4" t="n"/>
      <c r="D227" s="4" t="n"/>
      <c r="E227" s="11" t="n"/>
      <c r="F227" s="11" t="n"/>
      <c r="G227" s="25" t="n"/>
      <c r="H227" s="25" t="n"/>
      <c r="I227" s="26">
        <f>IFERROR(IF(A227="","",MAX(0,G227-H227)),"")</f>
        <v/>
      </c>
      <c r="J227" s="14">
        <f>IFERROR(IF(A227="","",VLOOKUP(F227,'Paramètres'!$A$14:$D$17,3,FALSE)),"")</f>
        <v/>
      </c>
      <c r="K227" s="26">
        <f>IFERROR(IF(I227="","",ROUND(I227*J227,2)),"")</f>
        <v/>
      </c>
      <c r="L227" s="14">
        <f>IFERROR(IF(A227="","",VLOOKUP(F227,'Paramètres'!$A$14:$D$17,4,FALSE)),"")</f>
        <v/>
      </c>
      <c r="M227" s="26">
        <f>IFERROR(IF(I227="","",ROUND(I227*L227,2)),"")</f>
        <v/>
      </c>
      <c r="N227" s="26">
        <f>IFERROR(IF(I227="","",I227+K227+M227),"")</f>
        <v/>
      </c>
      <c r="O227" s="27">
        <f>IFERROR(IF(A227="","",DATE(YEAR(A227),MONTH(A227),1)),"")</f>
        <v/>
      </c>
      <c r="P227" s="11" t="n"/>
      <c r="Q227" s="10" t="n"/>
      <c r="R227" s="4" t="n"/>
    </row>
    <row r="228">
      <c r="A228" s="10" t="n"/>
      <c r="B228" s="11" t="n"/>
      <c r="C228" s="4" t="n"/>
      <c r="D228" s="4" t="n"/>
      <c r="E228" s="11" t="n"/>
      <c r="F228" s="11" t="n"/>
      <c r="G228" s="25" t="n"/>
      <c r="H228" s="25" t="n"/>
      <c r="I228" s="26">
        <f>IFERROR(IF(A228="","",MAX(0,G228-H228)),"")</f>
        <v/>
      </c>
      <c r="J228" s="14">
        <f>IFERROR(IF(A228="","",VLOOKUP(F228,'Paramètres'!$A$14:$D$17,3,FALSE)),"")</f>
        <v/>
      </c>
      <c r="K228" s="26">
        <f>IFERROR(IF(I228="","",ROUND(I228*J228,2)),"")</f>
        <v/>
      </c>
      <c r="L228" s="14">
        <f>IFERROR(IF(A228="","",VLOOKUP(F228,'Paramètres'!$A$14:$D$17,4,FALSE)),"")</f>
        <v/>
      </c>
      <c r="M228" s="26">
        <f>IFERROR(IF(I228="","",ROUND(I228*L228,2)),"")</f>
        <v/>
      </c>
      <c r="N228" s="26">
        <f>IFERROR(IF(I228="","",I228+K228+M228),"")</f>
        <v/>
      </c>
      <c r="O228" s="27">
        <f>IFERROR(IF(A228="","",DATE(YEAR(A228),MONTH(A228),1)),"")</f>
        <v/>
      </c>
      <c r="P228" s="11" t="n"/>
      <c r="Q228" s="10" t="n"/>
      <c r="R228" s="4" t="n"/>
    </row>
    <row r="229">
      <c r="A229" s="10" t="n"/>
      <c r="B229" s="11" t="n"/>
      <c r="C229" s="4" t="n"/>
      <c r="D229" s="4" t="n"/>
      <c r="E229" s="11" t="n"/>
      <c r="F229" s="11" t="n"/>
      <c r="G229" s="25" t="n"/>
      <c r="H229" s="25" t="n"/>
      <c r="I229" s="26">
        <f>IFERROR(IF(A229="","",MAX(0,G229-H229)),"")</f>
        <v/>
      </c>
      <c r="J229" s="14">
        <f>IFERROR(IF(A229="","",VLOOKUP(F229,'Paramètres'!$A$14:$D$17,3,FALSE)),"")</f>
        <v/>
      </c>
      <c r="K229" s="26">
        <f>IFERROR(IF(I229="","",ROUND(I229*J229,2)),"")</f>
        <v/>
      </c>
      <c r="L229" s="14">
        <f>IFERROR(IF(A229="","",VLOOKUP(F229,'Paramètres'!$A$14:$D$17,4,FALSE)),"")</f>
        <v/>
      </c>
      <c r="M229" s="26">
        <f>IFERROR(IF(I229="","",ROUND(I229*L229,2)),"")</f>
        <v/>
      </c>
      <c r="N229" s="26">
        <f>IFERROR(IF(I229="","",I229+K229+M229),"")</f>
        <v/>
      </c>
      <c r="O229" s="27">
        <f>IFERROR(IF(A229="","",DATE(YEAR(A229),MONTH(A229),1)),"")</f>
        <v/>
      </c>
      <c r="P229" s="11" t="n"/>
      <c r="Q229" s="10" t="n"/>
      <c r="R229" s="4" t="n"/>
    </row>
    <row r="230">
      <c r="A230" s="10" t="n"/>
      <c r="B230" s="11" t="n"/>
      <c r="C230" s="4" t="n"/>
      <c r="D230" s="4" t="n"/>
      <c r="E230" s="11" t="n"/>
      <c r="F230" s="11" t="n"/>
      <c r="G230" s="25" t="n"/>
      <c r="H230" s="25" t="n"/>
      <c r="I230" s="26">
        <f>IFERROR(IF(A230="","",MAX(0,G230-H230)),"")</f>
        <v/>
      </c>
      <c r="J230" s="14">
        <f>IFERROR(IF(A230="","",VLOOKUP(F230,'Paramètres'!$A$14:$D$17,3,FALSE)),"")</f>
        <v/>
      </c>
      <c r="K230" s="26">
        <f>IFERROR(IF(I230="","",ROUND(I230*J230,2)),"")</f>
        <v/>
      </c>
      <c r="L230" s="14">
        <f>IFERROR(IF(A230="","",VLOOKUP(F230,'Paramètres'!$A$14:$D$17,4,FALSE)),"")</f>
        <v/>
      </c>
      <c r="M230" s="26">
        <f>IFERROR(IF(I230="","",ROUND(I230*L230,2)),"")</f>
        <v/>
      </c>
      <c r="N230" s="26">
        <f>IFERROR(IF(I230="","",I230+K230+M230),"")</f>
        <v/>
      </c>
      <c r="O230" s="27">
        <f>IFERROR(IF(A230="","",DATE(YEAR(A230),MONTH(A230),1)),"")</f>
        <v/>
      </c>
      <c r="P230" s="11" t="n"/>
      <c r="Q230" s="10" t="n"/>
      <c r="R230" s="4" t="n"/>
    </row>
    <row r="231">
      <c r="A231" s="10" t="n"/>
      <c r="B231" s="11" t="n"/>
      <c r="C231" s="4" t="n"/>
      <c r="D231" s="4" t="n"/>
      <c r="E231" s="11" t="n"/>
      <c r="F231" s="11" t="n"/>
      <c r="G231" s="25" t="n"/>
      <c r="H231" s="25" t="n"/>
      <c r="I231" s="26">
        <f>IFERROR(IF(A231="","",MAX(0,G231-H231)),"")</f>
        <v/>
      </c>
      <c r="J231" s="14">
        <f>IFERROR(IF(A231="","",VLOOKUP(F231,'Paramètres'!$A$14:$D$17,3,FALSE)),"")</f>
        <v/>
      </c>
      <c r="K231" s="26">
        <f>IFERROR(IF(I231="","",ROUND(I231*J231,2)),"")</f>
        <v/>
      </c>
      <c r="L231" s="14">
        <f>IFERROR(IF(A231="","",VLOOKUP(F231,'Paramètres'!$A$14:$D$17,4,FALSE)),"")</f>
        <v/>
      </c>
      <c r="M231" s="26">
        <f>IFERROR(IF(I231="","",ROUND(I231*L231,2)),"")</f>
        <v/>
      </c>
      <c r="N231" s="26">
        <f>IFERROR(IF(I231="","",I231+K231+M231),"")</f>
        <v/>
      </c>
      <c r="O231" s="27">
        <f>IFERROR(IF(A231="","",DATE(YEAR(A231),MONTH(A231),1)),"")</f>
        <v/>
      </c>
      <c r="P231" s="11" t="n"/>
      <c r="Q231" s="10" t="n"/>
      <c r="R231" s="4" t="n"/>
    </row>
    <row r="232">
      <c r="A232" s="10" t="n"/>
      <c r="B232" s="11" t="n"/>
      <c r="C232" s="4" t="n"/>
      <c r="D232" s="4" t="n"/>
      <c r="E232" s="11" t="n"/>
      <c r="F232" s="11" t="n"/>
      <c r="G232" s="25" t="n"/>
      <c r="H232" s="25" t="n"/>
      <c r="I232" s="26">
        <f>IFERROR(IF(A232="","",MAX(0,G232-H232)),"")</f>
        <v/>
      </c>
      <c r="J232" s="14">
        <f>IFERROR(IF(A232="","",VLOOKUP(F232,'Paramètres'!$A$14:$D$17,3,FALSE)),"")</f>
        <v/>
      </c>
      <c r="K232" s="26">
        <f>IFERROR(IF(I232="","",ROUND(I232*J232,2)),"")</f>
        <v/>
      </c>
      <c r="L232" s="14">
        <f>IFERROR(IF(A232="","",VLOOKUP(F232,'Paramètres'!$A$14:$D$17,4,FALSE)),"")</f>
        <v/>
      </c>
      <c r="M232" s="26">
        <f>IFERROR(IF(I232="","",ROUND(I232*L232,2)),"")</f>
        <v/>
      </c>
      <c r="N232" s="26">
        <f>IFERROR(IF(I232="","",I232+K232+M232),"")</f>
        <v/>
      </c>
      <c r="O232" s="27">
        <f>IFERROR(IF(A232="","",DATE(YEAR(A232),MONTH(A232),1)),"")</f>
        <v/>
      </c>
      <c r="P232" s="11" t="n"/>
      <c r="Q232" s="10" t="n"/>
      <c r="R232" s="4" t="n"/>
    </row>
    <row r="233">
      <c r="A233" s="10" t="n"/>
      <c r="B233" s="11" t="n"/>
      <c r="C233" s="4" t="n"/>
      <c r="D233" s="4" t="n"/>
      <c r="E233" s="11" t="n"/>
      <c r="F233" s="11" t="n"/>
      <c r="G233" s="25" t="n"/>
      <c r="H233" s="25" t="n"/>
      <c r="I233" s="26">
        <f>IFERROR(IF(A233="","",MAX(0,G233-H233)),"")</f>
        <v/>
      </c>
      <c r="J233" s="14">
        <f>IFERROR(IF(A233="","",VLOOKUP(F233,'Paramètres'!$A$14:$D$17,3,FALSE)),"")</f>
        <v/>
      </c>
      <c r="K233" s="26">
        <f>IFERROR(IF(I233="","",ROUND(I233*J233,2)),"")</f>
        <v/>
      </c>
      <c r="L233" s="14">
        <f>IFERROR(IF(A233="","",VLOOKUP(F233,'Paramètres'!$A$14:$D$17,4,FALSE)),"")</f>
        <v/>
      </c>
      <c r="M233" s="26">
        <f>IFERROR(IF(I233="","",ROUND(I233*L233,2)),"")</f>
        <v/>
      </c>
      <c r="N233" s="26">
        <f>IFERROR(IF(I233="","",I233+K233+M233),"")</f>
        <v/>
      </c>
      <c r="O233" s="27">
        <f>IFERROR(IF(A233="","",DATE(YEAR(A233),MONTH(A233),1)),"")</f>
        <v/>
      </c>
      <c r="P233" s="11" t="n"/>
      <c r="Q233" s="10" t="n"/>
      <c r="R233" s="4" t="n"/>
    </row>
    <row r="234">
      <c r="A234" s="10" t="n"/>
      <c r="B234" s="11" t="n"/>
      <c r="C234" s="4" t="n"/>
      <c r="D234" s="4" t="n"/>
      <c r="E234" s="11" t="n"/>
      <c r="F234" s="11" t="n"/>
      <c r="G234" s="25" t="n"/>
      <c r="H234" s="25" t="n"/>
      <c r="I234" s="26">
        <f>IFERROR(IF(A234="","",MAX(0,G234-H234)),"")</f>
        <v/>
      </c>
      <c r="J234" s="14">
        <f>IFERROR(IF(A234="","",VLOOKUP(F234,'Paramètres'!$A$14:$D$17,3,FALSE)),"")</f>
        <v/>
      </c>
      <c r="K234" s="26">
        <f>IFERROR(IF(I234="","",ROUND(I234*J234,2)),"")</f>
        <v/>
      </c>
      <c r="L234" s="14">
        <f>IFERROR(IF(A234="","",VLOOKUP(F234,'Paramètres'!$A$14:$D$17,4,FALSE)),"")</f>
        <v/>
      </c>
      <c r="M234" s="26">
        <f>IFERROR(IF(I234="","",ROUND(I234*L234,2)),"")</f>
        <v/>
      </c>
      <c r="N234" s="26">
        <f>IFERROR(IF(I234="","",I234+K234+M234),"")</f>
        <v/>
      </c>
      <c r="O234" s="27">
        <f>IFERROR(IF(A234="","",DATE(YEAR(A234),MONTH(A234),1)),"")</f>
        <v/>
      </c>
      <c r="P234" s="11" t="n"/>
      <c r="Q234" s="10" t="n"/>
      <c r="R234" s="4" t="n"/>
    </row>
    <row r="235">
      <c r="A235" s="10" t="n"/>
      <c r="B235" s="11" t="n"/>
      <c r="C235" s="4" t="n"/>
      <c r="D235" s="4" t="n"/>
      <c r="E235" s="11" t="n"/>
      <c r="F235" s="11" t="n"/>
      <c r="G235" s="25" t="n"/>
      <c r="H235" s="25" t="n"/>
      <c r="I235" s="26">
        <f>IFERROR(IF(A235="","",MAX(0,G235-H235)),"")</f>
        <v/>
      </c>
      <c r="J235" s="14">
        <f>IFERROR(IF(A235="","",VLOOKUP(F235,'Paramètres'!$A$14:$D$17,3,FALSE)),"")</f>
        <v/>
      </c>
      <c r="K235" s="26">
        <f>IFERROR(IF(I235="","",ROUND(I235*J235,2)),"")</f>
        <v/>
      </c>
      <c r="L235" s="14">
        <f>IFERROR(IF(A235="","",VLOOKUP(F235,'Paramètres'!$A$14:$D$17,4,FALSE)),"")</f>
        <v/>
      </c>
      <c r="M235" s="26">
        <f>IFERROR(IF(I235="","",ROUND(I235*L235,2)),"")</f>
        <v/>
      </c>
      <c r="N235" s="26">
        <f>IFERROR(IF(I235="","",I235+K235+M235),"")</f>
        <v/>
      </c>
      <c r="O235" s="27">
        <f>IFERROR(IF(A235="","",DATE(YEAR(A235),MONTH(A235),1)),"")</f>
        <v/>
      </c>
      <c r="P235" s="11" t="n"/>
      <c r="Q235" s="10" t="n"/>
      <c r="R235" s="4" t="n"/>
    </row>
    <row r="236">
      <c r="A236" s="10" t="n"/>
      <c r="B236" s="11" t="n"/>
      <c r="C236" s="4" t="n"/>
      <c r="D236" s="4" t="n"/>
      <c r="E236" s="11" t="n"/>
      <c r="F236" s="11" t="n"/>
      <c r="G236" s="25" t="n"/>
      <c r="H236" s="25" t="n"/>
      <c r="I236" s="26">
        <f>IFERROR(IF(A236="","",MAX(0,G236-H236)),"")</f>
        <v/>
      </c>
      <c r="J236" s="14">
        <f>IFERROR(IF(A236="","",VLOOKUP(F236,'Paramètres'!$A$14:$D$17,3,FALSE)),"")</f>
        <v/>
      </c>
      <c r="K236" s="26">
        <f>IFERROR(IF(I236="","",ROUND(I236*J236,2)),"")</f>
        <v/>
      </c>
      <c r="L236" s="14">
        <f>IFERROR(IF(A236="","",VLOOKUP(F236,'Paramètres'!$A$14:$D$17,4,FALSE)),"")</f>
        <v/>
      </c>
      <c r="M236" s="26">
        <f>IFERROR(IF(I236="","",ROUND(I236*L236,2)),"")</f>
        <v/>
      </c>
      <c r="N236" s="26">
        <f>IFERROR(IF(I236="","",I236+K236+M236),"")</f>
        <v/>
      </c>
      <c r="O236" s="27">
        <f>IFERROR(IF(A236="","",DATE(YEAR(A236),MONTH(A236),1)),"")</f>
        <v/>
      </c>
      <c r="P236" s="11" t="n"/>
      <c r="Q236" s="10" t="n"/>
      <c r="R236" s="4" t="n"/>
    </row>
    <row r="237">
      <c r="A237" s="10" t="n"/>
      <c r="B237" s="11" t="n"/>
      <c r="C237" s="4" t="n"/>
      <c r="D237" s="4" t="n"/>
      <c r="E237" s="11" t="n"/>
      <c r="F237" s="11" t="n"/>
      <c r="G237" s="25" t="n"/>
      <c r="H237" s="25" t="n"/>
      <c r="I237" s="26">
        <f>IFERROR(IF(A237="","",MAX(0,G237-H237)),"")</f>
        <v/>
      </c>
      <c r="J237" s="14">
        <f>IFERROR(IF(A237="","",VLOOKUP(F237,'Paramètres'!$A$14:$D$17,3,FALSE)),"")</f>
        <v/>
      </c>
      <c r="K237" s="26">
        <f>IFERROR(IF(I237="","",ROUND(I237*J237,2)),"")</f>
        <v/>
      </c>
      <c r="L237" s="14">
        <f>IFERROR(IF(A237="","",VLOOKUP(F237,'Paramètres'!$A$14:$D$17,4,FALSE)),"")</f>
        <v/>
      </c>
      <c r="M237" s="26">
        <f>IFERROR(IF(I237="","",ROUND(I237*L237,2)),"")</f>
        <v/>
      </c>
      <c r="N237" s="26">
        <f>IFERROR(IF(I237="","",I237+K237+M237),"")</f>
        <v/>
      </c>
      <c r="O237" s="27">
        <f>IFERROR(IF(A237="","",DATE(YEAR(A237),MONTH(A237),1)),"")</f>
        <v/>
      </c>
      <c r="P237" s="11" t="n"/>
      <c r="Q237" s="10" t="n"/>
      <c r="R237" s="4" t="n"/>
    </row>
    <row r="238">
      <c r="A238" s="10" t="n"/>
      <c r="B238" s="11" t="n"/>
      <c r="C238" s="4" t="n"/>
      <c r="D238" s="4" t="n"/>
      <c r="E238" s="11" t="n"/>
      <c r="F238" s="11" t="n"/>
      <c r="G238" s="25" t="n"/>
      <c r="H238" s="25" t="n"/>
      <c r="I238" s="26">
        <f>IFERROR(IF(A238="","",MAX(0,G238-H238)),"")</f>
        <v/>
      </c>
      <c r="J238" s="14">
        <f>IFERROR(IF(A238="","",VLOOKUP(F238,'Paramètres'!$A$14:$D$17,3,FALSE)),"")</f>
        <v/>
      </c>
      <c r="K238" s="26">
        <f>IFERROR(IF(I238="","",ROUND(I238*J238,2)),"")</f>
        <v/>
      </c>
      <c r="L238" s="14">
        <f>IFERROR(IF(A238="","",VLOOKUP(F238,'Paramètres'!$A$14:$D$17,4,FALSE)),"")</f>
        <v/>
      </c>
      <c r="M238" s="26">
        <f>IFERROR(IF(I238="","",ROUND(I238*L238,2)),"")</f>
        <v/>
      </c>
      <c r="N238" s="26">
        <f>IFERROR(IF(I238="","",I238+K238+M238),"")</f>
        <v/>
      </c>
      <c r="O238" s="27">
        <f>IFERROR(IF(A238="","",DATE(YEAR(A238),MONTH(A238),1)),"")</f>
        <v/>
      </c>
      <c r="P238" s="11" t="n"/>
      <c r="Q238" s="10" t="n"/>
      <c r="R238" s="4" t="n"/>
    </row>
    <row r="239">
      <c r="A239" s="10" t="n"/>
      <c r="B239" s="11" t="n"/>
      <c r="C239" s="4" t="n"/>
      <c r="D239" s="4" t="n"/>
      <c r="E239" s="11" t="n"/>
      <c r="F239" s="11" t="n"/>
      <c r="G239" s="25" t="n"/>
      <c r="H239" s="25" t="n"/>
      <c r="I239" s="26">
        <f>IFERROR(IF(A239="","",MAX(0,G239-H239)),"")</f>
        <v/>
      </c>
      <c r="J239" s="14">
        <f>IFERROR(IF(A239="","",VLOOKUP(F239,'Paramètres'!$A$14:$D$17,3,FALSE)),"")</f>
        <v/>
      </c>
      <c r="K239" s="26">
        <f>IFERROR(IF(I239="","",ROUND(I239*J239,2)),"")</f>
        <v/>
      </c>
      <c r="L239" s="14">
        <f>IFERROR(IF(A239="","",VLOOKUP(F239,'Paramètres'!$A$14:$D$17,4,FALSE)),"")</f>
        <v/>
      </c>
      <c r="M239" s="26">
        <f>IFERROR(IF(I239="","",ROUND(I239*L239,2)),"")</f>
        <v/>
      </c>
      <c r="N239" s="26">
        <f>IFERROR(IF(I239="","",I239+K239+M239),"")</f>
        <v/>
      </c>
      <c r="O239" s="27">
        <f>IFERROR(IF(A239="","",DATE(YEAR(A239),MONTH(A239),1)),"")</f>
        <v/>
      </c>
      <c r="P239" s="11" t="n"/>
      <c r="Q239" s="10" t="n"/>
      <c r="R239" s="4" t="n"/>
    </row>
    <row r="240">
      <c r="A240" s="10" t="n"/>
      <c r="B240" s="11" t="n"/>
      <c r="C240" s="4" t="n"/>
      <c r="D240" s="4" t="n"/>
      <c r="E240" s="11" t="n"/>
      <c r="F240" s="11" t="n"/>
      <c r="G240" s="25" t="n"/>
      <c r="H240" s="25" t="n"/>
      <c r="I240" s="26">
        <f>IFERROR(IF(A240="","",MAX(0,G240-H240)),"")</f>
        <v/>
      </c>
      <c r="J240" s="14">
        <f>IFERROR(IF(A240="","",VLOOKUP(F240,'Paramètres'!$A$14:$D$17,3,FALSE)),"")</f>
        <v/>
      </c>
      <c r="K240" s="26">
        <f>IFERROR(IF(I240="","",ROUND(I240*J240,2)),"")</f>
        <v/>
      </c>
      <c r="L240" s="14">
        <f>IFERROR(IF(A240="","",VLOOKUP(F240,'Paramètres'!$A$14:$D$17,4,FALSE)),"")</f>
        <v/>
      </c>
      <c r="M240" s="26">
        <f>IFERROR(IF(I240="","",ROUND(I240*L240,2)),"")</f>
        <v/>
      </c>
      <c r="N240" s="26">
        <f>IFERROR(IF(I240="","",I240+K240+M240),"")</f>
        <v/>
      </c>
      <c r="O240" s="27">
        <f>IFERROR(IF(A240="","",DATE(YEAR(A240),MONTH(A240),1)),"")</f>
        <v/>
      </c>
      <c r="P240" s="11" t="n"/>
      <c r="Q240" s="10" t="n"/>
      <c r="R240" s="4" t="n"/>
    </row>
    <row r="241">
      <c r="A241" s="10" t="n"/>
      <c r="B241" s="11" t="n"/>
      <c r="C241" s="4" t="n"/>
      <c r="D241" s="4" t="n"/>
      <c r="E241" s="11" t="n"/>
      <c r="F241" s="11" t="n"/>
      <c r="G241" s="25" t="n"/>
      <c r="H241" s="25" t="n"/>
      <c r="I241" s="26">
        <f>IFERROR(IF(A241="","",MAX(0,G241-H241)),"")</f>
        <v/>
      </c>
      <c r="J241" s="14">
        <f>IFERROR(IF(A241="","",VLOOKUP(F241,'Paramètres'!$A$14:$D$17,3,FALSE)),"")</f>
        <v/>
      </c>
      <c r="K241" s="26">
        <f>IFERROR(IF(I241="","",ROUND(I241*J241,2)),"")</f>
        <v/>
      </c>
      <c r="L241" s="14">
        <f>IFERROR(IF(A241="","",VLOOKUP(F241,'Paramètres'!$A$14:$D$17,4,FALSE)),"")</f>
        <v/>
      </c>
      <c r="M241" s="26">
        <f>IFERROR(IF(I241="","",ROUND(I241*L241,2)),"")</f>
        <v/>
      </c>
      <c r="N241" s="26">
        <f>IFERROR(IF(I241="","",I241+K241+M241),"")</f>
        <v/>
      </c>
      <c r="O241" s="27">
        <f>IFERROR(IF(A241="","",DATE(YEAR(A241),MONTH(A241),1)),"")</f>
        <v/>
      </c>
      <c r="P241" s="11" t="n"/>
      <c r="Q241" s="10" t="n"/>
      <c r="R241" s="4" t="n"/>
    </row>
    <row r="242">
      <c r="A242" s="10" t="n"/>
      <c r="B242" s="11" t="n"/>
      <c r="C242" s="4" t="n"/>
      <c r="D242" s="4" t="n"/>
      <c r="E242" s="11" t="n"/>
      <c r="F242" s="11" t="n"/>
      <c r="G242" s="25" t="n"/>
      <c r="H242" s="25" t="n"/>
      <c r="I242" s="26">
        <f>IFERROR(IF(A242="","",MAX(0,G242-H242)),"")</f>
        <v/>
      </c>
      <c r="J242" s="14">
        <f>IFERROR(IF(A242="","",VLOOKUP(F242,'Paramètres'!$A$14:$D$17,3,FALSE)),"")</f>
        <v/>
      </c>
      <c r="K242" s="26">
        <f>IFERROR(IF(I242="","",ROUND(I242*J242,2)),"")</f>
        <v/>
      </c>
      <c r="L242" s="14">
        <f>IFERROR(IF(A242="","",VLOOKUP(F242,'Paramètres'!$A$14:$D$17,4,FALSE)),"")</f>
        <v/>
      </c>
      <c r="M242" s="26">
        <f>IFERROR(IF(I242="","",ROUND(I242*L242,2)),"")</f>
        <v/>
      </c>
      <c r="N242" s="26">
        <f>IFERROR(IF(I242="","",I242+K242+M242),"")</f>
        <v/>
      </c>
      <c r="O242" s="27">
        <f>IFERROR(IF(A242="","",DATE(YEAR(A242),MONTH(A242),1)),"")</f>
        <v/>
      </c>
      <c r="P242" s="11" t="n"/>
      <c r="Q242" s="10" t="n"/>
      <c r="R242" s="4" t="n"/>
    </row>
    <row r="243">
      <c r="A243" s="10" t="n"/>
      <c r="B243" s="11" t="n"/>
      <c r="C243" s="4" t="n"/>
      <c r="D243" s="4" t="n"/>
      <c r="E243" s="11" t="n"/>
      <c r="F243" s="11" t="n"/>
      <c r="G243" s="25" t="n"/>
      <c r="H243" s="25" t="n"/>
      <c r="I243" s="26">
        <f>IFERROR(IF(A243="","",MAX(0,G243-H243)),"")</f>
        <v/>
      </c>
      <c r="J243" s="14">
        <f>IFERROR(IF(A243="","",VLOOKUP(F243,'Paramètres'!$A$14:$D$17,3,FALSE)),"")</f>
        <v/>
      </c>
      <c r="K243" s="26">
        <f>IFERROR(IF(I243="","",ROUND(I243*J243,2)),"")</f>
        <v/>
      </c>
      <c r="L243" s="14">
        <f>IFERROR(IF(A243="","",VLOOKUP(F243,'Paramètres'!$A$14:$D$17,4,FALSE)),"")</f>
        <v/>
      </c>
      <c r="M243" s="26">
        <f>IFERROR(IF(I243="","",ROUND(I243*L243,2)),"")</f>
        <v/>
      </c>
      <c r="N243" s="26">
        <f>IFERROR(IF(I243="","",I243+K243+M243),"")</f>
        <v/>
      </c>
      <c r="O243" s="27">
        <f>IFERROR(IF(A243="","",DATE(YEAR(A243),MONTH(A243),1)),"")</f>
        <v/>
      </c>
      <c r="P243" s="11" t="n"/>
      <c r="Q243" s="10" t="n"/>
      <c r="R243" s="4" t="n"/>
    </row>
    <row r="244">
      <c r="A244" s="10" t="n"/>
      <c r="B244" s="11" t="n"/>
      <c r="C244" s="4" t="n"/>
      <c r="D244" s="4" t="n"/>
      <c r="E244" s="11" t="n"/>
      <c r="F244" s="11" t="n"/>
      <c r="G244" s="25" t="n"/>
      <c r="H244" s="25" t="n"/>
      <c r="I244" s="26">
        <f>IFERROR(IF(A244="","",MAX(0,G244-H244)),"")</f>
        <v/>
      </c>
      <c r="J244" s="14">
        <f>IFERROR(IF(A244="","",VLOOKUP(F244,'Paramètres'!$A$14:$D$17,3,FALSE)),"")</f>
        <v/>
      </c>
      <c r="K244" s="26">
        <f>IFERROR(IF(I244="","",ROUND(I244*J244,2)),"")</f>
        <v/>
      </c>
      <c r="L244" s="14">
        <f>IFERROR(IF(A244="","",VLOOKUP(F244,'Paramètres'!$A$14:$D$17,4,FALSE)),"")</f>
        <v/>
      </c>
      <c r="M244" s="26">
        <f>IFERROR(IF(I244="","",ROUND(I244*L244,2)),"")</f>
        <v/>
      </c>
      <c r="N244" s="26">
        <f>IFERROR(IF(I244="","",I244+K244+M244),"")</f>
        <v/>
      </c>
      <c r="O244" s="27">
        <f>IFERROR(IF(A244="","",DATE(YEAR(A244),MONTH(A244),1)),"")</f>
        <v/>
      </c>
      <c r="P244" s="11" t="n"/>
      <c r="Q244" s="10" t="n"/>
      <c r="R244" s="4" t="n"/>
    </row>
    <row r="245">
      <c r="A245" s="10" t="n"/>
      <c r="B245" s="11" t="n"/>
      <c r="C245" s="4" t="n"/>
      <c r="D245" s="4" t="n"/>
      <c r="E245" s="11" t="n"/>
      <c r="F245" s="11" t="n"/>
      <c r="G245" s="25" t="n"/>
      <c r="H245" s="25" t="n"/>
      <c r="I245" s="26">
        <f>IFERROR(IF(A245="","",MAX(0,G245-H245)),"")</f>
        <v/>
      </c>
      <c r="J245" s="14">
        <f>IFERROR(IF(A245="","",VLOOKUP(F245,'Paramètres'!$A$14:$D$17,3,FALSE)),"")</f>
        <v/>
      </c>
      <c r="K245" s="26">
        <f>IFERROR(IF(I245="","",ROUND(I245*J245,2)),"")</f>
        <v/>
      </c>
      <c r="L245" s="14">
        <f>IFERROR(IF(A245="","",VLOOKUP(F245,'Paramètres'!$A$14:$D$17,4,FALSE)),"")</f>
        <v/>
      </c>
      <c r="M245" s="26">
        <f>IFERROR(IF(I245="","",ROUND(I245*L245,2)),"")</f>
        <v/>
      </c>
      <c r="N245" s="26">
        <f>IFERROR(IF(I245="","",I245+K245+M245),"")</f>
        <v/>
      </c>
      <c r="O245" s="27">
        <f>IFERROR(IF(A245="","",DATE(YEAR(A245),MONTH(A245),1)),"")</f>
        <v/>
      </c>
      <c r="P245" s="11" t="n"/>
      <c r="Q245" s="10" t="n"/>
      <c r="R245" s="4" t="n"/>
    </row>
    <row r="246">
      <c r="A246" s="10" t="n"/>
      <c r="B246" s="11" t="n"/>
      <c r="C246" s="4" t="n"/>
      <c r="D246" s="4" t="n"/>
      <c r="E246" s="11" t="n"/>
      <c r="F246" s="11" t="n"/>
      <c r="G246" s="25" t="n"/>
      <c r="H246" s="25" t="n"/>
      <c r="I246" s="26">
        <f>IFERROR(IF(A246="","",MAX(0,G246-H246)),"")</f>
        <v/>
      </c>
      <c r="J246" s="14">
        <f>IFERROR(IF(A246="","",VLOOKUP(F246,'Paramètres'!$A$14:$D$17,3,FALSE)),"")</f>
        <v/>
      </c>
      <c r="K246" s="26">
        <f>IFERROR(IF(I246="","",ROUND(I246*J246,2)),"")</f>
        <v/>
      </c>
      <c r="L246" s="14">
        <f>IFERROR(IF(A246="","",VLOOKUP(F246,'Paramètres'!$A$14:$D$17,4,FALSE)),"")</f>
        <v/>
      </c>
      <c r="M246" s="26">
        <f>IFERROR(IF(I246="","",ROUND(I246*L246,2)),"")</f>
        <v/>
      </c>
      <c r="N246" s="26">
        <f>IFERROR(IF(I246="","",I246+K246+M246),"")</f>
        <v/>
      </c>
      <c r="O246" s="27">
        <f>IFERROR(IF(A246="","",DATE(YEAR(A246),MONTH(A246),1)),"")</f>
        <v/>
      </c>
      <c r="P246" s="11" t="n"/>
      <c r="Q246" s="10" t="n"/>
      <c r="R246" s="4" t="n"/>
    </row>
    <row r="247">
      <c r="A247" s="10" t="n"/>
      <c r="B247" s="11" t="n"/>
      <c r="C247" s="4" t="n"/>
      <c r="D247" s="4" t="n"/>
      <c r="E247" s="11" t="n"/>
      <c r="F247" s="11" t="n"/>
      <c r="G247" s="25" t="n"/>
      <c r="H247" s="25" t="n"/>
      <c r="I247" s="26">
        <f>IFERROR(IF(A247="","",MAX(0,G247-H247)),"")</f>
        <v/>
      </c>
      <c r="J247" s="14">
        <f>IFERROR(IF(A247="","",VLOOKUP(F247,'Paramètres'!$A$14:$D$17,3,FALSE)),"")</f>
        <v/>
      </c>
      <c r="K247" s="26">
        <f>IFERROR(IF(I247="","",ROUND(I247*J247,2)),"")</f>
        <v/>
      </c>
      <c r="L247" s="14">
        <f>IFERROR(IF(A247="","",VLOOKUP(F247,'Paramètres'!$A$14:$D$17,4,FALSE)),"")</f>
        <v/>
      </c>
      <c r="M247" s="26">
        <f>IFERROR(IF(I247="","",ROUND(I247*L247,2)),"")</f>
        <v/>
      </c>
      <c r="N247" s="26">
        <f>IFERROR(IF(I247="","",I247+K247+M247),"")</f>
        <v/>
      </c>
      <c r="O247" s="27">
        <f>IFERROR(IF(A247="","",DATE(YEAR(A247),MONTH(A247),1)),"")</f>
        <v/>
      </c>
      <c r="P247" s="11" t="n"/>
      <c r="Q247" s="10" t="n"/>
      <c r="R247" s="4" t="n"/>
    </row>
    <row r="248">
      <c r="A248" s="10" t="n"/>
      <c r="B248" s="11" t="n"/>
      <c r="C248" s="4" t="n"/>
      <c r="D248" s="4" t="n"/>
      <c r="E248" s="11" t="n"/>
      <c r="F248" s="11" t="n"/>
      <c r="G248" s="25" t="n"/>
      <c r="H248" s="25" t="n"/>
      <c r="I248" s="26">
        <f>IFERROR(IF(A248="","",MAX(0,G248-H248)),"")</f>
        <v/>
      </c>
      <c r="J248" s="14">
        <f>IFERROR(IF(A248="","",VLOOKUP(F248,'Paramètres'!$A$14:$D$17,3,FALSE)),"")</f>
        <v/>
      </c>
      <c r="K248" s="26">
        <f>IFERROR(IF(I248="","",ROUND(I248*J248,2)),"")</f>
        <v/>
      </c>
      <c r="L248" s="14">
        <f>IFERROR(IF(A248="","",VLOOKUP(F248,'Paramètres'!$A$14:$D$17,4,FALSE)),"")</f>
        <v/>
      </c>
      <c r="M248" s="26">
        <f>IFERROR(IF(I248="","",ROUND(I248*L248,2)),"")</f>
        <v/>
      </c>
      <c r="N248" s="26">
        <f>IFERROR(IF(I248="","",I248+K248+M248),"")</f>
        <v/>
      </c>
      <c r="O248" s="27">
        <f>IFERROR(IF(A248="","",DATE(YEAR(A248),MONTH(A248),1)),"")</f>
        <v/>
      </c>
      <c r="P248" s="11" t="n"/>
      <c r="Q248" s="10" t="n"/>
      <c r="R248" s="4" t="n"/>
    </row>
    <row r="249">
      <c r="A249" s="10" t="n"/>
      <c r="B249" s="11" t="n"/>
      <c r="C249" s="4" t="n"/>
      <c r="D249" s="4" t="n"/>
      <c r="E249" s="11" t="n"/>
      <c r="F249" s="11" t="n"/>
      <c r="G249" s="25" t="n"/>
      <c r="H249" s="25" t="n"/>
      <c r="I249" s="26">
        <f>IFERROR(IF(A249="","",MAX(0,G249-H249)),"")</f>
        <v/>
      </c>
      <c r="J249" s="14">
        <f>IFERROR(IF(A249="","",VLOOKUP(F249,'Paramètres'!$A$14:$D$17,3,FALSE)),"")</f>
        <v/>
      </c>
      <c r="K249" s="26">
        <f>IFERROR(IF(I249="","",ROUND(I249*J249,2)),"")</f>
        <v/>
      </c>
      <c r="L249" s="14">
        <f>IFERROR(IF(A249="","",VLOOKUP(F249,'Paramètres'!$A$14:$D$17,4,FALSE)),"")</f>
        <v/>
      </c>
      <c r="M249" s="26">
        <f>IFERROR(IF(I249="","",ROUND(I249*L249,2)),"")</f>
        <v/>
      </c>
      <c r="N249" s="26">
        <f>IFERROR(IF(I249="","",I249+K249+M249),"")</f>
        <v/>
      </c>
      <c r="O249" s="27">
        <f>IFERROR(IF(A249="","",DATE(YEAR(A249),MONTH(A249),1)),"")</f>
        <v/>
      </c>
      <c r="P249" s="11" t="n"/>
      <c r="Q249" s="10" t="n"/>
      <c r="R249" s="4" t="n"/>
    </row>
    <row r="250">
      <c r="A250" s="10" t="n"/>
      <c r="B250" s="11" t="n"/>
      <c r="C250" s="4" t="n"/>
      <c r="D250" s="4" t="n"/>
      <c r="E250" s="11" t="n"/>
      <c r="F250" s="11" t="n"/>
      <c r="G250" s="25" t="n"/>
      <c r="H250" s="25" t="n"/>
      <c r="I250" s="26">
        <f>IFERROR(IF(A250="","",MAX(0,G250-H250)),"")</f>
        <v/>
      </c>
      <c r="J250" s="14">
        <f>IFERROR(IF(A250="","",VLOOKUP(F250,'Paramètres'!$A$14:$D$17,3,FALSE)),"")</f>
        <v/>
      </c>
      <c r="K250" s="26">
        <f>IFERROR(IF(I250="","",ROUND(I250*J250,2)),"")</f>
        <v/>
      </c>
      <c r="L250" s="14">
        <f>IFERROR(IF(A250="","",VLOOKUP(F250,'Paramètres'!$A$14:$D$17,4,FALSE)),"")</f>
        <v/>
      </c>
      <c r="M250" s="26">
        <f>IFERROR(IF(I250="","",ROUND(I250*L250,2)),"")</f>
        <v/>
      </c>
      <c r="N250" s="26">
        <f>IFERROR(IF(I250="","",I250+K250+M250),"")</f>
        <v/>
      </c>
      <c r="O250" s="27">
        <f>IFERROR(IF(A250="","",DATE(YEAR(A250),MONTH(A250),1)),"")</f>
        <v/>
      </c>
      <c r="P250" s="11" t="n"/>
      <c r="Q250" s="10" t="n"/>
      <c r="R250" s="4" t="n"/>
    </row>
    <row r="251">
      <c r="A251" s="10" t="n"/>
      <c r="B251" s="11" t="n"/>
      <c r="C251" s="4" t="n"/>
      <c r="D251" s="4" t="n"/>
      <c r="E251" s="11" t="n"/>
      <c r="F251" s="11" t="n"/>
      <c r="G251" s="25" t="n"/>
      <c r="H251" s="25" t="n"/>
      <c r="I251" s="26">
        <f>IFERROR(IF(A251="","",MAX(0,G251-H251)),"")</f>
        <v/>
      </c>
      <c r="J251" s="14">
        <f>IFERROR(IF(A251="","",VLOOKUP(F251,'Paramètres'!$A$14:$D$17,3,FALSE)),"")</f>
        <v/>
      </c>
      <c r="K251" s="26">
        <f>IFERROR(IF(I251="","",ROUND(I251*J251,2)),"")</f>
        <v/>
      </c>
      <c r="L251" s="14">
        <f>IFERROR(IF(A251="","",VLOOKUP(F251,'Paramètres'!$A$14:$D$17,4,FALSE)),"")</f>
        <v/>
      </c>
      <c r="M251" s="26">
        <f>IFERROR(IF(I251="","",ROUND(I251*L251,2)),"")</f>
        <v/>
      </c>
      <c r="N251" s="26">
        <f>IFERROR(IF(I251="","",I251+K251+M251),"")</f>
        <v/>
      </c>
      <c r="O251" s="27">
        <f>IFERROR(IF(A251="","",DATE(YEAR(A251),MONTH(A251),1)),"")</f>
        <v/>
      </c>
      <c r="P251" s="11" t="n"/>
      <c r="Q251" s="10" t="n"/>
      <c r="R251" s="4" t="n"/>
    </row>
    <row r="252">
      <c r="A252" s="10" t="n"/>
      <c r="B252" s="11" t="n"/>
      <c r="C252" s="4" t="n"/>
      <c r="D252" s="4" t="n"/>
      <c r="E252" s="11" t="n"/>
      <c r="F252" s="11" t="n"/>
      <c r="G252" s="25" t="n"/>
      <c r="H252" s="25" t="n"/>
      <c r="I252" s="26">
        <f>IFERROR(IF(A252="","",MAX(0,G252-H252)),"")</f>
        <v/>
      </c>
      <c r="J252" s="14">
        <f>IFERROR(IF(A252="","",VLOOKUP(F252,'Paramètres'!$A$14:$D$17,3,FALSE)),"")</f>
        <v/>
      </c>
      <c r="K252" s="26">
        <f>IFERROR(IF(I252="","",ROUND(I252*J252,2)),"")</f>
        <v/>
      </c>
      <c r="L252" s="14">
        <f>IFERROR(IF(A252="","",VLOOKUP(F252,'Paramètres'!$A$14:$D$17,4,FALSE)),"")</f>
        <v/>
      </c>
      <c r="M252" s="26">
        <f>IFERROR(IF(I252="","",ROUND(I252*L252,2)),"")</f>
        <v/>
      </c>
      <c r="N252" s="26">
        <f>IFERROR(IF(I252="","",I252+K252+M252),"")</f>
        <v/>
      </c>
      <c r="O252" s="27">
        <f>IFERROR(IF(A252="","",DATE(YEAR(A252),MONTH(A252),1)),"")</f>
        <v/>
      </c>
      <c r="P252" s="11" t="n"/>
      <c r="Q252" s="10" t="n"/>
      <c r="R252" s="4" t="n"/>
    </row>
    <row r="253">
      <c r="A253" s="10" t="n"/>
      <c r="B253" s="11" t="n"/>
      <c r="C253" s="4" t="n"/>
      <c r="D253" s="4" t="n"/>
      <c r="E253" s="11" t="n"/>
      <c r="F253" s="11" t="n"/>
      <c r="G253" s="25" t="n"/>
      <c r="H253" s="25" t="n"/>
      <c r="I253" s="26">
        <f>IFERROR(IF(A253="","",MAX(0,G253-H253)),"")</f>
        <v/>
      </c>
      <c r="J253" s="14">
        <f>IFERROR(IF(A253="","",VLOOKUP(F253,'Paramètres'!$A$14:$D$17,3,FALSE)),"")</f>
        <v/>
      </c>
      <c r="K253" s="26">
        <f>IFERROR(IF(I253="","",ROUND(I253*J253,2)),"")</f>
        <v/>
      </c>
      <c r="L253" s="14">
        <f>IFERROR(IF(A253="","",VLOOKUP(F253,'Paramètres'!$A$14:$D$17,4,FALSE)),"")</f>
        <v/>
      </c>
      <c r="M253" s="26">
        <f>IFERROR(IF(I253="","",ROUND(I253*L253,2)),"")</f>
        <v/>
      </c>
      <c r="N253" s="26">
        <f>IFERROR(IF(I253="","",I253+K253+M253),"")</f>
        <v/>
      </c>
      <c r="O253" s="27">
        <f>IFERROR(IF(A253="","",DATE(YEAR(A253),MONTH(A253),1)),"")</f>
        <v/>
      </c>
      <c r="P253" s="11" t="n"/>
      <c r="Q253" s="10" t="n"/>
      <c r="R253" s="4" t="n"/>
    </row>
    <row r="254">
      <c r="A254" s="10" t="n"/>
      <c r="B254" s="11" t="n"/>
      <c r="C254" s="4" t="n"/>
      <c r="D254" s="4" t="n"/>
      <c r="E254" s="11" t="n"/>
      <c r="F254" s="11" t="n"/>
      <c r="G254" s="25" t="n"/>
      <c r="H254" s="25" t="n"/>
      <c r="I254" s="26">
        <f>IFERROR(IF(A254="","",MAX(0,G254-H254)),"")</f>
        <v/>
      </c>
      <c r="J254" s="14">
        <f>IFERROR(IF(A254="","",VLOOKUP(F254,'Paramètres'!$A$14:$D$17,3,FALSE)),"")</f>
        <v/>
      </c>
      <c r="K254" s="26">
        <f>IFERROR(IF(I254="","",ROUND(I254*J254,2)),"")</f>
        <v/>
      </c>
      <c r="L254" s="14">
        <f>IFERROR(IF(A254="","",VLOOKUP(F254,'Paramètres'!$A$14:$D$17,4,FALSE)),"")</f>
        <v/>
      </c>
      <c r="M254" s="26">
        <f>IFERROR(IF(I254="","",ROUND(I254*L254,2)),"")</f>
        <v/>
      </c>
      <c r="N254" s="26">
        <f>IFERROR(IF(I254="","",I254+K254+M254),"")</f>
        <v/>
      </c>
      <c r="O254" s="27">
        <f>IFERROR(IF(A254="","",DATE(YEAR(A254),MONTH(A254),1)),"")</f>
        <v/>
      </c>
      <c r="P254" s="11" t="n"/>
      <c r="Q254" s="10" t="n"/>
      <c r="R254" s="4" t="n"/>
    </row>
    <row r="255">
      <c r="A255" s="10" t="n"/>
      <c r="B255" s="11" t="n"/>
      <c r="C255" s="4" t="n"/>
      <c r="D255" s="4" t="n"/>
      <c r="E255" s="11" t="n"/>
      <c r="F255" s="11" t="n"/>
      <c r="G255" s="25" t="n"/>
      <c r="H255" s="25" t="n"/>
      <c r="I255" s="26">
        <f>IFERROR(IF(A255="","",MAX(0,G255-H255)),"")</f>
        <v/>
      </c>
      <c r="J255" s="14">
        <f>IFERROR(IF(A255="","",VLOOKUP(F255,'Paramètres'!$A$14:$D$17,3,FALSE)),"")</f>
        <v/>
      </c>
      <c r="K255" s="26">
        <f>IFERROR(IF(I255="","",ROUND(I255*J255,2)),"")</f>
        <v/>
      </c>
      <c r="L255" s="14">
        <f>IFERROR(IF(A255="","",VLOOKUP(F255,'Paramètres'!$A$14:$D$17,4,FALSE)),"")</f>
        <v/>
      </c>
      <c r="M255" s="26">
        <f>IFERROR(IF(I255="","",ROUND(I255*L255,2)),"")</f>
        <v/>
      </c>
      <c r="N255" s="26">
        <f>IFERROR(IF(I255="","",I255+K255+M255),"")</f>
        <v/>
      </c>
      <c r="O255" s="27">
        <f>IFERROR(IF(A255="","",DATE(YEAR(A255),MONTH(A255),1)),"")</f>
        <v/>
      </c>
      <c r="P255" s="11" t="n"/>
      <c r="Q255" s="10" t="n"/>
      <c r="R255" s="4" t="n"/>
    </row>
    <row r="256">
      <c r="A256" s="10" t="n"/>
      <c r="B256" s="11" t="n"/>
      <c r="C256" s="4" t="n"/>
      <c r="D256" s="4" t="n"/>
      <c r="E256" s="11" t="n"/>
      <c r="F256" s="11" t="n"/>
      <c r="G256" s="25" t="n"/>
      <c r="H256" s="25" t="n"/>
      <c r="I256" s="26">
        <f>IFERROR(IF(A256="","",MAX(0,G256-H256)),"")</f>
        <v/>
      </c>
      <c r="J256" s="14">
        <f>IFERROR(IF(A256="","",VLOOKUP(F256,'Paramètres'!$A$14:$D$17,3,FALSE)),"")</f>
        <v/>
      </c>
      <c r="K256" s="26">
        <f>IFERROR(IF(I256="","",ROUND(I256*J256,2)),"")</f>
        <v/>
      </c>
      <c r="L256" s="14">
        <f>IFERROR(IF(A256="","",VLOOKUP(F256,'Paramètres'!$A$14:$D$17,4,FALSE)),"")</f>
        <v/>
      </c>
      <c r="M256" s="26">
        <f>IFERROR(IF(I256="","",ROUND(I256*L256,2)),"")</f>
        <v/>
      </c>
      <c r="N256" s="26">
        <f>IFERROR(IF(I256="","",I256+K256+M256),"")</f>
        <v/>
      </c>
      <c r="O256" s="27">
        <f>IFERROR(IF(A256="","",DATE(YEAR(A256),MONTH(A256),1)),"")</f>
        <v/>
      </c>
      <c r="P256" s="11" t="n"/>
      <c r="Q256" s="10" t="n"/>
      <c r="R256" s="4" t="n"/>
    </row>
    <row r="257">
      <c r="A257" s="10" t="n"/>
      <c r="B257" s="11" t="n"/>
      <c r="C257" s="4" t="n"/>
      <c r="D257" s="4" t="n"/>
      <c r="E257" s="11" t="n"/>
      <c r="F257" s="11" t="n"/>
      <c r="G257" s="25" t="n"/>
      <c r="H257" s="25" t="n"/>
      <c r="I257" s="26">
        <f>IFERROR(IF(A257="","",MAX(0,G257-H257)),"")</f>
        <v/>
      </c>
      <c r="J257" s="14">
        <f>IFERROR(IF(A257="","",VLOOKUP(F257,'Paramètres'!$A$14:$D$17,3,FALSE)),"")</f>
        <v/>
      </c>
      <c r="K257" s="26">
        <f>IFERROR(IF(I257="","",ROUND(I257*J257,2)),"")</f>
        <v/>
      </c>
      <c r="L257" s="14">
        <f>IFERROR(IF(A257="","",VLOOKUP(F257,'Paramètres'!$A$14:$D$17,4,FALSE)),"")</f>
        <v/>
      </c>
      <c r="M257" s="26">
        <f>IFERROR(IF(I257="","",ROUND(I257*L257,2)),"")</f>
        <v/>
      </c>
      <c r="N257" s="26">
        <f>IFERROR(IF(I257="","",I257+K257+M257),"")</f>
        <v/>
      </c>
      <c r="O257" s="27">
        <f>IFERROR(IF(A257="","",DATE(YEAR(A257),MONTH(A257),1)),"")</f>
        <v/>
      </c>
      <c r="P257" s="11" t="n"/>
      <c r="Q257" s="10" t="n"/>
      <c r="R257" s="4" t="n"/>
    </row>
    <row r="258">
      <c r="A258" s="10" t="n"/>
      <c r="B258" s="11" t="n"/>
      <c r="C258" s="4" t="n"/>
      <c r="D258" s="4" t="n"/>
      <c r="E258" s="11" t="n"/>
      <c r="F258" s="11" t="n"/>
      <c r="G258" s="25" t="n"/>
      <c r="H258" s="25" t="n"/>
      <c r="I258" s="26">
        <f>IFERROR(IF(A258="","",MAX(0,G258-H258)),"")</f>
        <v/>
      </c>
      <c r="J258" s="14">
        <f>IFERROR(IF(A258="","",VLOOKUP(F258,'Paramètres'!$A$14:$D$17,3,FALSE)),"")</f>
        <v/>
      </c>
      <c r="K258" s="26">
        <f>IFERROR(IF(I258="","",ROUND(I258*J258,2)),"")</f>
        <v/>
      </c>
      <c r="L258" s="14">
        <f>IFERROR(IF(A258="","",VLOOKUP(F258,'Paramètres'!$A$14:$D$17,4,FALSE)),"")</f>
        <v/>
      </c>
      <c r="M258" s="26">
        <f>IFERROR(IF(I258="","",ROUND(I258*L258,2)),"")</f>
        <v/>
      </c>
      <c r="N258" s="26">
        <f>IFERROR(IF(I258="","",I258+K258+M258),"")</f>
        <v/>
      </c>
      <c r="O258" s="27">
        <f>IFERROR(IF(A258="","",DATE(YEAR(A258),MONTH(A258),1)),"")</f>
        <v/>
      </c>
      <c r="P258" s="11" t="n"/>
      <c r="Q258" s="10" t="n"/>
      <c r="R258" s="4" t="n"/>
    </row>
    <row r="259">
      <c r="A259" s="10" t="n"/>
      <c r="B259" s="11" t="n"/>
      <c r="C259" s="4" t="n"/>
      <c r="D259" s="4" t="n"/>
      <c r="E259" s="11" t="n"/>
      <c r="F259" s="11" t="n"/>
      <c r="G259" s="25" t="n"/>
      <c r="H259" s="25" t="n"/>
      <c r="I259" s="26">
        <f>IFERROR(IF(A259="","",MAX(0,G259-H259)),"")</f>
        <v/>
      </c>
      <c r="J259" s="14">
        <f>IFERROR(IF(A259="","",VLOOKUP(F259,'Paramètres'!$A$14:$D$17,3,FALSE)),"")</f>
        <v/>
      </c>
      <c r="K259" s="26">
        <f>IFERROR(IF(I259="","",ROUND(I259*J259,2)),"")</f>
        <v/>
      </c>
      <c r="L259" s="14">
        <f>IFERROR(IF(A259="","",VLOOKUP(F259,'Paramètres'!$A$14:$D$17,4,FALSE)),"")</f>
        <v/>
      </c>
      <c r="M259" s="26">
        <f>IFERROR(IF(I259="","",ROUND(I259*L259,2)),"")</f>
        <v/>
      </c>
      <c r="N259" s="26">
        <f>IFERROR(IF(I259="","",I259+K259+M259),"")</f>
        <v/>
      </c>
      <c r="O259" s="27">
        <f>IFERROR(IF(A259="","",DATE(YEAR(A259),MONTH(A259),1)),"")</f>
        <v/>
      </c>
      <c r="P259" s="11" t="n"/>
      <c r="Q259" s="10" t="n"/>
      <c r="R259" s="4" t="n"/>
    </row>
    <row r="260">
      <c r="A260" s="10" t="n"/>
      <c r="B260" s="11" t="n"/>
      <c r="C260" s="4" t="n"/>
      <c r="D260" s="4" t="n"/>
      <c r="E260" s="11" t="n"/>
      <c r="F260" s="11" t="n"/>
      <c r="G260" s="25" t="n"/>
      <c r="H260" s="25" t="n"/>
      <c r="I260" s="26">
        <f>IFERROR(IF(A260="","",MAX(0,G260-H260)),"")</f>
        <v/>
      </c>
      <c r="J260" s="14">
        <f>IFERROR(IF(A260="","",VLOOKUP(F260,'Paramètres'!$A$14:$D$17,3,FALSE)),"")</f>
        <v/>
      </c>
      <c r="K260" s="26">
        <f>IFERROR(IF(I260="","",ROUND(I260*J260,2)),"")</f>
        <v/>
      </c>
      <c r="L260" s="14">
        <f>IFERROR(IF(A260="","",VLOOKUP(F260,'Paramètres'!$A$14:$D$17,4,FALSE)),"")</f>
        <v/>
      </c>
      <c r="M260" s="26">
        <f>IFERROR(IF(I260="","",ROUND(I260*L260,2)),"")</f>
        <v/>
      </c>
      <c r="N260" s="26">
        <f>IFERROR(IF(I260="","",I260+K260+M260),"")</f>
        <v/>
      </c>
      <c r="O260" s="27">
        <f>IFERROR(IF(A260="","",DATE(YEAR(A260),MONTH(A260),1)),"")</f>
        <v/>
      </c>
      <c r="P260" s="11" t="n"/>
      <c r="Q260" s="10" t="n"/>
      <c r="R260" s="4" t="n"/>
    </row>
    <row r="261">
      <c r="A261" s="10" t="n"/>
      <c r="B261" s="11" t="n"/>
      <c r="C261" s="4" t="n"/>
      <c r="D261" s="4" t="n"/>
      <c r="E261" s="11" t="n"/>
      <c r="F261" s="11" t="n"/>
      <c r="G261" s="25" t="n"/>
      <c r="H261" s="25" t="n"/>
      <c r="I261" s="26">
        <f>IFERROR(IF(A261="","",MAX(0,G261-H261)),"")</f>
        <v/>
      </c>
      <c r="J261" s="14">
        <f>IFERROR(IF(A261="","",VLOOKUP(F261,'Paramètres'!$A$14:$D$17,3,FALSE)),"")</f>
        <v/>
      </c>
      <c r="K261" s="26">
        <f>IFERROR(IF(I261="","",ROUND(I261*J261,2)),"")</f>
        <v/>
      </c>
      <c r="L261" s="14">
        <f>IFERROR(IF(A261="","",VLOOKUP(F261,'Paramètres'!$A$14:$D$17,4,FALSE)),"")</f>
        <v/>
      </c>
      <c r="M261" s="26">
        <f>IFERROR(IF(I261="","",ROUND(I261*L261,2)),"")</f>
        <v/>
      </c>
      <c r="N261" s="26">
        <f>IFERROR(IF(I261="","",I261+K261+M261),"")</f>
        <v/>
      </c>
      <c r="O261" s="27">
        <f>IFERROR(IF(A261="","",DATE(YEAR(A261),MONTH(A261),1)),"")</f>
        <v/>
      </c>
      <c r="P261" s="11" t="n"/>
      <c r="Q261" s="10" t="n"/>
      <c r="R261" s="4" t="n"/>
    </row>
    <row r="262">
      <c r="A262" s="10" t="n"/>
      <c r="B262" s="11" t="n"/>
      <c r="C262" s="4" t="n"/>
      <c r="D262" s="4" t="n"/>
      <c r="E262" s="11" t="n"/>
      <c r="F262" s="11" t="n"/>
      <c r="G262" s="25" t="n"/>
      <c r="H262" s="25" t="n"/>
      <c r="I262" s="26">
        <f>IFERROR(IF(A262="","",MAX(0,G262-H262)),"")</f>
        <v/>
      </c>
      <c r="J262" s="14">
        <f>IFERROR(IF(A262="","",VLOOKUP(F262,'Paramètres'!$A$14:$D$17,3,FALSE)),"")</f>
        <v/>
      </c>
      <c r="K262" s="26">
        <f>IFERROR(IF(I262="","",ROUND(I262*J262,2)),"")</f>
        <v/>
      </c>
      <c r="L262" s="14">
        <f>IFERROR(IF(A262="","",VLOOKUP(F262,'Paramètres'!$A$14:$D$17,4,FALSE)),"")</f>
        <v/>
      </c>
      <c r="M262" s="26">
        <f>IFERROR(IF(I262="","",ROUND(I262*L262,2)),"")</f>
        <v/>
      </c>
      <c r="N262" s="26">
        <f>IFERROR(IF(I262="","",I262+K262+M262),"")</f>
        <v/>
      </c>
      <c r="O262" s="27">
        <f>IFERROR(IF(A262="","",DATE(YEAR(A262),MONTH(A262),1)),"")</f>
        <v/>
      </c>
      <c r="P262" s="11" t="n"/>
      <c r="Q262" s="10" t="n"/>
      <c r="R262" s="4" t="n"/>
    </row>
    <row r="263">
      <c r="A263" s="10" t="n"/>
      <c r="B263" s="11" t="n"/>
      <c r="C263" s="4" t="n"/>
      <c r="D263" s="4" t="n"/>
      <c r="E263" s="11" t="n"/>
      <c r="F263" s="11" t="n"/>
      <c r="G263" s="25" t="n"/>
      <c r="H263" s="25" t="n"/>
      <c r="I263" s="26">
        <f>IFERROR(IF(A263="","",MAX(0,G263-H263)),"")</f>
        <v/>
      </c>
      <c r="J263" s="14">
        <f>IFERROR(IF(A263="","",VLOOKUP(F263,'Paramètres'!$A$14:$D$17,3,FALSE)),"")</f>
        <v/>
      </c>
      <c r="K263" s="26">
        <f>IFERROR(IF(I263="","",ROUND(I263*J263,2)),"")</f>
        <v/>
      </c>
      <c r="L263" s="14">
        <f>IFERROR(IF(A263="","",VLOOKUP(F263,'Paramètres'!$A$14:$D$17,4,FALSE)),"")</f>
        <v/>
      </c>
      <c r="M263" s="26">
        <f>IFERROR(IF(I263="","",ROUND(I263*L263,2)),"")</f>
        <v/>
      </c>
      <c r="N263" s="26">
        <f>IFERROR(IF(I263="","",I263+K263+M263),"")</f>
        <v/>
      </c>
      <c r="O263" s="27">
        <f>IFERROR(IF(A263="","",DATE(YEAR(A263),MONTH(A263),1)),"")</f>
        <v/>
      </c>
      <c r="P263" s="11" t="n"/>
      <c r="Q263" s="10" t="n"/>
      <c r="R263" s="4" t="n"/>
    </row>
    <row r="264">
      <c r="A264" s="10" t="n"/>
      <c r="B264" s="11" t="n"/>
      <c r="C264" s="4" t="n"/>
      <c r="D264" s="4" t="n"/>
      <c r="E264" s="11" t="n"/>
      <c r="F264" s="11" t="n"/>
      <c r="G264" s="25" t="n"/>
      <c r="H264" s="25" t="n"/>
      <c r="I264" s="26">
        <f>IFERROR(IF(A264="","",MAX(0,G264-H264)),"")</f>
        <v/>
      </c>
      <c r="J264" s="14">
        <f>IFERROR(IF(A264="","",VLOOKUP(F264,'Paramètres'!$A$14:$D$17,3,FALSE)),"")</f>
        <v/>
      </c>
      <c r="K264" s="26">
        <f>IFERROR(IF(I264="","",ROUND(I264*J264,2)),"")</f>
        <v/>
      </c>
      <c r="L264" s="14">
        <f>IFERROR(IF(A264="","",VLOOKUP(F264,'Paramètres'!$A$14:$D$17,4,FALSE)),"")</f>
        <v/>
      </c>
      <c r="M264" s="26">
        <f>IFERROR(IF(I264="","",ROUND(I264*L264,2)),"")</f>
        <v/>
      </c>
      <c r="N264" s="26">
        <f>IFERROR(IF(I264="","",I264+K264+M264),"")</f>
        <v/>
      </c>
      <c r="O264" s="27">
        <f>IFERROR(IF(A264="","",DATE(YEAR(A264),MONTH(A264),1)),"")</f>
        <v/>
      </c>
      <c r="P264" s="11" t="n"/>
      <c r="Q264" s="10" t="n"/>
      <c r="R264" s="4" t="n"/>
    </row>
    <row r="265">
      <c r="A265" s="10" t="n"/>
      <c r="B265" s="11" t="n"/>
      <c r="C265" s="4" t="n"/>
      <c r="D265" s="4" t="n"/>
      <c r="E265" s="11" t="n"/>
      <c r="F265" s="11" t="n"/>
      <c r="G265" s="25" t="n"/>
      <c r="H265" s="25" t="n"/>
      <c r="I265" s="26">
        <f>IFERROR(IF(A265="","",MAX(0,G265-H265)),"")</f>
        <v/>
      </c>
      <c r="J265" s="14">
        <f>IFERROR(IF(A265="","",VLOOKUP(F265,'Paramètres'!$A$14:$D$17,3,FALSE)),"")</f>
        <v/>
      </c>
      <c r="K265" s="26">
        <f>IFERROR(IF(I265="","",ROUND(I265*J265,2)),"")</f>
        <v/>
      </c>
      <c r="L265" s="14">
        <f>IFERROR(IF(A265="","",VLOOKUP(F265,'Paramètres'!$A$14:$D$17,4,FALSE)),"")</f>
        <v/>
      </c>
      <c r="M265" s="26">
        <f>IFERROR(IF(I265="","",ROUND(I265*L265,2)),"")</f>
        <v/>
      </c>
      <c r="N265" s="26">
        <f>IFERROR(IF(I265="","",I265+K265+M265),"")</f>
        <v/>
      </c>
      <c r="O265" s="27">
        <f>IFERROR(IF(A265="","",DATE(YEAR(A265),MONTH(A265),1)),"")</f>
        <v/>
      </c>
      <c r="P265" s="11" t="n"/>
      <c r="Q265" s="10" t="n"/>
      <c r="R265" s="4" t="n"/>
    </row>
    <row r="266">
      <c r="A266" s="10" t="n"/>
      <c r="B266" s="11" t="n"/>
      <c r="C266" s="4" t="n"/>
      <c r="D266" s="4" t="n"/>
      <c r="E266" s="11" t="n"/>
      <c r="F266" s="11" t="n"/>
      <c r="G266" s="25" t="n"/>
      <c r="H266" s="25" t="n"/>
      <c r="I266" s="26">
        <f>IFERROR(IF(A266="","",MAX(0,G266-H266)),"")</f>
        <v/>
      </c>
      <c r="J266" s="14">
        <f>IFERROR(IF(A266="","",VLOOKUP(F266,'Paramètres'!$A$14:$D$17,3,FALSE)),"")</f>
        <v/>
      </c>
      <c r="K266" s="26">
        <f>IFERROR(IF(I266="","",ROUND(I266*J266,2)),"")</f>
        <v/>
      </c>
      <c r="L266" s="14">
        <f>IFERROR(IF(A266="","",VLOOKUP(F266,'Paramètres'!$A$14:$D$17,4,FALSE)),"")</f>
        <v/>
      </c>
      <c r="M266" s="26">
        <f>IFERROR(IF(I266="","",ROUND(I266*L266,2)),"")</f>
        <v/>
      </c>
      <c r="N266" s="26">
        <f>IFERROR(IF(I266="","",I266+K266+M266),"")</f>
        <v/>
      </c>
      <c r="O266" s="27">
        <f>IFERROR(IF(A266="","",DATE(YEAR(A266),MONTH(A266),1)),"")</f>
        <v/>
      </c>
      <c r="P266" s="11" t="n"/>
      <c r="Q266" s="10" t="n"/>
      <c r="R266" s="4" t="n"/>
    </row>
    <row r="267">
      <c r="A267" s="10" t="n"/>
      <c r="B267" s="11" t="n"/>
      <c r="C267" s="4" t="n"/>
      <c r="D267" s="4" t="n"/>
      <c r="E267" s="11" t="n"/>
      <c r="F267" s="11" t="n"/>
      <c r="G267" s="25" t="n"/>
      <c r="H267" s="25" t="n"/>
      <c r="I267" s="26">
        <f>IFERROR(IF(A267="","",MAX(0,G267-H267)),"")</f>
        <v/>
      </c>
      <c r="J267" s="14">
        <f>IFERROR(IF(A267="","",VLOOKUP(F267,'Paramètres'!$A$14:$D$17,3,FALSE)),"")</f>
        <v/>
      </c>
      <c r="K267" s="26">
        <f>IFERROR(IF(I267="","",ROUND(I267*J267,2)),"")</f>
        <v/>
      </c>
      <c r="L267" s="14">
        <f>IFERROR(IF(A267="","",VLOOKUP(F267,'Paramètres'!$A$14:$D$17,4,FALSE)),"")</f>
        <v/>
      </c>
      <c r="M267" s="26">
        <f>IFERROR(IF(I267="","",ROUND(I267*L267,2)),"")</f>
        <v/>
      </c>
      <c r="N267" s="26">
        <f>IFERROR(IF(I267="","",I267+K267+M267),"")</f>
        <v/>
      </c>
      <c r="O267" s="27">
        <f>IFERROR(IF(A267="","",DATE(YEAR(A267),MONTH(A267),1)),"")</f>
        <v/>
      </c>
      <c r="P267" s="11" t="n"/>
      <c r="Q267" s="10" t="n"/>
      <c r="R267" s="4" t="n"/>
    </row>
    <row r="268">
      <c r="A268" s="10" t="n"/>
      <c r="B268" s="11" t="n"/>
      <c r="C268" s="4" t="n"/>
      <c r="D268" s="4" t="n"/>
      <c r="E268" s="11" t="n"/>
      <c r="F268" s="11" t="n"/>
      <c r="G268" s="25" t="n"/>
      <c r="H268" s="25" t="n"/>
      <c r="I268" s="26">
        <f>IFERROR(IF(A268="","",MAX(0,G268-H268)),"")</f>
        <v/>
      </c>
      <c r="J268" s="14">
        <f>IFERROR(IF(A268="","",VLOOKUP(F268,'Paramètres'!$A$14:$D$17,3,FALSE)),"")</f>
        <v/>
      </c>
      <c r="K268" s="26">
        <f>IFERROR(IF(I268="","",ROUND(I268*J268,2)),"")</f>
        <v/>
      </c>
      <c r="L268" s="14">
        <f>IFERROR(IF(A268="","",VLOOKUP(F268,'Paramètres'!$A$14:$D$17,4,FALSE)),"")</f>
        <v/>
      </c>
      <c r="M268" s="26">
        <f>IFERROR(IF(I268="","",ROUND(I268*L268,2)),"")</f>
        <v/>
      </c>
      <c r="N268" s="26">
        <f>IFERROR(IF(I268="","",I268+K268+M268),"")</f>
        <v/>
      </c>
      <c r="O268" s="27">
        <f>IFERROR(IF(A268="","",DATE(YEAR(A268),MONTH(A268),1)),"")</f>
        <v/>
      </c>
      <c r="P268" s="11" t="n"/>
      <c r="Q268" s="10" t="n"/>
      <c r="R268" s="4" t="n"/>
    </row>
    <row r="269">
      <c r="A269" s="10" t="n"/>
      <c r="B269" s="11" t="n"/>
      <c r="C269" s="4" t="n"/>
      <c r="D269" s="4" t="n"/>
      <c r="E269" s="11" t="n"/>
      <c r="F269" s="11" t="n"/>
      <c r="G269" s="25" t="n"/>
      <c r="H269" s="25" t="n"/>
      <c r="I269" s="26">
        <f>IFERROR(IF(A269="","",MAX(0,G269-H269)),"")</f>
        <v/>
      </c>
      <c r="J269" s="14">
        <f>IFERROR(IF(A269="","",VLOOKUP(F269,'Paramètres'!$A$14:$D$17,3,FALSE)),"")</f>
        <v/>
      </c>
      <c r="K269" s="26">
        <f>IFERROR(IF(I269="","",ROUND(I269*J269,2)),"")</f>
        <v/>
      </c>
      <c r="L269" s="14">
        <f>IFERROR(IF(A269="","",VLOOKUP(F269,'Paramètres'!$A$14:$D$17,4,FALSE)),"")</f>
        <v/>
      </c>
      <c r="M269" s="26">
        <f>IFERROR(IF(I269="","",ROUND(I269*L269,2)),"")</f>
        <v/>
      </c>
      <c r="N269" s="26">
        <f>IFERROR(IF(I269="","",I269+K269+M269),"")</f>
        <v/>
      </c>
      <c r="O269" s="27">
        <f>IFERROR(IF(A269="","",DATE(YEAR(A269),MONTH(A269),1)),"")</f>
        <v/>
      </c>
      <c r="P269" s="11" t="n"/>
      <c r="Q269" s="10" t="n"/>
      <c r="R269" s="4" t="n"/>
    </row>
    <row r="270">
      <c r="A270" s="10" t="n"/>
      <c r="B270" s="11" t="n"/>
      <c r="C270" s="4" t="n"/>
      <c r="D270" s="4" t="n"/>
      <c r="E270" s="11" t="n"/>
      <c r="F270" s="11" t="n"/>
      <c r="G270" s="25" t="n"/>
      <c r="H270" s="25" t="n"/>
      <c r="I270" s="26">
        <f>IFERROR(IF(A270="","",MAX(0,G270-H270)),"")</f>
        <v/>
      </c>
      <c r="J270" s="14">
        <f>IFERROR(IF(A270="","",VLOOKUP(F270,'Paramètres'!$A$14:$D$17,3,FALSE)),"")</f>
        <v/>
      </c>
      <c r="K270" s="26">
        <f>IFERROR(IF(I270="","",ROUND(I270*J270,2)),"")</f>
        <v/>
      </c>
      <c r="L270" s="14">
        <f>IFERROR(IF(A270="","",VLOOKUP(F270,'Paramètres'!$A$14:$D$17,4,FALSE)),"")</f>
        <v/>
      </c>
      <c r="M270" s="26">
        <f>IFERROR(IF(I270="","",ROUND(I270*L270,2)),"")</f>
        <v/>
      </c>
      <c r="N270" s="26">
        <f>IFERROR(IF(I270="","",I270+K270+M270),"")</f>
        <v/>
      </c>
      <c r="O270" s="27">
        <f>IFERROR(IF(A270="","",DATE(YEAR(A270),MONTH(A270),1)),"")</f>
        <v/>
      </c>
      <c r="P270" s="11" t="n"/>
      <c r="Q270" s="10" t="n"/>
      <c r="R270" s="4" t="n"/>
    </row>
    <row r="271">
      <c r="A271" s="10" t="n"/>
      <c r="B271" s="11" t="n"/>
      <c r="C271" s="4" t="n"/>
      <c r="D271" s="4" t="n"/>
      <c r="E271" s="11" t="n"/>
      <c r="F271" s="11" t="n"/>
      <c r="G271" s="25" t="n"/>
      <c r="H271" s="25" t="n"/>
      <c r="I271" s="26">
        <f>IFERROR(IF(A271="","",MAX(0,G271-H271)),"")</f>
        <v/>
      </c>
      <c r="J271" s="14">
        <f>IFERROR(IF(A271="","",VLOOKUP(F271,'Paramètres'!$A$14:$D$17,3,FALSE)),"")</f>
        <v/>
      </c>
      <c r="K271" s="26">
        <f>IFERROR(IF(I271="","",ROUND(I271*J271,2)),"")</f>
        <v/>
      </c>
      <c r="L271" s="14">
        <f>IFERROR(IF(A271="","",VLOOKUP(F271,'Paramètres'!$A$14:$D$17,4,FALSE)),"")</f>
        <v/>
      </c>
      <c r="M271" s="26">
        <f>IFERROR(IF(I271="","",ROUND(I271*L271,2)),"")</f>
        <v/>
      </c>
      <c r="N271" s="26">
        <f>IFERROR(IF(I271="","",I271+K271+M271),"")</f>
        <v/>
      </c>
      <c r="O271" s="27">
        <f>IFERROR(IF(A271="","",DATE(YEAR(A271),MONTH(A271),1)),"")</f>
        <v/>
      </c>
      <c r="P271" s="11" t="n"/>
      <c r="Q271" s="10" t="n"/>
      <c r="R271" s="4" t="n"/>
    </row>
    <row r="272">
      <c r="A272" s="10" t="n"/>
      <c r="B272" s="11" t="n"/>
      <c r="C272" s="4" t="n"/>
      <c r="D272" s="4" t="n"/>
      <c r="E272" s="11" t="n"/>
      <c r="F272" s="11" t="n"/>
      <c r="G272" s="25" t="n"/>
      <c r="H272" s="25" t="n"/>
      <c r="I272" s="26">
        <f>IFERROR(IF(A272="","",MAX(0,G272-H272)),"")</f>
        <v/>
      </c>
      <c r="J272" s="14">
        <f>IFERROR(IF(A272="","",VLOOKUP(F272,'Paramètres'!$A$14:$D$17,3,FALSE)),"")</f>
        <v/>
      </c>
      <c r="K272" s="26">
        <f>IFERROR(IF(I272="","",ROUND(I272*J272,2)),"")</f>
        <v/>
      </c>
      <c r="L272" s="14">
        <f>IFERROR(IF(A272="","",VLOOKUP(F272,'Paramètres'!$A$14:$D$17,4,FALSE)),"")</f>
        <v/>
      </c>
      <c r="M272" s="26">
        <f>IFERROR(IF(I272="","",ROUND(I272*L272,2)),"")</f>
        <v/>
      </c>
      <c r="N272" s="26">
        <f>IFERROR(IF(I272="","",I272+K272+M272),"")</f>
        <v/>
      </c>
      <c r="O272" s="27">
        <f>IFERROR(IF(A272="","",DATE(YEAR(A272),MONTH(A272),1)),"")</f>
        <v/>
      </c>
      <c r="P272" s="11" t="n"/>
      <c r="Q272" s="10" t="n"/>
      <c r="R272" s="4" t="n"/>
    </row>
    <row r="273">
      <c r="A273" s="10" t="n"/>
      <c r="B273" s="11" t="n"/>
      <c r="C273" s="4" t="n"/>
      <c r="D273" s="4" t="n"/>
      <c r="E273" s="11" t="n"/>
      <c r="F273" s="11" t="n"/>
      <c r="G273" s="25" t="n"/>
      <c r="H273" s="25" t="n"/>
      <c r="I273" s="26">
        <f>IFERROR(IF(A273="","",MAX(0,G273-H273)),"")</f>
        <v/>
      </c>
      <c r="J273" s="14">
        <f>IFERROR(IF(A273="","",VLOOKUP(F273,'Paramètres'!$A$14:$D$17,3,FALSE)),"")</f>
        <v/>
      </c>
      <c r="K273" s="26">
        <f>IFERROR(IF(I273="","",ROUND(I273*J273,2)),"")</f>
        <v/>
      </c>
      <c r="L273" s="14">
        <f>IFERROR(IF(A273="","",VLOOKUP(F273,'Paramètres'!$A$14:$D$17,4,FALSE)),"")</f>
        <v/>
      </c>
      <c r="M273" s="26">
        <f>IFERROR(IF(I273="","",ROUND(I273*L273,2)),"")</f>
        <v/>
      </c>
      <c r="N273" s="26">
        <f>IFERROR(IF(I273="","",I273+K273+M273),"")</f>
        <v/>
      </c>
      <c r="O273" s="27">
        <f>IFERROR(IF(A273="","",DATE(YEAR(A273),MONTH(A273),1)),"")</f>
        <v/>
      </c>
      <c r="P273" s="11" t="n"/>
      <c r="Q273" s="10" t="n"/>
      <c r="R273" s="4" t="n"/>
    </row>
    <row r="274">
      <c r="A274" s="10" t="n"/>
      <c r="B274" s="11" t="n"/>
      <c r="C274" s="4" t="n"/>
      <c r="D274" s="4" t="n"/>
      <c r="E274" s="11" t="n"/>
      <c r="F274" s="11" t="n"/>
      <c r="G274" s="25" t="n"/>
      <c r="H274" s="25" t="n"/>
      <c r="I274" s="26">
        <f>IFERROR(IF(A274="","",MAX(0,G274-H274)),"")</f>
        <v/>
      </c>
      <c r="J274" s="14">
        <f>IFERROR(IF(A274="","",VLOOKUP(F274,'Paramètres'!$A$14:$D$17,3,FALSE)),"")</f>
        <v/>
      </c>
      <c r="K274" s="26">
        <f>IFERROR(IF(I274="","",ROUND(I274*J274,2)),"")</f>
        <v/>
      </c>
      <c r="L274" s="14">
        <f>IFERROR(IF(A274="","",VLOOKUP(F274,'Paramètres'!$A$14:$D$17,4,FALSE)),"")</f>
        <v/>
      </c>
      <c r="M274" s="26">
        <f>IFERROR(IF(I274="","",ROUND(I274*L274,2)),"")</f>
        <v/>
      </c>
      <c r="N274" s="26">
        <f>IFERROR(IF(I274="","",I274+K274+M274),"")</f>
        <v/>
      </c>
      <c r="O274" s="27">
        <f>IFERROR(IF(A274="","",DATE(YEAR(A274),MONTH(A274),1)),"")</f>
        <v/>
      </c>
      <c r="P274" s="11" t="n"/>
      <c r="Q274" s="10" t="n"/>
      <c r="R274" s="4" t="n"/>
    </row>
    <row r="275">
      <c r="A275" s="10" t="n"/>
      <c r="B275" s="11" t="n"/>
      <c r="C275" s="4" t="n"/>
      <c r="D275" s="4" t="n"/>
      <c r="E275" s="11" t="n"/>
      <c r="F275" s="11" t="n"/>
      <c r="G275" s="25" t="n"/>
      <c r="H275" s="25" t="n"/>
      <c r="I275" s="26">
        <f>IFERROR(IF(A275="","",MAX(0,G275-H275)),"")</f>
        <v/>
      </c>
      <c r="J275" s="14">
        <f>IFERROR(IF(A275="","",VLOOKUP(F275,'Paramètres'!$A$14:$D$17,3,FALSE)),"")</f>
        <v/>
      </c>
      <c r="K275" s="26">
        <f>IFERROR(IF(I275="","",ROUND(I275*J275,2)),"")</f>
        <v/>
      </c>
      <c r="L275" s="14">
        <f>IFERROR(IF(A275="","",VLOOKUP(F275,'Paramètres'!$A$14:$D$17,4,FALSE)),"")</f>
        <v/>
      </c>
      <c r="M275" s="26">
        <f>IFERROR(IF(I275="","",ROUND(I275*L275,2)),"")</f>
        <v/>
      </c>
      <c r="N275" s="26">
        <f>IFERROR(IF(I275="","",I275+K275+M275),"")</f>
        <v/>
      </c>
      <c r="O275" s="27">
        <f>IFERROR(IF(A275="","",DATE(YEAR(A275),MONTH(A275),1)),"")</f>
        <v/>
      </c>
      <c r="P275" s="11" t="n"/>
      <c r="Q275" s="10" t="n"/>
      <c r="R275" s="4" t="n"/>
    </row>
    <row r="276">
      <c r="A276" s="10" t="n"/>
      <c r="B276" s="11" t="n"/>
      <c r="C276" s="4" t="n"/>
      <c r="D276" s="4" t="n"/>
      <c r="E276" s="11" t="n"/>
      <c r="F276" s="11" t="n"/>
      <c r="G276" s="25" t="n"/>
      <c r="H276" s="25" t="n"/>
      <c r="I276" s="26">
        <f>IFERROR(IF(A276="","",MAX(0,G276-H276)),"")</f>
        <v/>
      </c>
      <c r="J276" s="14">
        <f>IFERROR(IF(A276="","",VLOOKUP(F276,'Paramètres'!$A$14:$D$17,3,FALSE)),"")</f>
        <v/>
      </c>
      <c r="K276" s="26">
        <f>IFERROR(IF(I276="","",ROUND(I276*J276,2)),"")</f>
        <v/>
      </c>
      <c r="L276" s="14">
        <f>IFERROR(IF(A276="","",VLOOKUP(F276,'Paramètres'!$A$14:$D$17,4,FALSE)),"")</f>
        <v/>
      </c>
      <c r="M276" s="26">
        <f>IFERROR(IF(I276="","",ROUND(I276*L276,2)),"")</f>
        <v/>
      </c>
      <c r="N276" s="26">
        <f>IFERROR(IF(I276="","",I276+K276+M276),"")</f>
        <v/>
      </c>
      <c r="O276" s="27">
        <f>IFERROR(IF(A276="","",DATE(YEAR(A276),MONTH(A276),1)),"")</f>
        <v/>
      </c>
      <c r="P276" s="11" t="n"/>
      <c r="Q276" s="10" t="n"/>
      <c r="R276" s="4" t="n"/>
    </row>
    <row r="277">
      <c r="A277" s="10" t="n"/>
      <c r="B277" s="11" t="n"/>
      <c r="C277" s="4" t="n"/>
      <c r="D277" s="4" t="n"/>
      <c r="E277" s="11" t="n"/>
      <c r="F277" s="11" t="n"/>
      <c r="G277" s="25" t="n"/>
      <c r="H277" s="25" t="n"/>
      <c r="I277" s="26">
        <f>IFERROR(IF(A277="","",MAX(0,G277-H277)),"")</f>
        <v/>
      </c>
      <c r="J277" s="14">
        <f>IFERROR(IF(A277="","",VLOOKUP(F277,'Paramètres'!$A$14:$D$17,3,FALSE)),"")</f>
        <v/>
      </c>
      <c r="K277" s="26">
        <f>IFERROR(IF(I277="","",ROUND(I277*J277,2)),"")</f>
        <v/>
      </c>
      <c r="L277" s="14">
        <f>IFERROR(IF(A277="","",VLOOKUP(F277,'Paramètres'!$A$14:$D$17,4,FALSE)),"")</f>
        <v/>
      </c>
      <c r="M277" s="26">
        <f>IFERROR(IF(I277="","",ROUND(I277*L277,2)),"")</f>
        <v/>
      </c>
      <c r="N277" s="26">
        <f>IFERROR(IF(I277="","",I277+K277+M277),"")</f>
        <v/>
      </c>
      <c r="O277" s="27">
        <f>IFERROR(IF(A277="","",DATE(YEAR(A277),MONTH(A277),1)),"")</f>
        <v/>
      </c>
      <c r="P277" s="11" t="n"/>
      <c r="Q277" s="10" t="n"/>
      <c r="R277" s="4" t="n"/>
    </row>
    <row r="278">
      <c r="A278" s="10" t="n"/>
      <c r="B278" s="11" t="n"/>
      <c r="C278" s="4" t="n"/>
      <c r="D278" s="4" t="n"/>
      <c r="E278" s="11" t="n"/>
      <c r="F278" s="11" t="n"/>
      <c r="G278" s="25" t="n"/>
      <c r="H278" s="25" t="n"/>
      <c r="I278" s="26">
        <f>IFERROR(IF(A278="","",MAX(0,G278-H278)),"")</f>
        <v/>
      </c>
      <c r="J278" s="14">
        <f>IFERROR(IF(A278="","",VLOOKUP(F278,'Paramètres'!$A$14:$D$17,3,FALSE)),"")</f>
        <v/>
      </c>
      <c r="K278" s="26">
        <f>IFERROR(IF(I278="","",ROUND(I278*J278,2)),"")</f>
        <v/>
      </c>
      <c r="L278" s="14">
        <f>IFERROR(IF(A278="","",VLOOKUP(F278,'Paramètres'!$A$14:$D$17,4,FALSE)),"")</f>
        <v/>
      </c>
      <c r="M278" s="26">
        <f>IFERROR(IF(I278="","",ROUND(I278*L278,2)),"")</f>
        <v/>
      </c>
      <c r="N278" s="26">
        <f>IFERROR(IF(I278="","",I278+K278+M278),"")</f>
        <v/>
      </c>
      <c r="O278" s="27">
        <f>IFERROR(IF(A278="","",DATE(YEAR(A278),MONTH(A278),1)),"")</f>
        <v/>
      </c>
      <c r="P278" s="11" t="n"/>
      <c r="Q278" s="10" t="n"/>
      <c r="R278" s="4" t="n"/>
    </row>
    <row r="279">
      <c r="A279" s="10" t="n"/>
      <c r="B279" s="11" t="n"/>
      <c r="C279" s="4" t="n"/>
      <c r="D279" s="4" t="n"/>
      <c r="E279" s="11" t="n"/>
      <c r="F279" s="11" t="n"/>
      <c r="G279" s="25" t="n"/>
      <c r="H279" s="25" t="n"/>
      <c r="I279" s="26">
        <f>IFERROR(IF(A279="","",MAX(0,G279-H279)),"")</f>
        <v/>
      </c>
      <c r="J279" s="14">
        <f>IFERROR(IF(A279="","",VLOOKUP(F279,'Paramètres'!$A$14:$D$17,3,FALSE)),"")</f>
        <v/>
      </c>
      <c r="K279" s="26">
        <f>IFERROR(IF(I279="","",ROUND(I279*J279,2)),"")</f>
        <v/>
      </c>
      <c r="L279" s="14">
        <f>IFERROR(IF(A279="","",VLOOKUP(F279,'Paramètres'!$A$14:$D$17,4,FALSE)),"")</f>
        <v/>
      </c>
      <c r="M279" s="26">
        <f>IFERROR(IF(I279="","",ROUND(I279*L279,2)),"")</f>
        <v/>
      </c>
      <c r="N279" s="26">
        <f>IFERROR(IF(I279="","",I279+K279+M279),"")</f>
        <v/>
      </c>
      <c r="O279" s="27">
        <f>IFERROR(IF(A279="","",DATE(YEAR(A279),MONTH(A279),1)),"")</f>
        <v/>
      </c>
      <c r="P279" s="11" t="n"/>
      <c r="Q279" s="10" t="n"/>
      <c r="R279" s="4" t="n"/>
    </row>
    <row r="280">
      <c r="A280" s="10" t="n"/>
      <c r="B280" s="11" t="n"/>
      <c r="C280" s="4" t="n"/>
      <c r="D280" s="4" t="n"/>
      <c r="E280" s="11" t="n"/>
      <c r="F280" s="11" t="n"/>
      <c r="G280" s="25" t="n"/>
      <c r="H280" s="25" t="n"/>
      <c r="I280" s="26">
        <f>IFERROR(IF(A280="","",MAX(0,G280-H280)),"")</f>
        <v/>
      </c>
      <c r="J280" s="14">
        <f>IFERROR(IF(A280="","",VLOOKUP(F280,'Paramètres'!$A$14:$D$17,3,FALSE)),"")</f>
        <v/>
      </c>
      <c r="K280" s="26">
        <f>IFERROR(IF(I280="","",ROUND(I280*J280,2)),"")</f>
        <v/>
      </c>
      <c r="L280" s="14">
        <f>IFERROR(IF(A280="","",VLOOKUP(F280,'Paramètres'!$A$14:$D$17,4,FALSE)),"")</f>
        <v/>
      </c>
      <c r="M280" s="26">
        <f>IFERROR(IF(I280="","",ROUND(I280*L280,2)),"")</f>
        <v/>
      </c>
      <c r="N280" s="26">
        <f>IFERROR(IF(I280="","",I280+K280+M280),"")</f>
        <v/>
      </c>
      <c r="O280" s="27">
        <f>IFERROR(IF(A280="","",DATE(YEAR(A280),MONTH(A280),1)),"")</f>
        <v/>
      </c>
      <c r="P280" s="11" t="n"/>
      <c r="Q280" s="10" t="n"/>
      <c r="R280" s="4" t="n"/>
    </row>
    <row r="281">
      <c r="A281" s="10" t="n"/>
      <c r="B281" s="11" t="n"/>
      <c r="C281" s="4" t="n"/>
      <c r="D281" s="4" t="n"/>
      <c r="E281" s="11" t="n"/>
      <c r="F281" s="11" t="n"/>
      <c r="G281" s="25" t="n"/>
      <c r="H281" s="25" t="n"/>
      <c r="I281" s="26">
        <f>IFERROR(IF(A281="","",MAX(0,G281-H281)),"")</f>
        <v/>
      </c>
      <c r="J281" s="14">
        <f>IFERROR(IF(A281="","",VLOOKUP(F281,'Paramètres'!$A$14:$D$17,3,FALSE)),"")</f>
        <v/>
      </c>
      <c r="K281" s="26">
        <f>IFERROR(IF(I281="","",ROUND(I281*J281,2)),"")</f>
        <v/>
      </c>
      <c r="L281" s="14">
        <f>IFERROR(IF(A281="","",VLOOKUP(F281,'Paramètres'!$A$14:$D$17,4,FALSE)),"")</f>
        <v/>
      </c>
      <c r="M281" s="26">
        <f>IFERROR(IF(I281="","",ROUND(I281*L281,2)),"")</f>
        <v/>
      </c>
      <c r="N281" s="26">
        <f>IFERROR(IF(I281="","",I281+K281+M281),"")</f>
        <v/>
      </c>
      <c r="O281" s="27">
        <f>IFERROR(IF(A281="","",DATE(YEAR(A281),MONTH(A281),1)),"")</f>
        <v/>
      </c>
      <c r="P281" s="11" t="n"/>
      <c r="Q281" s="10" t="n"/>
      <c r="R281" s="4" t="n"/>
    </row>
    <row r="282">
      <c r="A282" s="10" t="n"/>
      <c r="B282" s="11" t="n"/>
      <c r="C282" s="4" t="n"/>
      <c r="D282" s="4" t="n"/>
      <c r="E282" s="11" t="n"/>
      <c r="F282" s="11" t="n"/>
      <c r="G282" s="25" t="n"/>
      <c r="H282" s="25" t="n"/>
      <c r="I282" s="26">
        <f>IFERROR(IF(A282="","",MAX(0,G282-H282)),"")</f>
        <v/>
      </c>
      <c r="J282" s="14">
        <f>IFERROR(IF(A282="","",VLOOKUP(F282,'Paramètres'!$A$14:$D$17,3,FALSE)),"")</f>
        <v/>
      </c>
      <c r="K282" s="26">
        <f>IFERROR(IF(I282="","",ROUND(I282*J282,2)),"")</f>
        <v/>
      </c>
      <c r="L282" s="14">
        <f>IFERROR(IF(A282="","",VLOOKUP(F282,'Paramètres'!$A$14:$D$17,4,FALSE)),"")</f>
        <v/>
      </c>
      <c r="M282" s="26">
        <f>IFERROR(IF(I282="","",ROUND(I282*L282,2)),"")</f>
        <v/>
      </c>
      <c r="N282" s="26">
        <f>IFERROR(IF(I282="","",I282+K282+M282),"")</f>
        <v/>
      </c>
      <c r="O282" s="27">
        <f>IFERROR(IF(A282="","",DATE(YEAR(A282),MONTH(A282),1)),"")</f>
        <v/>
      </c>
      <c r="P282" s="11" t="n"/>
      <c r="Q282" s="10" t="n"/>
      <c r="R282" s="4" t="n"/>
    </row>
    <row r="283">
      <c r="A283" s="10" t="n"/>
      <c r="B283" s="11" t="n"/>
      <c r="C283" s="4" t="n"/>
      <c r="D283" s="4" t="n"/>
      <c r="E283" s="11" t="n"/>
      <c r="F283" s="11" t="n"/>
      <c r="G283" s="25" t="n"/>
      <c r="H283" s="25" t="n"/>
      <c r="I283" s="26">
        <f>IFERROR(IF(A283="","",MAX(0,G283-H283)),"")</f>
        <v/>
      </c>
      <c r="J283" s="14">
        <f>IFERROR(IF(A283="","",VLOOKUP(F283,'Paramètres'!$A$14:$D$17,3,FALSE)),"")</f>
        <v/>
      </c>
      <c r="K283" s="26">
        <f>IFERROR(IF(I283="","",ROUND(I283*J283,2)),"")</f>
        <v/>
      </c>
      <c r="L283" s="14">
        <f>IFERROR(IF(A283="","",VLOOKUP(F283,'Paramètres'!$A$14:$D$17,4,FALSE)),"")</f>
        <v/>
      </c>
      <c r="M283" s="26">
        <f>IFERROR(IF(I283="","",ROUND(I283*L283,2)),"")</f>
        <v/>
      </c>
      <c r="N283" s="26">
        <f>IFERROR(IF(I283="","",I283+K283+M283),"")</f>
        <v/>
      </c>
      <c r="O283" s="27">
        <f>IFERROR(IF(A283="","",DATE(YEAR(A283),MONTH(A283),1)),"")</f>
        <v/>
      </c>
      <c r="P283" s="11" t="n"/>
      <c r="Q283" s="10" t="n"/>
      <c r="R283" s="4" t="n"/>
    </row>
    <row r="284">
      <c r="A284" s="10" t="n"/>
      <c r="B284" s="11" t="n"/>
      <c r="C284" s="4" t="n"/>
      <c r="D284" s="4" t="n"/>
      <c r="E284" s="11" t="n"/>
      <c r="F284" s="11" t="n"/>
      <c r="G284" s="25" t="n"/>
      <c r="H284" s="25" t="n"/>
      <c r="I284" s="26">
        <f>IFERROR(IF(A284="","",MAX(0,G284-H284)),"")</f>
        <v/>
      </c>
      <c r="J284" s="14">
        <f>IFERROR(IF(A284="","",VLOOKUP(F284,'Paramètres'!$A$14:$D$17,3,FALSE)),"")</f>
        <v/>
      </c>
      <c r="K284" s="26">
        <f>IFERROR(IF(I284="","",ROUND(I284*J284,2)),"")</f>
        <v/>
      </c>
      <c r="L284" s="14">
        <f>IFERROR(IF(A284="","",VLOOKUP(F284,'Paramètres'!$A$14:$D$17,4,FALSE)),"")</f>
        <v/>
      </c>
      <c r="M284" s="26">
        <f>IFERROR(IF(I284="","",ROUND(I284*L284,2)),"")</f>
        <v/>
      </c>
      <c r="N284" s="26">
        <f>IFERROR(IF(I284="","",I284+K284+M284),"")</f>
        <v/>
      </c>
      <c r="O284" s="27">
        <f>IFERROR(IF(A284="","",DATE(YEAR(A284),MONTH(A284),1)),"")</f>
        <v/>
      </c>
      <c r="P284" s="11" t="n"/>
      <c r="Q284" s="10" t="n"/>
      <c r="R284" s="4" t="n"/>
    </row>
    <row r="285">
      <c r="A285" s="10" t="n"/>
      <c r="B285" s="11" t="n"/>
      <c r="C285" s="4" t="n"/>
      <c r="D285" s="4" t="n"/>
      <c r="E285" s="11" t="n"/>
      <c r="F285" s="11" t="n"/>
      <c r="G285" s="25" t="n"/>
      <c r="H285" s="25" t="n"/>
      <c r="I285" s="26">
        <f>IFERROR(IF(A285="","",MAX(0,G285-H285)),"")</f>
        <v/>
      </c>
      <c r="J285" s="14">
        <f>IFERROR(IF(A285="","",VLOOKUP(F285,'Paramètres'!$A$14:$D$17,3,FALSE)),"")</f>
        <v/>
      </c>
      <c r="K285" s="26">
        <f>IFERROR(IF(I285="","",ROUND(I285*J285,2)),"")</f>
        <v/>
      </c>
      <c r="L285" s="14">
        <f>IFERROR(IF(A285="","",VLOOKUP(F285,'Paramètres'!$A$14:$D$17,4,FALSE)),"")</f>
        <v/>
      </c>
      <c r="M285" s="26">
        <f>IFERROR(IF(I285="","",ROUND(I285*L285,2)),"")</f>
        <v/>
      </c>
      <c r="N285" s="26">
        <f>IFERROR(IF(I285="","",I285+K285+M285),"")</f>
        <v/>
      </c>
      <c r="O285" s="27">
        <f>IFERROR(IF(A285="","",DATE(YEAR(A285),MONTH(A285),1)),"")</f>
        <v/>
      </c>
      <c r="P285" s="11" t="n"/>
      <c r="Q285" s="10" t="n"/>
      <c r="R285" s="4" t="n"/>
    </row>
    <row r="286">
      <c r="A286" s="10" t="n"/>
      <c r="B286" s="11" t="n"/>
      <c r="C286" s="4" t="n"/>
      <c r="D286" s="4" t="n"/>
      <c r="E286" s="11" t="n"/>
      <c r="F286" s="11" t="n"/>
      <c r="G286" s="25" t="n"/>
      <c r="H286" s="25" t="n"/>
      <c r="I286" s="26">
        <f>IFERROR(IF(A286="","",MAX(0,G286-H286)),"")</f>
        <v/>
      </c>
      <c r="J286" s="14">
        <f>IFERROR(IF(A286="","",VLOOKUP(F286,'Paramètres'!$A$14:$D$17,3,FALSE)),"")</f>
        <v/>
      </c>
      <c r="K286" s="26">
        <f>IFERROR(IF(I286="","",ROUND(I286*J286,2)),"")</f>
        <v/>
      </c>
      <c r="L286" s="14">
        <f>IFERROR(IF(A286="","",VLOOKUP(F286,'Paramètres'!$A$14:$D$17,4,FALSE)),"")</f>
        <v/>
      </c>
      <c r="M286" s="26">
        <f>IFERROR(IF(I286="","",ROUND(I286*L286,2)),"")</f>
        <v/>
      </c>
      <c r="N286" s="26">
        <f>IFERROR(IF(I286="","",I286+K286+M286),"")</f>
        <v/>
      </c>
      <c r="O286" s="27">
        <f>IFERROR(IF(A286="","",DATE(YEAR(A286),MONTH(A286),1)),"")</f>
        <v/>
      </c>
      <c r="P286" s="11" t="n"/>
      <c r="Q286" s="10" t="n"/>
      <c r="R286" s="4" t="n"/>
    </row>
    <row r="287">
      <c r="A287" s="10" t="n"/>
      <c r="B287" s="11" t="n"/>
      <c r="C287" s="4" t="n"/>
      <c r="D287" s="4" t="n"/>
      <c r="E287" s="11" t="n"/>
      <c r="F287" s="11" t="n"/>
      <c r="G287" s="25" t="n"/>
      <c r="H287" s="25" t="n"/>
      <c r="I287" s="26">
        <f>IFERROR(IF(A287="","",MAX(0,G287-H287)),"")</f>
        <v/>
      </c>
      <c r="J287" s="14">
        <f>IFERROR(IF(A287="","",VLOOKUP(F287,'Paramètres'!$A$14:$D$17,3,FALSE)),"")</f>
        <v/>
      </c>
      <c r="K287" s="26">
        <f>IFERROR(IF(I287="","",ROUND(I287*J287,2)),"")</f>
        <v/>
      </c>
      <c r="L287" s="14">
        <f>IFERROR(IF(A287="","",VLOOKUP(F287,'Paramètres'!$A$14:$D$17,4,FALSE)),"")</f>
        <v/>
      </c>
      <c r="M287" s="26">
        <f>IFERROR(IF(I287="","",ROUND(I287*L287,2)),"")</f>
        <v/>
      </c>
      <c r="N287" s="26">
        <f>IFERROR(IF(I287="","",I287+K287+M287),"")</f>
        <v/>
      </c>
      <c r="O287" s="27">
        <f>IFERROR(IF(A287="","",DATE(YEAR(A287),MONTH(A287),1)),"")</f>
        <v/>
      </c>
      <c r="P287" s="11" t="n"/>
      <c r="Q287" s="10" t="n"/>
      <c r="R287" s="4" t="n"/>
    </row>
    <row r="288">
      <c r="A288" s="10" t="n"/>
      <c r="B288" s="11" t="n"/>
      <c r="C288" s="4" t="n"/>
      <c r="D288" s="4" t="n"/>
      <c r="E288" s="11" t="n"/>
      <c r="F288" s="11" t="n"/>
      <c r="G288" s="25" t="n"/>
      <c r="H288" s="25" t="n"/>
      <c r="I288" s="26">
        <f>IFERROR(IF(A288="","",MAX(0,G288-H288)),"")</f>
        <v/>
      </c>
      <c r="J288" s="14">
        <f>IFERROR(IF(A288="","",VLOOKUP(F288,'Paramètres'!$A$14:$D$17,3,FALSE)),"")</f>
        <v/>
      </c>
      <c r="K288" s="26">
        <f>IFERROR(IF(I288="","",ROUND(I288*J288,2)),"")</f>
        <v/>
      </c>
      <c r="L288" s="14">
        <f>IFERROR(IF(A288="","",VLOOKUP(F288,'Paramètres'!$A$14:$D$17,4,FALSE)),"")</f>
        <v/>
      </c>
      <c r="M288" s="26">
        <f>IFERROR(IF(I288="","",ROUND(I288*L288,2)),"")</f>
        <v/>
      </c>
      <c r="N288" s="26">
        <f>IFERROR(IF(I288="","",I288+K288+M288),"")</f>
        <v/>
      </c>
      <c r="O288" s="27">
        <f>IFERROR(IF(A288="","",DATE(YEAR(A288),MONTH(A288),1)),"")</f>
        <v/>
      </c>
      <c r="P288" s="11" t="n"/>
      <c r="Q288" s="10" t="n"/>
      <c r="R288" s="4" t="n"/>
    </row>
    <row r="289">
      <c r="A289" s="10" t="n"/>
      <c r="B289" s="11" t="n"/>
      <c r="C289" s="4" t="n"/>
      <c r="D289" s="4" t="n"/>
      <c r="E289" s="11" t="n"/>
      <c r="F289" s="11" t="n"/>
      <c r="G289" s="25" t="n"/>
      <c r="H289" s="25" t="n"/>
      <c r="I289" s="26">
        <f>IFERROR(IF(A289="","",MAX(0,G289-H289)),"")</f>
        <v/>
      </c>
      <c r="J289" s="14">
        <f>IFERROR(IF(A289="","",VLOOKUP(F289,'Paramètres'!$A$14:$D$17,3,FALSE)),"")</f>
        <v/>
      </c>
      <c r="K289" s="26">
        <f>IFERROR(IF(I289="","",ROUND(I289*J289,2)),"")</f>
        <v/>
      </c>
      <c r="L289" s="14">
        <f>IFERROR(IF(A289="","",VLOOKUP(F289,'Paramètres'!$A$14:$D$17,4,FALSE)),"")</f>
        <v/>
      </c>
      <c r="M289" s="26">
        <f>IFERROR(IF(I289="","",ROUND(I289*L289,2)),"")</f>
        <v/>
      </c>
      <c r="N289" s="26">
        <f>IFERROR(IF(I289="","",I289+K289+M289),"")</f>
        <v/>
      </c>
      <c r="O289" s="27">
        <f>IFERROR(IF(A289="","",DATE(YEAR(A289),MONTH(A289),1)),"")</f>
        <v/>
      </c>
      <c r="P289" s="11" t="n"/>
      <c r="Q289" s="10" t="n"/>
      <c r="R289" s="4" t="n"/>
    </row>
    <row r="290">
      <c r="A290" s="10" t="n"/>
      <c r="B290" s="11" t="n"/>
      <c r="C290" s="4" t="n"/>
      <c r="D290" s="4" t="n"/>
      <c r="E290" s="11" t="n"/>
      <c r="F290" s="11" t="n"/>
      <c r="G290" s="25" t="n"/>
      <c r="H290" s="25" t="n"/>
      <c r="I290" s="26">
        <f>IFERROR(IF(A290="","",MAX(0,G290-H290)),"")</f>
        <v/>
      </c>
      <c r="J290" s="14">
        <f>IFERROR(IF(A290="","",VLOOKUP(F290,'Paramètres'!$A$14:$D$17,3,FALSE)),"")</f>
        <v/>
      </c>
      <c r="K290" s="26">
        <f>IFERROR(IF(I290="","",ROUND(I290*J290,2)),"")</f>
        <v/>
      </c>
      <c r="L290" s="14">
        <f>IFERROR(IF(A290="","",VLOOKUP(F290,'Paramètres'!$A$14:$D$17,4,FALSE)),"")</f>
        <v/>
      </c>
      <c r="M290" s="26">
        <f>IFERROR(IF(I290="","",ROUND(I290*L290,2)),"")</f>
        <v/>
      </c>
      <c r="N290" s="26">
        <f>IFERROR(IF(I290="","",I290+K290+M290),"")</f>
        <v/>
      </c>
      <c r="O290" s="27">
        <f>IFERROR(IF(A290="","",DATE(YEAR(A290),MONTH(A290),1)),"")</f>
        <v/>
      </c>
      <c r="P290" s="11" t="n"/>
      <c r="Q290" s="10" t="n"/>
      <c r="R290" s="4" t="n"/>
    </row>
    <row r="291">
      <c r="A291" s="10" t="n"/>
      <c r="B291" s="11" t="n"/>
      <c r="C291" s="4" t="n"/>
      <c r="D291" s="4" t="n"/>
      <c r="E291" s="11" t="n"/>
      <c r="F291" s="11" t="n"/>
      <c r="G291" s="25" t="n"/>
      <c r="H291" s="25" t="n"/>
      <c r="I291" s="26">
        <f>IFERROR(IF(A291="","",MAX(0,G291-H291)),"")</f>
        <v/>
      </c>
      <c r="J291" s="14">
        <f>IFERROR(IF(A291="","",VLOOKUP(F291,'Paramètres'!$A$14:$D$17,3,FALSE)),"")</f>
        <v/>
      </c>
      <c r="K291" s="26">
        <f>IFERROR(IF(I291="","",ROUND(I291*J291,2)),"")</f>
        <v/>
      </c>
      <c r="L291" s="14">
        <f>IFERROR(IF(A291="","",VLOOKUP(F291,'Paramètres'!$A$14:$D$17,4,FALSE)),"")</f>
        <v/>
      </c>
      <c r="M291" s="26">
        <f>IFERROR(IF(I291="","",ROUND(I291*L291,2)),"")</f>
        <v/>
      </c>
      <c r="N291" s="26">
        <f>IFERROR(IF(I291="","",I291+K291+M291),"")</f>
        <v/>
      </c>
      <c r="O291" s="27">
        <f>IFERROR(IF(A291="","",DATE(YEAR(A291),MONTH(A291),1)),"")</f>
        <v/>
      </c>
      <c r="P291" s="11" t="n"/>
      <c r="Q291" s="10" t="n"/>
      <c r="R291" s="4" t="n"/>
    </row>
    <row r="292">
      <c r="A292" s="10" t="n"/>
      <c r="B292" s="11" t="n"/>
      <c r="C292" s="4" t="n"/>
      <c r="D292" s="4" t="n"/>
      <c r="E292" s="11" t="n"/>
      <c r="F292" s="11" t="n"/>
      <c r="G292" s="25" t="n"/>
      <c r="H292" s="25" t="n"/>
      <c r="I292" s="26">
        <f>IFERROR(IF(A292="","",MAX(0,G292-H292)),"")</f>
        <v/>
      </c>
      <c r="J292" s="14">
        <f>IFERROR(IF(A292="","",VLOOKUP(F292,'Paramètres'!$A$14:$D$17,3,FALSE)),"")</f>
        <v/>
      </c>
      <c r="K292" s="26">
        <f>IFERROR(IF(I292="","",ROUND(I292*J292,2)),"")</f>
        <v/>
      </c>
      <c r="L292" s="14">
        <f>IFERROR(IF(A292="","",VLOOKUP(F292,'Paramètres'!$A$14:$D$17,4,FALSE)),"")</f>
        <v/>
      </c>
      <c r="M292" s="26">
        <f>IFERROR(IF(I292="","",ROUND(I292*L292,2)),"")</f>
        <v/>
      </c>
      <c r="N292" s="26">
        <f>IFERROR(IF(I292="","",I292+K292+M292),"")</f>
        <v/>
      </c>
      <c r="O292" s="27">
        <f>IFERROR(IF(A292="","",DATE(YEAR(A292),MONTH(A292),1)),"")</f>
        <v/>
      </c>
      <c r="P292" s="11" t="n"/>
      <c r="Q292" s="10" t="n"/>
      <c r="R292" s="4" t="n"/>
    </row>
    <row r="293">
      <c r="A293" s="10" t="n"/>
      <c r="B293" s="11" t="n"/>
      <c r="C293" s="4" t="n"/>
      <c r="D293" s="4" t="n"/>
      <c r="E293" s="11" t="n"/>
      <c r="F293" s="11" t="n"/>
      <c r="G293" s="25" t="n"/>
      <c r="H293" s="25" t="n"/>
      <c r="I293" s="26">
        <f>IFERROR(IF(A293="","",MAX(0,G293-H293)),"")</f>
        <v/>
      </c>
      <c r="J293" s="14">
        <f>IFERROR(IF(A293="","",VLOOKUP(F293,'Paramètres'!$A$14:$D$17,3,FALSE)),"")</f>
        <v/>
      </c>
      <c r="K293" s="26">
        <f>IFERROR(IF(I293="","",ROUND(I293*J293,2)),"")</f>
        <v/>
      </c>
      <c r="L293" s="14">
        <f>IFERROR(IF(A293="","",VLOOKUP(F293,'Paramètres'!$A$14:$D$17,4,FALSE)),"")</f>
        <v/>
      </c>
      <c r="M293" s="26">
        <f>IFERROR(IF(I293="","",ROUND(I293*L293,2)),"")</f>
        <v/>
      </c>
      <c r="N293" s="26">
        <f>IFERROR(IF(I293="","",I293+K293+M293),"")</f>
        <v/>
      </c>
      <c r="O293" s="27">
        <f>IFERROR(IF(A293="","",DATE(YEAR(A293),MONTH(A293),1)),"")</f>
        <v/>
      </c>
      <c r="P293" s="11" t="n"/>
      <c r="Q293" s="10" t="n"/>
      <c r="R293" s="4" t="n"/>
    </row>
    <row r="294">
      <c r="A294" s="10" t="n"/>
      <c r="B294" s="11" t="n"/>
      <c r="C294" s="4" t="n"/>
      <c r="D294" s="4" t="n"/>
      <c r="E294" s="11" t="n"/>
      <c r="F294" s="11" t="n"/>
      <c r="G294" s="25" t="n"/>
      <c r="H294" s="25" t="n"/>
      <c r="I294" s="26">
        <f>IFERROR(IF(A294="","",MAX(0,G294-H294)),"")</f>
        <v/>
      </c>
      <c r="J294" s="14">
        <f>IFERROR(IF(A294="","",VLOOKUP(F294,'Paramètres'!$A$14:$D$17,3,FALSE)),"")</f>
        <v/>
      </c>
      <c r="K294" s="26">
        <f>IFERROR(IF(I294="","",ROUND(I294*J294,2)),"")</f>
        <v/>
      </c>
      <c r="L294" s="14">
        <f>IFERROR(IF(A294="","",VLOOKUP(F294,'Paramètres'!$A$14:$D$17,4,FALSE)),"")</f>
        <v/>
      </c>
      <c r="M294" s="26">
        <f>IFERROR(IF(I294="","",ROUND(I294*L294,2)),"")</f>
        <v/>
      </c>
      <c r="N294" s="26">
        <f>IFERROR(IF(I294="","",I294+K294+M294),"")</f>
        <v/>
      </c>
      <c r="O294" s="27">
        <f>IFERROR(IF(A294="","",DATE(YEAR(A294),MONTH(A294),1)),"")</f>
        <v/>
      </c>
      <c r="P294" s="11" t="n"/>
      <c r="Q294" s="10" t="n"/>
      <c r="R294" s="4" t="n"/>
    </row>
    <row r="295">
      <c r="A295" s="10" t="n"/>
      <c r="B295" s="11" t="n"/>
      <c r="C295" s="4" t="n"/>
      <c r="D295" s="4" t="n"/>
      <c r="E295" s="11" t="n"/>
      <c r="F295" s="11" t="n"/>
      <c r="G295" s="25" t="n"/>
      <c r="H295" s="25" t="n"/>
      <c r="I295" s="26">
        <f>IFERROR(IF(A295="","",MAX(0,G295-H295)),"")</f>
        <v/>
      </c>
      <c r="J295" s="14">
        <f>IFERROR(IF(A295="","",VLOOKUP(F295,'Paramètres'!$A$14:$D$17,3,FALSE)),"")</f>
        <v/>
      </c>
      <c r="K295" s="26">
        <f>IFERROR(IF(I295="","",ROUND(I295*J295,2)),"")</f>
        <v/>
      </c>
      <c r="L295" s="14">
        <f>IFERROR(IF(A295="","",VLOOKUP(F295,'Paramètres'!$A$14:$D$17,4,FALSE)),"")</f>
        <v/>
      </c>
      <c r="M295" s="26">
        <f>IFERROR(IF(I295="","",ROUND(I295*L295,2)),"")</f>
        <v/>
      </c>
      <c r="N295" s="26">
        <f>IFERROR(IF(I295="","",I295+K295+M295),"")</f>
        <v/>
      </c>
      <c r="O295" s="27">
        <f>IFERROR(IF(A295="","",DATE(YEAR(A295),MONTH(A295),1)),"")</f>
        <v/>
      </c>
      <c r="P295" s="11" t="n"/>
      <c r="Q295" s="10" t="n"/>
      <c r="R295" s="4" t="n"/>
    </row>
    <row r="296">
      <c r="A296" s="10" t="n"/>
      <c r="B296" s="11" t="n"/>
      <c r="C296" s="4" t="n"/>
      <c r="D296" s="4" t="n"/>
      <c r="E296" s="11" t="n"/>
      <c r="F296" s="11" t="n"/>
      <c r="G296" s="25" t="n"/>
      <c r="H296" s="25" t="n"/>
      <c r="I296" s="26">
        <f>IFERROR(IF(A296="","",MAX(0,G296-H296)),"")</f>
        <v/>
      </c>
      <c r="J296" s="14">
        <f>IFERROR(IF(A296="","",VLOOKUP(F296,'Paramètres'!$A$14:$D$17,3,FALSE)),"")</f>
        <v/>
      </c>
      <c r="K296" s="26">
        <f>IFERROR(IF(I296="","",ROUND(I296*J296,2)),"")</f>
        <v/>
      </c>
      <c r="L296" s="14">
        <f>IFERROR(IF(A296="","",VLOOKUP(F296,'Paramètres'!$A$14:$D$17,4,FALSE)),"")</f>
        <v/>
      </c>
      <c r="M296" s="26">
        <f>IFERROR(IF(I296="","",ROUND(I296*L296,2)),"")</f>
        <v/>
      </c>
      <c r="N296" s="26">
        <f>IFERROR(IF(I296="","",I296+K296+M296),"")</f>
        <v/>
      </c>
      <c r="O296" s="27">
        <f>IFERROR(IF(A296="","",DATE(YEAR(A296),MONTH(A296),1)),"")</f>
        <v/>
      </c>
      <c r="P296" s="11" t="n"/>
      <c r="Q296" s="10" t="n"/>
      <c r="R296" s="4" t="n"/>
    </row>
    <row r="297">
      <c r="A297" s="10" t="n"/>
      <c r="B297" s="11" t="n"/>
      <c r="C297" s="4" t="n"/>
      <c r="D297" s="4" t="n"/>
      <c r="E297" s="11" t="n"/>
      <c r="F297" s="11" t="n"/>
      <c r="G297" s="25" t="n"/>
      <c r="H297" s="25" t="n"/>
      <c r="I297" s="26">
        <f>IFERROR(IF(A297="","",MAX(0,G297-H297)),"")</f>
        <v/>
      </c>
      <c r="J297" s="14">
        <f>IFERROR(IF(A297="","",VLOOKUP(F297,'Paramètres'!$A$14:$D$17,3,FALSE)),"")</f>
        <v/>
      </c>
      <c r="K297" s="26">
        <f>IFERROR(IF(I297="","",ROUND(I297*J297,2)),"")</f>
        <v/>
      </c>
      <c r="L297" s="14">
        <f>IFERROR(IF(A297="","",VLOOKUP(F297,'Paramètres'!$A$14:$D$17,4,FALSE)),"")</f>
        <v/>
      </c>
      <c r="M297" s="26">
        <f>IFERROR(IF(I297="","",ROUND(I297*L297,2)),"")</f>
        <v/>
      </c>
      <c r="N297" s="26">
        <f>IFERROR(IF(I297="","",I297+K297+M297),"")</f>
        <v/>
      </c>
      <c r="O297" s="27">
        <f>IFERROR(IF(A297="","",DATE(YEAR(A297),MONTH(A297),1)),"")</f>
        <v/>
      </c>
      <c r="P297" s="11" t="n"/>
      <c r="Q297" s="10" t="n"/>
      <c r="R297" s="4" t="n"/>
    </row>
    <row r="298">
      <c r="A298" s="10" t="n"/>
      <c r="B298" s="11" t="n"/>
      <c r="C298" s="4" t="n"/>
      <c r="D298" s="4" t="n"/>
      <c r="E298" s="11" t="n"/>
      <c r="F298" s="11" t="n"/>
      <c r="G298" s="25" t="n"/>
      <c r="H298" s="25" t="n"/>
      <c r="I298" s="26">
        <f>IFERROR(IF(A298="","",MAX(0,G298-H298)),"")</f>
        <v/>
      </c>
      <c r="J298" s="14">
        <f>IFERROR(IF(A298="","",VLOOKUP(F298,'Paramètres'!$A$14:$D$17,3,FALSE)),"")</f>
        <v/>
      </c>
      <c r="K298" s="26">
        <f>IFERROR(IF(I298="","",ROUND(I298*J298,2)),"")</f>
        <v/>
      </c>
      <c r="L298" s="14">
        <f>IFERROR(IF(A298="","",VLOOKUP(F298,'Paramètres'!$A$14:$D$17,4,FALSE)),"")</f>
        <v/>
      </c>
      <c r="M298" s="26">
        <f>IFERROR(IF(I298="","",ROUND(I298*L298,2)),"")</f>
        <v/>
      </c>
      <c r="N298" s="26">
        <f>IFERROR(IF(I298="","",I298+K298+M298),"")</f>
        <v/>
      </c>
      <c r="O298" s="27">
        <f>IFERROR(IF(A298="","",DATE(YEAR(A298),MONTH(A298),1)),"")</f>
        <v/>
      </c>
      <c r="P298" s="11" t="n"/>
      <c r="Q298" s="10" t="n"/>
      <c r="R298" s="4" t="n"/>
    </row>
    <row r="299">
      <c r="A299" s="10" t="n"/>
      <c r="B299" s="11" t="n"/>
      <c r="C299" s="4" t="n"/>
      <c r="D299" s="4" t="n"/>
      <c r="E299" s="11" t="n"/>
      <c r="F299" s="11" t="n"/>
      <c r="G299" s="25" t="n"/>
      <c r="H299" s="25" t="n"/>
      <c r="I299" s="26">
        <f>IFERROR(IF(A299="","",MAX(0,G299-H299)),"")</f>
        <v/>
      </c>
      <c r="J299" s="14">
        <f>IFERROR(IF(A299="","",VLOOKUP(F299,'Paramètres'!$A$14:$D$17,3,FALSE)),"")</f>
        <v/>
      </c>
      <c r="K299" s="26">
        <f>IFERROR(IF(I299="","",ROUND(I299*J299,2)),"")</f>
        <v/>
      </c>
      <c r="L299" s="14">
        <f>IFERROR(IF(A299="","",VLOOKUP(F299,'Paramètres'!$A$14:$D$17,4,FALSE)),"")</f>
        <v/>
      </c>
      <c r="M299" s="26">
        <f>IFERROR(IF(I299="","",ROUND(I299*L299,2)),"")</f>
        <v/>
      </c>
      <c r="N299" s="26">
        <f>IFERROR(IF(I299="","",I299+K299+M299),"")</f>
        <v/>
      </c>
      <c r="O299" s="27">
        <f>IFERROR(IF(A299="","",DATE(YEAR(A299),MONTH(A299),1)),"")</f>
        <v/>
      </c>
      <c r="P299" s="11" t="n"/>
      <c r="Q299" s="10" t="n"/>
      <c r="R299" s="4" t="n"/>
    </row>
    <row r="300">
      <c r="A300" s="10" t="n"/>
      <c r="B300" s="11" t="n"/>
      <c r="C300" s="4" t="n"/>
      <c r="D300" s="4" t="n"/>
      <c r="E300" s="11" t="n"/>
      <c r="F300" s="11" t="n"/>
      <c r="G300" s="25" t="n"/>
      <c r="H300" s="25" t="n"/>
      <c r="I300" s="26">
        <f>IFERROR(IF(A300="","",MAX(0,G300-H300)),"")</f>
        <v/>
      </c>
      <c r="J300" s="14">
        <f>IFERROR(IF(A300="","",VLOOKUP(F300,'Paramètres'!$A$14:$D$17,3,FALSE)),"")</f>
        <v/>
      </c>
      <c r="K300" s="26">
        <f>IFERROR(IF(I300="","",ROUND(I300*J300,2)),"")</f>
        <v/>
      </c>
      <c r="L300" s="14">
        <f>IFERROR(IF(A300="","",VLOOKUP(F300,'Paramètres'!$A$14:$D$17,4,FALSE)),"")</f>
        <v/>
      </c>
      <c r="M300" s="26">
        <f>IFERROR(IF(I300="","",ROUND(I300*L300,2)),"")</f>
        <v/>
      </c>
      <c r="N300" s="26">
        <f>IFERROR(IF(I300="","",I300+K300+M300),"")</f>
        <v/>
      </c>
      <c r="O300" s="27">
        <f>IFERROR(IF(A300="","",DATE(YEAR(A300),MONTH(A300),1)),"")</f>
        <v/>
      </c>
      <c r="P300" s="11" t="n"/>
      <c r="Q300" s="10" t="n"/>
      <c r="R300" s="4" t="n"/>
    </row>
    <row r="301">
      <c r="A301" s="10" t="n"/>
      <c r="B301" s="11" t="n"/>
      <c r="C301" s="4" t="n"/>
      <c r="D301" s="4" t="n"/>
      <c r="E301" s="11" t="n"/>
      <c r="F301" s="11" t="n"/>
      <c r="G301" s="25" t="n"/>
      <c r="H301" s="25" t="n"/>
      <c r="I301" s="26">
        <f>IFERROR(IF(A301="","",MAX(0,G301-H301)),"")</f>
        <v/>
      </c>
      <c r="J301" s="14">
        <f>IFERROR(IF(A301="","",VLOOKUP(F301,'Paramètres'!$A$14:$D$17,3,FALSE)),"")</f>
        <v/>
      </c>
      <c r="K301" s="26">
        <f>IFERROR(IF(I301="","",ROUND(I301*J301,2)),"")</f>
        <v/>
      </c>
      <c r="L301" s="14">
        <f>IFERROR(IF(A301="","",VLOOKUP(F301,'Paramètres'!$A$14:$D$17,4,FALSE)),"")</f>
        <v/>
      </c>
      <c r="M301" s="26">
        <f>IFERROR(IF(I301="","",ROUND(I301*L301,2)),"")</f>
        <v/>
      </c>
      <c r="N301" s="26">
        <f>IFERROR(IF(I301="","",I301+K301+M301),"")</f>
        <v/>
      </c>
      <c r="O301" s="27">
        <f>IFERROR(IF(A301="","",DATE(YEAR(A301),MONTH(A301),1)),"")</f>
        <v/>
      </c>
      <c r="P301" s="11" t="n"/>
      <c r="Q301" s="10" t="n"/>
      <c r="R301" s="4" t="n"/>
    </row>
    <row r="302">
      <c r="A302" s="10" t="n"/>
      <c r="B302" s="11" t="n"/>
      <c r="C302" s="4" t="n"/>
      <c r="D302" s="4" t="n"/>
      <c r="E302" s="11" t="n"/>
      <c r="F302" s="11" t="n"/>
      <c r="G302" s="25" t="n"/>
      <c r="H302" s="25" t="n"/>
      <c r="I302" s="26">
        <f>IFERROR(IF(A302="","",MAX(0,G302-H302)),"")</f>
        <v/>
      </c>
      <c r="J302" s="14">
        <f>IFERROR(IF(A302="","",VLOOKUP(F302,'Paramètres'!$A$14:$D$17,3,FALSE)),"")</f>
        <v/>
      </c>
      <c r="K302" s="26">
        <f>IFERROR(IF(I302="","",ROUND(I302*J302,2)),"")</f>
        <v/>
      </c>
      <c r="L302" s="14">
        <f>IFERROR(IF(A302="","",VLOOKUP(F302,'Paramètres'!$A$14:$D$17,4,FALSE)),"")</f>
        <v/>
      </c>
      <c r="M302" s="26">
        <f>IFERROR(IF(I302="","",ROUND(I302*L302,2)),"")</f>
        <v/>
      </c>
      <c r="N302" s="26">
        <f>IFERROR(IF(I302="","",I302+K302+M302),"")</f>
        <v/>
      </c>
      <c r="O302" s="27">
        <f>IFERROR(IF(A302="","",DATE(YEAR(A302),MONTH(A302),1)),"")</f>
        <v/>
      </c>
      <c r="P302" s="11" t="n"/>
      <c r="Q302" s="10" t="n"/>
      <c r="R302" s="4" t="n"/>
    </row>
    <row r="303">
      <c r="A303" s="10" t="n"/>
      <c r="B303" s="11" t="n"/>
      <c r="C303" s="4" t="n"/>
      <c r="D303" s="4" t="n"/>
      <c r="E303" s="11" t="n"/>
      <c r="F303" s="11" t="n"/>
      <c r="G303" s="25" t="n"/>
      <c r="H303" s="25" t="n"/>
      <c r="I303" s="26">
        <f>IFERROR(IF(A303="","",MAX(0,G303-H303)),"")</f>
        <v/>
      </c>
      <c r="J303" s="14">
        <f>IFERROR(IF(A303="","",VLOOKUP(F303,'Paramètres'!$A$14:$D$17,3,FALSE)),"")</f>
        <v/>
      </c>
      <c r="K303" s="26">
        <f>IFERROR(IF(I303="","",ROUND(I303*J303,2)),"")</f>
        <v/>
      </c>
      <c r="L303" s="14">
        <f>IFERROR(IF(A303="","",VLOOKUP(F303,'Paramètres'!$A$14:$D$17,4,FALSE)),"")</f>
        <v/>
      </c>
      <c r="M303" s="26">
        <f>IFERROR(IF(I303="","",ROUND(I303*L303,2)),"")</f>
        <v/>
      </c>
      <c r="N303" s="26">
        <f>IFERROR(IF(I303="","",I303+K303+M303),"")</f>
        <v/>
      </c>
      <c r="O303" s="27">
        <f>IFERROR(IF(A303="","",DATE(YEAR(A303),MONTH(A303),1)),"")</f>
        <v/>
      </c>
      <c r="P303" s="11" t="n"/>
      <c r="Q303" s="10" t="n"/>
      <c r="R303" s="4" t="n"/>
    </row>
    <row r="304">
      <c r="A304" s="10" t="n"/>
      <c r="B304" s="11" t="n"/>
      <c r="C304" s="4" t="n"/>
      <c r="D304" s="4" t="n"/>
      <c r="E304" s="11" t="n"/>
      <c r="F304" s="11" t="n"/>
      <c r="G304" s="25" t="n"/>
      <c r="H304" s="25" t="n"/>
      <c r="I304" s="26">
        <f>IFERROR(IF(A304="","",MAX(0,G304-H304)),"")</f>
        <v/>
      </c>
      <c r="J304" s="14">
        <f>IFERROR(IF(A304="","",VLOOKUP(F304,'Paramètres'!$A$14:$D$17,3,FALSE)),"")</f>
        <v/>
      </c>
      <c r="K304" s="26">
        <f>IFERROR(IF(I304="","",ROUND(I304*J304,2)),"")</f>
        <v/>
      </c>
      <c r="L304" s="14">
        <f>IFERROR(IF(A304="","",VLOOKUP(F304,'Paramètres'!$A$14:$D$17,4,FALSE)),"")</f>
        <v/>
      </c>
      <c r="M304" s="26">
        <f>IFERROR(IF(I304="","",ROUND(I304*L304,2)),"")</f>
        <v/>
      </c>
      <c r="N304" s="26">
        <f>IFERROR(IF(I304="","",I304+K304+M304),"")</f>
        <v/>
      </c>
      <c r="O304" s="27">
        <f>IFERROR(IF(A304="","",DATE(YEAR(A304),MONTH(A304),1)),"")</f>
        <v/>
      </c>
      <c r="P304" s="11" t="n"/>
      <c r="Q304" s="10" t="n"/>
      <c r="R304" s="4" t="n"/>
    </row>
    <row r="305">
      <c r="A305" s="10" t="n"/>
      <c r="B305" s="11" t="n"/>
      <c r="C305" s="4" t="n"/>
      <c r="D305" s="4" t="n"/>
      <c r="E305" s="11" t="n"/>
      <c r="F305" s="11" t="n"/>
      <c r="G305" s="25" t="n"/>
      <c r="H305" s="25" t="n"/>
      <c r="I305" s="26">
        <f>IFERROR(IF(A305="","",MAX(0,G305-H305)),"")</f>
        <v/>
      </c>
      <c r="J305" s="14">
        <f>IFERROR(IF(A305="","",VLOOKUP(F305,'Paramètres'!$A$14:$D$17,3,FALSE)),"")</f>
        <v/>
      </c>
      <c r="K305" s="26">
        <f>IFERROR(IF(I305="","",ROUND(I305*J305,2)),"")</f>
        <v/>
      </c>
      <c r="L305" s="14">
        <f>IFERROR(IF(A305="","",VLOOKUP(F305,'Paramètres'!$A$14:$D$17,4,FALSE)),"")</f>
        <v/>
      </c>
      <c r="M305" s="26">
        <f>IFERROR(IF(I305="","",ROUND(I305*L305,2)),"")</f>
        <v/>
      </c>
      <c r="N305" s="26">
        <f>IFERROR(IF(I305="","",I305+K305+M305),"")</f>
        <v/>
      </c>
      <c r="O305" s="27">
        <f>IFERROR(IF(A305="","",DATE(YEAR(A305),MONTH(A305),1)),"")</f>
        <v/>
      </c>
      <c r="P305" s="11" t="n"/>
      <c r="Q305" s="10" t="n"/>
      <c r="R305" s="4" t="n"/>
    </row>
    <row r="306">
      <c r="A306" s="10" t="n"/>
      <c r="B306" s="11" t="n"/>
      <c r="C306" s="4" t="n"/>
      <c r="D306" s="4" t="n"/>
      <c r="E306" s="11" t="n"/>
      <c r="F306" s="11" t="n"/>
      <c r="G306" s="25" t="n"/>
      <c r="H306" s="25" t="n"/>
      <c r="I306" s="26">
        <f>IFERROR(IF(A306="","",MAX(0,G306-H306)),"")</f>
        <v/>
      </c>
      <c r="J306" s="14">
        <f>IFERROR(IF(A306="","",VLOOKUP(F306,'Paramètres'!$A$14:$D$17,3,FALSE)),"")</f>
        <v/>
      </c>
      <c r="K306" s="26">
        <f>IFERROR(IF(I306="","",ROUND(I306*J306,2)),"")</f>
        <v/>
      </c>
      <c r="L306" s="14">
        <f>IFERROR(IF(A306="","",VLOOKUP(F306,'Paramètres'!$A$14:$D$17,4,FALSE)),"")</f>
        <v/>
      </c>
      <c r="M306" s="26">
        <f>IFERROR(IF(I306="","",ROUND(I306*L306,2)),"")</f>
        <v/>
      </c>
      <c r="N306" s="26">
        <f>IFERROR(IF(I306="","",I306+K306+M306),"")</f>
        <v/>
      </c>
      <c r="O306" s="27">
        <f>IFERROR(IF(A306="","",DATE(YEAR(A306),MONTH(A306),1)),"")</f>
        <v/>
      </c>
      <c r="P306" s="11" t="n"/>
      <c r="Q306" s="10" t="n"/>
      <c r="R306" s="4" t="n"/>
    </row>
    <row r="307">
      <c r="A307" s="10" t="n"/>
      <c r="B307" s="11" t="n"/>
      <c r="C307" s="4" t="n"/>
      <c r="D307" s="4" t="n"/>
      <c r="E307" s="11" t="n"/>
      <c r="F307" s="11" t="n"/>
      <c r="G307" s="25" t="n"/>
      <c r="H307" s="25" t="n"/>
      <c r="I307" s="26">
        <f>IFERROR(IF(A307="","",MAX(0,G307-H307)),"")</f>
        <v/>
      </c>
      <c r="J307" s="14">
        <f>IFERROR(IF(A307="","",VLOOKUP(F307,'Paramètres'!$A$14:$D$17,3,FALSE)),"")</f>
        <v/>
      </c>
      <c r="K307" s="26">
        <f>IFERROR(IF(I307="","",ROUND(I307*J307,2)),"")</f>
        <v/>
      </c>
      <c r="L307" s="14">
        <f>IFERROR(IF(A307="","",VLOOKUP(F307,'Paramètres'!$A$14:$D$17,4,FALSE)),"")</f>
        <v/>
      </c>
      <c r="M307" s="26">
        <f>IFERROR(IF(I307="","",ROUND(I307*L307,2)),"")</f>
        <v/>
      </c>
      <c r="N307" s="26">
        <f>IFERROR(IF(I307="","",I307+K307+M307),"")</f>
        <v/>
      </c>
      <c r="O307" s="27">
        <f>IFERROR(IF(A307="","",DATE(YEAR(A307),MONTH(A307),1)),"")</f>
        <v/>
      </c>
      <c r="P307" s="11" t="n"/>
      <c r="Q307" s="10" t="n"/>
      <c r="R307" s="4" t="n"/>
    </row>
    <row r="308">
      <c r="A308" s="10" t="n"/>
      <c r="B308" s="11" t="n"/>
      <c r="C308" s="4" t="n"/>
      <c r="D308" s="4" t="n"/>
      <c r="E308" s="11" t="n"/>
      <c r="F308" s="11" t="n"/>
      <c r="G308" s="25" t="n"/>
      <c r="H308" s="25" t="n"/>
      <c r="I308" s="26">
        <f>IFERROR(IF(A308="","",MAX(0,G308-H308)),"")</f>
        <v/>
      </c>
      <c r="J308" s="14">
        <f>IFERROR(IF(A308="","",VLOOKUP(F308,'Paramètres'!$A$14:$D$17,3,FALSE)),"")</f>
        <v/>
      </c>
      <c r="K308" s="26">
        <f>IFERROR(IF(I308="","",ROUND(I308*J308,2)),"")</f>
        <v/>
      </c>
      <c r="L308" s="14">
        <f>IFERROR(IF(A308="","",VLOOKUP(F308,'Paramètres'!$A$14:$D$17,4,FALSE)),"")</f>
        <v/>
      </c>
      <c r="M308" s="26">
        <f>IFERROR(IF(I308="","",ROUND(I308*L308,2)),"")</f>
        <v/>
      </c>
      <c r="N308" s="26">
        <f>IFERROR(IF(I308="","",I308+K308+M308),"")</f>
        <v/>
      </c>
      <c r="O308" s="27">
        <f>IFERROR(IF(A308="","",DATE(YEAR(A308),MONTH(A308),1)),"")</f>
        <v/>
      </c>
      <c r="P308" s="11" t="n"/>
      <c r="Q308" s="10" t="n"/>
      <c r="R308" s="4" t="n"/>
    </row>
    <row r="309">
      <c r="A309" s="10" t="n"/>
      <c r="B309" s="11" t="n"/>
      <c r="C309" s="4" t="n"/>
      <c r="D309" s="4" t="n"/>
      <c r="E309" s="11" t="n"/>
      <c r="F309" s="11" t="n"/>
      <c r="G309" s="25" t="n"/>
      <c r="H309" s="25" t="n"/>
      <c r="I309" s="26">
        <f>IFERROR(IF(A309="","",MAX(0,G309-H309)),"")</f>
        <v/>
      </c>
      <c r="J309" s="14">
        <f>IFERROR(IF(A309="","",VLOOKUP(F309,'Paramètres'!$A$14:$D$17,3,FALSE)),"")</f>
        <v/>
      </c>
      <c r="K309" s="26">
        <f>IFERROR(IF(I309="","",ROUND(I309*J309,2)),"")</f>
        <v/>
      </c>
      <c r="L309" s="14">
        <f>IFERROR(IF(A309="","",VLOOKUP(F309,'Paramètres'!$A$14:$D$17,4,FALSE)),"")</f>
        <v/>
      </c>
      <c r="M309" s="26">
        <f>IFERROR(IF(I309="","",ROUND(I309*L309,2)),"")</f>
        <v/>
      </c>
      <c r="N309" s="26">
        <f>IFERROR(IF(I309="","",I309+K309+M309),"")</f>
        <v/>
      </c>
      <c r="O309" s="27">
        <f>IFERROR(IF(A309="","",DATE(YEAR(A309),MONTH(A309),1)),"")</f>
        <v/>
      </c>
      <c r="P309" s="11" t="n"/>
      <c r="Q309" s="10" t="n"/>
      <c r="R309" s="4" t="n"/>
    </row>
    <row r="310">
      <c r="A310" s="10" t="n"/>
      <c r="B310" s="11" t="n"/>
      <c r="C310" s="4" t="n"/>
      <c r="D310" s="4" t="n"/>
      <c r="E310" s="11" t="n"/>
      <c r="F310" s="11" t="n"/>
      <c r="G310" s="25" t="n"/>
      <c r="H310" s="25" t="n"/>
      <c r="I310" s="26">
        <f>IFERROR(IF(A310="","",MAX(0,G310-H310)),"")</f>
        <v/>
      </c>
      <c r="J310" s="14">
        <f>IFERROR(IF(A310="","",VLOOKUP(F310,'Paramètres'!$A$14:$D$17,3,FALSE)),"")</f>
        <v/>
      </c>
      <c r="K310" s="26">
        <f>IFERROR(IF(I310="","",ROUND(I310*J310,2)),"")</f>
        <v/>
      </c>
      <c r="L310" s="14">
        <f>IFERROR(IF(A310="","",VLOOKUP(F310,'Paramètres'!$A$14:$D$17,4,FALSE)),"")</f>
        <v/>
      </c>
      <c r="M310" s="26">
        <f>IFERROR(IF(I310="","",ROUND(I310*L310,2)),"")</f>
        <v/>
      </c>
      <c r="N310" s="26">
        <f>IFERROR(IF(I310="","",I310+K310+M310),"")</f>
        <v/>
      </c>
      <c r="O310" s="27">
        <f>IFERROR(IF(A310="","",DATE(YEAR(A310),MONTH(A310),1)),"")</f>
        <v/>
      </c>
      <c r="P310" s="11" t="n"/>
      <c r="Q310" s="10" t="n"/>
      <c r="R310" s="4" t="n"/>
    </row>
    <row r="311">
      <c r="A311" s="10" t="n"/>
      <c r="B311" s="11" t="n"/>
      <c r="C311" s="4" t="n"/>
      <c r="D311" s="4" t="n"/>
      <c r="E311" s="11" t="n"/>
      <c r="F311" s="11" t="n"/>
      <c r="G311" s="25" t="n"/>
      <c r="H311" s="25" t="n"/>
      <c r="I311" s="26">
        <f>IFERROR(IF(A311="","",MAX(0,G311-H311)),"")</f>
        <v/>
      </c>
      <c r="J311" s="14">
        <f>IFERROR(IF(A311="","",VLOOKUP(F311,'Paramètres'!$A$14:$D$17,3,FALSE)),"")</f>
        <v/>
      </c>
      <c r="K311" s="26">
        <f>IFERROR(IF(I311="","",ROUND(I311*J311,2)),"")</f>
        <v/>
      </c>
      <c r="L311" s="14">
        <f>IFERROR(IF(A311="","",VLOOKUP(F311,'Paramètres'!$A$14:$D$17,4,FALSE)),"")</f>
        <v/>
      </c>
      <c r="M311" s="26">
        <f>IFERROR(IF(I311="","",ROUND(I311*L311,2)),"")</f>
        <v/>
      </c>
      <c r="N311" s="26">
        <f>IFERROR(IF(I311="","",I311+K311+M311),"")</f>
        <v/>
      </c>
      <c r="O311" s="27">
        <f>IFERROR(IF(A311="","",DATE(YEAR(A311),MONTH(A311),1)),"")</f>
        <v/>
      </c>
      <c r="P311" s="11" t="n"/>
      <c r="Q311" s="10" t="n"/>
      <c r="R311" s="4" t="n"/>
    </row>
    <row r="312">
      <c r="A312" s="10" t="n"/>
      <c r="B312" s="11" t="n"/>
      <c r="C312" s="4" t="n"/>
      <c r="D312" s="4" t="n"/>
      <c r="E312" s="11" t="n"/>
      <c r="F312" s="11" t="n"/>
      <c r="G312" s="25" t="n"/>
      <c r="H312" s="25" t="n"/>
      <c r="I312" s="26">
        <f>IFERROR(IF(A312="","",MAX(0,G312-H312)),"")</f>
        <v/>
      </c>
      <c r="J312" s="14">
        <f>IFERROR(IF(A312="","",VLOOKUP(F312,'Paramètres'!$A$14:$D$17,3,FALSE)),"")</f>
        <v/>
      </c>
      <c r="K312" s="26">
        <f>IFERROR(IF(I312="","",ROUND(I312*J312,2)),"")</f>
        <v/>
      </c>
      <c r="L312" s="14">
        <f>IFERROR(IF(A312="","",VLOOKUP(F312,'Paramètres'!$A$14:$D$17,4,FALSE)),"")</f>
        <v/>
      </c>
      <c r="M312" s="26">
        <f>IFERROR(IF(I312="","",ROUND(I312*L312,2)),"")</f>
        <v/>
      </c>
      <c r="N312" s="26">
        <f>IFERROR(IF(I312="","",I312+K312+M312),"")</f>
        <v/>
      </c>
      <c r="O312" s="27">
        <f>IFERROR(IF(A312="","",DATE(YEAR(A312),MONTH(A312),1)),"")</f>
        <v/>
      </c>
      <c r="P312" s="11" t="n"/>
      <c r="Q312" s="10" t="n"/>
      <c r="R312" s="4" t="n"/>
    </row>
    <row r="313">
      <c r="A313" s="10" t="n"/>
      <c r="B313" s="11" t="n"/>
      <c r="C313" s="4" t="n"/>
      <c r="D313" s="4" t="n"/>
      <c r="E313" s="11" t="n"/>
      <c r="F313" s="11" t="n"/>
      <c r="G313" s="25" t="n"/>
      <c r="H313" s="25" t="n"/>
      <c r="I313" s="26">
        <f>IFERROR(IF(A313="","",MAX(0,G313-H313)),"")</f>
        <v/>
      </c>
      <c r="J313" s="14">
        <f>IFERROR(IF(A313="","",VLOOKUP(F313,'Paramètres'!$A$14:$D$17,3,FALSE)),"")</f>
        <v/>
      </c>
      <c r="K313" s="26">
        <f>IFERROR(IF(I313="","",ROUND(I313*J313,2)),"")</f>
        <v/>
      </c>
      <c r="L313" s="14">
        <f>IFERROR(IF(A313="","",VLOOKUP(F313,'Paramètres'!$A$14:$D$17,4,FALSE)),"")</f>
        <v/>
      </c>
      <c r="M313" s="26">
        <f>IFERROR(IF(I313="","",ROUND(I313*L313,2)),"")</f>
        <v/>
      </c>
      <c r="N313" s="26">
        <f>IFERROR(IF(I313="","",I313+K313+M313),"")</f>
        <v/>
      </c>
      <c r="O313" s="27">
        <f>IFERROR(IF(A313="","",DATE(YEAR(A313),MONTH(A313),1)),"")</f>
        <v/>
      </c>
      <c r="P313" s="11" t="n"/>
      <c r="Q313" s="10" t="n"/>
      <c r="R313" s="4" t="n"/>
    </row>
    <row r="314">
      <c r="A314" s="10" t="n"/>
      <c r="B314" s="11" t="n"/>
      <c r="C314" s="4" t="n"/>
      <c r="D314" s="4" t="n"/>
      <c r="E314" s="11" t="n"/>
      <c r="F314" s="11" t="n"/>
      <c r="G314" s="25" t="n"/>
      <c r="H314" s="25" t="n"/>
      <c r="I314" s="26">
        <f>IFERROR(IF(A314="","",MAX(0,G314-H314)),"")</f>
        <v/>
      </c>
      <c r="J314" s="14">
        <f>IFERROR(IF(A314="","",VLOOKUP(F314,'Paramètres'!$A$14:$D$17,3,FALSE)),"")</f>
        <v/>
      </c>
      <c r="K314" s="26">
        <f>IFERROR(IF(I314="","",ROUND(I314*J314,2)),"")</f>
        <v/>
      </c>
      <c r="L314" s="14">
        <f>IFERROR(IF(A314="","",VLOOKUP(F314,'Paramètres'!$A$14:$D$17,4,FALSE)),"")</f>
        <v/>
      </c>
      <c r="M314" s="26">
        <f>IFERROR(IF(I314="","",ROUND(I314*L314,2)),"")</f>
        <v/>
      </c>
      <c r="N314" s="26">
        <f>IFERROR(IF(I314="","",I314+K314+M314),"")</f>
        <v/>
      </c>
      <c r="O314" s="27">
        <f>IFERROR(IF(A314="","",DATE(YEAR(A314),MONTH(A314),1)),"")</f>
        <v/>
      </c>
      <c r="P314" s="11" t="n"/>
      <c r="Q314" s="10" t="n"/>
      <c r="R314" s="4" t="n"/>
    </row>
    <row r="315">
      <c r="A315" s="10" t="n"/>
      <c r="B315" s="11" t="n"/>
      <c r="C315" s="4" t="n"/>
      <c r="D315" s="4" t="n"/>
      <c r="E315" s="11" t="n"/>
      <c r="F315" s="11" t="n"/>
      <c r="G315" s="25" t="n"/>
      <c r="H315" s="25" t="n"/>
      <c r="I315" s="26">
        <f>IFERROR(IF(A315="","",MAX(0,G315-H315)),"")</f>
        <v/>
      </c>
      <c r="J315" s="14">
        <f>IFERROR(IF(A315="","",VLOOKUP(F315,'Paramètres'!$A$14:$D$17,3,FALSE)),"")</f>
        <v/>
      </c>
      <c r="K315" s="26">
        <f>IFERROR(IF(I315="","",ROUND(I315*J315,2)),"")</f>
        <v/>
      </c>
      <c r="L315" s="14">
        <f>IFERROR(IF(A315="","",VLOOKUP(F315,'Paramètres'!$A$14:$D$17,4,FALSE)),"")</f>
        <v/>
      </c>
      <c r="M315" s="26">
        <f>IFERROR(IF(I315="","",ROUND(I315*L315,2)),"")</f>
        <v/>
      </c>
      <c r="N315" s="26">
        <f>IFERROR(IF(I315="","",I315+K315+M315),"")</f>
        <v/>
      </c>
      <c r="O315" s="27">
        <f>IFERROR(IF(A315="","",DATE(YEAR(A315),MONTH(A315),1)),"")</f>
        <v/>
      </c>
      <c r="P315" s="11" t="n"/>
      <c r="Q315" s="10" t="n"/>
      <c r="R315" s="4" t="n"/>
    </row>
    <row r="316">
      <c r="A316" s="10" t="n"/>
      <c r="B316" s="11" t="n"/>
      <c r="C316" s="4" t="n"/>
      <c r="D316" s="4" t="n"/>
      <c r="E316" s="11" t="n"/>
      <c r="F316" s="11" t="n"/>
      <c r="G316" s="25" t="n"/>
      <c r="H316" s="25" t="n"/>
      <c r="I316" s="26">
        <f>IFERROR(IF(A316="","",MAX(0,G316-H316)),"")</f>
        <v/>
      </c>
      <c r="J316" s="14">
        <f>IFERROR(IF(A316="","",VLOOKUP(F316,'Paramètres'!$A$14:$D$17,3,FALSE)),"")</f>
        <v/>
      </c>
      <c r="K316" s="26">
        <f>IFERROR(IF(I316="","",ROUND(I316*J316,2)),"")</f>
        <v/>
      </c>
      <c r="L316" s="14">
        <f>IFERROR(IF(A316="","",VLOOKUP(F316,'Paramètres'!$A$14:$D$17,4,FALSE)),"")</f>
        <v/>
      </c>
      <c r="M316" s="26">
        <f>IFERROR(IF(I316="","",ROUND(I316*L316,2)),"")</f>
        <v/>
      </c>
      <c r="N316" s="26">
        <f>IFERROR(IF(I316="","",I316+K316+M316),"")</f>
        <v/>
      </c>
      <c r="O316" s="27">
        <f>IFERROR(IF(A316="","",DATE(YEAR(A316),MONTH(A316),1)),"")</f>
        <v/>
      </c>
      <c r="P316" s="11" t="n"/>
      <c r="Q316" s="10" t="n"/>
      <c r="R316" s="4" t="n"/>
    </row>
    <row r="317">
      <c r="A317" s="10" t="n"/>
      <c r="B317" s="11" t="n"/>
      <c r="C317" s="4" t="n"/>
      <c r="D317" s="4" t="n"/>
      <c r="E317" s="11" t="n"/>
      <c r="F317" s="11" t="n"/>
      <c r="G317" s="25" t="n"/>
      <c r="H317" s="25" t="n"/>
      <c r="I317" s="26">
        <f>IFERROR(IF(A317="","",MAX(0,G317-H317)),"")</f>
        <v/>
      </c>
      <c r="J317" s="14">
        <f>IFERROR(IF(A317="","",VLOOKUP(F317,'Paramètres'!$A$14:$D$17,3,FALSE)),"")</f>
        <v/>
      </c>
      <c r="K317" s="26">
        <f>IFERROR(IF(I317="","",ROUND(I317*J317,2)),"")</f>
        <v/>
      </c>
      <c r="L317" s="14">
        <f>IFERROR(IF(A317="","",VLOOKUP(F317,'Paramètres'!$A$14:$D$17,4,FALSE)),"")</f>
        <v/>
      </c>
      <c r="M317" s="26">
        <f>IFERROR(IF(I317="","",ROUND(I317*L317,2)),"")</f>
        <v/>
      </c>
      <c r="N317" s="26">
        <f>IFERROR(IF(I317="","",I317+K317+M317),"")</f>
        <v/>
      </c>
      <c r="O317" s="27">
        <f>IFERROR(IF(A317="","",DATE(YEAR(A317),MONTH(A317),1)),"")</f>
        <v/>
      </c>
      <c r="P317" s="11" t="n"/>
      <c r="Q317" s="10" t="n"/>
      <c r="R317" s="4" t="n"/>
    </row>
    <row r="318">
      <c r="A318" s="10" t="n"/>
      <c r="B318" s="11" t="n"/>
      <c r="C318" s="4" t="n"/>
      <c r="D318" s="4" t="n"/>
      <c r="E318" s="11" t="n"/>
      <c r="F318" s="11" t="n"/>
      <c r="G318" s="25" t="n"/>
      <c r="H318" s="25" t="n"/>
      <c r="I318" s="26">
        <f>IFERROR(IF(A318="","",MAX(0,G318-H318)),"")</f>
        <v/>
      </c>
      <c r="J318" s="14">
        <f>IFERROR(IF(A318="","",VLOOKUP(F318,'Paramètres'!$A$14:$D$17,3,FALSE)),"")</f>
        <v/>
      </c>
      <c r="K318" s="26">
        <f>IFERROR(IF(I318="","",ROUND(I318*J318,2)),"")</f>
        <v/>
      </c>
      <c r="L318" s="14">
        <f>IFERROR(IF(A318="","",VLOOKUP(F318,'Paramètres'!$A$14:$D$17,4,FALSE)),"")</f>
        <v/>
      </c>
      <c r="M318" s="26">
        <f>IFERROR(IF(I318="","",ROUND(I318*L318,2)),"")</f>
        <v/>
      </c>
      <c r="N318" s="26">
        <f>IFERROR(IF(I318="","",I318+K318+M318),"")</f>
        <v/>
      </c>
      <c r="O318" s="27">
        <f>IFERROR(IF(A318="","",DATE(YEAR(A318),MONTH(A318),1)),"")</f>
        <v/>
      </c>
      <c r="P318" s="11" t="n"/>
      <c r="Q318" s="10" t="n"/>
      <c r="R318" s="4" t="n"/>
    </row>
    <row r="319">
      <c r="A319" s="10" t="n"/>
      <c r="B319" s="11" t="n"/>
      <c r="C319" s="4" t="n"/>
      <c r="D319" s="4" t="n"/>
      <c r="E319" s="11" t="n"/>
      <c r="F319" s="11" t="n"/>
      <c r="G319" s="25" t="n"/>
      <c r="H319" s="25" t="n"/>
      <c r="I319" s="26">
        <f>IFERROR(IF(A319="","",MAX(0,G319-H319)),"")</f>
        <v/>
      </c>
      <c r="J319" s="14">
        <f>IFERROR(IF(A319="","",VLOOKUP(F319,'Paramètres'!$A$14:$D$17,3,FALSE)),"")</f>
        <v/>
      </c>
      <c r="K319" s="26">
        <f>IFERROR(IF(I319="","",ROUND(I319*J319,2)),"")</f>
        <v/>
      </c>
      <c r="L319" s="14">
        <f>IFERROR(IF(A319="","",VLOOKUP(F319,'Paramètres'!$A$14:$D$17,4,FALSE)),"")</f>
        <v/>
      </c>
      <c r="M319" s="26">
        <f>IFERROR(IF(I319="","",ROUND(I319*L319,2)),"")</f>
        <v/>
      </c>
      <c r="N319" s="26">
        <f>IFERROR(IF(I319="","",I319+K319+M319),"")</f>
        <v/>
      </c>
      <c r="O319" s="27">
        <f>IFERROR(IF(A319="","",DATE(YEAR(A319),MONTH(A319),1)),"")</f>
        <v/>
      </c>
      <c r="P319" s="11" t="n"/>
      <c r="Q319" s="10" t="n"/>
      <c r="R319" s="4" t="n"/>
    </row>
    <row r="320">
      <c r="A320" s="10" t="n"/>
      <c r="B320" s="11" t="n"/>
      <c r="C320" s="4" t="n"/>
      <c r="D320" s="4" t="n"/>
      <c r="E320" s="11" t="n"/>
      <c r="F320" s="11" t="n"/>
      <c r="G320" s="25" t="n"/>
      <c r="H320" s="25" t="n"/>
      <c r="I320" s="26">
        <f>IFERROR(IF(A320="","",MAX(0,G320-H320)),"")</f>
        <v/>
      </c>
      <c r="J320" s="14">
        <f>IFERROR(IF(A320="","",VLOOKUP(F320,'Paramètres'!$A$14:$D$17,3,FALSE)),"")</f>
        <v/>
      </c>
      <c r="K320" s="26">
        <f>IFERROR(IF(I320="","",ROUND(I320*J320,2)),"")</f>
        <v/>
      </c>
      <c r="L320" s="14">
        <f>IFERROR(IF(A320="","",VLOOKUP(F320,'Paramètres'!$A$14:$D$17,4,FALSE)),"")</f>
        <v/>
      </c>
      <c r="M320" s="26">
        <f>IFERROR(IF(I320="","",ROUND(I320*L320,2)),"")</f>
        <v/>
      </c>
      <c r="N320" s="26">
        <f>IFERROR(IF(I320="","",I320+K320+M320),"")</f>
        <v/>
      </c>
      <c r="O320" s="27">
        <f>IFERROR(IF(A320="","",DATE(YEAR(A320),MONTH(A320),1)),"")</f>
        <v/>
      </c>
      <c r="P320" s="11" t="n"/>
      <c r="Q320" s="10" t="n"/>
      <c r="R320" s="4" t="n"/>
    </row>
    <row r="321">
      <c r="A321" s="10" t="n"/>
      <c r="B321" s="11" t="n"/>
      <c r="C321" s="4" t="n"/>
      <c r="D321" s="4" t="n"/>
      <c r="E321" s="11" t="n"/>
      <c r="F321" s="11" t="n"/>
      <c r="G321" s="25" t="n"/>
      <c r="H321" s="25" t="n"/>
      <c r="I321" s="26">
        <f>IFERROR(IF(A321="","",MAX(0,G321-H321)),"")</f>
        <v/>
      </c>
      <c r="J321" s="14">
        <f>IFERROR(IF(A321="","",VLOOKUP(F321,'Paramètres'!$A$14:$D$17,3,FALSE)),"")</f>
        <v/>
      </c>
      <c r="K321" s="26">
        <f>IFERROR(IF(I321="","",ROUND(I321*J321,2)),"")</f>
        <v/>
      </c>
      <c r="L321" s="14">
        <f>IFERROR(IF(A321="","",VLOOKUP(F321,'Paramètres'!$A$14:$D$17,4,FALSE)),"")</f>
        <v/>
      </c>
      <c r="M321" s="26">
        <f>IFERROR(IF(I321="","",ROUND(I321*L321,2)),"")</f>
        <v/>
      </c>
      <c r="N321" s="26">
        <f>IFERROR(IF(I321="","",I321+K321+M321),"")</f>
        <v/>
      </c>
      <c r="O321" s="27">
        <f>IFERROR(IF(A321="","",DATE(YEAR(A321),MONTH(A321),1)),"")</f>
        <v/>
      </c>
      <c r="P321" s="11" t="n"/>
      <c r="Q321" s="10" t="n"/>
      <c r="R321" s="4" t="n"/>
    </row>
    <row r="322">
      <c r="A322" s="10" t="n"/>
      <c r="B322" s="11" t="n"/>
      <c r="C322" s="4" t="n"/>
      <c r="D322" s="4" t="n"/>
      <c r="E322" s="11" t="n"/>
      <c r="F322" s="11" t="n"/>
      <c r="G322" s="25" t="n"/>
      <c r="H322" s="25" t="n"/>
      <c r="I322" s="26">
        <f>IFERROR(IF(A322="","",MAX(0,G322-H322)),"")</f>
        <v/>
      </c>
      <c r="J322" s="14">
        <f>IFERROR(IF(A322="","",VLOOKUP(F322,'Paramètres'!$A$14:$D$17,3,FALSE)),"")</f>
        <v/>
      </c>
      <c r="K322" s="26">
        <f>IFERROR(IF(I322="","",ROUND(I322*J322,2)),"")</f>
        <v/>
      </c>
      <c r="L322" s="14">
        <f>IFERROR(IF(A322="","",VLOOKUP(F322,'Paramètres'!$A$14:$D$17,4,FALSE)),"")</f>
        <v/>
      </c>
      <c r="M322" s="26">
        <f>IFERROR(IF(I322="","",ROUND(I322*L322,2)),"")</f>
        <v/>
      </c>
      <c r="N322" s="26">
        <f>IFERROR(IF(I322="","",I322+K322+M322),"")</f>
        <v/>
      </c>
      <c r="O322" s="27">
        <f>IFERROR(IF(A322="","",DATE(YEAR(A322),MONTH(A322),1)),"")</f>
        <v/>
      </c>
      <c r="P322" s="11" t="n"/>
      <c r="Q322" s="10" t="n"/>
      <c r="R322" s="4" t="n"/>
    </row>
    <row r="323">
      <c r="A323" s="10" t="n"/>
      <c r="B323" s="11" t="n"/>
      <c r="C323" s="4" t="n"/>
      <c r="D323" s="4" t="n"/>
      <c r="E323" s="11" t="n"/>
      <c r="F323" s="11" t="n"/>
      <c r="G323" s="25" t="n"/>
      <c r="H323" s="25" t="n"/>
      <c r="I323" s="26">
        <f>IFERROR(IF(A323="","",MAX(0,G323-H323)),"")</f>
        <v/>
      </c>
      <c r="J323" s="14">
        <f>IFERROR(IF(A323="","",VLOOKUP(F323,'Paramètres'!$A$14:$D$17,3,FALSE)),"")</f>
        <v/>
      </c>
      <c r="K323" s="26">
        <f>IFERROR(IF(I323="","",ROUND(I323*J323,2)),"")</f>
        <v/>
      </c>
      <c r="L323" s="14">
        <f>IFERROR(IF(A323="","",VLOOKUP(F323,'Paramètres'!$A$14:$D$17,4,FALSE)),"")</f>
        <v/>
      </c>
      <c r="M323" s="26">
        <f>IFERROR(IF(I323="","",ROUND(I323*L323,2)),"")</f>
        <v/>
      </c>
      <c r="N323" s="26">
        <f>IFERROR(IF(I323="","",I323+K323+M323),"")</f>
        <v/>
      </c>
      <c r="O323" s="27">
        <f>IFERROR(IF(A323="","",DATE(YEAR(A323),MONTH(A323),1)),"")</f>
        <v/>
      </c>
      <c r="P323" s="11" t="n"/>
      <c r="Q323" s="10" t="n"/>
      <c r="R323" s="4" t="n"/>
    </row>
    <row r="324">
      <c r="A324" s="10" t="n"/>
      <c r="B324" s="11" t="n"/>
      <c r="C324" s="4" t="n"/>
      <c r="D324" s="4" t="n"/>
      <c r="E324" s="11" t="n"/>
      <c r="F324" s="11" t="n"/>
      <c r="G324" s="25" t="n"/>
      <c r="H324" s="25" t="n"/>
      <c r="I324" s="26">
        <f>IFERROR(IF(A324="","",MAX(0,G324-H324)),"")</f>
        <v/>
      </c>
      <c r="J324" s="14">
        <f>IFERROR(IF(A324="","",VLOOKUP(F324,'Paramètres'!$A$14:$D$17,3,FALSE)),"")</f>
        <v/>
      </c>
      <c r="K324" s="26">
        <f>IFERROR(IF(I324="","",ROUND(I324*J324,2)),"")</f>
        <v/>
      </c>
      <c r="L324" s="14">
        <f>IFERROR(IF(A324="","",VLOOKUP(F324,'Paramètres'!$A$14:$D$17,4,FALSE)),"")</f>
        <v/>
      </c>
      <c r="M324" s="26">
        <f>IFERROR(IF(I324="","",ROUND(I324*L324,2)),"")</f>
        <v/>
      </c>
      <c r="N324" s="26">
        <f>IFERROR(IF(I324="","",I324+K324+M324),"")</f>
        <v/>
      </c>
      <c r="O324" s="27">
        <f>IFERROR(IF(A324="","",DATE(YEAR(A324),MONTH(A324),1)),"")</f>
        <v/>
      </c>
      <c r="P324" s="11" t="n"/>
      <c r="Q324" s="10" t="n"/>
      <c r="R324" s="4" t="n"/>
    </row>
    <row r="325">
      <c r="A325" s="10" t="n"/>
      <c r="B325" s="11" t="n"/>
      <c r="C325" s="4" t="n"/>
      <c r="D325" s="4" t="n"/>
      <c r="E325" s="11" t="n"/>
      <c r="F325" s="11" t="n"/>
      <c r="G325" s="25" t="n"/>
      <c r="H325" s="25" t="n"/>
      <c r="I325" s="26">
        <f>IFERROR(IF(A325="","",MAX(0,G325-H325)),"")</f>
        <v/>
      </c>
      <c r="J325" s="14">
        <f>IFERROR(IF(A325="","",VLOOKUP(F325,'Paramètres'!$A$14:$D$17,3,FALSE)),"")</f>
        <v/>
      </c>
      <c r="K325" s="26">
        <f>IFERROR(IF(I325="","",ROUND(I325*J325,2)),"")</f>
        <v/>
      </c>
      <c r="L325" s="14">
        <f>IFERROR(IF(A325="","",VLOOKUP(F325,'Paramètres'!$A$14:$D$17,4,FALSE)),"")</f>
        <v/>
      </c>
      <c r="M325" s="26">
        <f>IFERROR(IF(I325="","",ROUND(I325*L325,2)),"")</f>
        <v/>
      </c>
      <c r="N325" s="26">
        <f>IFERROR(IF(I325="","",I325+K325+M325),"")</f>
        <v/>
      </c>
      <c r="O325" s="27">
        <f>IFERROR(IF(A325="","",DATE(YEAR(A325),MONTH(A325),1)),"")</f>
        <v/>
      </c>
      <c r="P325" s="11" t="n"/>
      <c r="Q325" s="10" t="n"/>
      <c r="R325" s="4" t="n"/>
    </row>
    <row r="326">
      <c r="A326" s="10" t="n"/>
      <c r="B326" s="11" t="n"/>
      <c r="C326" s="4" t="n"/>
      <c r="D326" s="4" t="n"/>
      <c r="E326" s="11" t="n"/>
      <c r="F326" s="11" t="n"/>
      <c r="G326" s="25" t="n"/>
      <c r="H326" s="25" t="n"/>
      <c r="I326" s="26">
        <f>IFERROR(IF(A326="","",MAX(0,G326-H326)),"")</f>
        <v/>
      </c>
      <c r="J326" s="14">
        <f>IFERROR(IF(A326="","",VLOOKUP(F326,'Paramètres'!$A$14:$D$17,3,FALSE)),"")</f>
        <v/>
      </c>
      <c r="K326" s="26">
        <f>IFERROR(IF(I326="","",ROUND(I326*J326,2)),"")</f>
        <v/>
      </c>
      <c r="L326" s="14">
        <f>IFERROR(IF(A326="","",VLOOKUP(F326,'Paramètres'!$A$14:$D$17,4,FALSE)),"")</f>
        <v/>
      </c>
      <c r="M326" s="26">
        <f>IFERROR(IF(I326="","",ROUND(I326*L326,2)),"")</f>
        <v/>
      </c>
      <c r="N326" s="26">
        <f>IFERROR(IF(I326="","",I326+K326+M326),"")</f>
        <v/>
      </c>
      <c r="O326" s="27">
        <f>IFERROR(IF(A326="","",DATE(YEAR(A326),MONTH(A326),1)),"")</f>
        <v/>
      </c>
      <c r="P326" s="11" t="n"/>
      <c r="Q326" s="10" t="n"/>
      <c r="R326" s="4" t="n"/>
    </row>
    <row r="327">
      <c r="A327" s="10" t="n"/>
      <c r="B327" s="11" t="n"/>
      <c r="C327" s="4" t="n"/>
      <c r="D327" s="4" t="n"/>
      <c r="E327" s="11" t="n"/>
      <c r="F327" s="11" t="n"/>
      <c r="G327" s="25" t="n"/>
      <c r="H327" s="25" t="n"/>
      <c r="I327" s="26">
        <f>IFERROR(IF(A327="","",MAX(0,G327-H327)),"")</f>
        <v/>
      </c>
      <c r="J327" s="14">
        <f>IFERROR(IF(A327="","",VLOOKUP(F327,'Paramètres'!$A$14:$D$17,3,FALSE)),"")</f>
        <v/>
      </c>
      <c r="K327" s="26">
        <f>IFERROR(IF(I327="","",ROUND(I327*J327,2)),"")</f>
        <v/>
      </c>
      <c r="L327" s="14">
        <f>IFERROR(IF(A327="","",VLOOKUP(F327,'Paramètres'!$A$14:$D$17,4,FALSE)),"")</f>
        <v/>
      </c>
      <c r="M327" s="26">
        <f>IFERROR(IF(I327="","",ROUND(I327*L327,2)),"")</f>
        <v/>
      </c>
      <c r="N327" s="26">
        <f>IFERROR(IF(I327="","",I327+K327+M327),"")</f>
        <v/>
      </c>
      <c r="O327" s="27">
        <f>IFERROR(IF(A327="","",DATE(YEAR(A327),MONTH(A327),1)),"")</f>
        <v/>
      </c>
      <c r="P327" s="11" t="n"/>
      <c r="Q327" s="10" t="n"/>
      <c r="R327" s="4" t="n"/>
    </row>
    <row r="328">
      <c r="A328" s="10" t="n"/>
      <c r="B328" s="11" t="n"/>
      <c r="C328" s="4" t="n"/>
      <c r="D328" s="4" t="n"/>
      <c r="E328" s="11" t="n"/>
      <c r="F328" s="11" t="n"/>
      <c r="G328" s="25" t="n"/>
      <c r="H328" s="25" t="n"/>
      <c r="I328" s="26">
        <f>IFERROR(IF(A328="","",MAX(0,G328-H328)),"")</f>
        <v/>
      </c>
      <c r="J328" s="14">
        <f>IFERROR(IF(A328="","",VLOOKUP(F328,'Paramètres'!$A$14:$D$17,3,FALSE)),"")</f>
        <v/>
      </c>
      <c r="K328" s="26">
        <f>IFERROR(IF(I328="","",ROUND(I328*J328,2)),"")</f>
        <v/>
      </c>
      <c r="L328" s="14">
        <f>IFERROR(IF(A328="","",VLOOKUP(F328,'Paramètres'!$A$14:$D$17,4,FALSE)),"")</f>
        <v/>
      </c>
      <c r="M328" s="26">
        <f>IFERROR(IF(I328="","",ROUND(I328*L328,2)),"")</f>
        <v/>
      </c>
      <c r="N328" s="26">
        <f>IFERROR(IF(I328="","",I328+K328+M328),"")</f>
        <v/>
      </c>
      <c r="O328" s="27">
        <f>IFERROR(IF(A328="","",DATE(YEAR(A328),MONTH(A328),1)),"")</f>
        <v/>
      </c>
      <c r="P328" s="11" t="n"/>
      <c r="Q328" s="10" t="n"/>
      <c r="R328" s="4" t="n"/>
    </row>
    <row r="329">
      <c r="A329" s="10" t="n"/>
      <c r="B329" s="11" t="n"/>
      <c r="C329" s="4" t="n"/>
      <c r="D329" s="4" t="n"/>
      <c r="E329" s="11" t="n"/>
      <c r="F329" s="11" t="n"/>
      <c r="G329" s="25" t="n"/>
      <c r="H329" s="25" t="n"/>
      <c r="I329" s="26">
        <f>IFERROR(IF(A329="","",MAX(0,G329-H329)),"")</f>
        <v/>
      </c>
      <c r="J329" s="14">
        <f>IFERROR(IF(A329="","",VLOOKUP(F329,'Paramètres'!$A$14:$D$17,3,FALSE)),"")</f>
        <v/>
      </c>
      <c r="K329" s="26">
        <f>IFERROR(IF(I329="","",ROUND(I329*J329,2)),"")</f>
        <v/>
      </c>
      <c r="L329" s="14">
        <f>IFERROR(IF(A329="","",VLOOKUP(F329,'Paramètres'!$A$14:$D$17,4,FALSE)),"")</f>
        <v/>
      </c>
      <c r="M329" s="26">
        <f>IFERROR(IF(I329="","",ROUND(I329*L329,2)),"")</f>
        <v/>
      </c>
      <c r="N329" s="26">
        <f>IFERROR(IF(I329="","",I329+K329+M329),"")</f>
        <v/>
      </c>
      <c r="O329" s="27">
        <f>IFERROR(IF(A329="","",DATE(YEAR(A329),MONTH(A329),1)),"")</f>
        <v/>
      </c>
      <c r="P329" s="11" t="n"/>
      <c r="Q329" s="10" t="n"/>
      <c r="R329" s="4" t="n"/>
    </row>
    <row r="330">
      <c r="A330" s="10" t="n"/>
      <c r="B330" s="11" t="n"/>
      <c r="C330" s="4" t="n"/>
      <c r="D330" s="4" t="n"/>
      <c r="E330" s="11" t="n"/>
      <c r="F330" s="11" t="n"/>
      <c r="G330" s="25" t="n"/>
      <c r="H330" s="25" t="n"/>
      <c r="I330" s="26">
        <f>IFERROR(IF(A330="","",MAX(0,G330-H330)),"")</f>
        <v/>
      </c>
      <c r="J330" s="14">
        <f>IFERROR(IF(A330="","",VLOOKUP(F330,'Paramètres'!$A$14:$D$17,3,FALSE)),"")</f>
        <v/>
      </c>
      <c r="K330" s="26">
        <f>IFERROR(IF(I330="","",ROUND(I330*J330,2)),"")</f>
        <v/>
      </c>
      <c r="L330" s="14">
        <f>IFERROR(IF(A330="","",VLOOKUP(F330,'Paramètres'!$A$14:$D$17,4,FALSE)),"")</f>
        <v/>
      </c>
      <c r="M330" s="26">
        <f>IFERROR(IF(I330="","",ROUND(I330*L330,2)),"")</f>
        <v/>
      </c>
      <c r="N330" s="26">
        <f>IFERROR(IF(I330="","",I330+K330+M330),"")</f>
        <v/>
      </c>
      <c r="O330" s="27">
        <f>IFERROR(IF(A330="","",DATE(YEAR(A330),MONTH(A330),1)),"")</f>
        <v/>
      </c>
      <c r="P330" s="11" t="n"/>
      <c r="Q330" s="10" t="n"/>
      <c r="R330" s="4" t="n"/>
    </row>
    <row r="331">
      <c r="A331" s="10" t="n"/>
      <c r="B331" s="11" t="n"/>
      <c r="C331" s="4" t="n"/>
      <c r="D331" s="4" t="n"/>
      <c r="E331" s="11" t="n"/>
      <c r="F331" s="11" t="n"/>
      <c r="G331" s="25" t="n"/>
      <c r="H331" s="25" t="n"/>
      <c r="I331" s="26">
        <f>IFERROR(IF(A331="","",MAX(0,G331-H331)),"")</f>
        <v/>
      </c>
      <c r="J331" s="14">
        <f>IFERROR(IF(A331="","",VLOOKUP(F331,'Paramètres'!$A$14:$D$17,3,FALSE)),"")</f>
        <v/>
      </c>
      <c r="K331" s="26">
        <f>IFERROR(IF(I331="","",ROUND(I331*J331,2)),"")</f>
        <v/>
      </c>
      <c r="L331" s="14">
        <f>IFERROR(IF(A331="","",VLOOKUP(F331,'Paramètres'!$A$14:$D$17,4,FALSE)),"")</f>
        <v/>
      </c>
      <c r="M331" s="26">
        <f>IFERROR(IF(I331="","",ROUND(I331*L331,2)),"")</f>
        <v/>
      </c>
      <c r="N331" s="26">
        <f>IFERROR(IF(I331="","",I331+K331+M331),"")</f>
        <v/>
      </c>
      <c r="O331" s="27">
        <f>IFERROR(IF(A331="","",DATE(YEAR(A331),MONTH(A331),1)),"")</f>
        <v/>
      </c>
      <c r="P331" s="11" t="n"/>
      <c r="Q331" s="10" t="n"/>
      <c r="R331" s="4" t="n"/>
    </row>
    <row r="332">
      <c r="A332" s="10" t="n"/>
      <c r="B332" s="11" t="n"/>
      <c r="C332" s="4" t="n"/>
      <c r="D332" s="4" t="n"/>
      <c r="E332" s="11" t="n"/>
      <c r="F332" s="11" t="n"/>
      <c r="G332" s="25" t="n"/>
      <c r="H332" s="25" t="n"/>
      <c r="I332" s="26">
        <f>IFERROR(IF(A332="","",MAX(0,G332-H332)),"")</f>
        <v/>
      </c>
      <c r="J332" s="14">
        <f>IFERROR(IF(A332="","",VLOOKUP(F332,'Paramètres'!$A$14:$D$17,3,FALSE)),"")</f>
        <v/>
      </c>
      <c r="K332" s="26">
        <f>IFERROR(IF(I332="","",ROUND(I332*J332,2)),"")</f>
        <v/>
      </c>
      <c r="L332" s="14">
        <f>IFERROR(IF(A332="","",VLOOKUP(F332,'Paramètres'!$A$14:$D$17,4,FALSE)),"")</f>
        <v/>
      </c>
      <c r="M332" s="26">
        <f>IFERROR(IF(I332="","",ROUND(I332*L332,2)),"")</f>
        <v/>
      </c>
      <c r="N332" s="26">
        <f>IFERROR(IF(I332="","",I332+K332+M332),"")</f>
        <v/>
      </c>
      <c r="O332" s="27">
        <f>IFERROR(IF(A332="","",DATE(YEAR(A332),MONTH(A332),1)),"")</f>
        <v/>
      </c>
      <c r="P332" s="11" t="n"/>
      <c r="Q332" s="10" t="n"/>
      <c r="R332" s="4" t="n"/>
    </row>
    <row r="333">
      <c r="A333" s="10" t="n"/>
      <c r="B333" s="11" t="n"/>
      <c r="C333" s="4" t="n"/>
      <c r="D333" s="4" t="n"/>
      <c r="E333" s="11" t="n"/>
      <c r="F333" s="11" t="n"/>
      <c r="G333" s="25" t="n"/>
      <c r="H333" s="25" t="n"/>
      <c r="I333" s="26">
        <f>IFERROR(IF(A333="","",MAX(0,G333-H333)),"")</f>
        <v/>
      </c>
      <c r="J333" s="14">
        <f>IFERROR(IF(A333="","",VLOOKUP(F333,'Paramètres'!$A$14:$D$17,3,FALSE)),"")</f>
        <v/>
      </c>
      <c r="K333" s="26">
        <f>IFERROR(IF(I333="","",ROUND(I333*J333,2)),"")</f>
        <v/>
      </c>
      <c r="L333" s="14">
        <f>IFERROR(IF(A333="","",VLOOKUP(F333,'Paramètres'!$A$14:$D$17,4,FALSE)),"")</f>
        <v/>
      </c>
      <c r="M333" s="26">
        <f>IFERROR(IF(I333="","",ROUND(I333*L333,2)),"")</f>
        <v/>
      </c>
      <c r="N333" s="26">
        <f>IFERROR(IF(I333="","",I333+K333+M333),"")</f>
        <v/>
      </c>
      <c r="O333" s="27">
        <f>IFERROR(IF(A333="","",DATE(YEAR(A333),MONTH(A333),1)),"")</f>
        <v/>
      </c>
      <c r="P333" s="11" t="n"/>
      <c r="Q333" s="10" t="n"/>
      <c r="R333" s="4" t="n"/>
    </row>
    <row r="334">
      <c r="A334" s="10" t="n"/>
      <c r="B334" s="11" t="n"/>
      <c r="C334" s="4" t="n"/>
      <c r="D334" s="4" t="n"/>
      <c r="E334" s="11" t="n"/>
      <c r="F334" s="11" t="n"/>
      <c r="G334" s="25" t="n"/>
      <c r="H334" s="25" t="n"/>
      <c r="I334" s="26">
        <f>IFERROR(IF(A334="","",MAX(0,G334-H334)),"")</f>
        <v/>
      </c>
      <c r="J334" s="14">
        <f>IFERROR(IF(A334="","",VLOOKUP(F334,'Paramètres'!$A$14:$D$17,3,FALSE)),"")</f>
        <v/>
      </c>
      <c r="K334" s="26">
        <f>IFERROR(IF(I334="","",ROUND(I334*J334,2)),"")</f>
        <v/>
      </c>
      <c r="L334" s="14">
        <f>IFERROR(IF(A334="","",VLOOKUP(F334,'Paramètres'!$A$14:$D$17,4,FALSE)),"")</f>
        <v/>
      </c>
      <c r="M334" s="26">
        <f>IFERROR(IF(I334="","",ROUND(I334*L334,2)),"")</f>
        <v/>
      </c>
      <c r="N334" s="26">
        <f>IFERROR(IF(I334="","",I334+K334+M334),"")</f>
        <v/>
      </c>
      <c r="O334" s="27">
        <f>IFERROR(IF(A334="","",DATE(YEAR(A334),MONTH(A334),1)),"")</f>
        <v/>
      </c>
      <c r="P334" s="11" t="n"/>
      <c r="Q334" s="10" t="n"/>
      <c r="R334" s="4" t="n"/>
    </row>
    <row r="335">
      <c r="A335" s="10" t="n"/>
      <c r="B335" s="11" t="n"/>
      <c r="C335" s="4" t="n"/>
      <c r="D335" s="4" t="n"/>
      <c r="E335" s="11" t="n"/>
      <c r="F335" s="11" t="n"/>
      <c r="G335" s="25" t="n"/>
      <c r="H335" s="25" t="n"/>
      <c r="I335" s="26">
        <f>IFERROR(IF(A335="","",MAX(0,G335-H335)),"")</f>
        <v/>
      </c>
      <c r="J335" s="14">
        <f>IFERROR(IF(A335="","",VLOOKUP(F335,'Paramètres'!$A$14:$D$17,3,FALSE)),"")</f>
        <v/>
      </c>
      <c r="K335" s="26">
        <f>IFERROR(IF(I335="","",ROUND(I335*J335,2)),"")</f>
        <v/>
      </c>
      <c r="L335" s="14">
        <f>IFERROR(IF(A335="","",VLOOKUP(F335,'Paramètres'!$A$14:$D$17,4,FALSE)),"")</f>
        <v/>
      </c>
      <c r="M335" s="26">
        <f>IFERROR(IF(I335="","",ROUND(I335*L335,2)),"")</f>
        <v/>
      </c>
      <c r="N335" s="26">
        <f>IFERROR(IF(I335="","",I335+K335+M335),"")</f>
        <v/>
      </c>
      <c r="O335" s="27">
        <f>IFERROR(IF(A335="","",DATE(YEAR(A335),MONTH(A335),1)),"")</f>
        <v/>
      </c>
      <c r="P335" s="11" t="n"/>
      <c r="Q335" s="10" t="n"/>
      <c r="R335" s="4" t="n"/>
    </row>
    <row r="336">
      <c r="A336" s="10" t="n"/>
      <c r="B336" s="11" t="n"/>
      <c r="C336" s="4" t="n"/>
      <c r="D336" s="4" t="n"/>
      <c r="E336" s="11" t="n"/>
      <c r="F336" s="11" t="n"/>
      <c r="G336" s="25" t="n"/>
      <c r="H336" s="25" t="n"/>
      <c r="I336" s="26">
        <f>IFERROR(IF(A336="","",MAX(0,G336-H336)),"")</f>
        <v/>
      </c>
      <c r="J336" s="14">
        <f>IFERROR(IF(A336="","",VLOOKUP(F336,'Paramètres'!$A$14:$D$17,3,FALSE)),"")</f>
        <v/>
      </c>
      <c r="K336" s="26">
        <f>IFERROR(IF(I336="","",ROUND(I336*J336,2)),"")</f>
        <v/>
      </c>
      <c r="L336" s="14">
        <f>IFERROR(IF(A336="","",VLOOKUP(F336,'Paramètres'!$A$14:$D$17,4,FALSE)),"")</f>
        <v/>
      </c>
      <c r="M336" s="26">
        <f>IFERROR(IF(I336="","",ROUND(I336*L336,2)),"")</f>
        <v/>
      </c>
      <c r="N336" s="26">
        <f>IFERROR(IF(I336="","",I336+K336+M336),"")</f>
        <v/>
      </c>
      <c r="O336" s="27">
        <f>IFERROR(IF(A336="","",DATE(YEAR(A336),MONTH(A336),1)),"")</f>
        <v/>
      </c>
      <c r="P336" s="11" t="n"/>
      <c r="Q336" s="10" t="n"/>
      <c r="R336" s="4" t="n"/>
    </row>
    <row r="337">
      <c r="A337" s="10" t="n"/>
      <c r="B337" s="11" t="n"/>
      <c r="C337" s="4" t="n"/>
      <c r="D337" s="4" t="n"/>
      <c r="E337" s="11" t="n"/>
      <c r="F337" s="11" t="n"/>
      <c r="G337" s="25" t="n"/>
      <c r="H337" s="25" t="n"/>
      <c r="I337" s="26">
        <f>IFERROR(IF(A337="","",MAX(0,G337-H337)),"")</f>
        <v/>
      </c>
      <c r="J337" s="14">
        <f>IFERROR(IF(A337="","",VLOOKUP(F337,'Paramètres'!$A$14:$D$17,3,FALSE)),"")</f>
        <v/>
      </c>
      <c r="K337" s="26">
        <f>IFERROR(IF(I337="","",ROUND(I337*J337,2)),"")</f>
        <v/>
      </c>
      <c r="L337" s="14">
        <f>IFERROR(IF(A337="","",VLOOKUP(F337,'Paramètres'!$A$14:$D$17,4,FALSE)),"")</f>
        <v/>
      </c>
      <c r="M337" s="26">
        <f>IFERROR(IF(I337="","",ROUND(I337*L337,2)),"")</f>
        <v/>
      </c>
      <c r="N337" s="26">
        <f>IFERROR(IF(I337="","",I337+K337+M337),"")</f>
        <v/>
      </c>
      <c r="O337" s="27">
        <f>IFERROR(IF(A337="","",DATE(YEAR(A337),MONTH(A337),1)),"")</f>
        <v/>
      </c>
      <c r="P337" s="11" t="n"/>
      <c r="Q337" s="10" t="n"/>
      <c r="R337" s="4" t="n"/>
    </row>
    <row r="338">
      <c r="A338" s="10" t="n"/>
      <c r="B338" s="11" t="n"/>
      <c r="C338" s="4" t="n"/>
      <c r="D338" s="4" t="n"/>
      <c r="E338" s="11" t="n"/>
      <c r="F338" s="11" t="n"/>
      <c r="G338" s="25" t="n"/>
      <c r="H338" s="25" t="n"/>
      <c r="I338" s="26">
        <f>IFERROR(IF(A338="","",MAX(0,G338-H338)),"")</f>
        <v/>
      </c>
      <c r="J338" s="14">
        <f>IFERROR(IF(A338="","",VLOOKUP(F338,'Paramètres'!$A$14:$D$17,3,FALSE)),"")</f>
        <v/>
      </c>
      <c r="K338" s="26">
        <f>IFERROR(IF(I338="","",ROUND(I338*J338,2)),"")</f>
        <v/>
      </c>
      <c r="L338" s="14">
        <f>IFERROR(IF(A338="","",VLOOKUP(F338,'Paramètres'!$A$14:$D$17,4,FALSE)),"")</f>
        <v/>
      </c>
      <c r="M338" s="26">
        <f>IFERROR(IF(I338="","",ROUND(I338*L338,2)),"")</f>
        <v/>
      </c>
      <c r="N338" s="26">
        <f>IFERROR(IF(I338="","",I338+K338+M338),"")</f>
        <v/>
      </c>
      <c r="O338" s="27">
        <f>IFERROR(IF(A338="","",DATE(YEAR(A338),MONTH(A338),1)),"")</f>
        <v/>
      </c>
      <c r="P338" s="11" t="n"/>
      <c r="Q338" s="10" t="n"/>
      <c r="R338" s="4" t="n"/>
    </row>
    <row r="339">
      <c r="A339" s="10" t="n"/>
      <c r="B339" s="11" t="n"/>
      <c r="C339" s="4" t="n"/>
      <c r="D339" s="4" t="n"/>
      <c r="E339" s="11" t="n"/>
      <c r="F339" s="11" t="n"/>
      <c r="G339" s="25" t="n"/>
      <c r="H339" s="25" t="n"/>
      <c r="I339" s="26">
        <f>IFERROR(IF(A339="","",MAX(0,G339-H339)),"")</f>
        <v/>
      </c>
      <c r="J339" s="14">
        <f>IFERROR(IF(A339="","",VLOOKUP(F339,'Paramètres'!$A$14:$D$17,3,FALSE)),"")</f>
        <v/>
      </c>
      <c r="K339" s="26">
        <f>IFERROR(IF(I339="","",ROUND(I339*J339,2)),"")</f>
        <v/>
      </c>
      <c r="L339" s="14">
        <f>IFERROR(IF(A339="","",VLOOKUP(F339,'Paramètres'!$A$14:$D$17,4,FALSE)),"")</f>
        <v/>
      </c>
      <c r="M339" s="26">
        <f>IFERROR(IF(I339="","",ROUND(I339*L339,2)),"")</f>
        <v/>
      </c>
      <c r="N339" s="26">
        <f>IFERROR(IF(I339="","",I339+K339+M339),"")</f>
        <v/>
      </c>
      <c r="O339" s="27">
        <f>IFERROR(IF(A339="","",DATE(YEAR(A339),MONTH(A339),1)),"")</f>
        <v/>
      </c>
      <c r="P339" s="11" t="n"/>
      <c r="Q339" s="10" t="n"/>
      <c r="R339" s="4" t="n"/>
    </row>
    <row r="340">
      <c r="A340" s="10" t="n"/>
      <c r="B340" s="11" t="n"/>
      <c r="C340" s="4" t="n"/>
      <c r="D340" s="4" t="n"/>
      <c r="E340" s="11" t="n"/>
      <c r="F340" s="11" t="n"/>
      <c r="G340" s="25" t="n"/>
      <c r="H340" s="25" t="n"/>
      <c r="I340" s="26">
        <f>IFERROR(IF(A340="","",MAX(0,G340-H340)),"")</f>
        <v/>
      </c>
      <c r="J340" s="14">
        <f>IFERROR(IF(A340="","",VLOOKUP(F340,'Paramètres'!$A$14:$D$17,3,FALSE)),"")</f>
        <v/>
      </c>
      <c r="K340" s="26">
        <f>IFERROR(IF(I340="","",ROUND(I340*J340,2)),"")</f>
        <v/>
      </c>
      <c r="L340" s="14">
        <f>IFERROR(IF(A340="","",VLOOKUP(F340,'Paramètres'!$A$14:$D$17,4,FALSE)),"")</f>
        <v/>
      </c>
      <c r="M340" s="26">
        <f>IFERROR(IF(I340="","",ROUND(I340*L340,2)),"")</f>
        <v/>
      </c>
      <c r="N340" s="26">
        <f>IFERROR(IF(I340="","",I340+K340+M340),"")</f>
        <v/>
      </c>
      <c r="O340" s="27">
        <f>IFERROR(IF(A340="","",DATE(YEAR(A340),MONTH(A340),1)),"")</f>
        <v/>
      </c>
      <c r="P340" s="11" t="n"/>
      <c r="Q340" s="10" t="n"/>
      <c r="R340" s="4" t="n"/>
    </row>
    <row r="341">
      <c r="A341" s="10" t="n"/>
      <c r="B341" s="11" t="n"/>
      <c r="C341" s="4" t="n"/>
      <c r="D341" s="4" t="n"/>
      <c r="E341" s="11" t="n"/>
      <c r="F341" s="11" t="n"/>
      <c r="G341" s="25" t="n"/>
      <c r="H341" s="25" t="n"/>
      <c r="I341" s="26">
        <f>IFERROR(IF(A341="","",MAX(0,G341-H341)),"")</f>
        <v/>
      </c>
      <c r="J341" s="14">
        <f>IFERROR(IF(A341="","",VLOOKUP(F341,'Paramètres'!$A$14:$D$17,3,FALSE)),"")</f>
        <v/>
      </c>
      <c r="K341" s="26">
        <f>IFERROR(IF(I341="","",ROUND(I341*J341,2)),"")</f>
        <v/>
      </c>
      <c r="L341" s="14">
        <f>IFERROR(IF(A341="","",VLOOKUP(F341,'Paramètres'!$A$14:$D$17,4,FALSE)),"")</f>
        <v/>
      </c>
      <c r="M341" s="26">
        <f>IFERROR(IF(I341="","",ROUND(I341*L341,2)),"")</f>
        <v/>
      </c>
      <c r="N341" s="26">
        <f>IFERROR(IF(I341="","",I341+K341+M341),"")</f>
        <v/>
      </c>
      <c r="O341" s="27">
        <f>IFERROR(IF(A341="","",DATE(YEAR(A341),MONTH(A341),1)),"")</f>
        <v/>
      </c>
      <c r="P341" s="11" t="n"/>
      <c r="Q341" s="10" t="n"/>
      <c r="R341" s="4" t="n"/>
    </row>
    <row r="342">
      <c r="A342" s="10" t="n"/>
      <c r="B342" s="11" t="n"/>
      <c r="C342" s="4" t="n"/>
      <c r="D342" s="4" t="n"/>
      <c r="E342" s="11" t="n"/>
      <c r="F342" s="11" t="n"/>
      <c r="G342" s="25" t="n"/>
      <c r="H342" s="25" t="n"/>
      <c r="I342" s="26">
        <f>IFERROR(IF(A342="","",MAX(0,G342-H342)),"")</f>
        <v/>
      </c>
      <c r="J342" s="14">
        <f>IFERROR(IF(A342="","",VLOOKUP(F342,'Paramètres'!$A$14:$D$17,3,FALSE)),"")</f>
        <v/>
      </c>
      <c r="K342" s="26">
        <f>IFERROR(IF(I342="","",ROUND(I342*J342,2)),"")</f>
        <v/>
      </c>
      <c r="L342" s="14">
        <f>IFERROR(IF(A342="","",VLOOKUP(F342,'Paramètres'!$A$14:$D$17,4,FALSE)),"")</f>
        <v/>
      </c>
      <c r="M342" s="26">
        <f>IFERROR(IF(I342="","",ROUND(I342*L342,2)),"")</f>
        <v/>
      </c>
      <c r="N342" s="26">
        <f>IFERROR(IF(I342="","",I342+K342+M342),"")</f>
        <v/>
      </c>
      <c r="O342" s="27">
        <f>IFERROR(IF(A342="","",DATE(YEAR(A342),MONTH(A342),1)),"")</f>
        <v/>
      </c>
      <c r="P342" s="11" t="n"/>
      <c r="Q342" s="10" t="n"/>
      <c r="R342" s="4" t="n"/>
    </row>
    <row r="343">
      <c r="A343" s="10" t="n"/>
      <c r="B343" s="11" t="n"/>
      <c r="C343" s="4" t="n"/>
      <c r="D343" s="4" t="n"/>
      <c r="E343" s="11" t="n"/>
      <c r="F343" s="11" t="n"/>
      <c r="G343" s="25" t="n"/>
      <c r="H343" s="25" t="n"/>
      <c r="I343" s="26">
        <f>IFERROR(IF(A343="","",MAX(0,G343-H343)),"")</f>
        <v/>
      </c>
      <c r="J343" s="14">
        <f>IFERROR(IF(A343="","",VLOOKUP(F343,'Paramètres'!$A$14:$D$17,3,FALSE)),"")</f>
        <v/>
      </c>
      <c r="K343" s="26">
        <f>IFERROR(IF(I343="","",ROUND(I343*J343,2)),"")</f>
        <v/>
      </c>
      <c r="L343" s="14">
        <f>IFERROR(IF(A343="","",VLOOKUP(F343,'Paramètres'!$A$14:$D$17,4,FALSE)),"")</f>
        <v/>
      </c>
      <c r="M343" s="26">
        <f>IFERROR(IF(I343="","",ROUND(I343*L343,2)),"")</f>
        <v/>
      </c>
      <c r="N343" s="26">
        <f>IFERROR(IF(I343="","",I343+K343+M343),"")</f>
        <v/>
      </c>
      <c r="O343" s="27">
        <f>IFERROR(IF(A343="","",DATE(YEAR(A343),MONTH(A343),1)),"")</f>
        <v/>
      </c>
      <c r="P343" s="11" t="n"/>
      <c r="Q343" s="10" t="n"/>
      <c r="R343" s="4" t="n"/>
    </row>
    <row r="344">
      <c r="A344" s="10" t="n"/>
      <c r="B344" s="11" t="n"/>
      <c r="C344" s="4" t="n"/>
      <c r="D344" s="4" t="n"/>
      <c r="E344" s="11" t="n"/>
      <c r="F344" s="11" t="n"/>
      <c r="G344" s="25" t="n"/>
      <c r="H344" s="25" t="n"/>
      <c r="I344" s="26">
        <f>IFERROR(IF(A344="","",MAX(0,G344-H344)),"")</f>
        <v/>
      </c>
      <c r="J344" s="14">
        <f>IFERROR(IF(A344="","",VLOOKUP(F344,'Paramètres'!$A$14:$D$17,3,FALSE)),"")</f>
        <v/>
      </c>
      <c r="K344" s="26">
        <f>IFERROR(IF(I344="","",ROUND(I344*J344,2)),"")</f>
        <v/>
      </c>
      <c r="L344" s="14">
        <f>IFERROR(IF(A344="","",VLOOKUP(F344,'Paramètres'!$A$14:$D$17,4,FALSE)),"")</f>
        <v/>
      </c>
      <c r="M344" s="26">
        <f>IFERROR(IF(I344="","",ROUND(I344*L344,2)),"")</f>
        <v/>
      </c>
      <c r="N344" s="26">
        <f>IFERROR(IF(I344="","",I344+K344+M344),"")</f>
        <v/>
      </c>
      <c r="O344" s="27">
        <f>IFERROR(IF(A344="","",DATE(YEAR(A344),MONTH(A344),1)),"")</f>
        <v/>
      </c>
      <c r="P344" s="11" t="n"/>
      <c r="Q344" s="10" t="n"/>
      <c r="R344" s="4" t="n"/>
    </row>
    <row r="345">
      <c r="A345" s="10" t="n"/>
      <c r="B345" s="11" t="n"/>
      <c r="C345" s="4" t="n"/>
      <c r="D345" s="4" t="n"/>
      <c r="E345" s="11" t="n"/>
      <c r="F345" s="11" t="n"/>
      <c r="G345" s="25" t="n"/>
      <c r="H345" s="25" t="n"/>
      <c r="I345" s="26">
        <f>IFERROR(IF(A345="","",MAX(0,G345-H345)),"")</f>
        <v/>
      </c>
      <c r="J345" s="14">
        <f>IFERROR(IF(A345="","",VLOOKUP(F345,'Paramètres'!$A$14:$D$17,3,FALSE)),"")</f>
        <v/>
      </c>
      <c r="K345" s="26">
        <f>IFERROR(IF(I345="","",ROUND(I345*J345,2)),"")</f>
        <v/>
      </c>
      <c r="L345" s="14">
        <f>IFERROR(IF(A345="","",VLOOKUP(F345,'Paramètres'!$A$14:$D$17,4,FALSE)),"")</f>
        <v/>
      </c>
      <c r="M345" s="26">
        <f>IFERROR(IF(I345="","",ROUND(I345*L345,2)),"")</f>
        <v/>
      </c>
      <c r="N345" s="26">
        <f>IFERROR(IF(I345="","",I345+K345+M345),"")</f>
        <v/>
      </c>
      <c r="O345" s="27">
        <f>IFERROR(IF(A345="","",DATE(YEAR(A345),MONTH(A345),1)),"")</f>
        <v/>
      </c>
      <c r="P345" s="11" t="n"/>
      <c r="Q345" s="10" t="n"/>
      <c r="R345" s="4" t="n"/>
    </row>
    <row r="346">
      <c r="A346" s="10" t="n"/>
      <c r="B346" s="11" t="n"/>
      <c r="C346" s="4" t="n"/>
      <c r="D346" s="4" t="n"/>
      <c r="E346" s="11" t="n"/>
      <c r="F346" s="11" t="n"/>
      <c r="G346" s="25" t="n"/>
      <c r="H346" s="25" t="n"/>
      <c r="I346" s="26">
        <f>IFERROR(IF(A346="","",MAX(0,G346-H346)),"")</f>
        <v/>
      </c>
      <c r="J346" s="14">
        <f>IFERROR(IF(A346="","",VLOOKUP(F346,'Paramètres'!$A$14:$D$17,3,FALSE)),"")</f>
        <v/>
      </c>
      <c r="K346" s="26">
        <f>IFERROR(IF(I346="","",ROUND(I346*J346,2)),"")</f>
        <v/>
      </c>
      <c r="L346" s="14">
        <f>IFERROR(IF(A346="","",VLOOKUP(F346,'Paramètres'!$A$14:$D$17,4,FALSE)),"")</f>
        <v/>
      </c>
      <c r="M346" s="26">
        <f>IFERROR(IF(I346="","",ROUND(I346*L346,2)),"")</f>
        <v/>
      </c>
      <c r="N346" s="26">
        <f>IFERROR(IF(I346="","",I346+K346+M346),"")</f>
        <v/>
      </c>
      <c r="O346" s="27">
        <f>IFERROR(IF(A346="","",DATE(YEAR(A346),MONTH(A346),1)),"")</f>
        <v/>
      </c>
      <c r="P346" s="11" t="n"/>
      <c r="Q346" s="10" t="n"/>
      <c r="R346" s="4" t="n"/>
    </row>
    <row r="347">
      <c r="A347" s="10" t="n"/>
      <c r="B347" s="11" t="n"/>
      <c r="C347" s="4" t="n"/>
      <c r="D347" s="4" t="n"/>
      <c r="E347" s="11" t="n"/>
      <c r="F347" s="11" t="n"/>
      <c r="G347" s="25" t="n"/>
      <c r="H347" s="25" t="n"/>
      <c r="I347" s="26">
        <f>IFERROR(IF(A347="","",MAX(0,G347-H347)),"")</f>
        <v/>
      </c>
      <c r="J347" s="14">
        <f>IFERROR(IF(A347="","",VLOOKUP(F347,'Paramètres'!$A$14:$D$17,3,FALSE)),"")</f>
        <v/>
      </c>
      <c r="K347" s="26">
        <f>IFERROR(IF(I347="","",ROUND(I347*J347,2)),"")</f>
        <v/>
      </c>
      <c r="L347" s="14">
        <f>IFERROR(IF(A347="","",VLOOKUP(F347,'Paramètres'!$A$14:$D$17,4,FALSE)),"")</f>
        <v/>
      </c>
      <c r="M347" s="26">
        <f>IFERROR(IF(I347="","",ROUND(I347*L347,2)),"")</f>
        <v/>
      </c>
      <c r="N347" s="26">
        <f>IFERROR(IF(I347="","",I347+K347+M347),"")</f>
        <v/>
      </c>
      <c r="O347" s="27">
        <f>IFERROR(IF(A347="","",DATE(YEAR(A347),MONTH(A347),1)),"")</f>
        <v/>
      </c>
      <c r="P347" s="11" t="n"/>
      <c r="Q347" s="10" t="n"/>
      <c r="R347" s="4" t="n"/>
    </row>
    <row r="348">
      <c r="A348" s="10" t="n"/>
      <c r="B348" s="11" t="n"/>
      <c r="C348" s="4" t="n"/>
      <c r="D348" s="4" t="n"/>
      <c r="E348" s="11" t="n"/>
      <c r="F348" s="11" t="n"/>
      <c r="G348" s="25" t="n"/>
      <c r="H348" s="25" t="n"/>
      <c r="I348" s="26">
        <f>IFERROR(IF(A348="","",MAX(0,G348-H348)),"")</f>
        <v/>
      </c>
      <c r="J348" s="14">
        <f>IFERROR(IF(A348="","",VLOOKUP(F348,'Paramètres'!$A$14:$D$17,3,FALSE)),"")</f>
        <v/>
      </c>
      <c r="K348" s="26">
        <f>IFERROR(IF(I348="","",ROUND(I348*J348,2)),"")</f>
        <v/>
      </c>
      <c r="L348" s="14">
        <f>IFERROR(IF(A348="","",VLOOKUP(F348,'Paramètres'!$A$14:$D$17,4,FALSE)),"")</f>
        <v/>
      </c>
      <c r="M348" s="26">
        <f>IFERROR(IF(I348="","",ROUND(I348*L348,2)),"")</f>
        <v/>
      </c>
      <c r="N348" s="26">
        <f>IFERROR(IF(I348="","",I348+K348+M348),"")</f>
        <v/>
      </c>
      <c r="O348" s="27">
        <f>IFERROR(IF(A348="","",DATE(YEAR(A348),MONTH(A348),1)),"")</f>
        <v/>
      </c>
      <c r="P348" s="11" t="n"/>
      <c r="Q348" s="10" t="n"/>
      <c r="R348" s="4" t="n"/>
    </row>
    <row r="349">
      <c r="A349" s="10" t="n"/>
      <c r="B349" s="11" t="n"/>
      <c r="C349" s="4" t="n"/>
      <c r="D349" s="4" t="n"/>
      <c r="E349" s="11" t="n"/>
      <c r="F349" s="11" t="n"/>
      <c r="G349" s="25" t="n"/>
      <c r="H349" s="25" t="n"/>
      <c r="I349" s="26">
        <f>IFERROR(IF(A349="","",MAX(0,G349-H349)),"")</f>
        <v/>
      </c>
      <c r="J349" s="14">
        <f>IFERROR(IF(A349="","",VLOOKUP(F349,'Paramètres'!$A$14:$D$17,3,FALSE)),"")</f>
        <v/>
      </c>
      <c r="K349" s="26">
        <f>IFERROR(IF(I349="","",ROUND(I349*J349,2)),"")</f>
        <v/>
      </c>
      <c r="L349" s="14">
        <f>IFERROR(IF(A349="","",VLOOKUP(F349,'Paramètres'!$A$14:$D$17,4,FALSE)),"")</f>
        <v/>
      </c>
      <c r="M349" s="26">
        <f>IFERROR(IF(I349="","",ROUND(I349*L349,2)),"")</f>
        <v/>
      </c>
      <c r="N349" s="26">
        <f>IFERROR(IF(I349="","",I349+K349+M349),"")</f>
        <v/>
      </c>
      <c r="O349" s="27">
        <f>IFERROR(IF(A349="","",DATE(YEAR(A349),MONTH(A349),1)),"")</f>
        <v/>
      </c>
      <c r="P349" s="11" t="n"/>
      <c r="Q349" s="10" t="n"/>
      <c r="R349" s="4" t="n"/>
    </row>
    <row r="350">
      <c r="A350" s="10" t="n"/>
      <c r="B350" s="11" t="n"/>
      <c r="C350" s="4" t="n"/>
      <c r="D350" s="4" t="n"/>
      <c r="E350" s="11" t="n"/>
      <c r="F350" s="11" t="n"/>
      <c r="G350" s="25" t="n"/>
      <c r="H350" s="25" t="n"/>
      <c r="I350" s="26">
        <f>IFERROR(IF(A350="","",MAX(0,G350-H350)),"")</f>
        <v/>
      </c>
      <c r="J350" s="14">
        <f>IFERROR(IF(A350="","",VLOOKUP(F350,'Paramètres'!$A$14:$D$17,3,FALSE)),"")</f>
        <v/>
      </c>
      <c r="K350" s="26">
        <f>IFERROR(IF(I350="","",ROUND(I350*J350,2)),"")</f>
        <v/>
      </c>
      <c r="L350" s="14">
        <f>IFERROR(IF(A350="","",VLOOKUP(F350,'Paramètres'!$A$14:$D$17,4,FALSE)),"")</f>
        <v/>
      </c>
      <c r="M350" s="26">
        <f>IFERROR(IF(I350="","",ROUND(I350*L350,2)),"")</f>
        <v/>
      </c>
      <c r="N350" s="26">
        <f>IFERROR(IF(I350="","",I350+K350+M350),"")</f>
        <v/>
      </c>
      <c r="O350" s="27">
        <f>IFERROR(IF(A350="","",DATE(YEAR(A350),MONTH(A350),1)),"")</f>
        <v/>
      </c>
      <c r="P350" s="11" t="n"/>
      <c r="Q350" s="10" t="n"/>
      <c r="R350" s="4" t="n"/>
    </row>
    <row r="351">
      <c r="A351" s="10" t="n"/>
      <c r="B351" s="11" t="n"/>
      <c r="C351" s="4" t="n"/>
      <c r="D351" s="4" t="n"/>
      <c r="E351" s="11" t="n"/>
      <c r="F351" s="11" t="n"/>
      <c r="G351" s="25" t="n"/>
      <c r="H351" s="25" t="n"/>
      <c r="I351" s="26">
        <f>IFERROR(IF(A351="","",MAX(0,G351-H351)),"")</f>
        <v/>
      </c>
      <c r="J351" s="14">
        <f>IFERROR(IF(A351="","",VLOOKUP(F351,'Paramètres'!$A$14:$D$17,3,FALSE)),"")</f>
        <v/>
      </c>
      <c r="K351" s="26">
        <f>IFERROR(IF(I351="","",ROUND(I351*J351,2)),"")</f>
        <v/>
      </c>
      <c r="L351" s="14">
        <f>IFERROR(IF(A351="","",VLOOKUP(F351,'Paramètres'!$A$14:$D$17,4,FALSE)),"")</f>
        <v/>
      </c>
      <c r="M351" s="26">
        <f>IFERROR(IF(I351="","",ROUND(I351*L351,2)),"")</f>
        <v/>
      </c>
      <c r="N351" s="26">
        <f>IFERROR(IF(I351="","",I351+K351+M351),"")</f>
        <v/>
      </c>
      <c r="O351" s="27">
        <f>IFERROR(IF(A351="","",DATE(YEAR(A351),MONTH(A351),1)),"")</f>
        <v/>
      </c>
      <c r="P351" s="11" t="n"/>
      <c r="Q351" s="10" t="n"/>
      <c r="R351" s="4" t="n"/>
    </row>
    <row r="352">
      <c r="A352" s="10" t="n"/>
      <c r="B352" s="11" t="n"/>
      <c r="C352" s="4" t="n"/>
      <c r="D352" s="4" t="n"/>
      <c r="E352" s="11" t="n"/>
      <c r="F352" s="11" t="n"/>
      <c r="G352" s="25" t="n"/>
      <c r="H352" s="25" t="n"/>
      <c r="I352" s="26">
        <f>IFERROR(IF(A352="","",MAX(0,G352-H352)),"")</f>
        <v/>
      </c>
      <c r="J352" s="14">
        <f>IFERROR(IF(A352="","",VLOOKUP(F352,'Paramètres'!$A$14:$D$17,3,FALSE)),"")</f>
        <v/>
      </c>
      <c r="K352" s="26">
        <f>IFERROR(IF(I352="","",ROUND(I352*J352,2)),"")</f>
        <v/>
      </c>
      <c r="L352" s="14">
        <f>IFERROR(IF(A352="","",VLOOKUP(F352,'Paramètres'!$A$14:$D$17,4,FALSE)),"")</f>
        <v/>
      </c>
      <c r="M352" s="26">
        <f>IFERROR(IF(I352="","",ROUND(I352*L352,2)),"")</f>
        <v/>
      </c>
      <c r="N352" s="26">
        <f>IFERROR(IF(I352="","",I352+K352+M352),"")</f>
        <v/>
      </c>
      <c r="O352" s="27">
        <f>IFERROR(IF(A352="","",DATE(YEAR(A352),MONTH(A352),1)),"")</f>
        <v/>
      </c>
      <c r="P352" s="11" t="n"/>
      <c r="Q352" s="10" t="n"/>
      <c r="R352" s="4" t="n"/>
    </row>
    <row r="353">
      <c r="A353" s="10" t="n"/>
      <c r="B353" s="11" t="n"/>
      <c r="C353" s="4" t="n"/>
      <c r="D353" s="4" t="n"/>
      <c r="E353" s="11" t="n"/>
      <c r="F353" s="11" t="n"/>
      <c r="G353" s="25" t="n"/>
      <c r="H353" s="25" t="n"/>
      <c r="I353" s="26">
        <f>IFERROR(IF(A353="","",MAX(0,G353-H353)),"")</f>
        <v/>
      </c>
      <c r="J353" s="14">
        <f>IFERROR(IF(A353="","",VLOOKUP(F353,'Paramètres'!$A$14:$D$17,3,FALSE)),"")</f>
        <v/>
      </c>
      <c r="K353" s="26">
        <f>IFERROR(IF(I353="","",ROUND(I353*J353,2)),"")</f>
        <v/>
      </c>
      <c r="L353" s="14">
        <f>IFERROR(IF(A353="","",VLOOKUP(F353,'Paramètres'!$A$14:$D$17,4,FALSE)),"")</f>
        <v/>
      </c>
      <c r="M353" s="26">
        <f>IFERROR(IF(I353="","",ROUND(I353*L353,2)),"")</f>
        <v/>
      </c>
      <c r="N353" s="26">
        <f>IFERROR(IF(I353="","",I353+K353+M353),"")</f>
        <v/>
      </c>
      <c r="O353" s="27">
        <f>IFERROR(IF(A353="","",DATE(YEAR(A353),MONTH(A353),1)),"")</f>
        <v/>
      </c>
      <c r="P353" s="11" t="n"/>
      <c r="Q353" s="10" t="n"/>
      <c r="R353" s="4" t="n"/>
    </row>
    <row r="354">
      <c r="A354" s="10" t="n"/>
      <c r="B354" s="11" t="n"/>
      <c r="C354" s="4" t="n"/>
      <c r="D354" s="4" t="n"/>
      <c r="E354" s="11" t="n"/>
      <c r="F354" s="11" t="n"/>
      <c r="G354" s="25" t="n"/>
      <c r="H354" s="25" t="n"/>
      <c r="I354" s="26">
        <f>IFERROR(IF(A354="","",MAX(0,G354-H354)),"")</f>
        <v/>
      </c>
      <c r="J354" s="14">
        <f>IFERROR(IF(A354="","",VLOOKUP(F354,'Paramètres'!$A$14:$D$17,3,FALSE)),"")</f>
        <v/>
      </c>
      <c r="K354" s="26">
        <f>IFERROR(IF(I354="","",ROUND(I354*J354,2)),"")</f>
        <v/>
      </c>
      <c r="L354" s="14">
        <f>IFERROR(IF(A354="","",VLOOKUP(F354,'Paramètres'!$A$14:$D$17,4,FALSE)),"")</f>
        <v/>
      </c>
      <c r="M354" s="26">
        <f>IFERROR(IF(I354="","",ROUND(I354*L354,2)),"")</f>
        <v/>
      </c>
      <c r="N354" s="26">
        <f>IFERROR(IF(I354="","",I354+K354+M354),"")</f>
        <v/>
      </c>
      <c r="O354" s="27">
        <f>IFERROR(IF(A354="","",DATE(YEAR(A354),MONTH(A354),1)),"")</f>
        <v/>
      </c>
      <c r="P354" s="11" t="n"/>
      <c r="Q354" s="10" t="n"/>
      <c r="R354" s="4" t="n"/>
    </row>
    <row r="355">
      <c r="A355" s="10" t="n"/>
      <c r="B355" s="11" t="n"/>
      <c r="C355" s="4" t="n"/>
      <c r="D355" s="4" t="n"/>
      <c r="E355" s="11" t="n"/>
      <c r="F355" s="11" t="n"/>
      <c r="G355" s="25" t="n"/>
      <c r="H355" s="25" t="n"/>
      <c r="I355" s="26">
        <f>IFERROR(IF(A355="","",MAX(0,G355-H355)),"")</f>
        <v/>
      </c>
      <c r="J355" s="14">
        <f>IFERROR(IF(A355="","",VLOOKUP(F355,'Paramètres'!$A$14:$D$17,3,FALSE)),"")</f>
        <v/>
      </c>
      <c r="K355" s="26">
        <f>IFERROR(IF(I355="","",ROUND(I355*J355,2)),"")</f>
        <v/>
      </c>
      <c r="L355" s="14">
        <f>IFERROR(IF(A355="","",VLOOKUP(F355,'Paramètres'!$A$14:$D$17,4,FALSE)),"")</f>
        <v/>
      </c>
      <c r="M355" s="26">
        <f>IFERROR(IF(I355="","",ROUND(I355*L355,2)),"")</f>
        <v/>
      </c>
      <c r="N355" s="26">
        <f>IFERROR(IF(I355="","",I355+K355+M355),"")</f>
        <v/>
      </c>
      <c r="O355" s="27">
        <f>IFERROR(IF(A355="","",DATE(YEAR(A355),MONTH(A355),1)),"")</f>
        <v/>
      </c>
      <c r="P355" s="11" t="n"/>
      <c r="Q355" s="10" t="n"/>
      <c r="R355" s="4" t="n"/>
    </row>
    <row r="356">
      <c r="A356" s="10" t="n"/>
      <c r="B356" s="11" t="n"/>
      <c r="C356" s="4" t="n"/>
      <c r="D356" s="4" t="n"/>
      <c r="E356" s="11" t="n"/>
      <c r="F356" s="11" t="n"/>
      <c r="G356" s="25" t="n"/>
      <c r="H356" s="25" t="n"/>
      <c r="I356" s="26">
        <f>IFERROR(IF(A356="","",MAX(0,G356-H356)),"")</f>
        <v/>
      </c>
      <c r="J356" s="14">
        <f>IFERROR(IF(A356="","",VLOOKUP(F356,'Paramètres'!$A$14:$D$17,3,FALSE)),"")</f>
        <v/>
      </c>
      <c r="K356" s="26">
        <f>IFERROR(IF(I356="","",ROUND(I356*J356,2)),"")</f>
        <v/>
      </c>
      <c r="L356" s="14">
        <f>IFERROR(IF(A356="","",VLOOKUP(F356,'Paramètres'!$A$14:$D$17,4,FALSE)),"")</f>
        <v/>
      </c>
      <c r="M356" s="26">
        <f>IFERROR(IF(I356="","",ROUND(I356*L356,2)),"")</f>
        <v/>
      </c>
      <c r="N356" s="26">
        <f>IFERROR(IF(I356="","",I356+K356+M356),"")</f>
        <v/>
      </c>
      <c r="O356" s="27">
        <f>IFERROR(IF(A356="","",DATE(YEAR(A356),MONTH(A356),1)),"")</f>
        <v/>
      </c>
      <c r="P356" s="11" t="n"/>
      <c r="Q356" s="10" t="n"/>
      <c r="R356" s="4" t="n"/>
    </row>
    <row r="357">
      <c r="A357" s="10" t="n"/>
      <c r="B357" s="11" t="n"/>
      <c r="C357" s="4" t="n"/>
      <c r="D357" s="4" t="n"/>
      <c r="E357" s="11" t="n"/>
      <c r="F357" s="11" t="n"/>
      <c r="G357" s="25" t="n"/>
      <c r="H357" s="25" t="n"/>
      <c r="I357" s="26">
        <f>IFERROR(IF(A357="","",MAX(0,G357-H357)),"")</f>
        <v/>
      </c>
      <c r="J357" s="14">
        <f>IFERROR(IF(A357="","",VLOOKUP(F357,'Paramètres'!$A$14:$D$17,3,FALSE)),"")</f>
        <v/>
      </c>
      <c r="K357" s="26">
        <f>IFERROR(IF(I357="","",ROUND(I357*J357,2)),"")</f>
        <v/>
      </c>
      <c r="L357" s="14">
        <f>IFERROR(IF(A357="","",VLOOKUP(F357,'Paramètres'!$A$14:$D$17,4,FALSE)),"")</f>
        <v/>
      </c>
      <c r="M357" s="26">
        <f>IFERROR(IF(I357="","",ROUND(I357*L357,2)),"")</f>
        <v/>
      </c>
      <c r="N357" s="26">
        <f>IFERROR(IF(I357="","",I357+K357+M357),"")</f>
        <v/>
      </c>
      <c r="O357" s="27">
        <f>IFERROR(IF(A357="","",DATE(YEAR(A357),MONTH(A357),1)),"")</f>
        <v/>
      </c>
      <c r="P357" s="11" t="n"/>
      <c r="Q357" s="10" t="n"/>
      <c r="R357" s="4" t="n"/>
    </row>
    <row r="358">
      <c r="A358" s="10" t="n"/>
      <c r="B358" s="11" t="n"/>
      <c r="C358" s="4" t="n"/>
      <c r="D358" s="4" t="n"/>
      <c r="E358" s="11" t="n"/>
      <c r="F358" s="11" t="n"/>
      <c r="G358" s="25" t="n"/>
      <c r="H358" s="25" t="n"/>
      <c r="I358" s="26">
        <f>IFERROR(IF(A358="","",MAX(0,G358-H358)),"")</f>
        <v/>
      </c>
      <c r="J358" s="14">
        <f>IFERROR(IF(A358="","",VLOOKUP(F358,'Paramètres'!$A$14:$D$17,3,FALSE)),"")</f>
        <v/>
      </c>
      <c r="K358" s="26">
        <f>IFERROR(IF(I358="","",ROUND(I358*J358,2)),"")</f>
        <v/>
      </c>
      <c r="L358" s="14">
        <f>IFERROR(IF(A358="","",VLOOKUP(F358,'Paramètres'!$A$14:$D$17,4,FALSE)),"")</f>
        <v/>
      </c>
      <c r="M358" s="26">
        <f>IFERROR(IF(I358="","",ROUND(I358*L358,2)),"")</f>
        <v/>
      </c>
      <c r="N358" s="26">
        <f>IFERROR(IF(I358="","",I358+K358+M358),"")</f>
        <v/>
      </c>
      <c r="O358" s="27">
        <f>IFERROR(IF(A358="","",DATE(YEAR(A358),MONTH(A358),1)),"")</f>
        <v/>
      </c>
      <c r="P358" s="11" t="n"/>
      <c r="Q358" s="10" t="n"/>
      <c r="R358" s="4" t="n"/>
    </row>
    <row r="359">
      <c r="A359" s="10" t="n"/>
      <c r="B359" s="11" t="n"/>
      <c r="C359" s="4" t="n"/>
      <c r="D359" s="4" t="n"/>
      <c r="E359" s="11" t="n"/>
      <c r="F359" s="11" t="n"/>
      <c r="G359" s="25" t="n"/>
      <c r="H359" s="25" t="n"/>
      <c r="I359" s="26">
        <f>IFERROR(IF(A359="","",MAX(0,G359-H359)),"")</f>
        <v/>
      </c>
      <c r="J359" s="14">
        <f>IFERROR(IF(A359="","",VLOOKUP(F359,'Paramètres'!$A$14:$D$17,3,FALSE)),"")</f>
        <v/>
      </c>
      <c r="K359" s="26">
        <f>IFERROR(IF(I359="","",ROUND(I359*J359,2)),"")</f>
        <v/>
      </c>
      <c r="L359" s="14">
        <f>IFERROR(IF(A359="","",VLOOKUP(F359,'Paramètres'!$A$14:$D$17,4,FALSE)),"")</f>
        <v/>
      </c>
      <c r="M359" s="26">
        <f>IFERROR(IF(I359="","",ROUND(I359*L359,2)),"")</f>
        <v/>
      </c>
      <c r="N359" s="26">
        <f>IFERROR(IF(I359="","",I359+K359+M359),"")</f>
        <v/>
      </c>
      <c r="O359" s="27">
        <f>IFERROR(IF(A359="","",DATE(YEAR(A359),MONTH(A359),1)),"")</f>
        <v/>
      </c>
      <c r="P359" s="11" t="n"/>
      <c r="Q359" s="10" t="n"/>
      <c r="R359" s="4" t="n"/>
    </row>
    <row r="360">
      <c r="A360" s="10" t="n"/>
      <c r="B360" s="11" t="n"/>
      <c r="C360" s="4" t="n"/>
      <c r="D360" s="4" t="n"/>
      <c r="E360" s="11" t="n"/>
      <c r="F360" s="11" t="n"/>
      <c r="G360" s="25" t="n"/>
      <c r="H360" s="25" t="n"/>
      <c r="I360" s="26">
        <f>IFERROR(IF(A360="","",MAX(0,G360-H360)),"")</f>
        <v/>
      </c>
      <c r="J360" s="14">
        <f>IFERROR(IF(A360="","",VLOOKUP(F360,'Paramètres'!$A$14:$D$17,3,FALSE)),"")</f>
        <v/>
      </c>
      <c r="K360" s="26">
        <f>IFERROR(IF(I360="","",ROUND(I360*J360,2)),"")</f>
        <v/>
      </c>
      <c r="L360" s="14">
        <f>IFERROR(IF(A360="","",VLOOKUP(F360,'Paramètres'!$A$14:$D$17,4,FALSE)),"")</f>
        <v/>
      </c>
      <c r="M360" s="26">
        <f>IFERROR(IF(I360="","",ROUND(I360*L360,2)),"")</f>
        <v/>
      </c>
      <c r="N360" s="26">
        <f>IFERROR(IF(I360="","",I360+K360+M360),"")</f>
        <v/>
      </c>
      <c r="O360" s="27">
        <f>IFERROR(IF(A360="","",DATE(YEAR(A360),MONTH(A360),1)),"")</f>
        <v/>
      </c>
      <c r="P360" s="11" t="n"/>
      <c r="Q360" s="10" t="n"/>
      <c r="R360" s="4" t="n"/>
    </row>
    <row r="361">
      <c r="A361" s="10" t="n"/>
      <c r="B361" s="11" t="n"/>
      <c r="C361" s="4" t="n"/>
      <c r="D361" s="4" t="n"/>
      <c r="E361" s="11" t="n"/>
      <c r="F361" s="11" t="n"/>
      <c r="G361" s="25" t="n"/>
      <c r="H361" s="25" t="n"/>
      <c r="I361" s="26">
        <f>IFERROR(IF(A361="","",MAX(0,G361-H361)),"")</f>
        <v/>
      </c>
      <c r="J361" s="14">
        <f>IFERROR(IF(A361="","",VLOOKUP(F361,'Paramètres'!$A$14:$D$17,3,FALSE)),"")</f>
        <v/>
      </c>
      <c r="K361" s="26">
        <f>IFERROR(IF(I361="","",ROUND(I361*J361,2)),"")</f>
        <v/>
      </c>
      <c r="L361" s="14">
        <f>IFERROR(IF(A361="","",VLOOKUP(F361,'Paramètres'!$A$14:$D$17,4,FALSE)),"")</f>
        <v/>
      </c>
      <c r="M361" s="26">
        <f>IFERROR(IF(I361="","",ROUND(I361*L361,2)),"")</f>
        <v/>
      </c>
      <c r="N361" s="26">
        <f>IFERROR(IF(I361="","",I361+K361+M361),"")</f>
        <v/>
      </c>
      <c r="O361" s="27">
        <f>IFERROR(IF(A361="","",DATE(YEAR(A361),MONTH(A361),1)),"")</f>
        <v/>
      </c>
      <c r="P361" s="11" t="n"/>
      <c r="Q361" s="10" t="n"/>
      <c r="R361" s="4" t="n"/>
    </row>
    <row r="362">
      <c r="A362" s="10" t="n"/>
      <c r="B362" s="11" t="n"/>
      <c r="C362" s="4" t="n"/>
      <c r="D362" s="4" t="n"/>
      <c r="E362" s="11" t="n"/>
      <c r="F362" s="11" t="n"/>
      <c r="G362" s="25" t="n"/>
      <c r="H362" s="25" t="n"/>
      <c r="I362" s="26">
        <f>IFERROR(IF(A362="","",MAX(0,G362-H362)),"")</f>
        <v/>
      </c>
      <c r="J362" s="14">
        <f>IFERROR(IF(A362="","",VLOOKUP(F362,'Paramètres'!$A$14:$D$17,3,FALSE)),"")</f>
        <v/>
      </c>
      <c r="K362" s="26">
        <f>IFERROR(IF(I362="","",ROUND(I362*J362,2)),"")</f>
        <v/>
      </c>
      <c r="L362" s="14">
        <f>IFERROR(IF(A362="","",VLOOKUP(F362,'Paramètres'!$A$14:$D$17,4,FALSE)),"")</f>
        <v/>
      </c>
      <c r="M362" s="26">
        <f>IFERROR(IF(I362="","",ROUND(I362*L362,2)),"")</f>
        <v/>
      </c>
      <c r="N362" s="26">
        <f>IFERROR(IF(I362="","",I362+K362+M362),"")</f>
        <v/>
      </c>
      <c r="O362" s="27">
        <f>IFERROR(IF(A362="","",DATE(YEAR(A362),MONTH(A362),1)),"")</f>
        <v/>
      </c>
      <c r="P362" s="11" t="n"/>
      <c r="Q362" s="10" t="n"/>
      <c r="R362" s="4" t="n"/>
    </row>
    <row r="363">
      <c r="A363" s="10" t="n"/>
      <c r="B363" s="11" t="n"/>
      <c r="C363" s="4" t="n"/>
      <c r="D363" s="4" t="n"/>
      <c r="E363" s="11" t="n"/>
      <c r="F363" s="11" t="n"/>
      <c r="G363" s="25" t="n"/>
      <c r="H363" s="25" t="n"/>
      <c r="I363" s="26">
        <f>IFERROR(IF(A363="","",MAX(0,G363-H363)),"")</f>
        <v/>
      </c>
      <c r="J363" s="14">
        <f>IFERROR(IF(A363="","",VLOOKUP(F363,'Paramètres'!$A$14:$D$17,3,FALSE)),"")</f>
        <v/>
      </c>
      <c r="K363" s="26">
        <f>IFERROR(IF(I363="","",ROUND(I363*J363,2)),"")</f>
        <v/>
      </c>
      <c r="L363" s="14">
        <f>IFERROR(IF(A363="","",VLOOKUP(F363,'Paramètres'!$A$14:$D$17,4,FALSE)),"")</f>
        <v/>
      </c>
      <c r="M363" s="26">
        <f>IFERROR(IF(I363="","",ROUND(I363*L363,2)),"")</f>
        <v/>
      </c>
      <c r="N363" s="26">
        <f>IFERROR(IF(I363="","",I363+K363+M363),"")</f>
        <v/>
      </c>
      <c r="O363" s="27">
        <f>IFERROR(IF(A363="","",DATE(YEAR(A363),MONTH(A363),1)),"")</f>
        <v/>
      </c>
      <c r="P363" s="11" t="n"/>
      <c r="Q363" s="10" t="n"/>
      <c r="R363" s="4" t="n"/>
    </row>
    <row r="364">
      <c r="A364" s="10" t="n"/>
      <c r="B364" s="11" t="n"/>
      <c r="C364" s="4" t="n"/>
      <c r="D364" s="4" t="n"/>
      <c r="E364" s="11" t="n"/>
      <c r="F364" s="11" t="n"/>
      <c r="G364" s="25" t="n"/>
      <c r="H364" s="25" t="n"/>
      <c r="I364" s="26">
        <f>IFERROR(IF(A364="","",MAX(0,G364-H364)),"")</f>
        <v/>
      </c>
      <c r="J364" s="14">
        <f>IFERROR(IF(A364="","",VLOOKUP(F364,'Paramètres'!$A$14:$D$17,3,FALSE)),"")</f>
        <v/>
      </c>
      <c r="K364" s="26">
        <f>IFERROR(IF(I364="","",ROUND(I364*J364,2)),"")</f>
        <v/>
      </c>
      <c r="L364" s="14">
        <f>IFERROR(IF(A364="","",VLOOKUP(F364,'Paramètres'!$A$14:$D$17,4,FALSE)),"")</f>
        <v/>
      </c>
      <c r="M364" s="26">
        <f>IFERROR(IF(I364="","",ROUND(I364*L364,2)),"")</f>
        <v/>
      </c>
      <c r="N364" s="26">
        <f>IFERROR(IF(I364="","",I364+K364+M364),"")</f>
        <v/>
      </c>
      <c r="O364" s="27">
        <f>IFERROR(IF(A364="","",DATE(YEAR(A364),MONTH(A364),1)),"")</f>
        <v/>
      </c>
      <c r="P364" s="11" t="n"/>
      <c r="Q364" s="10" t="n"/>
      <c r="R364" s="4" t="n"/>
    </row>
    <row r="365">
      <c r="A365" s="10" t="n"/>
      <c r="B365" s="11" t="n"/>
      <c r="C365" s="4" t="n"/>
      <c r="D365" s="4" t="n"/>
      <c r="E365" s="11" t="n"/>
      <c r="F365" s="11" t="n"/>
      <c r="G365" s="25" t="n"/>
      <c r="H365" s="25" t="n"/>
      <c r="I365" s="26">
        <f>IFERROR(IF(A365="","",MAX(0,G365-H365)),"")</f>
        <v/>
      </c>
      <c r="J365" s="14">
        <f>IFERROR(IF(A365="","",VLOOKUP(F365,'Paramètres'!$A$14:$D$17,3,FALSE)),"")</f>
        <v/>
      </c>
      <c r="K365" s="26">
        <f>IFERROR(IF(I365="","",ROUND(I365*J365,2)),"")</f>
        <v/>
      </c>
      <c r="L365" s="14">
        <f>IFERROR(IF(A365="","",VLOOKUP(F365,'Paramètres'!$A$14:$D$17,4,FALSE)),"")</f>
        <v/>
      </c>
      <c r="M365" s="26">
        <f>IFERROR(IF(I365="","",ROUND(I365*L365,2)),"")</f>
        <v/>
      </c>
      <c r="N365" s="26">
        <f>IFERROR(IF(I365="","",I365+K365+M365),"")</f>
        <v/>
      </c>
      <c r="O365" s="27">
        <f>IFERROR(IF(A365="","",DATE(YEAR(A365),MONTH(A365),1)),"")</f>
        <v/>
      </c>
      <c r="P365" s="11" t="n"/>
      <c r="Q365" s="10" t="n"/>
      <c r="R365" s="4" t="n"/>
    </row>
    <row r="366">
      <c r="A366" s="10" t="n"/>
      <c r="B366" s="11" t="n"/>
      <c r="C366" s="4" t="n"/>
      <c r="D366" s="4" t="n"/>
      <c r="E366" s="11" t="n"/>
      <c r="F366" s="11" t="n"/>
      <c r="G366" s="25" t="n"/>
      <c r="H366" s="25" t="n"/>
      <c r="I366" s="26">
        <f>IFERROR(IF(A366="","",MAX(0,G366-H366)),"")</f>
        <v/>
      </c>
      <c r="J366" s="14">
        <f>IFERROR(IF(A366="","",VLOOKUP(F366,'Paramètres'!$A$14:$D$17,3,FALSE)),"")</f>
        <v/>
      </c>
      <c r="K366" s="26">
        <f>IFERROR(IF(I366="","",ROUND(I366*J366,2)),"")</f>
        <v/>
      </c>
      <c r="L366" s="14">
        <f>IFERROR(IF(A366="","",VLOOKUP(F366,'Paramètres'!$A$14:$D$17,4,FALSE)),"")</f>
        <v/>
      </c>
      <c r="M366" s="26">
        <f>IFERROR(IF(I366="","",ROUND(I366*L366,2)),"")</f>
        <v/>
      </c>
      <c r="N366" s="26">
        <f>IFERROR(IF(I366="","",I366+K366+M366),"")</f>
        <v/>
      </c>
      <c r="O366" s="27">
        <f>IFERROR(IF(A366="","",DATE(YEAR(A366),MONTH(A366),1)),"")</f>
        <v/>
      </c>
      <c r="P366" s="11" t="n"/>
      <c r="Q366" s="10" t="n"/>
      <c r="R366" s="4" t="n"/>
    </row>
    <row r="367">
      <c r="A367" s="10" t="n"/>
      <c r="B367" s="11" t="n"/>
      <c r="C367" s="4" t="n"/>
      <c r="D367" s="4" t="n"/>
      <c r="E367" s="11" t="n"/>
      <c r="F367" s="11" t="n"/>
      <c r="G367" s="25" t="n"/>
      <c r="H367" s="25" t="n"/>
      <c r="I367" s="26">
        <f>IFERROR(IF(A367="","",MAX(0,G367-H367)),"")</f>
        <v/>
      </c>
      <c r="J367" s="14">
        <f>IFERROR(IF(A367="","",VLOOKUP(F367,'Paramètres'!$A$14:$D$17,3,FALSE)),"")</f>
        <v/>
      </c>
      <c r="K367" s="26">
        <f>IFERROR(IF(I367="","",ROUND(I367*J367,2)),"")</f>
        <v/>
      </c>
      <c r="L367" s="14">
        <f>IFERROR(IF(A367="","",VLOOKUP(F367,'Paramètres'!$A$14:$D$17,4,FALSE)),"")</f>
        <v/>
      </c>
      <c r="M367" s="26">
        <f>IFERROR(IF(I367="","",ROUND(I367*L367,2)),"")</f>
        <v/>
      </c>
      <c r="N367" s="26">
        <f>IFERROR(IF(I367="","",I367+K367+M367),"")</f>
        <v/>
      </c>
      <c r="O367" s="27">
        <f>IFERROR(IF(A367="","",DATE(YEAR(A367),MONTH(A367),1)),"")</f>
        <v/>
      </c>
      <c r="P367" s="11" t="n"/>
      <c r="Q367" s="10" t="n"/>
      <c r="R367" s="4" t="n"/>
    </row>
    <row r="368">
      <c r="A368" s="10" t="n"/>
      <c r="B368" s="11" t="n"/>
      <c r="C368" s="4" t="n"/>
      <c r="D368" s="4" t="n"/>
      <c r="E368" s="11" t="n"/>
      <c r="F368" s="11" t="n"/>
      <c r="G368" s="25" t="n"/>
      <c r="H368" s="25" t="n"/>
      <c r="I368" s="26">
        <f>IFERROR(IF(A368="","",MAX(0,G368-H368)),"")</f>
        <v/>
      </c>
      <c r="J368" s="14">
        <f>IFERROR(IF(A368="","",VLOOKUP(F368,'Paramètres'!$A$14:$D$17,3,FALSE)),"")</f>
        <v/>
      </c>
      <c r="K368" s="26">
        <f>IFERROR(IF(I368="","",ROUND(I368*J368,2)),"")</f>
        <v/>
      </c>
      <c r="L368" s="14">
        <f>IFERROR(IF(A368="","",VLOOKUP(F368,'Paramètres'!$A$14:$D$17,4,FALSE)),"")</f>
        <v/>
      </c>
      <c r="M368" s="26">
        <f>IFERROR(IF(I368="","",ROUND(I368*L368,2)),"")</f>
        <v/>
      </c>
      <c r="N368" s="26">
        <f>IFERROR(IF(I368="","",I368+K368+M368),"")</f>
        <v/>
      </c>
      <c r="O368" s="27">
        <f>IFERROR(IF(A368="","",DATE(YEAR(A368),MONTH(A368),1)),"")</f>
        <v/>
      </c>
      <c r="P368" s="11" t="n"/>
      <c r="Q368" s="10" t="n"/>
      <c r="R368" s="4" t="n"/>
    </row>
    <row r="369">
      <c r="A369" s="10" t="n"/>
      <c r="B369" s="11" t="n"/>
      <c r="C369" s="4" t="n"/>
      <c r="D369" s="4" t="n"/>
      <c r="E369" s="11" t="n"/>
      <c r="F369" s="11" t="n"/>
      <c r="G369" s="25" t="n"/>
      <c r="H369" s="25" t="n"/>
      <c r="I369" s="26">
        <f>IFERROR(IF(A369="","",MAX(0,G369-H369)),"")</f>
        <v/>
      </c>
      <c r="J369" s="14">
        <f>IFERROR(IF(A369="","",VLOOKUP(F369,'Paramètres'!$A$14:$D$17,3,FALSE)),"")</f>
        <v/>
      </c>
      <c r="K369" s="26">
        <f>IFERROR(IF(I369="","",ROUND(I369*J369,2)),"")</f>
        <v/>
      </c>
      <c r="L369" s="14">
        <f>IFERROR(IF(A369="","",VLOOKUP(F369,'Paramètres'!$A$14:$D$17,4,FALSE)),"")</f>
        <v/>
      </c>
      <c r="M369" s="26">
        <f>IFERROR(IF(I369="","",ROUND(I369*L369,2)),"")</f>
        <v/>
      </c>
      <c r="N369" s="26">
        <f>IFERROR(IF(I369="","",I369+K369+M369),"")</f>
        <v/>
      </c>
      <c r="O369" s="27">
        <f>IFERROR(IF(A369="","",DATE(YEAR(A369),MONTH(A369),1)),"")</f>
        <v/>
      </c>
      <c r="P369" s="11" t="n"/>
      <c r="Q369" s="10" t="n"/>
      <c r="R369" s="4" t="n"/>
    </row>
    <row r="370">
      <c r="A370" s="10" t="n"/>
      <c r="B370" s="11" t="n"/>
      <c r="C370" s="4" t="n"/>
      <c r="D370" s="4" t="n"/>
      <c r="E370" s="11" t="n"/>
      <c r="F370" s="11" t="n"/>
      <c r="G370" s="25" t="n"/>
      <c r="H370" s="25" t="n"/>
      <c r="I370" s="26">
        <f>IFERROR(IF(A370="","",MAX(0,G370-H370)),"")</f>
        <v/>
      </c>
      <c r="J370" s="14">
        <f>IFERROR(IF(A370="","",VLOOKUP(F370,'Paramètres'!$A$14:$D$17,3,FALSE)),"")</f>
        <v/>
      </c>
      <c r="K370" s="26">
        <f>IFERROR(IF(I370="","",ROUND(I370*J370,2)),"")</f>
        <v/>
      </c>
      <c r="L370" s="14">
        <f>IFERROR(IF(A370="","",VLOOKUP(F370,'Paramètres'!$A$14:$D$17,4,FALSE)),"")</f>
        <v/>
      </c>
      <c r="M370" s="26">
        <f>IFERROR(IF(I370="","",ROUND(I370*L370,2)),"")</f>
        <v/>
      </c>
      <c r="N370" s="26">
        <f>IFERROR(IF(I370="","",I370+K370+M370),"")</f>
        <v/>
      </c>
      <c r="O370" s="27">
        <f>IFERROR(IF(A370="","",DATE(YEAR(A370),MONTH(A370),1)),"")</f>
        <v/>
      </c>
      <c r="P370" s="11" t="n"/>
      <c r="Q370" s="10" t="n"/>
      <c r="R370" s="4" t="n"/>
    </row>
    <row r="371">
      <c r="A371" s="10" t="n"/>
      <c r="B371" s="11" t="n"/>
      <c r="C371" s="4" t="n"/>
      <c r="D371" s="4" t="n"/>
      <c r="E371" s="11" t="n"/>
      <c r="F371" s="11" t="n"/>
      <c r="G371" s="25" t="n"/>
      <c r="H371" s="25" t="n"/>
      <c r="I371" s="26">
        <f>IFERROR(IF(A371="","",MAX(0,G371-H371)),"")</f>
        <v/>
      </c>
      <c r="J371" s="14">
        <f>IFERROR(IF(A371="","",VLOOKUP(F371,'Paramètres'!$A$14:$D$17,3,FALSE)),"")</f>
        <v/>
      </c>
      <c r="K371" s="26">
        <f>IFERROR(IF(I371="","",ROUND(I371*J371,2)),"")</f>
        <v/>
      </c>
      <c r="L371" s="14">
        <f>IFERROR(IF(A371="","",VLOOKUP(F371,'Paramètres'!$A$14:$D$17,4,FALSE)),"")</f>
        <v/>
      </c>
      <c r="M371" s="26">
        <f>IFERROR(IF(I371="","",ROUND(I371*L371,2)),"")</f>
        <v/>
      </c>
      <c r="N371" s="26">
        <f>IFERROR(IF(I371="","",I371+K371+M371),"")</f>
        <v/>
      </c>
      <c r="O371" s="27">
        <f>IFERROR(IF(A371="","",DATE(YEAR(A371),MONTH(A371),1)),"")</f>
        <v/>
      </c>
      <c r="P371" s="11" t="n"/>
      <c r="Q371" s="10" t="n"/>
      <c r="R371" s="4" t="n"/>
    </row>
    <row r="372">
      <c r="A372" s="10" t="n"/>
      <c r="B372" s="11" t="n"/>
      <c r="C372" s="4" t="n"/>
      <c r="D372" s="4" t="n"/>
      <c r="E372" s="11" t="n"/>
      <c r="F372" s="11" t="n"/>
      <c r="G372" s="25" t="n"/>
      <c r="H372" s="25" t="n"/>
      <c r="I372" s="26">
        <f>IFERROR(IF(A372="","",MAX(0,G372-H372)),"")</f>
        <v/>
      </c>
      <c r="J372" s="14">
        <f>IFERROR(IF(A372="","",VLOOKUP(F372,'Paramètres'!$A$14:$D$17,3,FALSE)),"")</f>
        <v/>
      </c>
      <c r="K372" s="26">
        <f>IFERROR(IF(I372="","",ROUND(I372*J372,2)),"")</f>
        <v/>
      </c>
      <c r="L372" s="14">
        <f>IFERROR(IF(A372="","",VLOOKUP(F372,'Paramètres'!$A$14:$D$17,4,FALSE)),"")</f>
        <v/>
      </c>
      <c r="M372" s="26">
        <f>IFERROR(IF(I372="","",ROUND(I372*L372,2)),"")</f>
        <v/>
      </c>
      <c r="N372" s="26">
        <f>IFERROR(IF(I372="","",I372+K372+M372),"")</f>
        <v/>
      </c>
      <c r="O372" s="27">
        <f>IFERROR(IF(A372="","",DATE(YEAR(A372),MONTH(A372),1)),"")</f>
        <v/>
      </c>
      <c r="P372" s="11" t="n"/>
      <c r="Q372" s="10" t="n"/>
      <c r="R372" s="4" t="n"/>
    </row>
    <row r="373">
      <c r="A373" s="10" t="n"/>
      <c r="B373" s="11" t="n"/>
      <c r="C373" s="4" t="n"/>
      <c r="D373" s="4" t="n"/>
      <c r="E373" s="11" t="n"/>
      <c r="F373" s="11" t="n"/>
      <c r="G373" s="25" t="n"/>
      <c r="H373" s="25" t="n"/>
      <c r="I373" s="26">
        <f>IFERROR(IF(A373="","",MAX(0,G373-H373)),"")</f>
        <v/>
      </c>
      <c r="J373" s="14">
        <f>IFERROR(IF(A373="","",VLOOKUP(F373,'Paramètres'!$A$14:$D$17,3,FALSE)),"")</f>
        <v/>
      </c>
      <c r="K373" s="26">
        <f>IFERROR(IF(I373="","",ROUND(I373*J373,2)),"")</f>
        <v/>
      </c>
      <c r="L373" s="14">
        <f>IFERROR(IF(A373="","",VLOOKUP(F373,'Paramètres'!$A$14:$D$17,4,FALSE)),"")</f>
        <v/>
      </c>
      <c r="M373" s="26">
        <f>IFERROR(IF(I373="","",ROUND(I373*L373,2)),"")</f>
        <v/>
      </c>
      <c r="N373" s="26">
        <f>IFERROR(IF(I373="","",I373+K373+M373),"")</f>
        <v/>
      </c>
      <c r="O373" s="27">
        <f>IFERROR(IF(A373="","",DATE(YEAR(A373),MONTH(A373),1)),"")</f>
        <v/>
      </c>
      <c r="P373" s="11" t="n"/>
      <c r="Q373" s="10" t="n"/>
      <c r="R373" s="4" t="n"/>
    </row>
    <row r="374">
      <c r="A374" s="10" t="n"/>
      <c r="B374" s="11" t="n"/>
      <c r="C374" s="4" t="n"/>
      <c r="D374" s="4" t="n"/>
      <c r="E374" s="11" t="n"/>
      <c r="F374" s="11" t="n"/>
      <c r="G374" s="25" t="n"/>
      <c r="H374" s="25" t="n"/>
      <c r="I374" s="26">
        <f>IFERROR(IF(A374="","",MAX(0,G374-H374)),"")</f>
        <v/>
      </c>
      <c r="J374" s="14">
        <f>IFERROR(IF(A374="","",VLOOKUP(F374,'Paramètres'!$A$14:$D$17,3,FALSE)),"")</f>
        <v/>
      </c>
      <c r="K374" s="26">
        <f>IFERROR(IF(I374="","",ROUND(I374*J374,2)),"")</f>
        <v/>
      </c>
      <c r="L374" s="14">
        <f>IFERROR(IF(A374="","",VLOOKUP(F374,'Paramètres'!$A$14:$D$17,4,FALSE)),"")</f>
        <v/>
      </c>
      <c r="M374" s="26">
        <f>IFERROR(IF(I374="","",ROUND(I374*L374,2)),"")</f>
        <v/>
      </c>
      <c r="N374" s="26">
        <f>IFERROR(IF(I374="","",I374+K374+M374),"")</f>
        <v/>
      </c>
      <c r="O374" s="27">
        <f>IFERROR(IF(A374="","",DATE(YEAR(A374),MONTH(A374),1)),"")</f>
        <v/>
      </c>
      <c r="P374" s="11" t="n"/>
      <c r="Q374" s="10" t="n"/>
      <c r="R374" s="4" t="n"/>
    </row>
    <row r="375">
      <c r="A375" s="10" t="n"/>
      <c r="B375" s="11" t="n"/>
      <c r="C375" s="4" t="n"/>
      <c r="D375" s="4" t="n"/>
      <c r="E375" s="11" t="n"/>
      <c r="F375" s="11" t="n"/>
      <c r="G375" s="25" t="n"/>
      <c r="H375" s="25" t="n"/>
      <c r="I375" s="26">
        <f>IFERROR(IF(A375="","",MAX(0,G375-H375)),"")</f>
        <v/>
      </c>
      <c r="J375" s="14">
        <f>IFERROR(IF(A375="","",VLOOKUP(F375,'Paramètres'!$A$14:$D$17,3,FALSE)),"")</f>
        <v/>
      </c>
      <c r="K375" s="26">
        <f>IFERROR(IF(I375="","",ROUND(I375*J375,2)),"")</f>
        <v/>
      </c>
      <c r="L375" s="14">
        <f>IFERROR(IF(A375="","",VLOOKUP(F375,'Paramètres'!$A$14:$D$17,4,FALSE)),"")</f>
        <v/>
      </c>
      <c r="M375" s="26">
        <f>IFERROR(IF(I375="","",ROUND(I375*L375,2)),"")</f>
        <v/>
      </c>
      <c r="N375" s="26">
        <f>IFERROR(IF(I375="","",I375+K375+M375),"")</f>
        <v/>
      </c>
      <c r="O375" s="27">
        <f>IFERROR(IF(A375="","",DATE(YEAR(A375),MONTH(A375),1)),"")</f>
        <v/>
      </c>
      <c r="P375" s="11" t="n"/>
      <c r="Q375" s="10" t="n"/>
      <c r="R375" s="4" t="n"/>
    </row>
    <row r="376">
      <c r="A376" s="10" t="n"/>
      <c r="B376" s="11" t="n"/>
      <c r="C376" s="4" t="n"/>
      <c r="D376" s="4" t="n"/>
      <c r="E376" s="11" t="n"/>
      <c r="F376" s="11" t="n"/>
      <c r="G376" s="25" t="n"/>
      <c r="H376" s="25" t="n"/>
      <c r="I376" s="26">
        <f>IFERROR(IF(A376="","",MAX(0,G376-H376)),"")</f>
        <v/>
      </c>
      <c r="J376" s="14">
        <f>IFERROR(IF(A376="","",VLOOKUP(F376,'Paramètres'!$A$14:$D$17,3,FALSE)),"")</f>
        <v/>
      </c>
      <c r="K376" s="26">
        <f>IFERROR(IF(I376="","",ROUND(I376*J376,2)),"")</f>
        <v/>
      </c>
      <c r="L376" s="14">
        <f>IFERROR(IF(A376="","",VLOOKUP(F376,'Paramètres'!$A$14:$D$17,4,FALSE)),"")</f>
        <v/>
      </c>
      <c r="M376" s="26">
        <f>IFERROR(IF(I376="","",ROUND(I376*L376,2)),"")</f>
        <v/>
      </c>
      <c r="N376" s="26">
        <f>IFERROR(IF(I376="","",I376+K376+M376),"")</f>
        <v/>
      </c>
      <c r="O376" s="27">
        <f>IFERROR(IF(A376="","",DATE(YEAR(A376),MONTH(A376),1)),"")</f>
        <v/>
      </c>
      <c r="P376" s="11" t="n"/>
      <c r="Q376" s="10" t="n"/>
      <c r="R376" s="4" t="n"/>
    </row>
    <row r="377">
      <c r="A377" s="10" t="n"/>
      <c r="B377" s="11" t="n"/>
      <c r="C377" s="4" t="n"/>
      <c r="D377" s="4" t="n"/>
      <c r="E377" s="11" t="n"/>
      <c r="F377" s="11" t="n"/>
      <c r="G377" s="25" t="n"/>
      <c r="H377" s="25" t="n"/>
      <c r="I377" s="26">
        <f>IFERROR(IF(A377="","",MAX(0,G377-H377)),"")</f>
        <v/>
      </c>
      <c r="J377" s="14">
        <f>IFERROR(IF(A377="","",VLOOKUP(F377,'Paramètres'!$A$14:$D$17,3,FALSE)),"")</f>
        <v/>
      </c>
      <c r="K377" s="26">
        <f>IFERROR(IF(I377="","",ROUND(I377*J377,2)),"")</f>
        <v/>
      </c>
      <c r="L377" s="14">
        <f>IFERROR(IF(A377="","",VLOOKUP(F377,'Paramètres'!$A$14:$D$17,4,FALSE)),"")</f>
        <v/>
      </c>
      <c r="M377" s="26">
        <f>IFERROR(IF(I377="","",ROUND(I377*L377,2)),"")</f>
        <v/>
      </c>
      <c r="N377" s="26">
        <f>IFERROR(IF(I377="","",I377+K377+M377),"")</f>
        <v/>
      </c>
      <c r="O377" s="27">
        <f>IFERROR(IF(A377="","",DATE(YEAR(A377),MONTH(A377),1)),"")</f>
        <v/>
      </c>
      <c r="P377" s="11" t="n"/>
      <c r="Q377" s="10" t="n"/>
      <c r="R377" s="4" t="n"/>
    </row>
    <row r="378">
      <c r="A378" s="10" t="n"/>
      <c r="B378" s="11" t="n"/>
      <c r="C378" s="4" t="n"/>
      <c r="D378" s="4" t="n"/>
      <c r="E378" s="11" t="n"/>
      <c r="F378" s="11" t="n"/>
      <c r="G378" s="25" t="n"/>
      <c r="H378" s="25" t="n"/>
      <c r="I378" s="26">
        <f>IFERROR(IF(A378="","",MAX(0,G378-H378)),"")</f>
        <v/>
      </c>
      <c r="J378" s="14">
        <f>IFERROR(IF(A378="","",VLOOKUP(F378,'Paramètres'!$A$14:$D$17,3,FALSE)),"")</f>
        <v/>
      </c>
      <c r="K378" s="26">
        <f>IFERROR(IF(I378="","",ROUND(I378*J378,2)),"")</f>
        <v/>
      </c>
      <c r="L378" s="14">
        <f>IFERROR(IF(A378="","",VLOOKUP(F378,'Paramètres'!$A$14:$D$17,4,FALSE)),"")</f>
        <v/>
      </c>
      <c r="M378" s="26">
        <f>IFERROR(IF(I378="","",ROUND(I378*L378,2)),"")</f>
        <v/>
      </c>
      <c r="N378" s="26">
        <f>IFERROR(IF(I378="","",I378+K378+M378),"")</f>
        <v/>
      </c>
      <c r="O378" s="27">
        <f>IFERROR(IF(A378="","",DATE(YEAR(A378),MONTH(A378),1)),"")</f>
        <v/>
      </c>
      <c r="P378" s="11" t="n"/>
      <c r="Q378" s="10" t="n"/>
      <c r="R378" s="4" t="n"/>
    </row>
    <row r="379">
      <c r="A379" s="10" t="n"/>
      <c r="B379" s="11" t="n"/>
      <c r="C379" s="4" t="n"/>
      <c r="D379" s="4" t="n"/>
      <c r="E379" s="11" t="n"/>
      <c r="F379" s="11" t="n"/>
      <c r="G379" s="25" t="n"/>
      <c r="H379" s="25" t="n"/>
      <c r="I379" s="26">
        <f>IFERROR(IF(A379="","",MAX(0,G379-H379)),"")</f>
        <v/>
      </c>
      <c r="J379" s="14">
        <f>IFERROR(IF(A379="","",VLOOKUP(F379,'Paramètres'!$A$14:$D$17,3,FALSE)),"")</f>
        <v/>
      </c>
      <c r="K379" s="26">
        <f>IFERROR(IF(I379="","",ROUND(I379*J379,2)),"")</f>
        <v/>
      </c>
      <c r="L379" s="14">
        <f>IFERROR(IF(A379="","",VLOOKUP(F379,'Paramètres'!$A$14:$D$17,4,FALSE)),"")</f>
        <v/>
      </c>
      <c r="M379" s="26">
        <f>IFERROR(IF(I379="","",ROUND(I379*L379,2)),"")</f>
        <v/>
      </c>
      <c r="N379" s="26">
        <f>IFERROR(IF(I379="","",I379+K379+M379),"")</f>
        <v/>
      </c>
      <c r="O379" s="27">
        <f>IFERROR(IF(A379="","",DATE(YEAR(A379),MONTH(A379),1)),"")</f>
        <v/>
      </c>
      <c r="P379" s="11" t="n"/>
      <c r="Q379" s="10" t="n"/>
      <c r="R379" s="4" t="n"/>
    </row>
    <row r="380">
      <c r="A380" s="10" t="n"/>
      <c r="B380" s="11" t="n"/>
      <c r="C380" s="4" t="n"/>
      <c r="D380" s="4" t="n"/>
      <c r="E380" s="11" t="n"/>
      <c r="F380" s="11" t="n"/>
      <c r="G380" s="25" t="n"/>
      <c r="H380" s="25" t="n"/>
      <c r="I380" s="26">
        <f>IFERROR(IF(A380="","",MAX(0,G380-H380)),"")</f>
        <v/>
      </c>
      <c r="J380" s="14">
        <f>IFERROR(IF(A380="","",VLOOKUP(F380,'Paramètres'!$A$14:$D$17,3,FALSE)),"")</f>
        <v/>
      </c>
      <c r="K380" s="26">
        <f>IFERROR(IF(I380="","",ROUND(I380*J380,2)),"")</f>
        <v/>
      </c>
      <c r="L380" s="14">
        <f>IFERROR(IF(A380="","",VLOOKUP(F380,'Paramètres'!$A$14:$D$17,4,FALSE)),"")</f>
        <v/>
      </c>
      <c r="M380" s="26">
        <f>IFERROR(IF(I380="","",ROUND(I380*L380,2)),"")</f>
        <v/>
      </c>
      <c r="N380" s="26">
        <f>IFERROR(IF(I380="","",I380+K380+M380),"")</f>
        <v/>
      </c>
      <c r="O380" s="27">
        <f>IFERROR(IF(A380="","",DATE(YEAR(A380),MONTH(A380),1)),"")</f>
        <v/>
      </c>
      <c r="P380" s="11" t="n"/>
      <c r="Q380" s="10" t="n"/>
      <c r="R380" s="4" t="n"/>
    </row>
    <row r="381">
      <c r="A381" s="10" t="n"/>
      <c r="B381" s="11" t="n"/>
      <c r="C381" s="4" t="n"/>
      <c r="D381" s="4" t="n"/>
      <c r="E381" s="11" t="n"/>
      <c r="F381" s="11" t="n"/>
      <c r="G381" s="25" t="n"/>
      <c r="H381" s="25" t="n"/>
      <c r="I381" s="26">
        <f>IFERROR(IF(A381="","",MAX(0,G381-H381)),"")</f>
        <v/>
      </c>
      <c r="J381" s="14">
        <f>IFERROR(IF(A381="","",VLOOKUP(F381,'Paramètres'!$A$14:$D$17,3,FALSE)),"")</f>
        <v/>
      </c>
      <c r="K381" s="26">
        <f>IFERROR(IF(I381="","",ROUND(I381*J381,2)),"")</f>
        <v/>
      </c>
      <c r="L381" s="14">
        <f>IFERROR(IF(A381="","",VLOOKUP(F381,'Paramètres'!$A$14:$D$17,4,FALSE)),"")</f>
        <v/>
      </c>
      <c r="M381" s="26">
        <f>IFERROR(IF(I381="","",ROUND(I381*L381,2)),"")</f>
        <v/>
      </c>
      <c r="N381" s="26">
        <f>IFERROR(IF(I381="","",I381+K381+M381),"")</f>
        <v/>
      </c>
      <c r="O381" s="27">
        <f>IFERROR(IF(A381="","",DATE(YEAR(A381),MONTH(A381),1)),"")</f>
        <v/>
      </c>
      <c r="P381" s="11" t="n"/>
      <c r="Q381" s="10" t="n"/>
      <c r="R381" s="4" t="n"/>
    </row>
    <row r="382">
      <c r="A382" s="10" t="n"/>
      <c r="B382" s="11" t="n"/>
      <c r="C382" s="4" t="n"/>
      <c r="D382" s="4" t="n"/>
      <c r="E382" s="11" t="n"/>
      <c r="F382" s="11" t="n"/>
      <c r="G382" s="25" t="n"/>
      <c r="H382" s="25" t="n"/>
      <c r="I382" s="26">
        <f>IFERROR(IF(A382="","",MAX(0,G382-H382)),"")</f>
        <v/>
      </c>
      <c r="J382" s="14">
        <f>IFERROR(IF(A382="","",VLOOKUP(F382,'Paramètres'!$A$14:$D$17,3,FALSE)),"")</f>
        <v/>
      </c>
      <c r="K382" s="26">
        <f>IFERROR(IF(I382="","",ROUND(I382*J382,2)),"")</f>
        <v/>
      </c>
      <c r="L382" s="14">
        <f>IFERROR(IF(A382="","",VLOOKUP(F382,'Paramètres'!$A$14:$D$17,4,FALSE)),"")</f>
        <v/>
      </c>
      <c r="M382" s="26">
        <f>IFERROR(IF(I382="","",ROUND(I382*L382,2)),"")</f>
        <v/>
      </c>
      <c r="N382" s="26">
        <f>IFERROR(IF(I382="","",I382+K382+M382),"")</f>
        <v/>
      </c>
      <c r="O382" s="27">
        <f>IFERROR(IF(A382="","",DATE(YEAR(A382),MONTH(A382),1)),"")</f>
        <v/>
      </c>
      <c r="P382" s="11" t="n"/>
      <c r="Q382" s="10" t="n"/>
      <c r="R382" s="4" t="n"/>
    </row>
    <row r="383">
      <c r="A383" s="10" t="n"/>
      <c r="B383" s="11" t="n"/>
      <c r="C383" s="4" t="n"/>
      <c r="D383" s="4" t="n"/>
      <c r="E383" s="11" t="n"/>
      <c r="F383" s="11" t="n"/>
      <c r="G383" s="25" t="n"/>
      <c r="H383" s="25" t="n"/>
      <c r="I383" s="26">
        <f>IFERROR(IF(A383="","",MAX(0,G383-H383)),"")</f>
        <v/>
      </c>
      <c r="J383" s="14">
        <f>IFERROR(IF(A383="","",VLOOKUP(F383,'Paramètres'!$A$14:$D$17,3,FALSE)),"")</f>
        <v/>
      </c>
      <c r="K383" s="26">
        <f>IFERROR(IF(I383="","",ROUND(I383*J383,2)),"")</f>
        <v/>
      </c>
      <c r="L383" s="14">
        <f>IFERROR(IF(A383="","",VLOOKUP(F383,'Paramètres'!$A$14:$D$17,4,FALSE)),"")</f>
        <v/>
      </c>
      <c r="M383" s="26">
        <f>IFERROR(IF(I383="","",ROUND(I383*L383,2)),"")</f>
        <v/>
      </c>
      <c r="N383" s="26">
        <f>IFERROR(IF(I383="","",I383+K383+M383),"")</f>
        <v/>
      </c>
      <c r="O383" s="27">
        <f>IFERROR(IF(A383="","",DATE(YEAR(A383),MONTH(A383),1)),"")</f>
        <v/>
      </c>
      <c r="P383" s="11" t="n"/>
      <c r="Q383" s="10" t="n"/>
      <c r="R383" s="4" t="n"/>
    </row>
    <row r="384">
      <c r="A384" s="10" t="n"/>
      <c r="B384" s="11" t="n"/>
      <c r="C384" s="4" t="n"/>
      <c r="D384" s="4" t="n"/>
      <c r="E384" s="11" t="n"/>
      <c r="F384" s="11" t="n"/>
      <c r="G384" s="25" t="n"/>
      <c r="H384" s="25" t="n"/>
      <c r="I384" s="26">
        <f>IFERROR(IF(A384="","",MAX(0,G384-H384)),"")</f>
        <v/>
      </c>
      <c r="J384" s="14">
        <f>IFERROR(IF(A384="","",VLOOKUP(F384,'Paramètres'!$A$14:$D$17,3,FALSE)),"")</f>
        <v/>
      </c>
      <c r="K384" s="26">
        <f>IFERROR(IF(I384="","",ROUND(I384*J384,2)),"")</f>
        <v/>
      </c>
      <c r="L384" s="14">
        <f>IFERROR(IF(A384="","",VLOOKUP(F384,'Paramètres'!$A$14:$D$17,4,FALSE)),"")</f>
        <v/>
      </c>
      <c r="M384" s="26">
        <f>IFERROR(IF(I384="","",ROUND(I384*L384,2)),"")</f>
        <v/>
      </c>
      <c r="N384" s="26">
        <f>IFERROR(IF(I384="","",I384+K384+M384),"")</f>
        <v/>
      </c>
      <c r="O384" s="27">
        <f>IFERROR(IF(A384="","",DATE(YEAR(A384),MONTH(A384),1)),"")</f>
        <v/>
      </c>
      <c r="P384" s="11" t="n"/>
      <c r="Q384" s="10" t="n"/>
      <c r="R384" s="4" t="n"/>
    </row>
    <row r="385">
      <c r="A385" s="10" t="n"/>
      <c r="B385" s="11" t="n"/>
      <c r="C385" s="4" t="n"/>
      <c r="D385" s="4" t="n"/>
      <c r="E385" s="11" t="n"/>
      <c r="F385" s="11" t="n"/>
      <c r="G385" s="25" t="n"/>
      <c r="H385" s="25" t="n"/>
      <c r="I385" s="26">
        <f>IFERROR(IF(A385="","",MAX(0,G385-H385)),"")</f>
        <v/>
      </c>
      <c r="J385" s="14">
        <f>IFERROR(IF(A385="","",VLOOKUP(F385,'Paramètres'!$A$14:$D$17,3,FALSE)),"")</f>
        <v/>
      </c>
      <c r="K385" s="26">
        <f>IFERROR(IF(I385="","",ROUND(I385*J385,2)),"")</f>
        <v/>
      </c>
      <c r="L385" s="14">
        <f>IFERROR(IF(A385="","",VLOOKUP(F385,'Paramètres'!$A$14:$D$17,4,FALSE)),"")</f>
        <v/>
      </c>
      <c r="M385" s="26">
        <f>IFERROR(IF(I385="","",ROUND(I385*L385,2)),"")</f>
        <v/>
      </c>
      <c r="N385" s="26">
        <f>IFERROR(IF(I385="","",I385+K385+M385),"")</f>
        <v/>
      </c>
      <c r="O385" s="27">
        <f>IFERROR(IF(A385="","",DATE(YEAR(A385),MONTH(A385),1)),"")</f>
        <v/>
      </c>
      <c r="P385" s="11" t="n"/>
      <c r="Q385" s="10" t="n"/>
      <c r="R385" s="4" t="n"/>
    </row>
    <row r="386">
      <c r="A386" s="10" t="n"/>
      <c r="B386" s="11" t="n"/>
      <c r="C386" s="4" t="n"/>
      <c r="D386" s="4" t="n"/>
      <c r="E386" s="11" t="n"/>
      <c r="F386" s="11" t="n"/>
      <c r="G386" s="25" t="n"/>
      <c r="H386" s="25" t="n"/>
      <c r="I386" s="26">
        <f>IFERROR(IF(A386="","",MAX(0,G386-H386)),"")</f>
        <v/>
      </c>
      <c r="J386" s="14">
        <f>IFERROR(IF(A386="","",VLOOKUP(F386,'Paramètres'!$A$14:$D$17,3,FALSE)),"")</f>
        <v/>
      </c>
      <c r="K386" s="26">
        <f>IFERROR(IF(I386="","",ROUND(I386*J386,2)),"")</f>
        <v/>
      </c>
      <c r="L386" s="14">
        <f>IFERROR(IF(A386="","",VLOOKUP(F386,'Paramètres'!$A$14:$D$17,4,FALSE)),"")</f>
        <v/>
      </c>
      <c r="M386" s="26">
        <f>IFERROR(IF(I386="","",ROUND(I386*L386,2)),"")</f>
        <v/>
      </c>
      <c r="N386" s="26">
        <f>IFERROR(IF(I386="","",I386+K386+M386),"")</f>
        <v/>
      </c>
      <c r="O386" s="27">
        <f>IFERROR(IF(A386="","",DATE(YEAR(A386),MONTH(A386),1)),"")</f>
        <v/>
      </c>
      <c r="P386" s="11" t="n"/>
      <c r="Q386" s="10" t="n"/>
      <c r="R386" s="4" t="n"/>
    </row>
    <row r="387">
      <c r="A387" s="10" t="n"/>
      <c r="B387" s="11" t="n"/>
      <c r="C387" s="4" t="n"/>
      <c r="D387" s="4" t="n"/>
      <c r="E387" s="11" t="n"/>
      <c r="F387" s="11" t="n"/>
      <c r="G387" s="25" t="n"/>
      <c r="H387" s="25" t="n"/>
      <c r="I387" s="26">
        <f>IFERROR(IF(A387="","",MAX(0,G387-H387)),"")</f>
        <v/>
      </c>
      <c r="J387" s="14">
        <f>IFERROR(IF(A387="","",VLOOKUP(F387,'Paramètres'!$A$14:$D$17,3,FALSE)),"")</f>
        <v/>
      </c>
      <c r="K387" s="26">
        <f>IFERROR(IF(I387="","",ROUND(I387*J387,2)),"")</f>
        <v/>
      </c>
      <c r="L387" s="14">
        <f>IFERROR(IF(A387="","",VLOOKUP(F387,'Paramètres'!$A$14:$D$17,4,FALSE)),"")</f>
        <v/>
      </c>
      <c r="M387" s="26">
        <f>IFERROR(IF(I387="","",ROUND(I387*L387,2)),"")</f>
        <v/>
      </c>
      <c r="N387" s="26">
        <f>IFERROR(IF(I387="","",I387+K387+M387),"")</f>
        <v/>
      </c>
      <c r="O387" s="27">
        <f>IFERROR(IF(A387="","",DATE(YEAR(A387),MONTH(A387),1)),"")</f>
        <v/>
      </c>
      <c r="P387" s="11" t="n"/>
      <c r="Q387" s="10" t="n"/>
      <c r="R387" s="4" t="n"/>
    </row>
    <row r="388">
      <c r="A388" s="10" t="n"/>
      <c r="B388" s="11" t="n"/>
      <c r="C388" s="4" t="n"/>
      <c r="D388" s="4" t="n"/>
      <c r="E388" s="11" t="n"/>
      <c r="F388" s="11" t="n"/>
      <c r="G388" s="25" t="n"/>
      <c r="H388" s="25" t="n"/>
      <c r="I388" s="26">
        <f>IFERROR(IF(A388="","",MAX(0,G388-H388)),"")</f>
        <v/>
      </c>
      <c r="J388" s="14">
        <f>IFERROR(IF(A388="","",VLOOKUP(F388,'Paramètres'!$A$14:$D$17,3,FALSE)),"")</f>
        <v/>
      </c>
      <c r="K388" s="26">
        <f>IFERROR(IF(I388="","",ROUND(I388*J388,2)),"")</f>
        <v/>
      </c>
      <c r="L388" s="14">
        <f>IFERROR(IF(A388="","",VLOOKUP(F388,'Paramètres'!$A$14:$D$17,4,FALSE)),"")</f>
        <v/>
      </c>
      <c r="M388" s="26">
        <f>IFERROR(IF(I388="","",ROUND(I388*L388,2)),"")</f>
        <v/>
      </c>
      <c r="N388" s="26">
        <f>IFERROR(IF(I388="","",I388+K388+M388),"")</f>
        <v/>
      </c>
      <c r="O388" s="27">
        <f>IFERROR(IF(A388="","",DATE(YEAR(A388),MONTH(A388),1)),"")</f>
        <v/>
      </c>
      <c r="P388" s="11" t="n"/>
      <c r="Q388" s="10" t="n"/>
      <c r="R388" s="4" t="n"/>
    </row>
    <row r="389">
      <c r="A389" s="10" t="n"/>
      <c r="B389" s="11" t="n"/>
      <c r="C389" s="4" t="n"/>
      <c r="D389" s="4" t="n"/>
      <c r="E389" s="11" t="n"/>
      <c r="F389" s="11" t="n"/>
      <c r="G389" s="25" t="n"/>
      <c r="H389" s="25" t="n"/>
      <c r="I389" s="26">
        <f>IFERROR(IF(A389="","",MAX(0,G389-H389)),"")</f>
        <v/>
      </c>
      <c r="J389" s="14">
        <f>IFERROR(IF(A389="","",VLOOKUP(F389,'Paramètres'!$A$14:$D$17,3,FALSE)),"")</f>
        <v/>
      </c>
      <c r="K389" s="26">
        <f>IFERROR(IF(I389="","",ROUND(I389*J389,2)),"")</f>
        <v/>
      </c>
      <c r="L389" s="14">
        <f>IFERROR(IF(A389="","",VLOOKUP(F389,'Paramètres'!$A$14:$D$17,4,FALSE)),"")</f>
        <v/>
      </c>
      <c r="M389" s="26">
        <f>IFERROR(IF(I389="","",ROUND(I389*L389,2)),"")</f>
        <v/>
      </c>
      <c r="N389" s="26">
        <f>IFERROR(IF(I389="","",I389+K389+M389),"")</f>
        <v/>
      </c>
      <c r="O389" s="27">
        <f>IFERROR(IF(A389="","",DATE(YEAR(A389),MONTH(A389),1)),"")</f>
        <v/>
      </c>
      <c r="P389" s="11" t="n"/>
      <c r="Q389" s="10" t="n"/>
      <c r="R389" s="4" t="n"/>
    </row>
    <row r="390">
      <c r="A390" s="10" t="n"/>
      <c r="B390" s="11" t="n"/>
      <c r="C390" s="4" t="n"/>
      <c r="D390" s="4" t="n"/>
      <c r="E390" s="11" t="n"/>
      <c r="F390" s="11" t="n"/>
      <c r="G390" s="25" t="n"/>
      <c r="H390" s="25" t="n"/>
      <c r="I390" s="26">
        <f>IFERROR(IF(A390="","",MAX(0,G390-H390)),"")</f>
        <v/>
      </c>
      <c r="J390" s="14">
        <f>IFERROR(IF(A390="","",VLOOKUP(F390,'Paramètres'!$A$14:$D$17,3,FALSE)),"")</f>
        <v/>
      </c>
      <c r="K390" s="26">
        <f>IFERROR(IF(I390="","",ROUND(I390*J390,2)),"")</f>
        <v/>
      </c>
      <c r="L390" s="14">
        <f>IFERROR(IF(A390="","",VLOOKUP(F390,'Paramètres'!$A$14:$D$17,4,FALSE)),"")</f>
        <v/>
      </c>
      <c r="M390" s="26">
        <f>IFERROR(IF(I390="","",ROUND(I390*L390,2)),"")</f>
        <v/>
      </c>
      <c r="N390" s="26">
        <f>IFERROR(IF(I390="","",I390+K390+M390),"")</f>
        <v/>
      </c>
      <c r="O390" s="27">
        <f>IFERROR(IF(A390="","",DATE(YEAR(A390),MONTH(A390),1)),"")</f>
        <v/>
      </c>
      <c r="P390" s="11" t="n"/>
      <c r="Q390" s="10" t="n"/>
      <c r="R390" s="4" t="n"/>
    </row>
    <row r="391">
      <c r="A391" s="10" t="n"/>
      <c r="B391" s="11" t="n"/>
      <c r="C391" s="4" t="n"/>
      <c r="D391" s="4" t="n"/>
      <c r="E391" s="11" t="n"/>
      <c r="F391" s="11" t="n"/>
      <c r="G391" s="25" t="n"/>
      <c r="H391" s="25" t="n"/>
      <c r="I391" s="26">
        <f>IFERROR(IF(A391="","",MAX(0,G391-H391)),"")</f>
        <v/>
      </c>
      <c r="J391" s="14">
        <f>IFERROR(IF(A391="","",VLOOKUP(F391,'Paramètres'!$A$14:$D$17,3,FALSE)),"")</f>
        <v/>
      </c>
      <c r="K391" s="26">
        <f>IFERROR(IF(I391="","",ROUND(I391*J391,2)),"")</f>
        <v/>
      </c>
      <c r="L391" s="14">
        <f>IFERROR(IF(A391="","",VLOOKUP(F391,'Paramètres'!$A$14:$D$17,4,FALSE)),"")</f>
        <v/>
      </c>
      <c r="M391" s="26">
        <f>IFERROR(IF(I391="","",ROUND(I391*L391,2)),"")</f>
        <v/>
      </c>
      <c r="N391" s="26">
        <f>IFERROR(IF(I391="","",I391+K391+M391),"")</f>
        <v/>
      </c>
      <c r="O391" s="27">
        <f>IFERROR(IF(A391="","",DATE(YEAR(A391),MONTH(A391),1)),"")</f>
        <v/>
      </c>
      <c r="P391" s="11" t="n"/>
      <c r="Q391" s="10" t="n"/>
      <c r="R391" s="4" t="n"/>
    </row>
    <row r="392">
      <c r="A392" s="10" t="n"/>
      <c r="B392" s="11" t="n"/>
      <c r="C392" s="4" t="n"/>
      <c r="D392" s="4" t="n"/>
      <c r="E392" s="11" t="n"/>
      <c r="F392" s="11" t="n"/>
      <c r="G392" s="25" t="n"/>
      <c r="H392" s="25" t="n"/>
      <c r="I392" s="26">
        <f>IFERROR(IF(A392="","",MAX(0,G392-H392)),"")</f>
        <v/>
      </c>
      <c r="J392" s="14">
        <f>IFERROR(IF(A392="","",VLOOKUP(F392,'Paramètres'!$A$14:$D$17,3,FALSE)),"")</f>
        <v/>
      </c>
      <c r="K392" s="26">
        <f>IFERROR(IF(I392="","",ROUND(I392*J392,2)),"")</f>
        <v/>
      </c>
      <c r="L392" s="14">
        <f>IFERROR(IF(A392="","",VLOOKUP(F392,'Paramètres'!$A$14:$D$17,4,FALSE)),"")</f>
        <v/>
      </c>
      <c r="M392" s="26">
        <f>IFERROR(IF(I392="","",ROUND(I392*L392,2)),"")</f>
        <v/>
      </c>
      <c r="N392" s="26">
        <f>IFERROR(IF(I392="","",I392+K392+M392),"")</f>
        <v/>
      </c>
      <c r="O392" s="27">
        <f>IFERROR(IF(A392="","",DATE(YEAR(A392),MONTH(A392),1)),"")</f>
        <v/>
      </c>
      <c r="P392" s="11" t="n"/>
      <c r="Q392" s="10" t="n"/>
      <c r="R392" s="4" t="n"/>
    </row>
    <row r="393">
      <c r="A393" s="10" t="n"/>
      <c r="B393" s="11" t="n"/>
      <c r="C393" s="4" t="n"/>
      <c r="D393" s="4" t="n"/>
      <c r="E393" s="11" t="n"/>
      <c r="F393" s="11" t="n"/>
      <c r="G393" s="25" t="n"/>
      <c r="H393" s="25" t="n"/>
      <c r="I393" s="26">
        <f>IFERROR(IF(A393="","",MAX(0,G393-H393)),"")</f>
        <v/>
      </c>
      <c r="J393" s="14">
        <f>IFERROR(IF(A393="","",VLOOKUP(F393,'Paramètres'!$A$14:$D$17,3,FALSE)),"")</f>
        <v/>
      </c>
      <c r="K393" s="26">
        <f>IFERROR(IF(I393="","",ROUND(I393*J393,2)),"")</f>
        <v/>
      </c>
      <c r="L393" s="14">
        <f>IFERROR(IF(A393="","",VLOOKUP(F393,'Paramètres'!$A$14:$D$17,4,FALSE)),"")</f>
        <v/>
      </c>
      <c r="M393" s="26">
        <f>IFERROR(IF(I393="","",ROUND(I393*L393,2)),"")</f>
        <v/>
      </c>
      <c r="N393" s="26">
        <f>IFERROR(IF(I393="","",I393+K393+M393),"")</f>
        <v/>
      </c>
      <c r="O393" s="27">
        <f>IFERROR(IF(A393="","",DATE(YEAR(A393),MONTH(A393),1)),"")</f>
        <v/>
      </c>
      <c r="P393" s="11" t="n"/>
      <c r="Q393" s="10" t="n"/>
      <c r="R393" s="4" t="n"/>
    </row>
    <row r="394">
      <c r="A394" s="10" t="n"/>
      <c r="B394" s="11" t="n"/>
      <c r="C394" s="4" t="n"/>
      <c r="D394" s="4" t="n"/>
      <c r="E394" s="11" t="n"/>
      <c r="F394" s="11" t="n"/>
      <c r="G394" s="25" t="n"/>
      <c r="H394" s="25" t="n"/>
      <c r="I394" s="26">
        <f>IFERROR(IF(A394="","",MAX(0,G394-H394)),"")</f>
        <v/>
      </c>
      <c r="J394" s="14">
        <f>IFERROR(IF(A394="","",VLOOKUP(F394,'Paramètres'!$A$14:$D$17,3,FALSE)),"")</f>
        <v/>
      </c>
      <c r="K394" s="26">
        <f>IFERROR(IF(I394="","",ROUND(I394*J394,2)),"")</f>
        <v/>
      </c>
      <c r="L394" s="14">
        <f>IFERROR(IF(A394="","",VLOOKUP(F394,'Paramètres'!$A$14:$D$17,4,FALSE)),"")</f>
        <v/>
      </c>
      <c r="M394" s="26">
        <f>IFERROR(IF(I394="","",ROUND(I394*L394,2)),"")</f>
        <v/>
      </c>
      <c r="N394" s="26">
        <f>IFERROR(IF(I394="","",I394+K394+M394),"")</f>
        <v/>
      </c>
      <c r="O394" s="27">
        <f>IFERROR(IF(A394="","",DATE(YEAR(A394),MONTH(A394),1)),"")</f>
        <v/>
      </c>
      <c r="P394" s="11" t="n"/>
      <c r="Q394" s="10" t="n"/>
      <c r="R394" s="4" t="n"/>
    </row>
    <row r="395">
      <c r="A395" s="10" t="n"/>
      <c r="B395" s="11" t="n"/>
      <c r="C395" s="4" t="n"/>
      <c r="D395" s="4" t="n"/>
      <c r="E395" s="11" t="n"/>
      <c r="F395" s="11" t="n"/>
      <c r="G395" s="25" t="n"/>
      <c r="H395" s="25" t="n"/>
      <c r="I395" s="26">
        <f>IFERROR(IF(A395="","",MAX(0,G395-H395)),"")</f>
        <v/>
      </c>
      <c r="J395" s="14">
        <f>IFERROR(IF(A395="","",VLOOKUP(F395,'Paramètres'!$A$14:$D$17,3,FALSE)),"")</f>
        <v/>
      </c>
      <c r="K395" s="26">
        <f>IFERROR(IF(I395="","",ROUND(I395*J395,2)),"")</f>
        <v/>
      </c>
      <c r="L395" s="14">
        <f>IFERROR(IF(A395="","",VLOOKUP(F395,'Paramètres'!$A$14:$D$17,4,FALSE)),"")</f>
        <v/>
      </c>
      <c r="M395" s="26">
        <f>IFERROR(IF(I395="","",ROUND(I395*L395,2)),"")</f>
        <v/>
      </c>
      <c r="N395" s="26">
        <f>IFERROR(IF(I395="","",I395+K395+M395),"")</f>
        <v/>
      </c>
      <c r="O395" s="27">
        <f>IFERROR(IF(A395="","",DATE(YEAR(A395),MONTH(A395),1)),"")</f>
        <v/>
      </c>
      <c r="P395" s="11" t="n"/>
      <c r="Q395" s="10" t="n"/>
      <c r="R395" s="4" t="n"/>
    </row>
    <row r="396">
      <c r="A396" s="10" t="n"/>
      <c r="B396" s="11" t="n"/>
      <c r="C396" s="4" t="n"/>
      <c r="D396" s="4" t="n"/>
      <c r="E396" s="11" t="n"/>
      <c r="F396" s="11" t="n"/>
      <c r="G396" s="25" t="n"/>
      <c r="H396" s="25" t="n"/>
      <c r="I396" s="26">
        <f>IFERROR(IF(A396="","",MAX(0,G396-H396)),"")</f>
        <v/>
      </c>
      <c r="J396" s="14">
        <f>IFERROR(IF(A396="","",VLOOKUP(F396,'Paramètres'!$A$14:$D$17,3,FALSE)),"")</f>
        <v/>
      </c>
      <c r="K396" s="26">
        <f>IFERROR(IF(I396="","",ROUND(I396*J396,2)),"")</f>
        <v/>
      </c>
      <c r="L396" s="14">
        <f>IFERROR(IF(A396="","",VLOOKUP(F396,'Paramètres'!$A$14:$D$17,4,FALSE)),"")</f>
        <v/>
      </c>
      <c r="M396" s="26">
        <f>IFERROR(IF(I396="","",ROUND(I396*L396,2)),"")</f>
        <v/>
      </c>
      <c r="N396" s="26">
        <f>IFERROR(IF(I396="","",I396+K396+M396),"")</f>
        <v/>
      </c>
      <c r="O396" s="27">
        <f>IFERROR(IF(A396="","",DATE(YEAR(A396),MONTH(A396),1)),"")</f>
        <v/>
      </c>
      <c r="P396" s="11" t="n"/>
      <c r="Q396" s="10" t="n"/>
      <c r="R396" s="4" t="n"/>
    </row>
    <row r="397">
      <c r="A397" s="10" t="n"/>
      <c r="B397" s="11" t="n"/>
      <c r="C397" s="4" t="n"/>
      <c r="D397" s="4" t="n"/>
      <c r="E397" s="11" t="n"/>
      <c r="F397" s="11" t="n"/>
      <c r="G397" s="25" t="n"/>
      <c r="H397" s="25" t="n"/>
      <c r="I397" s="26">
        <f>IFERROR(IF(A397="","",MAX(0,G397-H397)),"")</f>
        <v/>
      </c>
      <c r="J397" s="14">
        <f>IFERROR(IF(A397="","",VLOOKUP(F397,'Paramètres'!$A$14:$D$17,3,FALSE)),"")</f>
        <v/>
      </c>
      <c r="K397" s="26">
        <f>IFERROR(IF(I397="","",ROUND(I397*J397,2)),"")</f>
        <v/>
      </c>
      <c r="L397" s="14">
        <f>IFERROR(IF(A397="","",VLOOKUP(F397,'Paramètres'!$A$14:$D$17,4,FALSE)),"")</f>
        <v/>
      </c>
      <c r="M397" s="26">
        <f>IFERROR(IF(I397="","",ROUND(I397*L397,2)),"")</f>
        <v/>
      </c>
      <c r="N397" s="26">
        <f>IFERROR(IF(I397="","",I397+K397+M397),"")</f>
        <v/>
      </c>
      <c r="O397" s="27">
        <f>IFERROR(IF(A397="","",DATE(YEAR(A397),MONTH(A397),1)),"")</f>
        <v/>
      </c>
      <c r="P397" s="11" t="n"/>
      <c r="Q397" s="10" t="n"/>
      <c r="R397" s="4" t="n"/>
    </row>
    <row r="398">
      <c r="A398" s="10" t="n"/>
      <c r="B398" s="11" t="n"/>
      <c r="C398" s="4" t="n"/>
      <c r="D398" s="4" t="n"/>
      <c r="E398" s="11" t="n"/>
      <c r="F398" s="11" t="n"/>
      <c r="G398" s="25" t="n"/>
      <c r="H398" s="25" t="n"/>
      <c r="I398" s="26">
        <f>IFERROR(IF(A398="","",MAX(0,G398-H398)),"")</f>
        <v/>
      </c>
      <c r="J398" s="14">
        <f>IFERROR(IF(A398="","",VLOOKUP(F398,'Paramètres'!$A$14:$D$17,3,FALSE)),"")</f>
        <v/>
      </c>
      <c r="K398" s="26">
        <f>IFERROR(IF(I398="","",ROUND(I398*J398,2)),"")</f>
        <v/>
      </c>
      <c r="L398" s="14">
        <f>IFERROR(IF(A398="","",VLOOKUP(F398,'Paramètres'!$A$14:$D$17,4,FALSE)),"")</f>
        <v/>
      </c>
      <c r="M398" s="26">
        <f>IFERROR(IF(I398="","",ROUND(I398*L398,2)),"")</f>
        <v/>
      </c>
      <c r="N398" s="26">
        <f>IFERROR(IF(I398="","",I398+K398+M398),"")</f>
        <v/>
      </c>
      <c r="O398" s="27">
        <f>IFERROR(IF(A398="","",DATE(YEAR(A398),MONTH(A398),1)),"")</f>
        <v/>
      </c>
      <c r="P398" s="11" t="n"/>
      <c r="Q398" s="10" t="n"/>
      <c r="R398" s="4" t="n"/>
    </row>
    <row r="399">
      <c r="A399" s="10" t="n"/>
      <c r="B399" s="11" t="n"/>
      <c r="C399" s="4" t="n"/>
      <c r="D399" s="4" t="n"/>
      <c r="E399" s="11" t="n"/>
      <c r="F399" s="11" t="n"/>
      <c r="G399" s="25" t="n"/>
      <c r="H399" s="25" t="n"/>
      <c r="I399" s="26">
        <f>IFERROR(IF(A399="","",MAX(0,G399-H399)),"")</f>
        <v/>
      </c>
      <c r="J399" s="14">
        <f>IFERROR(IF(A399="","",VLOOKUP(F399,'Paramètres'!$A$14:$D$17,3,FALSE)),"")</f>
        <v/>
      </c>
      <c r="K399" s="26">
        <f>IFERROR(IF(I399="","",ROUND(I399*J399,2)),"")</f>
        <v/>
      </c>
      <c r="L399" s="14">
        <f>IFERROR(IF(A399="","",VLOOKUP(F399,'Paramètres'!$A$14:$D$17,4,FALSE)),"")</f>
        <v/>
      </c>
      <c r="M399" s="26">
        <f>IFERROR(IF(I399="","",ROUND(I399*L399,2)),"")</f>
        <v/>
      </c>
      <c r="N399" s="26">
        <f>IFERROR(IF(I399="","",I399+K399+M399),"")</f>
        <v/>
      </c>
      <c r="O399" s="27">
        <f>IFERROR(IF(A399="","",DATE(YEAR(A399),MONTH(A399),1)),"")</f>
        <v/>
      </c>
      <c r="P399" s="11" t="n"/>
      <c r="Q399" s="10" t="n"/>
      <c r="R399" s="4" t="n"/>
    </row>
    <row r="400">
      <c r="A400" s="10" t="n"/>
      <c r="B400" s="11" t="n"/>
      <c r="C400" s="4" t="n"/>
      <c r="D400" s="4" t="n"/>
      <c r="E400" s="11" t="n"/>
      <c r="F400" s="11" t="n"/>
      <c r="G400" s="25" t="n"/>
      <c r="H400" s="25" t="n"/>
      <c r="I400" s="26">
        <f>IFERROR(IF(A400="","",MAX(0,G400-H400)),"")</f>
        <v/>
      </c>
      <c r="J400" s="14">
        <f>IFERROR(IF(A400="","",VLOOKUP(F400,'Paramètres'!$A$14:$D$17,3,FALSE)),"")</f>
        <v/>
      </c>
      <c r="K400" s="26">
        <f>IFERROR(IF(I400="","",ROUND(I400*J400,2)),"")</f>
        <v/>
      </c>
      <c r="L400" s="14">
        <f>IFERROR(IF(A400="","",VLOOKUP(F400,'Paramètres'!$A$14:$D$17,4,FALSE)),"")</f>
        <v/>
      </c>
      <c r="M400" s="26">
        <f>IFERROR(IF(I400="","",ROUND(I400*L400,2)),"")</f>
        <v/>
      </c>
      <c r="N400" s="26">
        <f>IFERROR(IF(I400="","",I400+K400+M400),"")</f>
        <v/>
      </c>
      <c r="O400" s="27">
        <f>IFERROR(IF(A400="","",DATE(YEAR(A400),MONTH(A400),1)),"")</f>
        <v/>
      </c>
      <c r="P400" s="11" t="n"/>
      <c r="Q400" s="10" t="n"/>
      <c r="R400" s="4" t="n"/>
    </row>
    <row r="401">
      <c r="A401" s="10" t="n"/>
      <c r="B401" s="11" t="n"/>
      <c r="C401" s="4" t="n"/>
      <c r="D401" s="4" t="n"/>
      <c r="E401" s="11" t="n"/>
      <c r="F401" s="11" t="n"/>
      <c r="G401" s="25" t="n"/>
      <c r="H401" s="25" t="n"/>
      <c r="I401" s="26">
        <f>IFERROR(IF(A401="","",MAX(0,G401-H401)),"")</f>
        <v/>
      </c>
      <c r="J401" s="14">
        <f>IFERROR(IF(A401="","",VLOOKUP(F401,'Paramètres'!$A$14:$D$17,3,FALSE)),"")</f>
        <v/>
      </c>
      <c r="K401" s="26">
        <f>IFERROR(IF(I401="","",ROUND(I401*J401,2)),"")</f>
        <v/>
      </c>
      <c r="L401" s="14">
        <f>IFERROR(IF(A401="","",VLOOKUP(F401,'Paramètres'!$A$14:$D$17,4,FALSE)),"")</f>
        <v/>
      </c>
      <c r="M401" s="26">
        <f>IFERROR(IF(I401="","",ROUND(I401*L401,2)),"")</f>
        <v/>
      </c>
      <c r="N401" s="26">
        <f>IFERROR(IF(I401="","",I401+K401+M401),"")</f>
        <v/>
      </c>
      <c r="O401" s="27">
        <f>IFERROR(IF(A401="","",DATE(YEAR(A401),MONTH(A401),1)),"")</f>
        <v/>
      </c>
      <c r="P401" s="11" t="n"/>
      <c r="Q401" s="10" t="n"/>
      <c r="R401" s="4" t="n"/>
    </row>
    <row r="402">
      <c r="A402" s="10" t="n"/>
      <c r="B402" s="11" t="n"/>
      <c r="C402" s="4" t="n"/>
      <c r="D402" s="4" t="n"/>
      <c r="E402" s="11" t="n"/>
      <c r="F402" s="11" t="n"/>
      <c r="G402" s="25" t="n"/>
      <c r="H402" s="25" t="n"/>
      <c r="I402" s="26">
        <f>IFERROR(IF(A402="","",MAX(0,G402-H402)),"")</f>
        <v/>
      </c>
      <c r="J402" s="14">
        <f>IFERROR(IF(A402="","",VLOOKUP(F402,'Paramètres'!$A$14:$D$17,3,FALSE)),"")</f>
        <v/>
      </c>
      <c r="K402" s="26">
        <f>IFERROR(IF(I402="","",ROUND(I402*J402,2)),"")</f>
        <v/>
      </c>
      <c r="L402" s="14">
        <f>IFERROR(IF(A402="","",VLOOKUP(F402,'Paramètres'!$A$14:$D$17,4,FALSE)),"")</f>
        <v/>
      </c>
      <c r="M402" s="26">
        <f>IFERROR(IF(I402="","",ROUND(I402*L402,2)),"")</f>
        <v/>
      </c>
      <c r="N402" s="26">
        <f>IFERROR(IF(I402="","",I402+K402+M402),"")</f>
        <v/>
      </c>
      <c r="O402" s="27">
        <f>IFERROR(IF(A402="","",DATE(YEAR(A402),MONTH(A402),1)),"")</f>
        <v/>
      </c>
      <c r="P402" s="11" t="n"/>
      <c r="Q402" s="10" t="n"/>
      <c r="R402" s="4" t="n"/>
    </row>
    <row r="403">
      <c r="A403" s="10" t="n"/>
      <c r="B403" s="11" t="n"/>
      <c r="C403" s="4" t="n"/>
      <c r="D403" s="4" t="n"/>
      <c r="E403" s="11" t="n"/>
      <c r="F403" s="11" t="n"/>
      <c r="G403" s="25" t="n"/>
      <c r="H403" s="25" t="n"/>
      <c r="I403" s="26">
        <f>IFERROR(IF(A403="","",MAX(0,G403-H403)),"")</f>
        <v/>
      </c>
      <c r="J403" s="14">
        <f>IFERROR(IF(A403="","",VLOOKUP(F403,'Paramètres'!$A$14:$D$17,3,FALSE)),"")</f>
        <v/>
      </c>
      <c r="K403" s="26">
        <f>IFERROR(IF(I403="","",ROUND(I403*J403,2)),"")</f>
        <v/>
      </c>
      <c r="L403" s="14">
        <f>IFERROR(IF(A403="","",VLOOKUP(F403,'Paramètres'!$A$14:$D$17,4,FALSE)),"")</f>
        <v/>
      </c>
      <c r="M403" s="26">
        <f>IFERROR(IF(I403="","",ROUND(I403*L403,2)),"")</f>
        <v/>
      </c>
      <c r="N403" s="26">
        <f>IFERROR(IF(I403="","",I403+K403+M403),"")</f>
        <v/>
      </c>
      <c r="O403" s="27">
        <f>IFERROR(IF(A403="","",DATE(YEAR(A403),MONTH(A403),1)),"")</f>
        <v/>
      </c>
      <c r="P403" s="11" t="n"/>
      <c r="Q403" s="10" t="n"/>
      <c r="R403" s="4" t="n"/>
    </row>
    <row r="404">
      <c r="A404" s="10" t="n"/>
      <c r="B404" s="11" t="n"/>
      <c r="C404" s="4" t="n"/>
      <c r="D404" s="4" t="n"/>
      <c r="E404" s="11" t="n"/>
      <c r="F404" s="11" t="n"/>
      <c r="G404" s="25" t="n"/>
      <c r="H404" s="25" t="n"/>
      <c r="I404" s="26">
        <f>IFERROR(IF(A404="","",MAX(0,G404-H404)),"")</f>
        <v/>
      </c>
      <c r="J404" s="14">
        <f>IFERROR(IF(A404="","",VLOOKUP(F404,'Paramètres'!$A$14:$D$17,3,FALSE)),"")</f>
        <v/>
      </c>
      <c r="K404" s="26">
        <f>IFERROR(IF(I404="","",ROUND(I404*J404,2)),"")</f>
        <v/>
      </c>
      <c r="L404" s="14">
        <f>IFERROR(IF(A404="","",VLOOKUP(F404,'Paramètres'!$A$14:$D$17,4,FALSE)),"")</f>
        <v/>
      </c>
      <c r="M404" s="26">
        <f>IFERROR(IF(I404="","",ROUND(I404*L404,2)),"")</f>
        <v/>
      </c>
      <c r="N404" s="26">
        <f>IFERROR(IF(I404="","",I404+K404+M404),"")</f>
        <v/>
      </c>
      <c r="O404" s="27">
        <f>IFERROR(IF(A404="","",DATE(YEAR(A404),MONTH(A404),1)),"")</f>
        <v/>
      </c>
      <c r="P404" s="11" t="n"/>
      <c r="Q404" s="10" t="n"/>
      <c r="R404" s="4" t="n"/>
    </row>
    <row r="405">
      <c r="A405" s="10" t="n"/>
      <c r="B405" s="11" t="n"/>
      <c r="C405" s="4" t="n"/>
      <c r="D405" s="4" t="n"/>
      <c r="E405" s="11" t="n"/>
      <c r="F405" s="11" t="n"/>
      <c r="G405" s="25" t="n"/>
      <c r="H405" s="25" t="n"/>
      <c r="I405" s="26">
        <f>IFERROR(IF(A405="","",MAX(0,G405-H405)),"")</f>
        <v/>
      </c>
      <c r="J405" s="14">
        <f>IFERROR(IF(A405="","",VLOOKUP(F405,'Paramètres'!$A$14:$D$17,3,FALSE)),"")</f>
        <v/>
      </c>
      <c r="K405" s="26">
        <f>IFERROR(IF(I405="","",ROUND(I405*J405,2)),"")</f>
        <v/>
      </c>
      <c r="L405" s="14">
        <f>IFERROR(IF(A405="","",VLOOKUP(F405,'Paramètres'!$A$14:$D$17,4,FALSE)),"")</f>
        <v/>
      </c>
      <c r="M405" s="26">
        <f>IFERROR(IF(I405="","",ROUND(I405*L405,2)),"")</f>
        <v/>
      </c>
      <c r="N405" s="26">
        <f>IFERROR(IF(I405="","",I405+K405+M405),"")</f>
        <v/>
      </c>
      <c r="O405" s="27">
        <f>IFERROR(IF(A405="","",DATE(YEAR(A405),MONTH(A405),1)),"")</f>
        <v/>
      </c>
      <c r="P405" s="11" t="n"/>
      <c r="Q405" s="10" t="n"/>
      <c r="R405" s="4" t="n"/>
    </row>
    <row r="406">
      <c r="A406" s="10" t="n"/>
      <c r="B406" s="11" t="n"/>
      <c r="C406" s="4" t="n"/>
      <c r="D406" s="4" t="n"/>
      <c r="E406" s="11" t="n"/>
      <c r="F406" s="11" t="n"/>
      <c r="G406" s="25" t="n"/>
      <c r="H406" s="25" t="n"/>
      <c r="I406" s="26">
        <f>IFERROR(IF(A406="","",MAX(0,G406-H406)),"")</f>
        <v/>
      </c>
      <c r="J406" s="14">
        <f>IFERROR(IF(A406="","",VLOOKUP(F406,'Paramètres'!$A$14:$D$17,3,FALSE)),"")</f>
        <v/>
      </c>
      <c r="K406" s="26">
        <f>IFERROR(IF(I406="","",ROUND(I406*J406,2)),"")</f>
        <v/>
      </c>
      <c r="L406" s="14">
        <f>IFERROR(IF(A406="","",VLOOKUP(F406,'Paramètres'!$A$14:$D$17,4,FALSE)),"")</f>
        <v/>
      </c>
      <c r="M406" s="26">
        <f>IFERROR(IF(I406="","",ROUND(I406*L406,2)),"")</f>
        <v/>
      </c>
      <c r="N406" s="26">
        <f>IFERROR(IF(I406="","",I406+K406+M406),"")</f>
        <v/>
      </c>
      <c r="O406" s="27">
        <f>IFERROR(IF(A406="","",DATE(YEAR(A406),MONTH(A406),1)),"")</f>
        <v/>
      </c>
      <c r="P406" s="11" t="n"/>
      <c r="Q406" s="10" t="n"/>
      <c r="R406" s="4" t="n"/>
    </row>
    <row r="407">
      <c r="A407" s="10" t="n"/>
      <c r="B407" s="11" t="n"/>
      <c r="C407" s="4" t="n"/>
      <c r="D407" s="4" t="n"/>
      <c r="E407" s="11" t="n"/>
      <c r="F407" s="11" t="n"/>
      <c r="G407" s="25" t="n"/>
      <c r="H407" s="25" t="n"/>
      <c r="I407" s="26">
        <f>IFERROR(IF(A407="","",MAX(0,G407-H407)),"")</f>
        <v/>
      </c>
      <c r="J407" s="14">
        <f>IFERROR(IF(A407="","",VLOOKUP(F407,'Paramètres'!$A$14:$D$17,3,FALSE)),"")</f>
        <v/>
      </c>
      <c r="K407" s="26">
        <f>IFERROR(IF(I407="","",ROUND(I407*J407,2)),"")</f>
        <v/>
      </c>
      <c r="L407" s="14">
        <f>IFERROR(IF(A407="","",VLOOKUP(F407,'Paramètres'!$A$14:$D$17,4,FALSE)),"")</f>
        <v/>
      </c>
      <c r="M407" s="26">
        <f>IFERROR(IF(I407="","",ROUND(I407*L407,2)),"")</f>
        <v/>
      </c>
      <c r="N407" s="26">
        <f>IFERROR(IF(I407="","",I407+K407+M407),"")</f>
        <v/>
      </c>
      <c r="O407" s="27">
        <f>IFERROR(IF(A407="","",DATE(YEAR(A407),MONTH(A407),1)),"")</f>
        <v/>
      </c>
      <c r="P407" s="11" t="n"/>
      <c r="Q407" s="10" t="n"/>
      <c r="R407" s="4" t="n"/>
    </row>
    <row r="408">
      <c r="A408" s="10" t="n"/>
      <c r="B408" s="11" t="n"/>
      <c r="C408" s="4" t="n"/>
      <c r="D408" s="4" t="n"/>
      <c r="E408" s="11" t="n"/>
      <c r="F408" s="11" t="n"/>
      <c r="G408" s="25" t="n"/>
      <c r="H408" s="25" t="n"/>
      <c r="I408" s="26">
        <f>IFERROR(IF(A408="","",MAX(0,G408-H408)),"")</f>
        <v/>
      </c>
      <c r="J408" s="14">
        <f>IFERROR(IF(A408="","",VLOOKUP(F408,'Paramètres'!$A$14:$D$17,3,FALSE)),"")</f>
        <v/>
      </c>
      <c r="K408" s="26">
        <f>IFERROR(IF(I408="","",ROUND(I408*J408,2)),"")</f>
        <v/>
      </c>
      <c r="L408" s="14">
        <f>IFERROR(IF(A408="","",VLOOKUP(F408,'Paramètres'!$A$14:$D$17,4,FALSE)),"")</f>
        <v/>
      </c>
      <c r="M408" s="26">
        <f>IFERROR(IF(I408="","",ROUND(I408*L408,2)),"")</f>
        <v/>
      </c>
      <c r="N408" s="26">
        <f>IFERROR(IF(I408="","",I408+K408+M408),"")</f>
        <v/>
      </c>
      <c r="O408" s="27">
        <f>IFERROR(IF(A408="","",DATE(YEAR(A408),MONTH(A408),1)),"")</f>
        <v/>
      </c>
      <c r="P408" s="11" t="n"/>
      <c r="Q408" s="10" t="n"/>
      <c r="R408" s="4" t="n"/>
    </row>
    <row r="409">
      <c r="A409" s="10" t="n"/>
      <c r="B409" s="11" t="n"/>
      <c r="C409" s="4" t="n"/>
      <c r="D409" s="4" t="n"/>
      <c r="E409" s="11" t="n"/>
      <c r="F409" s="11" t="n"/>
      <c r="G409" s="25" t="n"/>
      <c r="H409" s="25" t="n"/>
      <c r="I409" s="26">
        <f>IFERROR(IF(A409="","",MAX(0,G409-H409)),"")</f>
        <v/>
      </c>
      <c r="J409" s="14">
        <f>IFERROR(IF(A409="","",VLOOKUP(F409,'Paramètres'!$A$14:$D$17,3,FALSE)),"")</f>
        <v/>
      </c>
      <c r="K409" s="26">
        <f>IFERROR(IF(I409="","",ROUND(I409*J409,2)),"")</f>
        <v/>
      </c>
      <c r="L409" s="14">
        <f>IFERROR(IF(A409="","",VLOOKUP(F409,'Paramètres'!$A$14:$D$17,4,FALSE)),"")</f>
        <v/>
      </c>
      <c r="M409" s="26">
        <f>IFERROR(IF(I409="","",ROUND(I409*L409,2)),"")</f>
        <v/>
      </c>
      <c r="N409" s="26">
        <f>IFERROR(IF(I409="","",I409+K409+M409),"")</f>
        <v/>
      </c>
      <c r="O409" s="27">
        <f>IFERROR(IF(A409="","",DATE(YEAR(A409),MONTH(A409),1)),"")</f>
        <v/>
      </c>
      <c r="P409" s="11" t="n"/>
      <c r="Q409" s="10" t="n"/>
      <c r="R409" s="4" t="n"/>
    </row>
    <row r="410">
      <c r="A410" s="10" t="n"/>
      <c r="B410" s="11" t="n"/>
      <c r="C410" s="4" t="n"/>
      <c r="D410" s="4" t="n"/>
      <c r="E410" s="11" t="n"/>
      <c r="F410" s="11" t="n"/>
      <c r="G410" s="25" t="n"/>
      <c r="H410" s="25" t="n"/>
      <c r="I410" s="26">
        <f>IFERROR(IF(A410="","",MAX(0,G410-H410)),"")</f>
        <v/>
      </c>
      <c r="J410" s="14">
        <f>IFERROR(IF(A410="","",VLOOKUP(F410,'Paramètres'!$A$14:$D$17,3,FALSE)),"")</f>
        <v/>
      </c>
      <c r="K410" s="26">
        <f>IFERROR(IF(I410="","",ROUND(I410*J410,2)),"")</f>
        <v/>
      </c>
      <c r="L410" s="14">
        <f>IFERROR(IF(A410="","",VLOOKUP(F410,'Paramètres'!$A$14:$D$17,4,FALSE)),"")</f>
        <v/>
      </c>
      <c r="M410" s="26">
        <f>IFERROR(IF(I410="","",ROUND(I410*L410,2)),"")</f>
        <v/>
      </c>
      <c r="N410" s="26">
        <f>IFERROR(IF(I410="","",I410+K410+M410),"")</f>
        <v/>
      </c>
      <c r="O410" s="27">
        <f>IFERROR(IF(A410="","",DATE(YEAR(A410),MONTH(A410),1)),"")</f>
        <v/>
      </c>
      <c r="P410" s="11" t="n"/>
      <c r="Q410" s="10" t="n"/>
      <c r="R410" s="4" t="n"/>
    </row>
    <row r="411">
      <c r="A411" s="10" t="n"/>
      <c r="B411" s="11" t="n"/>
      <c r="C411" s="4" t="n"/>
      <c r="D411" s="4" t="n"/>
      <c r="E411" s="11" t="n"/>
      <c r="F411" s="11" t="n"/>
      <c r="G411" s="25" t="n"/>
      <c r="H411" s="25" t="n"/>
      <c r="I411" s="26">
        <f>IFERROR(IF(A411="","",MAX(0,G411-H411)),"")</f>
        <v/>
      </c>
      <c r="J411" s="14">
        <f>IFERROR(IF(A411="","",VLOOKUP(F411,'Paramètres'!$A$14:$D$17,3,FALSE)),"")</f>
        <v/>
      </c>
      <c r="K411" s="26">
        <f>IFERROR(IF(I411="","",ROUND(I411*J411,2)),"")</f>
        <v/>
      </c>
      <c r="L411" s="14">
        <f>IFERROR(IF(A411="","",VLOOKUP(F411,'Paramètres'!$A$14:$D$17,4,FALSE)),"")</f>
        <v/>
      </c>
      <c r="M411" s="26">
        <f>IFERROR(IF(I411="","",ROUND(I411*L411,2)),"")</f>
        <v/>
      </c>
      <c r="N411" s="26">
        <f>IFERROR(IF(I411="","",I411+K411+M411),"")</f>
        <v/>
      </c>
      <c r="O411" s="27">
        <f>IFERROR(IF(A411="","",DATE(YEAR(A411),MONTH(A411),1)),"")</f>
        <v/>
      </c>
      <c r="P411" s="11" t="n"/>
      <c r="Q411" s="10" t="n"/>
      <c r="R411" s="4" t="n"/>
    </row>
    <row r="412">
      <c r="A412" s="10" t="n"/>
      <c r="B412" s="11" t="n"/>
      <c r="C412" s="4" t="n"/>
      <c r="D412" s="4" t="n"/>
      <c r="E412" s="11" t="n"/>
      <c r="F412" s="11" t="n"/>
      <c r="G412" s="25" t="n"/>
      <c r="H412" s="25" t="n"/>
      <c r="I412" s="26">
        <f>IFERROR(IF(A412="","",MAX(0,G412-H412)),"")</f>
        <v/>
      </c>
      <c r="J412" s="14">
        <f>IFERROR(IF(A412="","",VLOOKUP(F412,'Paramètres'!$A$14:$D$17,3,FALSE)),"")</f>
        <v/>
      </c>
      <c r="K412" s="26">
        <f>IFERROR(IF(I412="","",ROUND(I412*J412,2)),"")</f>
        <v/>
      </c>
      <c r="L412" s="14">
        <f>IFERROR(IF(A412="","",VLOOKUP(F412,'Paramètres'!$A$14:$D$17,4,FALSE)),"")</f>
        <v/>
      </c>
      <c r="M412" s="26">
        <f>IFERROR(IF(I412="","",ROUND(I412*L412,2)),"")</f>
        <v/>
      </c>
      <c r="N412" s="26">
        <f>IFERROR(IF(I412="","",I412+K412+M412),"")</f>
        <v/>
      </c>
      <c r="O412" s="27">
        <f>IFERROR(IF(A412="","",DATE(YEAR(A412),MONTH(A412),1)),"")</f>
        <v/>
      </c>
      <c r="P412" s="11" t="n"/>
      <c r="Q412" s="10" t="n"/>
      <c r="R412" s="4" t="n"/>
    </row>
    <row r="413">
      <c r="A413" s="10" t="n"/>
      <c r="B413" s="11" t="n"/>
      <c r="C413" s="4" t="n"/>
      <c r="D413" s="4" t="n"/>
      <c r="E413" s="11" t="n"/>
      <c r="F413" s="11" t="n"/>
      <c r="G413" s="25" t="n"/>
      <c r="H413" s="25" t="n"/>
      <c r="I413" s="26">
        <f>IFERROR(IF(A413="","",MAX(0,G413-H413)),"")</f>
        <v/>
      </c>
      <c r="J413" s="14">
        <f>IFERROR(IF(A413="","",VLOOKUP(F413,'Paramètres'!$A$14:$D$17,3,FALSE)),"")</f>
        <v/>
      </c>
      <c r="K413" s="26">
        <f>IFERROR(IF(I413="","",ROUND(I413*J413,2)),"")</f>
        <v/>
      </c>
      <c r="L413" s="14">
        <f>IFERROR(IF(A413="","",VLOOKUP(F413,'Paramètres'!$A$14:$D$17,4,FALSE)),"")</f>
        <v/>
      </c>
      <c r="M413" s="26">
        <f>IFERROR(IF(I413="","",ROUND(I413*L413,2)),"")</f>
        <v/>
      </c>
      <c r="N413" s="26">
        <f>IFERROR(IF(I413="","",I413+K413+M413),"")</f>
        <v/>
      </c>
      <c r="O413" s="27">
        <f>IFERROR(IF(A413="","",DATE(YEAR(A413),MONTH(A413),1)),"")</f>
        <v/>
      </c>
      <c r="P413" s="11" t="n"/>
      <c r="Q413" s="10" t="n"/>
      <c r="R413" s="4" t="n"/>
    </row>
    <row r="414">
      <c r="A414" s="10" t="n"/>
      <c r="B414" s="11" t="n"/>
      <c r="C414" s="4" t="n"/>
      <c r="D414" s="4" t="n"/>
      <c r="E414" s="11" t="n"/>
      <c r="F414" s="11" t="n"/>
      <c r="G414" s="25" t="n"/>
      <c r="H414" s="25" t="n"/>
      <c r="I414" s="26">
        <f>IFERROR(IF(A414="","",MAX(0,G414-H414)),"")</f>
        <v/>
      </c>
      <c r="J414" s="14">
        <f>IFERROR(IF(A414="","",VLOOKUP(F414,'Paramètres'!$A$14:$D$17,3,FALSE)),"")</f>
        <v/>
      </c>
      <c r="K414" s="26">
        <f>IFERROR(IF(I414="","",ROUND(I414*J414,2)),"")</f>
        <v/>
      </c>
      <c r="L414" s="14">
        <f>IFERROR(IF(A414="","",VLOOKUP(F414,'Paramètres'!$A$14:$D$17,4,FALSE)),"")</f>
        <v/>
      </c>
      <c r="M414" s="26">
        <f>IFERROR(IF(I414="","",ROUND(I414*L414,2)),"")</f>
        <v/>
      </c>
      <c r="N414" s="26">
        <f>IFERROR(IF(I414="","",I414+K414+M414),"")</f>
        <v/>
      </c>
      <c r="O414" s="27">
        <f>IFERROR(IF(A414="","",DATE(YEAR(A414),MONTH(A414),1)),"")</f>
        <v/>
      </c>
      <c r="P414" s="11" t="n"/>
      <c r="Q414" s="10" t="n"/>
      <c r="R414" s="4" t="n"/>
    </row>
    <row r="415">
      <c r="A415" s="10" t="n"/>
      <c r="B415" s="11" t="n"/>
      <c r="C415" s="4" t="n"/>
      <c r="D415" s="4" t="n"/>
      <c r="E415" s="11" t="n"/>
      <c r="F415" s="11" t="n"/>
      <c r="G415" s="25" t="n"/>
      <c r="H415" s="25" t="n"/>
      <c r="I415" s="26">
        <f>IFERROR(IF(A415="","",MAX(0,G415-H415)),"")</f>
        <v/>
      </c>
      <c r="J415" s="14">
        <f>IFERROR(IF(A415="","",VLOOKUP(F415,'Paramètres'!$A$14:$D$17,3,FALSE)),"")</f>
        <v/>
      </c>
      <c r="K415" s="26">
        <f>IFERROR(IF(I415="","",ROUND(I415*J415,2)),"")</f>
        <v/>
      </c>
      <c r="L415" s="14">
        <f>IFERROR(IF(A415="","",VLOOKUP(F415,'Paramètres'!$A$14:$D$17,4,FALSE)),"")</f>
        <v/>
      </c>
      <c r="M415" s="26">
        <f>IFERROR(IF(I415="","",ROUND(I415*L415,2)),"")</f>
        <v/>
      </c>
      <c r="N415" s="26">
        <f>IFERROR(IF(I415="","",I415+K415+M415),"")</f>
        <v/>
      </c>
      <c r="O415" s="27">
        <f>IFERROR(IF(A415="","",DATE(YEAR(A415),MONTH(A415),1)),"")</f>
        <v/>
      </c>
      <c r="P415" s="11" t="n"/>
      <c r="Q415" s="10" t="n"/>
      <c r="R415" s="4" t="n"/>
    </row>
    <row r="416">
      <c r="A416" s="10" t="n"/>
      <c r="B416" s="11" t="n"/>
      <c r="C416" s="4" t="n"/>
      <c r="D416" s="4" t="n"/>
      <c r="E416" s="11" t="n"/>
      <c r="F416" s="11" t="n"/>
      <c r="G416" s="25" t="n"/>
      <c r="H416" s="25" t="n"/>
      <c r="I416" s="26">
        <f>IFERROR(IF(A416="","",MAX(0,G416-H416)),"")</f>
        <v/>
      </c>
      <c r="J416" s="14">
        <f>IFERROR(IF(A416="","",VLOOKUP(F416,'Paramètres'!$A$14:$D$17,3,FALSE)),"")</f>
        <v/>
      </c>
      <c r="K416" s="26">
        <f>IFERROR(IF(I416="","",ROUND(I416*J416,2)),"")</f>
        <v/>
      </c>
      <c r="L416" s="14">
        <f>IFERROR(IF(A416="","",VLOOKUP(F416,'Paramètres'!$A$14:$D$17,4,FALSE)),"")</f>
        <v/>
      </c>
      <c r="M416" s="26">
        <f>IFERROR(IF(I416="","",ROUND(I416*L416,2)),"")</f>
        <v/>
      </c>
      <c r="N416" s="26">
        <f>IFERROR(IF(I416="","",I416+K416+M416),"")</f>
        <v/>
      </c>
      <c r="O416" s="27">
        <f>IFERROR(IF(A416="","",DATE(YEAR(A416),MONTH(A416),1)),"")</f>
        <v/>
      </c>
      <c r="P416" s="11" t="n"/>
      <c r="Q416" s="10" t="n"/>
      <c r="R416" s="4" t="n"/>
    </row>
    <row r="417">
      <c r="A417" s="10" t="n"/>
      <c r="B417" s="11" t="n"/>
      <c r="C417" s="4" t="n"/>
      <c r="D417" s="4" t="n"/>
      <c r="E417" s="11" t="n"/>
      <c r="F417" s="11" t="n"/>
      <c r="G417" s="25" t="n"/>
      <c r="H417" s="25" t="n"/>
      <c r="I417" s="26">
        <f>IFERROR(IF(A417="","",MAX(0,G417-H417)),"")</f>
        <v/>
      </c>
      <c r="J417" s="14">
        <f>IFERROR(IF(A417="","",VLOOKUP(F417,'Paramètres'!$A$14:$D$17,3,FALSE)),"")</f>
        <v/>
      </c>
      <c r="K417" s="26">
        <f>IFERROR(IF(I417="","",ROUND(I417*J417,2)),"")</f>
        <v/>
      </c>
      <c r="L417" s="14">
        <f>IFERROR(IF(A417="","",VLOOKUP(F417,'Paramètres'!$A$14:$D$17,4,FALSE)),"")</f>
        <v/>
      </c>
      <c r="M417" s="26">
        <f>IFERROR(IF(I417="","",ROUND(I417*L417,2)),"")</f>
        <v/>
      </c>
      <c r="N417" s="26">
        <f>IFERROR(IF(I417="","",I417+K417+M417),"")</f>
        <v/>
      </c>
      <c r="O417" s="27">
        <f>IFERROR(IF(A417="","",DATE(YEAR(A417),MONTH(A417),1)),"")</f>
        <v/>
      </c>
      <c r="P417" s="11" t="n"/>
      <c r="Q417" s="10" t="n"/>
      <c r="R417" s="4" t="n"/>
    </row>
    <row r="418">
      <c r="A418" s="10" t="n"/>
      <c r="B418" s="11" t="n"/>
      <c r="C418" s="4" t="n"/>
      <c r="D418" s="4" t="n"/>
      <c r="E418" s="11" t="n"/>
      <c r="F418" s="11" t="n"/>
      <c r="G418" s="25" t="n"/>
      <c r="H418" s="25" t="n"/>
      <c r="I418" s="26">
        <f>IFERROR(IF(A418="","",MAX(0,G418-H418)),"")</f>
        <v/>
      </c>
      <c r="J418" s="14">
        <f>IFERROR(IF(A418="","",VLOOKUP(F418,'Paramètres'!$A$14:$D$17,3,FALSE)),"")</f>
        <v/>
      </c>
      <c r="K418" s="26">
        <f>IFERROR(IF(I418="","",ROUND(I418*J418,2)),"")</f>
        <v/>
      </c>
      <c r="L418" s="14">
        <f>IFERROR(IF(A418="","",VLOOKUP(F418,'Paramètres'!$A$14:$D$17,4,FALSE)),"")</f>
        <v/>
      </c>
      <c r="M418" s="26">
        <f>IFERROR(IF(I418="","",ROUND(I418*L418,2)),"")</f>
        <v/>
      </c>
      <c r="N418" s="26">
        <f>IFERROR(IF(I418="","",I418+K418+M418),"")</f>
        <v/>
      </c>
      <c r="O418" s="27">
        <f>IFERROR(IF(A418="","",DATE(YEAR(A418),MONTH(A418),1)),"")</f>
        <v/>
      </c>
      <c r="P418" s="11" t="n"/>
      <c r="Q418" s="10" t="n"/>
      <c r="R418" s="4" t="n"/>
    </row>
    <row r="419">
      <c r="A419" s="10" t="n"/>
      <c r="B419" s="11" t="n"/>
      <c r="C419" s="4" t="n"/>
      <c r="D419" s="4" t="n"/>
      <c r="E419" s="11" t="n"/>
      <c r="F419" s="11" t="n"/>
      <c r="G419" s="25" t="n"/>
      <c r="H419" s="25" t="n"/>
      <c r="I419" s="26">
        <f>IFERROR(IF(A419="","",MAX(0,G419-H419)),"")</f>
        <v/>
      </c>
      <c r="J419" s="14">
        <f>IFERROR(IF(A419="","",VLOOKUP(F419,'Paramètres'!$A$14:$D$17,3,FALSE)),"")</f>
        <v/>
      </c>
      <c r="K419" s="26">
        <f>IFERROR(IF(I419="","",ROUND(I419*J419,2)),"")</f>
        <v/>
      </c>
      <c r="L419" s="14">
        <f>IFERROR(IF(A419="","",VLOOKUP(F419,'Paramètres'!$A$14:$D$17,4,FALSE)),"")</f>
        <v/>
      </c>
      <c r="M419" s="26">
        <f>IFERROR(IF(I419="","",ROUND(I419*L419,2)),"")</f>
        <v/>
      </c>
      <c r="N419" s="26">
        <f>IFERROR(IF(I419="","",I419+K419+M419),"")</f>
        <v/>
      </c>
      <c r="O419" s="27">
        <f>IFERROR(IF(A419="","",DATE(YEAR(A419),MONTH(A419),1)),"")</f>
        <v/>
      </c>
      <c r="P419" s="11" t="n"/>
      <c r="Q419" s="10" t="n"/>
      <c r="R419" s="4" t="n"/>
    </row>
    <row r="420">
      <c r="A420" s="10" t="n"/>
      <c r="B420" s="11" t="n"/>
      <c r="C420" s="4" t="n"/>
      <c r="D420" s="4" t="n"/>
      <c r="E420" s="11" t="n"/>
      <c r="F420" s="11" t="n"/>
      <c r="G420" s="25" t="n"/>
      <c r="H420" s="25" t="n"/>
      <c r="I420" s="26">
        <f>IFERROR(IF(A420="","",MAX(0,G420-H420)),"")</f>
        <v/>
      </c>
      <c r="J420" s="14">
        <f>IFERROR(IF(A420="","",VLOOKUP(F420,'Paramètres'!$A$14:$D$17,3,FALSE)),"")</f>
        <v/>
      </c>
      <c r="K420" s="26">
        <f>IFERROR(IF(I420="","",ROUND(I420*J420,2)),"")</f>
        <v/>
      </c>
      <c r="L420" s="14">
        <f>IFERROR(IF(A420="","",VLOOKUP(F420,'Paramètres'!$A$14:$D$17,4,FALSE)),"")</f>
        <v/>
      </c>
      <c r="M420" s="26">
        <f>IFERROR(IF(I420="","",ROUND(I420*L420,2)),"")</f>
        <v/>
      </c>
      <c r="N420" s="26">
        <f>IFERROR(IF(I420="","",I420+K420+M420),"")</f>
        <v/>
      </c>
      <c r="O420" s="27">
        <f>IFERROR(IF(A420="","",DATE(YEAR(A420),MONTH(A420),1)),"")</f>
        <v/>
      </c>
      <c r="P420" s="11" t="n"/>
      <c r="Q420" s="10" t="n"/>
      <c r="R420" s="4" t="n"/>
    </row>
    <row r="421">
      <c r="A421" s="10" t="n"/>
      <c r="B421" s="11" t="n"/>
      <c r="C421" s="4" t="n"/>
      <c r="D421" s="4" t="n"/>
      <c r="E421" s="11" t="n"/>
      <c r="F421" s="11" t="n"/>
      <c r="G421" s="25" t="n"/>
      <c r="H421" s="25" t="n"/>
      <c r="I421" s="26">
        <f>IFERROR(IF(A421="","",MAX(0,G421-H421)),"")</f>
        <v/>
      </c>
      <c r="J421" s="14">
        <f>IFERROR(IF(A421="","",VLOOKUP(F421,'Paramètres'!$A$14:$D$17,3,FALSE)),"")</f>
        <v/>
      </c>
      <c r="K421" s="26">
        <f>IFERROR(IF(I421="","",ROUND(I421*J421,2)),"")</f>
        <v/>
      </c>
      <c r="L421" s="14">
        <f>IFERROR(IF(A421="","",VLOOKUP(F421,'Paramètres'!$A$14:$D$17,4,FALSE)),"")</f>
        <v/>
      </c>
      <c r="M421" s="26">
        <f>IFERROR(IF(I421="","",ROUND(I421*L421,2)),"")</f>
        <v/>
      </c>
      <c r="N421" s="26">
        <f>IFERROR(IF(I421="","",I421+K421+M421),"")</f>
        <v/>
      </c>
      <c r="O421" s="27">
        <f>IFERROR(IF(A421="","",DATE(YEAR(A421),MONTH(A421),1)),"")</f>
        <v/>
      </c>
      <c r="P421" s="11" t="n"/>
      <c r="Q421" s="10" t="n"/>
      <c r="R421" s="4" t="n"/>
    </row>
    <row r="422">
      <c r="A422" s="10" t="n"/>
      <c r="B422" s="11" t="n"/>
      <c r="C422" s="4" t="n"/>
      <c r="D422" s="4" t="n"/>
      <c r="E422" s="11" t="n"/>
      <c r="F422" s="11" t="n"/>
      <c r="G422" s="25" t="n"/>
      <c r="H422" s="25" t="n"/>
      <c r="I422" s="26">
        <f>IFERROR(IF(A422="","",MAX(0,G422-H422)),"")</f>
        <v/>
      </c>
      <c r="J422" s="14">
        <f>IFERROR(IF(A422="","",VLOOKUP(F422,'Paramètres'!$A$14:$D$17,3,FALSE)),"")</f>
        <v/>
      </c>
      <c r="K422" s="26">
        <f>IFERROR(IF(I422="","",ROUND(I422*J422,2)),"")</f>
        <v/>
      </c>
      <c r="L422" s="14">
        <f>IFERROR(IF(A422="","",VLOOKUP(F422,'Paramètres'!$A$14:$D$17,4,FALSE)),"")</f>
        <v/>
      </c>
      <c r="M422" s="26">
        <f>IFERROR(IF(I422="","",ROUND(I422*L422,2)),"")</f>
        <v/>
      </c>
      <c r="N422" s="26">
        <f>IFERROR(IF(I422="","",I422+K422+M422),"")</f>
        <v/>
      </c>
      <c r="O422" s="27">
        <f>IFERROR(IF(A422="","",DATE(YEAR(A422),MONTH(A422),1)),"")</f>
        <v/>
      </c>
      <c r="P422" s="11" t="n"/>
      <c r="Q422" s="10" t="n"/>
      <c r="R422" s="4" t="n"/>
    </row>
    <row r="423">
      <c r="A423" s="10" t="n"/>
      <c r="B423" s="11" t="n"/>
      <c r="C423" s="4" t="n"/>
      <c r="D423" s="4" t="n"/>
      <c r="E423" s="11" t="n"/>
      <c r="F423" s="11" t="n"/>
      <c r="G423" s="25" t="n"/>
      <c r="H423" s="25" t="n"/>
      <c r="I423" s="26">
        <f>IFERROR(IF(A423="","",MAX(0,G423-H423)),"")</f>
        <v/>
      </c>
      <c r="J423" s="14">
        <f>IFERROR(IF(A423="","",VLOOKUP(F423,'Paramètres'!$A$14:$D$17,3,FALSE)),"")</f>
        <v/>
      </c>
      <c r="K423" s="26">
        <f>IFERROR(IF(I423="","",ROUND(I423*J423,2)),"")</f>
        <v/>
      </c>
      <c r="L423" s="14">
        <f>IFERROR(IF(A423="","",VLOOKUP(F423,'Paramètres'!$A$14:$D$17,4,FALSE)),"")</f>
        <v/>
      </c>
      <c r="M423" s="26">
        <f>IFERROR(IF(I423="","",ROUND(I423*L423,2)),"")</f>
        <v/>
      </c>
      <c r="N423" s="26">
        <f>IFERROR(IF(I423="","",I423+K423+M423),"")</f>
        <v/>
      </c>
      <c r="O423" s="27">
        <f>IFERROR(IF(A423="","",DATE(YEAR(A423),MONTH(A423),1)),"")</f>
        <v/>
      </c>
      <c r="P423" s="11" t="n"/>
      <c r="Q423" s="10" t="n"/>
      <c r="R423" s="4" t="n"/>
    </row>
    <row r="424">
      <c r="A424" s="10" t="n"/>
      <c r="B424" s="11" t="n"/>
      <c r="C424" s="4" t="n"/>
      <c r="D424" s="4" t="n"/>
      <c r="E424" s="11" t="n"/>
      <c r="F424" s="11" t="n"/>
      <c r="G424" s="25" t="n"/>
      <c r="H424" s="25" t="n"/>
      <c r="I424" s="26">
        <f>IFERROR(IF(A424="","",MAX(0,G424-H424)),"")</f>
        <v/>
      </c>
      <c r="J424" s="14">
        <f>IFERROR(IF(A424="","",VLOOKUP(F424,'Paramètres'!$A$14:$D$17,3,FALSE)),"")</f>
        <v/>
      </c>
      <c r="K424" s="26">
        <f>IFERROR(IF(I424="","",ROUND(I424*J424,2)),"")</f>
        <v/>
      </c>
      <c r="L424" s="14">
        <f>IFERROR(IF(A424="","",VLOOKUP(F424,'Paramètres'!$A$14:$D$17,4,FALSE)),"")</f>
        <v/>
      </c>
      <c r="M424" s="26">
        <f>IFERROR(IF(I424="","",ROUND(I424*L424,2)),"")</f>
        <v/>
      </c>
      <c r="N424" s="26">
        <f>IFERROR(IF(I424="","",I424+K424+M424),"")</f>
        <v/>
      </c>
      <c r="O424" s="27">
        <f>IFERROR(IF(A424="","",DATE(YEAR(A424),MONTH(A424),1)),"")</f>
        <v/>
      </c>
      <c r="P424" s="11" t="n"/>
      <c r="Q424" s="10" t="n"/>
      <c r="R424" s="4" t="n"/>
    </row>
    <row r="425">
      <c r="A425" s="10" t="n"/>
      <c r="B425" s="11" t="n"/>
      <c r="C425" s="4" t="n"/>
      <c r="D425" s="4" t="n"/>
      <c r="E425" s="11" t="n"/>
      <c r="F425" s="11" t="n"/>
      <c r="G425" s="25" t="n"/>
      <c r="H425" s="25" t="n"/>
      <c r="I425" s="26">
        <f>IFERROR(IF(A425="","",MAX(0,G425-H425)),"")</f>
        <v/>
      </c>
      <c r="J425" s="14">
        <f>IFERROR(IF(A425="","",VLOOKUP(F425,'Paramètres'!$A$14:$D$17,3,FALSE)),"")</f>
        <v/>
      </c>
      <c r="K425" s="26">
        <f>IFERROR(IF(I425="","",ROUND(I425*J425,2)),"")</f>
        <v/>
      </c>
      <c r="L425" s="14">
        <f>IFERROR(IF(A425="","",VLOOKUP(F425,'Paramètres'!$A$14:$D$17,4,FALSE)),"")</f>
        <v/>
      </c>
      <c r="M425" s="26">
        <f>IFERROR(IF(I425="","",ROUND(I425*L425,2)),"")</f>
        <v/>
      </c>
      <c r="N425" s="26">
        <f>IFERROR(IF(I425="","",I425+K425+M425),"")</f>
        <v/>
      </c>
      <c r="O425" s="27">
        <f>IFERROR(IF(A425="","",DATE(YEAR(A425),MONTH(A425),1)),"")</f>
        <v/>
      </c>
      <c r="P425" s="11" t="n"/>
      <c r="Q425" s="10" t="n"/>
      <c r="R425" s="4" t="n"/>
    </row>
    <row r="426">
      <c r="A426" s="10" t="n"/>
      <c r="B426" s="11" t="n"/>
      <c r="C426" s="4" t="n"/>
      <c r="D426" s="4" t="n"/>
      <c r="E426" s="11" t="n"/>
      <c r="F426" s="11" t="n"/>
      <c r="G426" s="25" t="n"/>
      <c r="H426" s="25" t="n"/>
      <c r="I426" s="26">
        <f>IFERROR(IF(A426="","",MAX(0,G426-H426)),"")</f>
        <v/>
      </c>
      <c r="J426" s="14">
        <f>IFERROR(IF(A426="","",VLOOKUP(F426,'Paramètres'!$A$14:$D$17,3,FALSE)),"")</f>
        <v/>
      </c>
      <c r="K426" s="26">
        <f>IFERROR(IF(I426="","",ROUND(I426*J426,2)),"")</f>
        <v/>
      </c>
      <c r="L426" s="14">
        <f>IFERROR(IF(A426="","",VLOOKUP(F426,'Paramètres'!$A$14:$D$17,4,FALSE)),"")</f>
        <v/>
      </c>
      <c r="M426" s="26">
        <f>IFERROR(IF(I426="","",ROUND(I426*L426,2)),"")</f>
        <v/>
      </c>
      <c r="N426" s="26">
        <f>IFERROR(IF(I426="","",I426+K426+M426),"")</f>
        <v/>
      </c>
      <c r="O426" s="27">
        <f>IFERROR(IF(A426="","",DATE(YEAR(A426),MONTH(A426),1)),"")</f>
        <v/>
      </c>
      <c r="P426" s="11" t="n"/>
      <c r="Q426" s="10" t="n"/>
      <c r="R426" s="4" t="n"/>
    </row>
    <row r="427">
      <c r="A427" s="10" t="n"/>
      <c r="B427" s="11" t="n"/>
      <c r="C427" s="4" t="n"/>
      <c r="D427" s="4" t="n"/>
      <c r="E427" s="11" t="n"/>
      <c r="F427" s="11" t="n"/>
      <c r="G427" s="25" t="n"/>
      <c r="H427" s="25" t="n"/>
      <c r="I427" s="26">
        <f>IFERROR(IF(A427="","",MAX(0,G427-H427)),"")</f>
        <v/>
      </c>
      <c r="J427" s="14">
        <f>IFERROR(IF(A427="","",VLOOKUP(F427,'Paramètres'!$A$14:$D$17,3,FALSE)),"")</f>
        <v/>
      </c>
      <c r="K427" s="26">
        <f>IFERROR(IF(I427="","",ROUND(I427*J427,2)),"")</f>
        <v/>
      </c>
      <c r="L427" s="14">
        <f>IFERROR(IF(A427="","",VLOOKUP(F427,'Paramètres'!$A$14:$D$17,4,FALSE)),"")</f>
        <v/>
      </c>
      <c r="M427" s="26">
        <f>IFERROR(IF(I427="","",ROUND(I427*L427,2)),"")</f>
        <v/>
      </c>
      <c r="N427" s="26">
        <f>IFERROR(IF(I427="","",I427+K427+M427),"")</f>
        <v/>
      </c>
      <c r="O427" s="27">
        <f>IFERROR(IF(A427="","",DATE(YEAR(A427),MONTH(A427),1)),"")</f>
        <v/>
      </c>
      <c r="P427" s="11" t="n"/>
      <c r="Q427" s="10" t="n"/>
      <c r="R427" s="4" t="n"/>
    </row>
    <row r="428">
      <c r="A428" s="10" t="n"/>
      <c r="B428" s="11" t="n"/>
      <c r="C428" s="4" t="n"/>
      <c r="D428" s="4" t="n"/>
      <c r="E428" s="11" t="n"/>
      <c r="F428" s="11" t="n"/>
      <c r="G428" s="25" t="n"/>
      <c r="H428" s="25" t="n"/>
      <c r="I428" s="26">
        <f>IFERROR(IF(A428="","",MAX(0,G428-H428)),"")</f>
        <v/>
      </c>
      <c r="J428" s="14">
        <f>IFERROR(IF(A428="","",VLOOKUP(F428,'Paramètres'!$A$14:$D$17,3,FALSE)),"")</f>
        <v/>
      </c>
      <c r="K428" s="26">
        <f>IFERROR(IF(I428="","",ROUND(I428*J428,2)),"")</f>
        <v/>
      </c>
      <c r="L428" s="14">
        <f>IFERROR(IF(A428="","",VLOOKUP(F428,'Paramètres'!$A$14:$D$17,4,FALSE)),"")</f>
        <v/>
      </c>
      <c r="M428" s="26">
        <f>IFERROR(IF(I428="","",ROUND(I428*L428,2)),"")</f>
        <v/>
      </c>
      <c r="N428" s="26">
        <f>IFERROR(IF(I428="","",I428+K428+M428),"")</f>
        <v/>
      </c>
      <c r="O428" s="27">
        <f>IFERROR(IF(A428="","",DATE(YEAR(A428),MONTH(A428),1)),"")</f>
        <v/>
      </c>
      <c r="P428" s="11" t="n"/>
      <c r="Q428" s="10" t="n"/>
      <c r="R428" s="4" t="n"/>
    </row>
    <row r="429">
      <c r="A429" s="10" t="n"/>
      <c r="B429" s="11" t="n"/>
      <c r="C429" s="4" t="n"/>
      <c r="D429" s="4" t="n"/>
      <c r="E429" s="11" t="n"/>
      <c r="F429" s="11" t="n"/>
      <c r="G429" s="25" t="n"/>
      <c r="H429" s="25" t="n"/>
      <c r="I429" s="26">
        <f>IFERROR(IF(A429="","",MAX(0,G429-H429)),"")</f>
        <v/>
      </c>
      <c r="J429" s="14">
        <f>IFERROR(IF(A429="","",VLOOKUP(F429,'Paramètres'!$A$14:$D$17,3,FALSE)),"")</f>
        <v/>
      </c>
      <c r="K429" s="26">
        <f>IFERROR(IF(I429="","",ROUND(I429*J429,2)),"")</f>
        <v/>
      </c>
      <c r="L429" s="14">
        <f>IFERROR(IF(A429="","",VLOOKUP(F429,'Paramètres'!$A$14:$D$17,4,FALSE)),"")</f>
        <v/>
      </c>
      <c r="M429" s="26">
        <f>IFERROR(IF(I429="","",ROUND(I429*L429,2)),"")</f>
        <v/>
      </c>
      <c r="N429" s="26">
        <f>IFERROR(IF(I429="","",I429+K429+M429),"")</f>
        <v/>
      </c>
      <c r="O429" s="27">
        <f>IFERROR(IF(A429="","",DATE(YEAR(A429),MONTH(A429),1)),"")</f>
        <v/>
      </c>
      <c r="P429" s="11" t="n"/>
      <c r="Q429" s="10" t="n"/>
      <c r="R429" s="4" t="n"/>
    </row>
    <row r="430">
      <c r="A430" s="10" t="n"/>
      <c r="B430" s="11" t="n"/>
      <c r="C430" s="4" t="n"/>
      <c r="D430" s="4" t="n"/>
      <c r="E430" s="11" t="n"/>
      <c r="F430" s="11" t="n"/>
      <c r="G430" s="25" t="n"/>
      <c r="H430" s="25" t="n"/>
      <c r="I430" s="26">
        <f>IFERROR(IF(A430="","",MAX(0,G430-H430)),"")</f>
        <v/>
      </c>
      <c r="J430" s="14">
        <f>IFERROR(IF(A430="","",VLOOKUP(F430,'Paramètres'!$A$14:$D$17,3,FALSE)),"")</f>
        <v/>
      </c>
      <c r="K430" s="26">
        <f>IFERROR(IF(I430="","",ROUND(I430*J430,2)),"")</f>
        <v/>
      </c>
      <c r="L430" s="14">
        <f>IFERROR(IF(A430="","",VLOOKUP(F430,'Paramètres'!$A$14:$D$17,4,FALSE)),"")</f>
        <v/>
      </c>
      <c r="M430" s="26">
        <f>IFERROR(IF(I430="","",ROUND(I430*L430,2)),"")</f>
        <v/>
      </c>
      <c r="N430" s="26">
        <f>IFERROR(IF(I430="","",I430+K430+M430),"")</f>
        <v/>
      </c>
      <c r="O430" s="27">
        <f>IFERROR(IF(A430="","",DATE(YEAR(A430),MONTH(A430),1)),"")</f>
        <v/>
      </c>
      <c r="P430" s="11" t="n"/>
      <c r="Q430" s="10" t="n"/>
      <c r="R430" s="4" t="n"/>
    </row>
    <row r="431">
      <c r="A431" s="10" t="n"/>
      <c r="B431" s="11" t="n"/>
      <c r="C431" s="4" t="n"/>
      <c r="D431" s="4" t="n"/>
      <c r="E431" s="11" t="n"/>
      <c r="F431" s="11" t="n"/>
      <c r="G431" s="25" t="n"/>
      <c r="H431" s="25" t="n"/>
      <c r="I431" s="26">
        <f>IFERROR(IF(A431="","",MAX(0,G431-H431)),"")</f>
        <v/>
      </c>
      <c r="J431" s="14">
        <f>IFERROR(IF(A431="","",VLOOKUP(F431,'Paramètres'!$A$14:$D$17,3,FALSE)),"")</f>
        <v/>
      </c>
      <c r="K431" s="26">
        <f>IFERROR(IF(I431="","",ROUND(I431*J431,2)),"")</f>
        <v/>
      </c>
      <c r="L431" s="14">
        <f>IFERROR(IF(A431="","",VLOOKUP(F431,'Paramètres'!$A$14:$D$17,4,FALSE)),"")</f>
        <v/>
      </c>
      <c r="M431" s="26">
        <f>IFERROR(IF(I431="","",ROUND(I431*L431,2)),"")</f>
        <v/>
      </c>
      <c r="N431" s="26">
        <f>IFERROR(IF(I431="","",I431+K431+M431),"")</f>
        <v/>
      </c>
      <c r="O431" s="27">
        <f>IFERROR(IF(A431="","",DATE(YEAR(A431),MONTH(A431),1)),"")</f>
        <v/>
      </c>
      <c r="P431" s="11" t="n"/>
      <c r="Q431" s="10" t="n"/>
      <c r="R431" s="4" t="n"/>
    </row>
    <row r="432">
      <c r="A432" s="10" t="n"/>
      <c r="B432" s="11" t="n"/>
      <c r="C432" s="4" t="n"/>
      <c r="D432" s="4" t="n"/>
      <c r="E432" s="11" t="n"/>
      <c r="F432" s="11" t="n"/>
      <c r="G432" s="25" t="n"/>
      <c r="H432" s="25" t="n"/>
      <c r="I432" s="26">
        <f>IFERROR(IF(A432="","",MAX(0,G432-H432)),"")</f>
        <v/>
      </c>
      <c r="J432" s="14">
        <f>IFERROR(IF(A432="","",VLOOKUP(F432,'Paramètres'!$A$14:$D$17,3,FALSE)),"")</f>
        <v/>
      </c>
      <c r="K432" s="26">
        <f>IFERROR(IF(I432="","",ROUND(I432*J432,2)),"")</f>
        <v/>
      </c>
      <c r="L432" s="14">
        <f>IFERROR(IF(A432="","",VLOOKUP(F432,'Paramètres'!$A$14:$D$17,4,FALSE)),"")</f>
        <v/>
      </c>
      <c r="M432" s="26">
        <f>IFERROR(IF(I432="","",ROUND(I432*L432,2)),"")</f>
        <v/>
      </c>
      <c r="N432" s="26">
        <f>IFERROR(IF(I432="","",I432+K432+M432),"")</f>
        <v/>
      </c>
      <c r="O432" s="27">
        <f>IFERROR(IF(A432="","",DATE(YEAR(A432),MONTH(A432),1)),"")</f>
        <v/>
      </c>
      <c r="P432" s="11" t="n"/>
      <c r="Q432" s="10" t="n"/>
      <c r="R432" s="4" t="n"/>
    </row>
    <row r="433">
      <c r="A433" s="10" t="n"/>
      <c r="B433" s="11" t="n"/>
      <c r="C433" s="4" t="n"/>
      <c r="D433" s="4" t="n"/>
      <c r="E433" s="11" t="n"/>
      <c r="F433" s="11" t="n"/>
      <c r="G433" s="25" t="n"/>
      <c r="H433" s="25" t="n"/>
      <c r="I433" s="26">
        <f>IFERROR(IF(A433="","",MAX(0,G433-H433)),"")</f>
        <v/>
      </c>
      <c r="J433" s="14">
        <f>IFERROR(IF(A433="","",VLOOKUP(F433,'Paramètres'!$A$14:$D$17,3,FALSE)),"")</f>
        <v/>
      </c>
      <c r="K433" s="26">
        <f>IFERROR(IF(I433="","",ROUND(I433*J433,2)),"")</f>
        <v/>
      </c>
      <c r="L433" s="14">
        <f>IFERROR(IF(A433="","",VLOOKUP(F433,'Paramètres'!$A$14:$D$17,4,FALSE)),"")</f>
        <v/>
      </c>
      <c r="M433" s="26">
        <f>IFERROR(IF(I433="","",ROUND(I433*L433,2)),"")</f>
        <v/>
      </c>
      <c r="N433" s="26">
        <f>IFERROR(IF(I433="","",I433+K433+M433),"")</f>
        <v/>
      </c>
      <c r="O433" s="27">
        <f>IFERROR(IF(A433="","",DATE(YEAR(A433),MONTH(A433),1)),"")</f>
        <v/>
      </c>
      <c r="P433" s="11" t="n"/>
      <c r="Q433" s="10" t="n"/>
      <c r="R433" s="4" t="n"/>
    </row>
    <row r="434">
      <c r="A434" s="10" t="n"/>
      <c r="B434" s="11" t="n"/>
      <c r="C434" s="4" t="n"/>
      <c r="D434" s="4" t="n"/>
      <c r="E434" s="11" t="n"/>
      <c r="F434" s="11" t="n"/>
      <c r="G434" s="25" t="n"/>
      <c r="H434" s="25" t="n"/>
      <c r="I434" s="26">
        <f>IFERROR(IF(A434="","",MAX(0,G434-H434)),"")</f>
        <v/>
      </c>
      <c r="J434" s="14">
        <f>IFERROR(IF(A434="","",VLOOKUP(F434,'Paramètres'!$A$14:$D$17,3,FALSE)),"")</f>
        <v/>
      </c>
      <c r="K434" s="26">
        <f>IFERROR(IF(I434="","",ROUND(I434*J434,2)),"")</f>
        <v/>
      </c>
      <c r="L434" s="14">
        <f>IFERROR(IF(A434="","",VLOOKUP(F434,'Paramètres'!$A$14:$D$17,4,FALSE)),"")</f>
        <v/>
      </c>
      <c r="M434" s="26">
        <f>IFERROR(IF(I434="","",ROUND(I434*L434,2)),"")</f>
        <v/>
      </c>
      <c r="N434" s="26">
        <f>IFERROR(IF(I434="","",I434+K434+M434),"")</f>
        <v/>
      </c>
      <c r="O434" s="27">
        <f>IFERROR(IF(A434="","",DATE(YEAR(A434),MONTH(A434),1)),"")</f>
        <v/>
      </c>
      <c r="P434" s="11" t="n"/>
      <c r="Q434" s="10" t="n"/>
      <c r="R434" s="4" t="n"/>
    </row>
    <row r="435">
      <c r="A435" s="10" t="n"/>
      <c r="B435" s="11" t="n"/>
      <c r="C435" s="4" t="n"/>
      <c r="D435" s="4" t="n"/>
      <c r="E435" s="11" t="n"/>
      <c r="F435" s="11" t="n"/>
      <c r="G435" s="25" t="n"/>
      <c r="H435" s="25" t="n"/>
      <c r="I435" s="26">
        <f>IFERROR(IF(A435="","",MAX(0,G435-H435)),"")</f>
        <v/>
      </c>
      <c r="J435" s="14">
        <f>IFERROR(IF(A435="","",VLOOKUP(F435,'Paramètres'!$A$14:$D$17,3,FALSE)),"")</f>
        <v/>
      </c>
      <c r="K435" s="26">
        <f>IFERROR(IF(I435="","",ROUND(I435*J435,2)),"")</f>
        <v/>
      </c>
      <c r="L435" s="14">
        <f>IFERROR(IF(A435="","",VLOOKUP(F435,'Paramètres'!$A$14:$D$17,4,FALSE)),"")</f>
        <v/>
      </c>
      <c r="M435" s="26">
        <f>IFERROR(IF(I435="","",ROUND(I435*L435,2)),"")</f>
        <v/>
      </c>
      <c r="N435" s="26">
        <f>IFERROR(IF(I435="","",I435+K435+M435),"")</f>
        <v/>
      </c>
      <c r="O435" s="27">
        <f>IFERROR(IF(A435="","",DATE(YEAR(A435),MONTH(A435),1)),"")</f>
        <v/>
      </c>
      <c r="P435" s="11" t="n"/>
      <c r="Q435" s="10" t="n"/>
      <c r="R435" s="4" t="n"/>
    </row>
    <row r="436">
      <c r="A436" s="10" t="n"/>
      <c r="B436" s="11" t="n"/>
      <c r="C436" s="4" t="n"/>
      <c r="D436" s="4" t="n"/>
      <c r="E436" s="11" t="n"/>
      <c r="F436" s="11" t="n"/>
      <c r="G436" s="25" t="n"/>
      <c r="H436" s="25" t="n"/>
      <c r="I436" s="26">
        <f>IFERROR(IF(A436="","",MAX(0,G436-H436)),"")</f>
        <v/>
      </c>
      <c r="J436" s="14">
        <f>IFERROR(IF(A436="","",VLOOKUP(F436,'Paramètres'!$A$14:$D$17,3,FALSE)),"")</f>
        <v/>
      </c>
      <c r="K436" s="26">
        <f>IFERROR(IF(I436="","",ROUND(I436*J436,2)),"")</f>
        <v/>
      </c>
      <c r="L436" s="14">
        <f>IFERROR(IF(A436="","",VLOOKUP(F436,'Paramètres'!$A$14:$D$17,4,FALSE)),"")</f>
        <v/>
      </c>
      <c r="M436" s="26">
        <f>IFERROR(IF(I436="","",ROUND(I436*L436,2)),"")</f>
        <v/>
      </c>
      <c r="N436" s="26">
        <f>IFERROR(IF(I436="","",I436+K436+M436),"")</f>
        <v/>
      </c>
      <c r="O436" s="27">
        <f>IFERROR(IF(A436="","",DATE(YEAR(A436),MONTH(A436),1)),"")</f>
        <v/>
      </c>
      <c r="P436" s="11" t="n"/>
      <c r="Q436" s="10" t="n"/>
      <c r="R436" s="4" t="n"/>
    </row>
    <row r="437">
      <c r="A437" s="10" t="n"/>
      <c r="B437" s="11" t="n"/>
      <c r="C437" s="4" t="n"/>
      <c r="D437" s="4" t="n"/>
      <c r="E437" s="11" t="n"/>
      <c r="F437" s="11" t="n"/>
      <c r="G437" s="25" t="n"/>
      <c r="H437" s="25" t="n"/>
      <c r="I437" s="26">
        <f>IFERROR(IF(A437="","",MAX(0,G437-H437)),"")</f>
        <v/>
      </c>
      <c r="J437" s="14">
        <f>IFERROR(IF(A437="","",VLOOKUP(F437,'Paramètres'!$A$14:$D$17,3,FALSE)),"")</f>
        <v/>
      </c>
      <c r="K437" s="26">
        <f>IFERROR(IF(I437="","",ROUND(I437*J437,2)),"")</f>
        <v/>
      </c>
      <c r="L437" s="14">
        <f>IFERROR(IF(A437="","",VLOOKUP(F437,'Paramètres'!$A$14:$D$17,4,FALSE)),"")</f>
        <v/>
      </c>
      <c r="M437" s="26">
        <f>IFERROR(IF(I437="","",ROUND(I437*L437,2)),"")</f>
        <v/>
      </c>
      <c r="N437" s="26">
        <f>IFERROR(IF(I437="","",I437+K437+M437),"")</f>
        <v/>
      </c>
      <c r="O437" s="27">
        <f>IFERROR(IF(A437="","",DATE(YEAR(A437),MONTH(A437),1)),"")</f>
        <v/>
      </c>
      <c r="P437" s="11" t="n"/>
      <c r="Q437" s="10" t="n"/>
      <c r="R437" s="4" t="n"/>
    </row>
    <row r="438">
      <c r="A438" s="10" t="n"/>
      <c r="B438" s="11" t="n"/>
      <c r="C438" s="4" t="n"/>
      <c r="D438" s="4" t="n"/>
      <c r="E438" s="11" t="n"/>
      <c r="F438" s="11" t="n"/>
      <c r="G438" s="25" t="n"/>
      <c r="H438" s="25" t="n"/>
      <c r="I438" s="26">
        <f>IFERROR(IF(A438="","",MAX(0,G438-H438)),"")</f>
        <v/>
      </c>
      <c r="J438" s="14">
        <f>IFERROR(IF(A438="","",VLOOKUP(F438,'Paramètres'!$A$14:$D$17,3,FALSE)),"")</f>
        <v/>
      </c>
      <c r="K438" s="26">
        <f>IFERROR(IF(I438="","",ROUND(I438*J438,2)),"")</f>
        <v/>
      </c>
      <c r="L438" s="14">
        <f>IFERROR(IF(A438="","",VLOOKUP(F438,'Paramètres'!$A$14:$D$17,4,FALSE)),"")</f>
        <v/>
      </c>
      <c r="M438" s="26">
        <f>IFERROR(IF(I438="","",ROUND(I438*L438,2)),"")</f>
        <v/>
      </c>
      <c r="N438" s="26">
        <f>IFERROR(IF(I438="","",I438+K438+M438),"")</f>
        <v/>
      </c>
      <c r="O438" s="27">
        <f>IFERROR(IF(A438="","",DATE(YEAR(A438),MONTH(A438),1)),"")</f>
        <v/>
      </c>
      <c r="P438" s="11" t="n"/>
      <c r="Q438" s="10" t="n"/>
      <c r="R438" s="4" t="n"/>
    </row>
    <row r="439">
      <c r="A439" s="10" t="n"/>
      <c r="B439" s="11" t="n"/>
      <c r="C439" s="4" t="n"/>
      <c r="D439" s="4" t="n"/>
      <c r="E439" s="11" t="n"/>
      <c r="F439" s="11" t="n"/>
      <c r="G439" s="25" t="n"/>
      <c r="H439" s="25" t="n"/>
      <c r="I439" s="26">
        <f>IFERROR(IF(A439="","",MAX(0,G439-H439)),"")</f>
        <v/>
      </c>
      <c r="J439" s="14">
        <f>IFERROR(IF(A439="","",VLOOKUP(F439,'Paramètres'!$A$14:$D$17,3,FALSE)),"")</f>
        <v/>
      </c>
      <c r="K439" s="26">
        <f>IFERROR(IF(I439="","",ROUND(I439*J439,2)),"")</f>
        <v/>
      </c>
      <c r="L439" s="14">
        <f>IFERROR(IF(A439="","",VLOOKUP(F439,'Paramètres'!$A$14:$D$17,4,FALSE)),"")</f>
        <v/>
      </c>
      <c r="M439" s="26">
        <f>IFERROR(IF(I439="","",ROUND(I439*L439,2)),"")</f>
        <v/>
      </c>
      <c r="N439" s="26">
        <f>IFERROR(IF(I439="","",I439+K439+M439),"")</f>
        <v/>
      </c>
      <c r="O439" s="27">
        <f>IFERROR(IF(A439="","",DATE(YEAR(A439),MONTH(A439),1)),"")</f>
        <v/>
      </c>
      <c r="P439" s="11" t="n"/>
      <c r="Q439" s="10" t="n"/>
      <c r="R439" s="4" t="n"/>
    </row>
    <row r="440">
      <c r="A440" s="10" t="n"/>
      <c r="B440" s="11" t="n"/>
      <c r="C440" s="4" t="n"/>
      <c r="D440" s="4" t="n"/>
      <c r="E440" s="11" t="n"/>
      <c r="F440" s="11" t="n"/>
      <c r="G440" s="25" t="n"/>
      <c r="H440" s="25" t="n"/>
      <c r="I440" s="26">
        <f>IFERROR(IF(A440="","",MAX(0,G440-H440)),"")</f>
        <v/>
      </c>
      <c r="J440" s="14">
        <f>IFERROR(IF(A440="","",VLOOKUP(F440,'Paramètres'!$A$14:$D$17,3,FALSE)),"")</f>
        <v/>
      </c>
      <c r="K440" s="26">
        <f>IFERROR(IF(I440="","",ROUND(I440*J440,2)),"")</f>
        <v/>
      </c>
      <c r="L440" s="14">
        <f>IFERROR(IF(A440="","",VLOOKUP(F440,'Paramètres'!$A$14:$D$17,4,FALSE)),"")</f>
        <v/>
      </c>
      <c r="M440" s="26">
        <f>IFERROR(IF(I440="","",ROUND(I440*L440,2)),"")</f>
        <v/>
      </c>
      <c r="N440" s="26">
        <f>IFERROR(IF(I440="","",I440+K440+M440),"")</f>
        <v/>
      </c>
      <c r="O440" s="27">
        <f>IFERROR(IF(A440="","",DATE(YEAR(A440),MONTH(A440),1)),"")</f>
        <v/>
      </c>
      <c r="P440" s="11" t="n"/>
      <c r="Q440" s="10" t="n"/>
      <c r="R440" s="4" t="n"/>
    </row>
    <row r="441">
      <c r="A441" s="10" t="n"/>
      <c r="B441" s="11" t="n"/>
      <c r="C441" s="4" t="n"/>
      <c r="D441" s="4" t="n"/>
      <c r="E441" s="11" t="n"/>
      <c r="F441" s="11" t="n"/>
      <c r="G441" s="25" t="n"/>
      <c r="H441" s="25" t="n"/>
      <c r="I441" s="26">
        <f>IFERROR(IF(A441="","",MAX(0,G441-H441)),"")</f>
        <v/>
      </c>
      <c r="J441" s="14">
        <f>IFERROR(IF(A441="","",VLOOKUP(F441,'Paramètres'!$A$14:$D$17,3,FALSE)),"")</f>
        <v/>
      </c>
      <c r="K441" s="26">
        <f>IFERROR(IF(I441="","",ROUND(I441*J441,2)),"")</f>
        <v/>
      </c>
      <c r="L441" s="14">
        <f>IFERROR(IF(A441="","",VLOOKUP(F441,'Paramètres'!$A$14:$D$17,4,FALSE)),"")</f>
        <v/>
      </c>
      <c r="M441" s="26">
        <f>IFERROR(IF(I441="","",ROUND(I441*L441,2)),"")</f>
        <v/>
      </c>
      <c r="N441" s="26">
        <f>IFERROR(IF(I441="","",I441+K441+M441),"")</f>
        <v/>
      </c>
      <c r="O441" s="27">
        <f>IFERROR(IF(A441="","",DATE(YEAR(A441),MONTH(A441),1)),"")</f>
        <v/>
      </c>
      <c r="P441" s="11" t="n"/>
      <c r="Q441" s="10" t="n"/>
      <c r="R441" s="4" t="n"/>
    </row>
    <row r="442">
      <c r="A442" s="10" t="n"/>
      <c r="B442" s="11" t="n"/>
      <c r="C442" s="4" t="n"/>
      <c r="D442" s="4" t="n"/>
      <c r="E442" s="11" t="n"/>
      <c r="F442" s="11" t="n"/>
      <c r="G442" s="25" t="n"/>
      <c r="H442" s="25" t="n"/>
      <c r="I442" s="26">
        <f>IFERROR(IF(A442="","",MAX(0,G442-H442)),"")</f>
        <v/>
      </c>
      <c r="J442" s="14">
        <f>IFERROR(IF(A442="","",VLOOKUP(F442,'Paramètres'!$A$14:$D$17,3,FALSE)),"")</f>
        <v/>
      </c>
      <c r="K442" s="26">
        <f>IFERROR(IF(I442="","",ROUND(I442*J442,2)),"")</f>
        <v/>
      </c>
      <c r="L442" s="14">
        <f>IFERROR(IF(A442="","",VLOOKUP(F442,'Paramètres'!$A$14:$D$17,4,FALSE)),"")</f>
        <v/>
      </c>
      <c r="M442" s="26">
        <f>IFERROR(IF(I442="","",ROUND(I442*L442,2)),"")</f>
        <v/>
      </c>
      <c r="N442" s="26">
        <f>IFERROR(IF(I442="","",I442+K442+M442),"")</f>
        <v/>
      </c>
      <c r="O442" s="27">
        <f>IFERROR(IF(A442="","",DATE(YEAR(A442),MONTH(A442),1)),"")</f>
        <v/>
      </c>
      <c r="P442" s="11" t="n"/>
      <c r="Q442" s="10" t="n"/>
      <c r="R442" s="4" t="n"/>
    </row>
    <row r="443">
      <c r="A443" s="10" t="n"/>
      <c r="B443" s="11" t="n"/>
      <c r="C443" s="4" t="n"/>
      <c r="D443" s="4" t="n"/>
      <c r="E443" s="11" t="n"/>
      <c r="F443" s="11" t="n"/>
      <c r="G443" s="25" t="n"/>
      <c r="H443" s="25" t="n"/>
      <c r="I443" s="26">
        <f>IFERROR(IF(A443="","",MAX(0,G443-H443)),"")</f>
        <v/>
      </c>
      <c r="J443" s="14">
        <f>IFERROR(IF(A443="","",VLOOKUP(F443,'Paramètres'!$A$14:$D$17,3,FALSE)),"")</f>
        <v/>
      </c>
      <c r="K443" s="26">
        <f>IFERROR(IF(I443="","",ROUND(I443*J443,2)),"")</f>
        <v/>
      </c>
      <c r="L443" s="14">
        <f>IFERROR(IF(A443="","",VLOOKUP(F443,'Paramètres'!$A$14:$D$17,4,FALSE)),"")</f>
        <v/>
      </c>
      <c r="M443" s="26">
        <f>IFERROR(IF(I443="","",ROUND(I443*L443,2)),"")</f>
        <v/>
      </c>
      <c r="N443" s="26">
        <f>IFERROR(IF(I443="","",I443+K443+M443),"")</f>
        <v/>
      </c>
      <c r="O443" s="27">
        <f>IFERROR(IF(A443="","",DATE(YEAR(A443),MONTH(A443),1)),"")</f>
        <v/>
      </c>
      <c r="P443" s="11" t="n"/>
      <c r="Q443" s="10" t="n"/>
      <c r="R443" s="4" t="n"/>
    </row>
    <row r="444">
      <c r="A444" s="10" t="n"/>
      <c r="B444" s="11" t="n"/>
      <c r="C444" s="4" t="n"/>
      <c r="D444" s="4" t="n"/>
      <c r="E444" s="11" t="n"/>
      <c r="F444" s="11" t="n"/>
      <c r="G444" s="25" t="n"/>
      <c r="H444" s="25" t="n"/>
      <c r="I444" s="26">
        <f>IFERROR(IF(A444="","",MAX(0,G444-H444)),"")</f>
        <v/>
      </c>
      <c r="J444" s="14">
        <f>IFERROR(IF(A444="","",VLOOKUP(F444,'Paramètres'!$A$14:$D$17,3,FALSE)),"")</f>
        <v/>
      </c>
      <c r="K444" s="26">
        <f>IFERROR(IF(I444="","",ROUND(I444*J444,2)),"")</f>
        <v/>
      </c>
      <c r="L444" s="14">
        <f>IFERROR(IF(A444="","",VLOOKUP(F444,'Paramètres'!$A$14:$D$17,4,FALSE)),"")</f>
        <v/>
      </c>
      <c r="M444" s="26">
        <f>IFERROR(IF(I444="","",ROUND(I444*L444,2)),"")</f>
        <v/>
      </c>
      <c r="N444" s="26">
        <f>IFERROR(IF(I444="","",I444+K444+M444),"")</f>
        <v/>
      </c>
      <c r="O444" s="27">
        <f>IFERROR(IF(A444="","",DATE(YEAR(A444),MONTH(A444),1)),"")</f>
        <v/>
      </c>
      <c r="P444" s="11" t="n"/>
      <c r="Q444" s="10" t="n"/>
      <c r="R444" s="4" t="n"/>
    </row>
    <row r="445">
      <c r="A445" s="10" t="n"/>
      <c r="B445" s="11" t="n"/>
      <c r="C445" s="4" t="n"/>
      <c r="D445" s="4" t="n"/>
      <c r="E445" s="11" t="n"/>
      <c r="F445" s="11" t="n"/>
      <c r="G445" s="25" t="n"/>
      <c r="H445" s="25" t="n"/>
      <c r="I445" s="26">
        <f>IFERROR(IF(A445="","",MAX(0,G445-H445)),"")</f>
        <v/>
      </c>
      <c r="J445" s="14">
        <f>IFERROR(IF(A445="","",VLOOKUP(F445,'Paramètres'!$A$14:$D$17,3,FALSE)),"")</f>
        <v/>
      </c>
      <c r="K445" s="26">
        <f>IFERROR(IF(I445="","",ROUND(I445*J445,2)),"")</f>
        <v/>
      </c>
      <c r="L445" s="14">
        <f>IFERROR(IF(A445="","",VLOOKUP(F445,'Paramètres'!$A$14:$D$17,4,FALSE)),"")</f>
        <v/>
      </c>
      <c r="M445" s="26">
        <f>IFERROR(IF(I445="","",ROUND(I445*L445,2)),"")</f>
        <v/>
      </c>
      <c r="N445" s="26">
        <f>IFERROR(IF(I445="","",I445+K445+M445),"")</f>
        <v/>
      </c>
      <c r="O445" s="27">
        <f>IFERROR(IF(A445="","",DATE(YEAR(A445),MONTH(A445),1)),"")</f>
        <v/>
      </c>
      <c r="P445" s="11" t="n"/>
      <c r="Q445" s="10" t="n"/>
      <c r="R445" s="4" t="n"/>
    </row>
    <row r="446">
      <c r="A446" s="10" t="n"/>
      <c r="B446" s="11" t="n"/>
      <c r="C446" s="4" t="n"/>
      <c r="D446" s="4" t="n"/>
      <c r="E446" s="11" t="n"/>
      <c r="F446" s="11" t="n"/>
      <c r="G446" s="25" t="n"/>
      <c r="H446" s="25" t="n"/>
      <c r="I446" s="26">
        <f>IFERROR(IF(A446="","",MAX(0,G446-H446)),"")</f>
        <v/>
      </c>
      <c r="J446" s="14">
        <f>IFERROR(IF(A446="","",VLOOKUP(F446,'Paramètres'!$A$14:$D$17,3,FALSE)),"")</f>
        <v/>
      </c>
      <c r="K446" s="26">
        <f>IFERROR(IF(I446="","",ROUND(I446*J446,2)),"")</f>
        <v/>
      </c>
      <c r="L446" s="14">
        <f>IFERROR(IF(A446="","",VLOOKUP(F446,'Paramètres'!$A$14:$D$17,4,FALSE)),"")</f>
        <v/>
      </c>
      <c r="M446" s="26">
        <f>IFERROR(IF(I446="","",ROUND(I446*L446,2)),"")</f>
        <v/>
      </c>
      <c r="N446" s="26">
        <f>IFERROR(IF(I446="","",I446+K446+M446),"")</f>
        <v/>
      </c>
      <c r="O446" s="27">
        <f>IFERROR(IF(A446="","",DATE(YEAR(A446),MONTH(A446),1)),"")</f>
        <v/>
      </c>
      <c r="P446" s="11" t="n"/>
      <c r="Q446" s="10" t="n"/>
      <c r="R446" s="4" t="n"/>
    </row>
    <row r="447">
      <c r="A447" s="10" t="n"/>
      <c r="B447" s="11" t="n"/>
      <c r="C447" s="4" t="n"/>
      <c r="D447" s="4" t="n"/>
      <c r="E447" s="11" t="n"/>
      <c r="F447" s="11" t="n"/>
      <c r="G447" s="25" t="n"/>
      <c r="H447" s="25" t="n"/>
      <c r="I447" s="26">
        <f>IFERROR(IF(A447="","",MAX(0,G447-H447)),"")</f>
        <v/>
      </c>
      <c r="J447" s="14">
        <f>IFERROR(IF(A447="","",VLOOKUP(F447,'Paramètres'!$A$14:$D$17,3,FALSE)),"")</f>
        <v/>
      </c>
      <c r="K447" s="26">
        <f>IFERROR(IF(I447="","",ROUND(I447*J447,2)),"")</f>
        <v/>
      </c>
      <c r="L447" s="14">
        <f>IFERROR(IF(A447="","",VLOOKUP(F447,'Paramètres'!$A$14:$D$17,4,FALSE)),"")</f>
        <v/>
      </c>
      <c r="M447" s="26">
        <f>IFERROR(IF(I447="","",ROUND(I447*L447,2)),"")</f>
        <v/>
      </c>
      <c r="N447" s="26">
        <f>IFERROR(IF(I447="","",I447+K447+M447),"")</f>
        <v/>
      </c>
      <c r="O447" s="27">
        <f>IFERROR(IF(A447="","",DATE(YEAR(A447),MONTH(A447),1)),"")</f>
        <v/>
      </c>
      <c r="P447" s="11" t="n"/>
      <c r="Q447" s="10" t="n"/>
      <c r="R447" s="4" t="n"/>
    </row>
    <row r="448">
      <c r="A448" s="10" t="n"/>
      <c r="B448" s="11" t="n"/>
      <c r="C448" s="4" t="n"/>
      <c r="D448" s="4" t="n"/>
      <c r="E448" s="11" t="n"/>
      <c r="F448" s="11" t="n"/>
      <c r="G448" s="25" t="n"/>
      <c r="H448" s="25" t="n"/>
      <c r="I448" s="26">
        <f>IFERROR(IF(A448="","",MAX(0,G448-H448)),"")</f>
        <v/>
      </c>
      <c r="J448" s="14">
        <f>IFERROR(IF(A448="","",VLOOKUP(F448,'Paramètres'!$A$14:$D$17,3,FALSE)),"")</f>
        <v/>
      </c>
      <c r="K448" s="26">
        <f>IFERROR(IF(I448="","",ROUND(I448*J448,2)),"")</f>
        <v/>
      </c>
      <c r="L448" s="14">
        <f>IFERROR(IF(A448="","",VLOOKUP(F448,'Paramètres'!$A$14:$D$17,4,FALSE)),"")</f>
        <v/>
      </c>
      <c r="M448" s="26">
        <f>IFERROR(IF(I448="","",ROUND(I448*L448,2)),"")</f>
        <v/>
      </c>
      <c r="N448" s="26">
        <f>IFERROR(IF(I448="","",I448+K448+M448),"")</f>
        <v/>
      </c>
      <c r="O448" s="27">
        <f>IFERROR(IF(A448="","",DATE(YEAR(A448),MONTH(A448),1)),"")</f>
        <v/>
      </c>
      <c r="P448" s="11" t="n"/>
      <c r="Q448" s="10" t="n"/>
      <c r="R448" s="4" t="n"/>
    </row>
    <row r="449">
      <c r="A449" s="10" t="n"/>
      <c r="B449" s="11" t="n"/>
      <c r="C449" s="4" t="n"/>
      <c r="D449" s="4" t="n"/>
      <c r="E449" s="11" t="n"/>
      <c r="F449" s="11" t="n"/>
      <c r="G449" s="25" t="n"/>
      <c r="H449" s="25" t="n"/>
      <c r="I449" s="26">
        <f>IFERROR(IF(A449="","",MAX(0,G449-H449)),"")</f>
        <v/>
      </c>
      <c r="J449" s="14">
        <f>IFERROR(IF(A449="","",VLOOKUP(F449,'Paramètres'!$A$14:$D$17,3,FALSE)),"")</f>
        <v/>
      </c>
      <c r="K449" s="26">
        <f>IFERROR(IF(I449="","",ROUND(I449*J449,2)),"")</f>
        <v/>
      </c>
      <c r="L449" s="14">
        <f>IFERROR(IF(A449="","",VLOOKUP(F449,'Paramètres'!$A$14:$D$17,4,FALSE)),"")</f>
        <v/>
      </c>
      <c r="M449" s="26">
        <f>IFERROR(IF(I449="","",ROUND(I449*L449,2)),"")</f>
        <v/>
      </c>
      <c r="N449" s="26">
        <f>IFERROR(IF(I449="","",I449+K449+M449),"")</f>
        <v/>
      </c>
      <c r="O449" s="27">
        <f>IFERROR(IF(A449="","",DATE(YEAR(A449),MONTH(A449),1)),"")</f>
        <v/>
      </c>
      <c r="P449" s="11" t="n"/>
      <c r="Q449" s="10" t="n"/>
      <c r="R449" s="4" t="n"/>
    </row>
    <row r="450">
      <c r="A450" s="10" t="n"/>
      <c r="B450" s="11" t="n"/>
      <c r="C450" s="4" t="n"/>
      <c r="D450" s="4" t="n"/>
      <c r="E450" s="11" t="n"/>
      <c r="F450" s="11" t="n"/>
      <c r="G450" s="25" t="n"/>
      <c r="H450" s="25" t="n"/>
      <c r="I450" s="26">
        <f>IFERROR(IF(A450="","",MAX(0,G450-H450)),"")</f>
        <v/>
      </c>
      <c r="J450" s="14">
        <f>IFERROR(IF(A450="","",VLOOKUP(F450,'Paramètres'!$A$14:$D$17,3,FALSE)),"")</f>
        <v/>
      </c>
      <c r="K450" s="26">
        <f>IFERROR(IF(I450="","",ROUND(I450*J450,2)),"")</f>
        <v/>
      </c>
      <c r="L450" s="14">
        <f>IFERROR(IF(A450="","",VLOOKUP(F450,'Paramètres'!$A$14:$D$17,4,FALSE)),"")</f>
        <v/>
      </c>
      <c r="M450" s="26">
        <f>IFERROR(IF(I450="","",ROUND(I450*L450,2)),"")</f>
        <v/>
      </c>
      <c r="N450" s="26">
        <f>IFERROR(IF(I450="","",I450+K450+M450),"")</f>
        <v/>
      </c>
      <c r="O450" s="27">
        <f>IFERROR(IF(A450="","",DATE(YEAR(A450),MONTH(A450),1)),"")</f>
        <v/>
      </c>
      <c r="P450" s="11" t="n"/>
      <c r="Q450" s="10" t="n"/>
      <c r="R450" s="4" t="n"/>
    </row>
    <row r="451">
      <c r="A451" s="10" t="n"/>
      <c r="B451" s="11" t="n"/>
      <c r="C451" s="4" t="n"/>
      <c r="D451" s="4" t="n"/>
      <c r="E451" s="11" t="n"/>
      <c r="F451" s="11" t="n"/>
      <c r="G451" s="25" t="n"/>
      <c r="H451" s="25" t="n"/>
      <c r="I451" s="26">
        <f>IFERROR(IF(A451="","",MAX(0,G451-H451)),"")</f>
        <v/>
      </c>
      <c r="J451" s="14">
        <f>IFERROR(IF(A451="","",VLOOKUP(F451,'Paramètres'!$A$14:$D$17,3,FALSE)),"")</f>
        <v/>
      </c>
      <c r="K451" s="26">
        <f>IFERROR(IF(I451="","",ROUND(I451*J451,2)),"")</f>
        <v/>
      </c>
      <c r="L451" s="14">
        <f>IFERROR(IF(A451="","",VLOOKUP(F451,'Paramètres'!$A$14:$D$17,4,FALSE)),"")</f>
        <v/>
      </c>
      <c r="M451" s="26">
        <f>IFERROR(IF(I451="","",ROUND(I451*L451,2)),"")</f>
        <v/>
      </c>
      <c r="N451" s="26">
        <f>IFERROR(IF(I451="","",I451+K451+M451),"")</f>
        <v/>
      </c>
      <c r="O451" s="27">
        <f>IFERROR(IF(A451="","",DATE(YEAR(A451),MONTH(A451),1)),"")</f>
        <v/>
      </c>
      <c r="P451" s="11" t="n"/>
      <c r="Q451" s="10" t="n"/>
      <c r="R451" s="4" t="n"/>
    </row>
    <row r="452">
      <c r="A452" s="10" t="n"/>
      <c r="B452" s="11" t="n"/>
      <c r="C452" s="4" t="n"/>
      <c r="D452" s="4" t="n"/>
      <c r="E452" s="11" t="n"/>
      <c r="F452" s="11" t="n"/>
      <c r="G452" s="25" t="n"/>
      <c r="H452" s="25" t="n"/>
      <c r="I452" s="26">
        <f>IFERROR(IF(A452="","",MAX(0,G452-H452)),"")</f>
        <v/>
      </c>
      <c r="J452" s="14">
        <f>IFERROR(IF(A452="","",VLOOKUP(F452,'Paramètres'!$A$14:$D$17,3,FALSE)),"")</f>
        <v/>
      </c>
      <c r="K452" s="26">
        <f>IFERROR(IF(I452="","",ROUND(I452*J452,2)),"")</f>
        <v/>
      </c>
      <c r="L452" s="14">
        <f>IFERROR(IF(A452="","",VLOOKUP(F452,'Paramètres'!$A$14:$D$17,4,FALSE)),"")</f>
        <v/>
      </c>
      <c r="M452" s="26">
        <f>IFERROR(IF(I452="","",ROUND(I452*L452,2)),"")</f>
        <v/>
      </c>
      <c r="N452" s="26">
        <f>IFERROR(IF(I452="","",I452+K452+M452),"")</f>
        <v/>
      </c>
      <c r="O452" s="27">
        <f>IFERROR(IF(A452="","",DATE(YEAR(A452),MONTH(A452),1)),"")</f>
        <v/>
      </c>
      <c r="P452" s="11" t="n"/>
      <c r="Q452" s="10" t="n"/>
      <c r="R452" s="4" t="n"/>
    </row>
    <row r="453">
      <c r="A453" s="10" t="n"/>
      <c r="B453" s="11" t="n"/>
      <c r="C453" s="4" t="n"/>
      <c r="D453" s="4" t="n"/>
      <c r="E453" s="11" t="n"/>
      <c r="F453" s="11" t="n"/>
      <c r="G453" s="25" t="n"/>
      <c r="H453" s="25" t="n"/>
      <c r="I453" s="26">
        <f>IFERROR(IF(A453="","",MAX(0,G453-H453)),"")</f>
        <v/>
      </c>
      <c r="J453" s="14">
        <f>IFERROR(IF(A453="","",VLOOKUP(F453,'Paramètres'!$A$14:$D$17,3,FALSE)),"")</f>
        <v/>
      </c>
      <c r="K453" s="26">
        <f>IFERROR(IF(I453="","",ROUND(I453*J453,2)),"")</f>
        <v/>
      </c>
      <c r="L453" s="14">
        <f>IFERROR(IF(A453="","",VLOOKUP(F453,'Paramètres'!$A$14:$D$17,4,FALSE)),"")</f>
        <v/>
      </c>
      <c r="M453" s="26">
        <f>IFERROR(IF(I453="","",ROUND(I453*L453,2)),"")</f>
        <v/>
      </c>
      <c r="N453" s="26">
        <f>IFERROR(IF(I453="","",I453+K453+M453),"")</f>
        <v/>
      </c>
      <c r="O453" s="27">
        <f>IFERROR(IF(A453="","",DATE(YEAR(A453),MONTH(A453),1)),"")</f>
        <v/>
      </c>
      <c r="P453" s="11" t="n"/>
      <c r="Q453" s="10" t="n"/>
      <c r="R453" s="4" t="n"/>
    </row>
    <row r="454">
      <c r="A454" s="10" t="n"/>
      <c r="B454" s="11" t="n"/>
      <c r="C454" s="4" t="n"/>
      <c r="D454" s="4" t="n"/>
      <c r="E454" s="11" t="n"/>
      <c r="F454" s="11" t="n"/>
      <c r="G454" s="25" t="n"/>
      <c r="H454" s="25" t="n"/>
      <c r="I454" s="26">
        <f>IFERROR(IF(A454="","",MAX(0,G454-H454)),"")</f>
        <v/>
      </c>
      <c r="J454" s="14">
        <f>IFERROR(IF(A454="","",VLOOKUP(F454,'Paramètres'!$A$14:$D$17,3,FALSE)),"")</f>
        <v/>
      </c>
      <c r="K454" s="26">
        <f>IFERROR(IF(I454="","",ROUND(I454*J454,2)),"")</f>
        <v/>
      </c>
      <c r="L454" s="14">
        <f>IFERROR(IF(A454="","",VLOOKUP(F454,'Paramètres'!$A$14:$D$17,4,FALSE)),"")</f>
        <v/>
      </c>
      <c r="M454" s="26">
        <f>IFERROR(IF(I454="","",ROUND(I454*L454,2)),"")</f>
        <v/>
      </c>
      <c r="N454" s="26">
        <f>IFERROR(IF(I454="","",I454+K454+M454),"")</f>
        <v/>
      </c>
      <c r="O454" s="27">
        <f>IFERROR(IF(A454="","",DATE(YEAR(A454),MONTH(A454),1)),"")</f>
        <v/>
      </c>
      <c r="P454" s="11" t="n"/>
      <c r="Q454" s="10" t="n"/>
      <c r="R454" s="4" t="n"/>
    </row>
    <row r="455">
      <c r="A455" s="10" t="n"/>
      <c r="B455" s="11" t="n"/>
      <c r="C455" s="4" t="n"/>
      <c r="D455" s="4" t="n"/>
      <c r="E455" s="11" t="n"/>
      <c r="F455" s="11" t="n"/>
      <c r="G455" s="25" t="n"/>
      <c r="H455" s="25" t="n"/>
      <c r="I455" s="26">
        <f>IFERROR(IF(A455="","",MAX(0,G455-H455)),"")</f>
        <v/>
      </c>
      <c r="J455" s="14">
        <f>IFERROR(IF(A455="","",VLOOKUP(F455,'Paramètres'!$A$14:$D$17,3,FALSE)),"")</f>
        <v/>
      </c>
      <c r="K455" s="26">
        <f>IFERROR(IF(I455="","",ROUND(I455*J455,2)),"")</f>
        <v/>
      </c>
      <c r="L455" s="14">
        <f>IFERROR(IF(A455="","",VLOOKUP(F455,'Paramètres'!$A$14:$D$17,4,FALSE)),"")</f>
        <v/>
      </c>
      <c r="M455" s="26">
        <f>IFERROR(IF(I455="","",ROUND(I455*L455,2)),"")</f>
        <v/>
      </c>
      <c r="N455" s="26">
        <f>IFERROR(IF(I455="","",I455+K455+M455),"")</f>
        <v/>
      </c>
      <c r="O455" s="27">
        <f>IFERROR(IF(A455="","",DATE(YEAR(A455),MONTH(A455),1)),"")</f>
        <v/>
      </c>
      <c r="P455" s="11" t="n"/>
      <c r="Q455" s="10" t="n"/>
      <c r="R455" s="4" t="n"/>
    </row>
    <row r="456">
      <c r="A456" s="10" t="n"/>
      <c r="B456" s="11" t="n"/>
      <c r="C456" s="4" t="n"/>
      <c r="D456" s="4" t="n"/>
      <c r="E456" s="11" t="n"/>
      <c r="F456" s="11" t="n"/>
      <c r="G456" s="25" t="n"/>
      <c r="H456" s="25" t="n"/>
      <c r="I456" s="26">
        <f>IFERROR(IF(A456="","",MAX(0,G456-H456)),"")</f>
        <v/>
      </c>
      <c r="J456" s="14">
        <f>IFERROR(IF(A456="","",VLOOKUP(F456,'Paramètres'!$A$14:$D$17,3,FALSE)),"")</f>
        <v/>
      </c>
      <c r="K456" s="26">
        <f>IFERROR(IF(I456="","",ROUND(I456*J456,2)),"")</f>
        <v/>
      </c>
      <c r="L456" s="14">
        <f>IFERROR(IF(A456="","",VLOOKUP(F456,'Paramètres'!$A$14:$D$17,4,FALSE)),"")</f>
        <v/>
      </c>
      <c r="M456" s="26">
        <f>IFERROR(IF(I456="","",ROUND(I456*L456,2)),"")</f>
        <v/>
      </c>
      <c r="N456" s="26">
        <f>IFERROR(IF(I456="","",I456+K456+M456),"")</f>
        <v/>
      </c>
      <c r="O456" s="27">
        <f>IFERROR(IF(A456="","",DATE(YEAR(A456),MONTH(A456),1)),"")</f>
        <v/>
      </c>
      <c r="P456" s="11" t="n"/>
      <c r="Q456" s="10" t="n"/>
      <c r="R456" s="4" t="n"/>
    </row>
    <row r="457">
      <c r="A457" s="10" t="n"/>
      <c r="B457" s="11" t="n"/>
      <c r="C457" s="4" t="n"/>
      <c r="D457" s="4" t="n"/>
      <c r="E457" s="11" t="n"/>
      <c r="F457" s="11" t="n"/>
      <c r="G457" s="25" t="n"/>
      <c r="H457" s="25" t="n"/>
      <c r="I457" s="26">
        <f>IFERROR(IF(A457="","",MAX(0,G457-H457)),"")</f>
        <v/>
      </c>
      <c r="J457" s="14">
        <f>IFERROR(IF(A457="","",VLOOKUP(F457,'Paramètres'!$A$14:$D$17,3,FALSE)),"")</f>
        <v/>
      </c>
      <c r="K457" s="26">
        <f>IFERROR(IF(I457="","",ROUND(I457*J457,2)),"")</f>
        <v/>
      </c>
      <c r="L457" s="14">
        <f>IFERROR(IF(A457="","",VLOOKUP(F457,'Paramètres'!$A$14:$D$17,4,FALSE)),"")</f>
        <v/>
      </c>
      <c r="M457" s="26">
        <f>IFERROR(IF(I457="","",ROUND(I457*L457,2)),"")</f>
        <v/>
      </c>
      <c r="N457" s="26">
        <f>IFERROR(IF(I457="","",I457+K457+M457),"")</f>
        <v/>
      </c>
      <c r="O457" s="27">
        <f>IFERROR(IF(A457="","",DATE(YEAR(A457),MONTH(A457),1)),"")</f>
        <v/>
      </c>
      <c r="P457" s="11" t="n"/>
      <c r="Q457" s="10" t="n"/>
      <c r="R457" s="4" t="n"/>
    </row>
    <row r="458">
      <c r="A458" s="10" t="n"/>
      <c r="B458" s="11" t="n"/>
      <c r="C458" s="4" t="n"/>
      <c r="D458" s="4" t="n"/>
      <c r="E458" s="11" t="n"/>
      <c r="F458" s="11" t="n"/>
      <c r="G458" s="25" t="n"/>
      <c r="H458" s="25" t="n"/>
      <c r="I458" s="26">
        <f>IFERROR(IF(A458="","",MAX(0,G458-H458)),"")</f>
        <v/>
      </c>
      <c r="J458" s="14">
        <f>IFERROR(IF(A458="","",VLOOKUP(F458,'Paramètres'!$A$14:$D$17,3,FALSE)),"")</f>
        <v/>
      </c>
      <c r="K458" s="26">
        <f>IFERROR(IF(I458="","",ROUND(I458*J458,2)),"")</f>
        <v/>
      </c>
      <c r="L458" s="14">
        <f>IFERROR(IF(A458="","",VLOOKUP(F458,'Paramètres'!$A$14:$D$17,4,FALSE)),"")</f>
        <v/>
      </c>
      <c r="M458" s="26">
        <f>IFERROR(IF(I458="","",ROUND(I458*L458,2)),"")</f>
        <v/>
      </c>
      <c r="N458" s="26">
        <f>IFERROR(IF(I458="","",I458+K458+M458),"")</f>
        <v/>
      </c>
      <c r="O458" s="27">
        <f>IFERROR(IF(A458="","",DATE(YEAR(A458),MONTH(A458),1)),"")</f>
        <v/>
      </c>
      <c r="P458" s="11" t="n"/>
      <c r="Q458" s="10" t="n"/>
      <c r="R458" s="4" t="n"/>
    </row>
    <row r="459">
      <c r="A459" s="10" t="n"/>
      <c r="B459" s="11" t="n"/>
      <c r="C459" s="4" t="n"/>
      <c r="D459" s="4" t="n"/>
      <c r="E459" s="11" t="n"/>
      <c r="F459" s="11" t="n"/>
      <c r="G459" s="25" t="n"/>
      <c r="H459" s="25" t="n"/>
      <c r="I459" s="26">
        <f>IFERROR(IF(A459="","",MAX(0,G459-H459)),"")</f>
        <v/>
      </c>
      <c r="J459" s="14">
        <f>IFERROR(IF(A459="","",VLOOKUP(F459,'Paramètres'!$A$14:$D$17,3,FALSE)),"")</f>
        <v/>
      </c>
      <c r="K459" s="26">
        <f>IFERROR(IF(I459="","",ROUND(I459*J459,2)),"")</f>
        <v/>
      </c>
      <c r="L459" s="14">
        <f>IFERROR(IF(A459="","",VLOOKUP(F459,'Paramètres'!$A$14:$D$17,4,FALSE)),"")</f>
        <v/>
      </c>
      <c r="M459" s="26">
        <f>IFERROR(IF(I459="","",ROUND(I459*L459,2)),"")</f>
        <v/>
      </c>
      <c r="N459" s="26">
        <f>IFERROR(IF(I459="","",I459+K459+M459),"")</f>
        <v/>
      </c>
      <c r="O459" s="27">
        <f>IFERROR(IF(A459="","",DATE(YEAR(A459),MONTH(A459),1)),"")</f>
        <v/>
      </c>
      <c r="P459" s="11" t="n"/>
      <c r="Q459" s="10" t="n"/>
      <c r="R459" s="4" t="n"/>
    </row>
    <row r="460">
      <c r="A460" s="10" t="n"/>
      <c r="B460" s="11" t="n"/>
      <c r="C460" s="4" t="n"/>
      <c r="D460" s="4" t="n"/>
      <c r="E460" s="11" t="n"/>
      <c r="F460" s="11" t="n"/>
      <c r="G460" s="25" t="n"/>
      <c r="H460" s="25" t="n"/>
      <c r="I460" s="26">
        <f>IFERROR(IF(A460="","",MAX(0,G460-H460)),"")</f>
        <v/>
      </c>
      <c r="J460" s="14">
        <f>IFERROR(IF(A460="","",VLOOKUP(F460,'Paramètres'!$A$14:$D$17,3,FALSE)),"")</f>
        <v/>
      </c>
      <c r="K460" s="26">
        <f>IFERROR(IF(I460="","",ROUND(I460*J460,2)),"")</f>
        <v/>
      </c>
      <c r="L460" s="14">
        <f>IFERROR(IF(A460="","",VLOOKUP(F460,'Paramètres'!$A$14:$D$17,4,FALSE)),"")</f>
        <v/>
      </c>
      <c r="M460" s="26">
        <f>IFERROR(IF(I460="","",ROUND(I460*L460,2)),"")</f>
        <v/>
      </c>
      <c r="N460" s="26">
        <f>IFERROR(IF(I460="","",I460+K460+M460),"")</f>
        <v/>
      </c>
      <c r="O460" s="27">
        <f>IFERROR(IF(A460="","",DATE(YEAR(A460),MONTH(A460),1)),"")</f>
        <v/>
      </c>
      <c r="P460" s="11" t="n"/>
      <c r="Q460" s="10" t="n"/>
      <c r="R460" s="4" t="n"/>
    </row>
    <row r="461">
      <c r="A461" s="10" t="n"/>
      <c r="B461" s="11" t="n"/>
      <c r="C461" s="4" t="n"/>
      <c r="D461" s="4" t="n"/>
      <c r="E461" s="11" t="n"/>
      <c r="F461" s="11" t="n"/>
      <c r="G461" s="25" t="n"/>
      <c r="H461" s="25" t="n"/>
      <c r="I461" s="26">
        <f>IFERROR(IF(A461="","",MAX(0,G461-H461)),"")</f>
        <v/>
      </c>
      <c r="J461" s="14">
        <f>IFERROR(IF(A461="","",VLOOKUP(F461,'Paramètres'!$A$14:$D$17,3,FALSE)),"")</f>
        <v/>
      </c>
      <c r="K461" s="26">
        <f>IFERROR(IF(I461="","",ROUND(I461*J461,2)),"")</f>
        <v/>
      </c>
      <c r="L461" s="14">
        <f>IFERROR(IF(A461="","",VLOOKUP(F461,'Paramètres'!$A$14:$D$17,4,FALSE)),"")</f>
        <v/>
      </c>
      <c r="M461" s="26">
        <f>IFERROR(IF(I461="","",ROUND(I461*L461,2)),"")</f>
        <v/>
      </c>
      <c r="N461" s="26">
        <f>IFERROR(IF(I461="","",I461+K461+M461),"")</f>
        <v/>
      </c>
      <c r="O461" s="27">
        <f>IFERROR(IF(A461="","",DATE(YEAR(A461),MONTH(A461),1)),"")</f>
        <v/>
      </c>
      <c r="P461" s="11" t="n"/>
      <c r="Q461" s="10" t="n"/>
      <c r="R461" s="4" t="n"/>
    </row>
    <row r="462">
      <c r="A462" s="10" t="n"/>
      <c r="B462" s="11" t="n"/>
      <c r="C462" s="4" t="n"/>
      <c r="D462" s="4" t="n"/>
      <c r="E462" s="11" t="n"/>
      <c r="F462" s="11" t="n"/>
      <c r="G462" s="25" t="n"/>
      <c r="H462" s="25" t="n"/>
      <c r="I462" s="26">
        <f>IFERROR(IF(A462="","",MAX(0,G462-H462)),"")</f>
        <v/>
      </c>
      <c r="J462" s="14">
        <f>IFERROR(IF(A462="","",VLOOKUP(F462,'Paramètres'!$A$14:$D$17,3,FALSE)),"")</f>
        <v/>
      </c>
      <c r="K462" s="26">
        <f>IFERROR(IF(I462="","",ROUND(I462*J462,2)),"")</f>
        <v/>
      </c>
      <c r="L462" s="14">
        <f>IFERROR(IF(A462="","",VLOOKUP(F462,'Paramètres'!$A$14:$D$17,4,FALSE)),"")</f>
        <v/>
      </c>
      <c r="M462" s="26">
        <f>IFERROR(IF(I462="","",ROUND(I462*L462,2)),"")</f>
        <v/>
      </c>
      <c r="N462" s="26">
        <f>IFERROR(IF(I462="","",I462+K462+M462),"")</f>
        <v/>
      </c>
      <c r="O462" s="27">
        <f>IFERROR(IF(A462="","",DATE(YEAR(A462),MONTH(A462),1)),"")</f>
        <v/>
      </c>
      <c r="P462" s="11" t="n"/>
      <c r="Q462" s="10" t="n"/>
      <c r="R462" s="4" t="n"/>
    </row>
    <row r="463">
      <c r="A463" s="10" t="n"/>
      <c r="B463" s="11" t="n"/>
      <c r="C463" s="4" t="n"/>
      <c r="D463" s="4" t="n"/>
      <c r="E463" s="11" t="n"/>
      <c r="F463" s="11" t="n"/>
      <c r="G463" s="25" t="n"/>
      <c r="H463" s="25" t="n"/>
      <c r="I463" s="26">
        <f>IFERROR(IF(A463="","",MAX(0,G463-H463)),"")</f>
        <v/>
      </c>
      <c r="J463" s="14">
        <f>IFERROR(IF(A463="","",VLOOKUP(F463,'Paramètres'!$A$14:$D$17,3,FALSE)),"")</f>
        <v/>
      </c>
      <c r="K463" s="26">
        <f>IFERROR(IF(I463="","",ROUND(I463*J463,2)),"")</f>
        <v/>
      </c>
      <c r="L463" s="14">
        <f>IFERROR(IF(A463="","",VLOOKUP(F463,'Paramètres'!$A$14:$D$17,4,FALSE)),"")</f>
        <v/>
      </c>
      <c r="M463" s="26">
        <f>IFERROR(IF(I463="","",ROUND(I463*L463,2)),"")</f>
        <v/>
      </c>
      <c r="N463" s="26">
        <f>IFERROR(IF(I463="","",I463+K463+M463),"")</f>
        <v/>
      </c>
      <c r="O463" s="27">
        <f>IFERROR(IF(A463="","",DATE(YEAR(A463),MONTH(A463),1)),"")</f>
        <v/>
      </c>
      <c r="P463" s="11" t="n"/>
      <c r="Q463" s="10" t="n"/>
      <c r="R463" s="4" t="n"/>
    </row>
    <row r="464">
      <c r="A464" s="10" t="n"/>
      <c r="B464" s="11" t="n"/>
      <c r="C464" s="4" t="n"/>
      <c r="D464" s="4" t="n"/>
      <c r="E464" s="11" t="n"/>
      <c r="F464" s="11" t="n"/>
      <c r="G464" s="25" t="n"/>
      <c r="H464" s="25" t="n"/>
      <c r="I464" s="26">
        <f>IFERROR(IF(A464="","",MAX(0,G464-H464)),"")</f>
        <v/>
      </c>
      <c r="J464" s="14">
        <f>IFERROR(IF(A464="","",VLOOKUP(F464,'Paramètres'!$A$14:$D$17,3,FALSE)),"")</f>
        <v/>
      </c>
      <c r="K464" s="26">
        <f>IFERROR(IF(I464="","",ROUND(I464*J464,2)),"")</f>
        <v/>
      </c>
      <c r="L464" s="14">
        <f>IFERROR(IF(A464="","",VLOOKUP(F464,'Paramètres'!$A$14:$D$17,4,FALSE)),"")</f>
        <v/>
      </c>
      <c r="M464" s="26">
        <f>IFERROR(IF(I464="","",ROUND(I464*L464,2)),"")</f>
        <v/>
      </c>
      <c r="N464" s="26">
        <f>IFERROR(IF(I464="","",I464+K464+M464),"")</f>
        <v/>
      </c>
      <c r="O464" s="27">
        <f>IFERROR(IF(A464="","",DATE(YEAR(A464),MONTH(A464),1)),"")</f>
        <v/>
      </c>
      <c r="P464" s="11" t="n"/>
      <c r="Q464" s="10" t="n"/>
      <c r="R464" s="4" t="n"/>
    </row>
    <row r="465">
      <c r="A465" s="10" t="n"/>
      <c r="B465" s="11" t="n"/>
      <c r="C465" s="4" t="n"/>
      <c r="D465" s="4" t="n"/>
      <c r="E465" s="11" t="n"/>
      <c r="F465" s="11" t="n"/>
      <c r="G465" s="25" t="n"/>
      <c r="H465" s="25" t="n"/>
      <c r="I465" s="26">
        <f>IFERROR(IF(A465="","",MAX(0,G465-H465)),"")</f>
        <v/>
      </c>
      <c r="J465" s="14">
        <f>IFERROR(IF(A465="","",VLOOKUP(F465,'Paramètres'!$A$14:$D$17,3,FALSE)),"")</f>
        <v/>
      </c>
      <c r="K465" s="26">
        <f>IFERROR(IF(I465="","",ROUND(I465*J465,2)),"")</f>
        <v/>
      </c>
      <c r="L465" s="14">
        <f>IFERROR(IF(A465="","",VLOOKUP(F465,'Paramètres'!$A$14:$D$17,4,FALSE)),"")</f>
        <v/>
      </c>
      <c r="M465" s="26">
        <f>IFERROR(IF(I465="","",ROUND(I465*L465,2)),"")</f>
        <v/>
      </c>
      <c r="N465" s="26">
        <f>IFERROR(IF(I465="","",I465+K465+M465),"")</f>
        <v/>
      </c>
      <c r="O465" s="27">
        <f>IFERROR(IF(A465="","",DATE(YEAR(A465),MONTH(A465),1)),"")</f>
        <v/>
      </c>
      <c r="P465" s="11" t="n"/>
      <c r="Q465" s="10" t="n"/>
      <c r="R465" s="4" t="n"/>
    </row>
    <row r="466">
      <c r="A466" s="10" t="n"/>
      <c r="B466" s="11" t="n"/>
      <c r="C466" s="4" t="n"/>
      <c r="D466" s="4" t="n"/>
      <c r="E466" s="11" t="n"/>
      <c r="F466" s="11" t="n"/>
      <c r="G466" s="25" t="n"/>
      <c r="H466" s="25" t="n"/>
      <c r="I466" s="26">
        <f>IFERROR(IF(A466="","",MAX(0,G466-H466)),"")</f>
        <v/>
      </c>
      <c r="J466" s="14">
        <f>IFERROR(IF(A466="","",VLOOKUP(F466,'Paramètres'!$A$14:$D$17,3,FALSE)),"")</f>
        <v/>
      </c>
      <c r="K466" s="26">
        <f>IFERROR(IF(I466="","",ROUND(I466*J466,2)),"")</f>
        <v/>
      </c>
      <c r="L466" s="14">
        <f>IFERROR(IF(A466="","",VLOOKUP(F466,'Paramètres'!$A$14:$D$17,4,FALSE)),"")</f>
        <v/>
      </c>
      <c r="M466" s="26">
        <f>IFERROR(IF(I466="","",ROUND(I466*L466,2)),"")</f>
        <v/>
      </c>
      <c r="N466" s="26">
        <f>IFERROR(IF(I466="","",I466+K466+M466),"")</f>
        <v/>
      </c>
      <c r="O466" s="27">
        <f>IFERROR(IF(A466="","",DATE(YEAR(A466),MONTH(A466),1)),"")</f>
        <v/>
      </c>
      <c r="P466" s="11" t="n"/>
      <c r="Q466" s="10" t="n"/>
      <c r="R466" s="4" t="n"/>
    </row>
    <row r="467">
      <c r="A467" s="10" t="n"/>
      <c r="B467" s="11" t="n"/>
      <c r="C467" s="4" t="n"/>
      <c r="D467" s="4" t="n"/>
      <c r="E467" s="11" t="n"/>
      <c r="F467" s="11" t="n"/>
      <c r="G467" s="25" t="n"/>
      <c r="H467" s="25" t="n"/>
      <c r="I467" s="26">
        <f>IFERROR(IF(A467="","",MAX(0,G467-H467)),"")</f>
        <v/>
      </c>
      <c r="J467" s="14">
        <f>IFERROR(IF(A467="","",VLOOKUP(F467,'Paramètres'!$A$14:$D$17,3,FALSE)),"")</f>
        <v/>
      </c>
      <c r="K467" s="26">
        <f>IFERROR(IF(I467="","",ROUND(I467*J467,2)),"")</f>
        <v/>
      </c>
      <c r="L467" s="14">
        <f>IFERROR(IF(A467="","",VLOOKUP(F467,'Paramètres'!$A$14:$D$17,4,FALSE)),"")</f>
        <v/>
      </c>
      <c r="M467" s="26">
        <f>IFERROR(IF(I467="","",ROUND(I467*L467,2)),"")</f>
        <v/>
      </c>
      <c r="N467" s="26">
        <f>IFERROR(IF(I467="","",I467+K467+M467),"")</f>
        <v/>
      </c>
      <c r="O467" s="27">
        <f>IFERROR(IF(A467="","",DATE(YEAR(A467),MONTH(A467),1)),"")</f>
        <v/>
      </c>
      <c r="P467" s="11" t="n"/>
      <c r="Q467" s="10" t="n"/>
      <c r="R467" s="4" t="n"/>
    </row>
    <row r="468">
      <c r="A468" s="10" t="n"/>
      <c r="B468" s="11" t="n"/>
      <c r="C468" s="4" t="n"/>
      <c r="D468" s="4" t="n"/>
      <c r="E468" s="11" t="n"/>
      <c r="F468" s="11" t="n"/>
      <c r="G468" s="25" t="n"/>
      <c r="H468" s="25" t="n"/>
      <c r="I468" s="26">
        <f>IFERROR(IF(A468="","",MAX(0,G468-H468)),"")</f>
        <v/>
      </c>
      <c r="J468" s="14">
        <f>IFERROR(IF(A468="","",VLOOKUP(F468,'Paramètres'!$A$14:$D$17,3,FALSE)),"")</f>
        <v/>
      </c>
      <c r="K468" s="26">
        <f>IFERROR(IF(I468="","",ROUND(I468*J468,2)),"")</f>
        <v/>
      </c>
      <c r="L468" s="14">
        <f>IFERROR(IF(A468="","",VLOOKUP(F468,'Paramètres'!$A$14:$D$17,4,FALSE)),"")</f>
        <v/>
      </c>
      <c r="M468" s="26">
        <f>IFERROR(IF(I468="","",ROUND(I468*L468,2)),"")</f>
        <v/>
      </c>
      <c r="N468" s="26">
        <f>IFERROR(IF(I468="","",I468+K468+M468),"")</f>
        <v/>
      </c>
      <c r="O468" s="27">
        <f>IFERROR(IF(A468="","",DATE(YEAR(A468),MONTH(A468),1)),"")</f>
        <v/>
      </c>
      <c r="P468" s="11" t="n"/>
      <c r="Q468" s="10" t="n"/>
      <c r="R468" s="4" t="n"/>
    </row>
    <row r="469">
      <c r="A469" s="10" t="n"/>
      <c r="B469" s="11" t="n"/>
      <c r="C469" s="4" t="n"/>
      <c r="D469" s="4" t="n"/>
      <c r="E469" s="11" t="n"/>
      <c r="F469" s="11" t="n"/>
      <c r="G469" s="25" t="n"/>
      <c r="H469" s="25" t="n"/>
      <c r="I469" s="26">
        <f>IFERROR(IF(A469="","",MAX(0,G469-H469)),"")</f>
        <v/>
      </c>
      <c r="J469" s="14">
        <f>IFERROR(IF(A469="","",VLOOKUP(F469,'Paramètres'!$A$14:$D$17,3,FALSE)),"")</f>
        <v/>
      </c>
      <c r="K469" s="26">
        <f>IFERROR(IF(I469="","",ROUND(I469*J469,2)),"")</f>
        <v/>
      </c>
      <c r="L469" s="14">
        <f>IFERROR(IF(A469="","",VLOOKUP(F469,'Paramètres'!$A$14:$D$17,4,FALSE)),"")</f>
        <v/>
      </c>
      <c r="M469" s="26">
        <f>IFERROR(IF(I469="","",ROUND(I469*L469,2)),"")</f>
        <v/>
      </c>
      <c r="N469" s="26">
        <f>IFERROR(IF(I469="","",I469+K469+M469),"")</f>
        <v/>
      </c>
      <c r="O469" s="27">
        <f>IFERROR(IF(A469="","",DATE(YEAR(A469),MONTH(A469),1)),"")</f>
        <v/>
      </c>
      <c r="P469" s="11" t="n"/>
      <c r="Q469" s="10" t="n"/>
      <c r="R469" s="4" t="n"/>
    </row>
    <row r="470">
      <c r="A470" s="10" t="n"/>
      <c r="B470" s="11" t="n"/>
      <c r="C470" s="4" t="n"/>
      <c r="D470" s="4" t="n"/>
      <c r="E470" s="11" t="n"/>
      <c r="F470" s="11" t="n"/>
      <c r="G470" s="25" t="n"/>
      <c r="H470" s="25" t="n"/>
      <c r="I470" s="26">
        <f>IFERROR(IF(A470="","",MAX(0,G470-H470)),"")</f>
        <v/>
      </c>
      <c r="J470" s="14">
        <f>IFERROR(IF(A470="","",VLOOKUP(F470,'Paramètres'!$A$14:$D$17,3,FALSE)),"")</f>
        <v/>
      </c>
      <c r="K470" s="26">
        <f>IFERROR(IF(I470="","",ROUND(I470*J470,2)),"")</f>
        <v/>
      </c>
      <c r="L470" s="14">
        <f>IFERROR(IF(A470="","",VLOOKUP(F470,'Paramètres'!$A$14:$D$17,4,FALSE)),"")</f>
        <v/>
      </c>
      <c r="M470" s="26">
        <f>IFERROR(IF(I470="","",ROUND(I470*L470,2)),"")</f>
        <v/>
      </c>
      <c r="N470" s="26">
        <f>IFERROR(IF(I470="","",I470+K470+M470),"")</f>
        <v/>
      </c>
      <c r="O470" s="27">
        <f>IFERROR(IF(A470="","",DATE(YEAR(A470),MONTH(A470),1)),"")</f>
        <v/>
      </c>
      <c r="P470" s="11" t="n"/>
      <c r="Q470" s="10" t="n"/>
      <c r="R470" s="4" t="n"/>
    </row>
    <row r="471">
      <c r="A471" s="10" t="n"/>
      <c r="B471" s="11" t="n"/>
      <c r="C471" s="4" t="n"/>
      <c r="D471" s="4" t="n"/>
      <c r="E471" s="11" t="n"/>
      <c r="F471" s="11" t="n"/>
      <c r="G471" s="25" t="n"/>
      <c r="H471" s="25" t="n"/>
      <c r="I471" s="26">
        <f>IFERROR(IF(A471="","",MAX(0,G471-H471)),"")</f>
        <v/>
      </c>
      <c r="J471" s="14">
        <f>IFERROR(IF(A471="","",VLOOKUP(F471,'Paramètres'!$A$14:$D$17,3,FALSE)),"")</f>
        <v/>
      </c>
      <c r="K471" s="26">
        <f>IFERROR(IF(I471="","",ROUND(I471*J471,2)),"")</f>
        <v/>
      </c>
      <c r="L471" s="14">
        <f>IFERROR(IF(A471="","",VLOOKUP(F471,'Paramètres'!$A$14:$D$17,4,FALSE)),"")</f>
        <v/>
      </c>
      <c r="M471" s="26">
        <f>IFERROR(IF(I471="","",ROUND(I471*L471,2)),"")</f>
        <v/>
      </c>
      <c r="N471" s="26">
        <f>IFERROR(IF(I471="","",I471+K471+M471),"")</f>
        <v/>
      </c>
      <c r="O471" s="27">
        <f>IFERROR(IF(A471="","",DATE(YEAR(A471),MONTH(A471),1)),"")</f>
        <v/>
      </c>
      <c r="P471" s="11" t="n"/>
      <c r="Q471" s="10" t="n"/>
      <c r="R471" s="4" t="n"/>
    </row>
    <row r="472">
      <c r="A472" s="10" t="n"/>
      <c r="B472" s="11" t="n"/>
      <c r="C472" s="4" t="n"/>
      <c r="D472" s="4" t="n"/>
      <c r="E472" s="11" t="n"/>
      <c r="F472" s="11" t="n"/>
      <c r="G472" s="25" t="n"/>
      <c r="H472" s="25" t="n"/>
      <c r="I472" s="26">
        <f>IFERROR(IF(A472="","",MAX(0,G472-H472)),"")</f>
        <v/>
      </c>
      <c r="J472" s="14">
        <f>IFERROR(IF(A472="","",VLOOKUP(F472,'Paramètres'!$A$14:$D$17,3,FALSE)),"")</f>
        <v/>
      </c>
      <c r="K472" s="26">
        <f>IFERROR(IF(I472="","",ROUND(I472*J472,2)),"")</f>
        <v/>
      </c>
      <c r="L472" s="14">
        <f>IFERROR(IF(A472="","",VLOOKUP(F472,'Paramètres'!$A$14:$D$17,4,FALSE)),"")</f>
        <v/>
      </c>
      <c r="M472" s="26">
        <f>IFERROR(IF(I472="","",ROUND(I472*L472,2)),"")</f>
        <v/>
      </c>
      <c r="N472" s="26">
        <f>IFERROR(IF(I472="","",I472+K472+M472),"")</f>
        <v/>
      </c>
      <c r="O472" s="27">
        <f>IFERROR(IF(A472="","",DATE(YEAR(A472),MONTH(A472),1)),"")</f>
        <v/>
      </c>
      <c r="P472" s="11" t="n"/>
      <c r="Q472" s="10" t="n"/>
      <c r="R472" s="4" t="n"/>
    </row>
    <row r="473">
      <c r="A473" s="10" t="n"/>
      <c r="B473" s="11" t="n"/>
      <c r="C473" s="4" t="n"/>
      <c r="D473" s="4" t="n"/>
      <c r="E473" s="11" t="n"/>
      <c r="F473" s="11" t="n"/>
      <c r="G473" s="25" t="n"/>
      <c r="H473" s="25" t="n"/>
      <c r="I473" s="26">
        <f>IFERROR(IF(A473="","",MAX(0,G473-H473)),"")</f>
        <v/>
      </c>
      <c r="J473" s="14">
        <f>IFERROR(IF(A473="","",VLOOKUP(F473,'Paramètres'!$A$14:$D$17,3,FALSE)),"")</f>
        <v/>
      </c>
      <c r="K473" s="26">
        <f>IFERROR(IF(I473="","",ROUND(I473*J473,2)),"")</f>
        <v/>
      </c>
      <c r="L473" s="14">
        <f>IFERROR(IF(A473="","",VLOOKUP(F473,'Paramètres'!$A$14:$D$17,4,FALSE)),"")</f>
        <v/>
      </c>
      <c r="M473" s="26">
        <f>IFERROR(IF(I473="","",ROUND(I473*L473,2)),"")</f>
        <v/>
      </c>
      <c r="N473" s="26">
        <f>IFERROR(IF(I473="","",I473+K473+M473),"")</f>
        <v/>
      </c>
      <c r="O473" s="27">
        <f>IFERROR(IF(A473="","",DATE(YEAR(A473),MONTH(A473),1)),"")</f>
        <v/>
      </c>
      <c r="P473" s="11" t="n"/>
      <c r="Q473" s="10" t="n"/>
      <c r="R473" s="4" t="n"/>
    </row>
    <row r="474">
      <c r="A474" s="10" t="n"/>
      <c r="B474" s="11" t="n"/>
      <c r="C474" s="4" t="n"/>
      <c r="D474" s="4" t="n"/>
      <c r="E474" s="11" t="n"/>
      <c r="F474" s="11" t="n"/>
      <c r="G474" s="25" t="n"/>
      <c r="H474" s="25" t="n"/>
      <c r="I474" s="26">
        <f>IFERROR(IF(A474="","",MAX(0,G474-H474)),"")</f>
        <v/>
      </c>
      <c r="J474" s="14">
        <f>IFERROR(IF(A474="","",VLOOKUP(F474,'Paramètres'!$A$14:$D$17,3,FALSE)),"")</f>
        <v/>
      </c>
      <c r="K474" s="26">
        <f>IFERROR(IF(I474="","",ROUND(I474*J474,2)),"")</f>
        <v/>
      </c>
      <c r="L474" s="14">
        <f>IFERROR(IF(A474="","",VLOOKUP(F474,'Paramètres'!$A$14:$D$17,4,FALSE)),"")</f>
        <v/>
      </c>
      <c r="M474" s="26">
        <f>IFERROR(IF(I474="","",ROUND(I474*L474,2)),"")</f>
        <v/>
      </c>
      <c r="N474" s="26">
        <f>IFERROR(IF(I474="","",I474+K474+M474),"")</f>
        <v/>
      </c>
      <c r="O474" s="27">
        <f>IFERROR(IF(A474="","",DATE(YEAR(A474),MONTH(A474),1)),"")</f>
        <v/>
      </c>
      <c r="P474" s="11" t="n"/>
      <c r="Q474" s="10" t="n"/>
      <c r="R474" s="4" t="n"/>
    </row>
    <row r="475">
      <c r="A475" s="10" t="n"/>
      <c r="B475" s="11" t="n"/>
      <c r="C475" s="4" t="n"/>
      <c r="D475" s="4" t="n"/>
      <c r="E475" s="11" t="n"/>
      <c r="F475" s="11" t="n"/>
      <c r="G475" s="25" t="n"/>
      <c r="H475" s="25" t="n"/>
      <c r="I475" s="26">
        <f>IFERROR(IF(A475="","",MAX(0,G475-H475)),"")</f>
        <v/>
      </c>
      <c r="J475" s="14">
        <f>IFERROR(IF(A475="","",VLOOKUP(F475,'Paramètres'!$A$14:$D$17,3,FALSE)),"")</f>
        <v/>
      </c>
      <c r="K475" s="26">
        <f>IFERROR(IF(I475="","",ROUND(I475*J475,2)),"")</f>
        <v/>
      </c>
      <c r="L475" s="14">
        <f>IFERROR(IF(A475="","",VLOOKUP(F475,'Paramètres'!$A$14:$D$17,4,FALSE)),"")</f>
        <v/>
      </c>
      <c r="M475" s="26">
        <f>IFERROR(IF(I475="","",ROUND(I475*L475,2)),"")</f>
        <v/>
      </c>
      <c r="N475" s="26">
        <f>IFERROR(IF(I475="","",I475+K475+M475),"")</f>
        <v/>
      </c>
      <c r="O475" s="27">
        <f>IFERROR(IF(A475="","",DATE(YEAR(A475),MONTH(A475),1)),"")</f>
        <v/>
      </c>
      <c r="P475" s="11" t="n"/>
      <c r="Q475" s="10" t="n"/>
      <c r="R475" s="4" t="n"/>
    </row>
    <row r="476">
      <c r="A476" s="10" t="n"/>
      <c r="B476" s="11" t="n"/>
      <c r="C476" s="4" t="n"/>
      <c r="D476" s="4" t="n"/>
      <c r="E476" s="11" t="n"/>
      <c r="F476" s="11" t="n"/>
      <c r="G476" s="25" t="n"/>
      <c r="H476" s="25" t="n"/>
      <c r="I476" s="26">
        <f>IFERROR(IF(A476="","",MAX(0,G476-H476)),"")</f>
        <v/>
      </c>
      <c r="J476" s="14">
        <f>IFERROR(IF(A476="","",VLOOKUP(F476,'Paramètres'!$A$14:$D$17,3,FALSE)),"")</f>
        <v/>
      </c>
      <c r="K476" s="26">
        <f>IFERROR(IF(I476="","",ROUND(I476*J476,2)),"")</f>
        <v/>
      </c>
      <c r="L476" s="14">
        <f>IFERROR(IF(A476="","",VLOOKUP(F476,'Paramètres'!$A$14:$D$17,4,FALSE)),"")</f>
        <v/>
      </c>
      <c r="M476" s="26">
        <f>IFERROR(IF(I476="","",ROUND(I476*L476,2)),"")</f>
        <v/>
      </c>
      <c r="N476" s="26">
        <f>IFERROR(IF(I476="","",I476+K476+M476),"")</f>
        <v/>
      </c>
      <c r="O476" s="27">
        <f>IFERROR(IF(A476="","",DATE(YEAR(A476),MONTH(A476),1)),"")</f>
        <v/>
      </c>
      <c r="P476" s="11" t="n"/>
      <c r="Q476" s="10" t="n"/>
      <c r="R476" s="4" t="n"/>
    </row>
    <row r="477">
      <c r="A477" s="10" t="n"/>
      <c r="B477" s="11" t="n"/>
      <c r="C477" s="4" t="n"/>
      <c r="D477" s="4" t="n"/>
      <c r="E477" s="11" t="n"/>
      <c r="F477" s="11" t="n"/>
      <c r="G477" s="25" t="n"/>
      <c r="H477" s="25" t="n"/>
      <c r="I477" s="26">
        <f>IFERROR(IF(A477="","",MAX(0,G477-H477)),"")</f>
        <v/>
      </c>
      <c r="J477" s="14">
        <f>IFERROR(IF(A477="","",VLOOKUP(F477,'Paramètres'!$A$14:$D$17,3,FALSE)),"")</f>
        <v/>
      </c>
      <c r="K477" s="26">
        <f>IFERROR(IF(I477="","",ROUND(I477*J477,2)),"")</f>
        <v/>
      </c>
      <c r="L477" s="14">
        <f>IFERROR(IF(A477="","",VLOOKUP(F477,'Paramètres'!$A$14:$D$17,4,FALSE)),"")</f>
        <v/>
      </c>
      <c r="M477" s="26">
        <f>IFERROR(IF(I477="","",ROUND(I477*L477,2)),"")</f>
        <v/>
      </c>
      <c r="N477" s="26">
        <f>IFERROR(IF(I477="","",I477+K477+M477),"")</f>
        <v/>
      </c>
      <c r="O477" s="27">
        <f>IFERROR(IF(A477="","",DATE(YEAR(A477),MONTH(A477),1)),"")</f>
        <v/>
      </c>
      <c r="P477" s="11" t="n"/>
      <c r="Q477" s="10" t="n"/>
      <c r="R477" s="4" t="n"/>
    </row>
    <row r="478">
      <c r="A478" s="10" t="n"/>
      <c r="B478" s="11" t="n"/>
      <c r="C478" s="4" t="n"/>
      <c r="D478" s="4" t="n"/>
      <c r="E478" s="11" t="n"/>
      <c r="F478" s="11" t="n"/>
      <c r="G478" s="25" t="n"/>
      <c r="H478" s="25" t="n"/>
      <c r="I478" s="26">
        <f>IFERROR(IF(A478="","",MAX(0,G478-H478)),"")</f>
        <v/>
      </c>
      <c r="J478" s="14">
        <f>IFERROR(IF(A478="","",VLOOKUP(F478,'Paramètres'!$A$14:$D$17,3,FALSE)),"")</f>
        <v/>
      </c>
      <c r="K478" s="26">
        <f>IFERROR(IF(I478="","",ROUND(I478*J478,2)),"")</f>
        <v/>
      </c>
      <c r="L478" s="14">
        <f>IFERROR(IF(A478="","",VLOOKUP(F478,'Paramètres'!$A$14:$D$17,4,FALSE)),"")</f>
        <v/>
      </c>
      <c r="M478" s="26">
        <f>IFERROR(IF(I478="","",ROUND(I478*L478,2)),"")</f>
        <v/>
      </c>
      <c r="N478" s="26">
        <f>IFERROR(IF(I478="","",I478+K478+M478),"")</f>
        <v/>
      </c>
      <c r="O478" s="27">
        <f>IFERROR(IF(A478="","",DATE(YEAR(A478),MONTH(A478),1)),"")</f>
        <v/>
      </c>
      <c r="P478" s="11" t="n"/>
      <c r="Q478" s="10" t="n"/>
      <c r="R478" s="4" t="n"/>
    </row>
    <row r="479">
      <c r="A479" s="10" t="n"/>
      <c r="B479" s="11" t="n"/>
      <c r="C479" s="4" t="n"/>
      <c r="D479" s="4" t="n"/>
      <c r="E479" s="11" t="n"/>
      <c r="F479" s="11" t="n"/>
      <c r="G479" s="25" t="n"/>
      <c r="H479" s="25" t="n"/>
      <c r="I479" s="26">
        <f>IFERROR(IF(A479="","",MAX(0,G479-H479)),"")</f>
        <v/>
      </c>
      <c r="J479" s="14">
        <f>IFERROR(IF(A479="","",VLOOKUP(F479,'Paramètres'!$A$14:$D$17,3,FALSE)),"")</f>
        <v/>
      </c>
      <c r="K479" s="26">
        <f>IFERROR(IF(I479="","",ROUND(I479*J479,2)),"")</f>
        <v/>
      </c>
      <c r="L479" s="14">
        <f>IFERROR(IF(A479="","",VLOOKUP(F479,'Paramètres'!$A$14:$D$17,4,FALSE)),"")</f>
        <v/>
      </c>
      <c r="M479" s="26">
        <f>IFERROR(IF(I479="","",ROUND(I479*L479,2)),"")</f>
        <v/>
      </c>
      <c r="N479" s="26">
        <f>IFERROR(IF(I479="","",I479+K479+M479),"")</f>
        <v/>
      </c>
      <c r="O479" s="27">
        <f>IFERROR(IF(A479="","",DATE(YEAR(A479),MONTH(A479),1)),"")</f>
        <v/>
      </c>
      <c r="P479" s="11" t="n"/>
      <c r="Q479" s="10" t="n"/>
      <c r="R479" s="4" t="n"/>
    </row>
    <row r="480">
      <c r="A480" s="10" t="n"/>
      <c r="B480" s="11" t="n"/>
      <c r="C480" s="4" t="n"/>
      <c r="D480" s="4" t="n"/>
      <c r="E480" s="11" t="n"/>
      <c r="F480" s="11" t="n"/>
      <c r="G480" s="25" t="n"/>
      <c r="H480" s="25" t="n"/>
      <c r="I480" s="26">
        <f>IFERROR(IF(A480="","",MAX(0,G480-H480)),"")</f>
        <v/>
      </c>
      <c r="J480" s="14">
        <f>IFERROR(IF(A480="","",VLOOKUP(F480,'Paramètres'!$A$14:$D$17,3,FALSE)),"")</f>
        <v/>
      </c>
      <c r="K480" s="26">
        <f>IFERROR(IF(I480="","",ROUND(I480*J480,2)),"")</f>
        <v/>
      </c>
      <c r="L480" s="14">
        <f>IFERROR(IF(A480="","",VLOOKUP(F480,'Paramètres'!$A$14:$D$17,4,FALSE)),"")</f>
        <v/>
      </c>
      <c r="M480" s="26">
        <f>IFERROR(IF(I480="","",ROUND(I480*L480,2)),"")</f>
        <v/>
      </c>
      <c r="N480" s="26">
        <f>IFERROR(IF(I480="","",I480+K480+M480),"")</f>
        <v/>
      </c>
      <c r="O480" s="27">
        <f>IFERROR(IF(A480="","",DATE(YEAR(A480),MONTH(A480),1)),"")</f>
        <v/>
      </c>
      <c r="P480" s="11" t="n"/>
      <c r="Q480" s="10" t="n"/>
      <c r="R480" s="4" t="n"/>
    </row>
    <row r="481">
      <c r="A481" s="10" t="n"/>
      <c r="B481" s="11" t="n"/>
      <c r="C481" s="4" t="n"/>
      <c r="D481" s="4" t="n"/>
      <c r="E481" s="11" t="n"/>
      <c r="F481" s="11" t="n"/>
      <c r="G481" s="25" t="n"/>
      <c r="H481" s="25" t="n"/>
      <c r="I481" s="26">
        <f>IFERROR(IF(A481="","",MAX(0,G481-H481)),"")</f>
        <v/>
      </c>
      <c r="J481" s="14">
        <f>IFERROR(IF(A481="","",VLOOKUP(F481,'Paramètres'!$A$14:$D$17,3,FALSE)),"")</f>
        <v/>
      </c>
      <c r="K481" s="26">
        <f>IFERROR(IF(I481="","",ROUND(I481*J481,2)),"")</f>
        <v/>
      </c>
      <c r="L481" s="14">
        <f>IFERROR(IF(A481="","",VLOOKUP(F481,'Paramètres'!$A$14:$D$17,4,FALSE)),"")</f>
        <v/>
      </c>
      <c r="M481" s="26">
        <f>IFERROR(IF(I481="","",ROUND(I481*L481,2)),"")</f>
        <v/>
      </c>
      <c r="N481" s="26">
        <f>IFERROR(IF(I481="","",I481+K481+M481),"")</f>
        <v/>
      </c>
      <c r="O481" s="27">
        <f>IFERROR(IF(A481="","",DATE(YEAR(A481),MONTH(A481),1)),"")</f>
        <v/>
      </c>
      <c r="P481" s="11" t="n"/>
      <c r="Q481" s="10" t="n"/>
      <c r="R481" s="4" t="n"/>
    </row>
    <row r="482">
      <c r="A482" s="10" t="n"/>
      <c r="B482" s="11" t="n"/>
      <c r="C482" s="4" t="n"/>
      <c r="D482" s="4" t="n"/>
      <c r="E482" s="11" t="n"/>
      <c r="F482" s="11" t="n"/>
      <c r="G482" s="25" t="n"/>
      <c r="H482" s="25" t="n"/>
      <c r="I482" s="26">
        <f>IFERROR(IF(A482="","",MAX(0,G482-H482)),"")</f>
        <v/>
      </c>
      <c r="J482" s="14">
        <f>IFERROR(IF(A482="","",VLOOKUP(F482,'Paramètres'!$A$14:$D$17,3,FALSE)),"")</f>
        <v/>
      </c>
      <c r="K482" s="26">
        <f>IFERROR(IF(I482="","",ROUND(I482*J482,2)),"")</f>
        <v/>
      </c>
      <c r="L482" s="14">
        <f>IFERROR(IF(A482="","",VLOOKUP(F482,'Paramètres'!$A$14:$D$17,4,FALSE)),"")</f>
        <v/>
      </c>
      <c r="M482" s="26">
        <f>IFERROR(IF(I482="","",ROUND(I482*L482,2)),"")</f>
        <v/>
      </c>
      <c r="N482" s="26">
        <f>IFERROR(IF(I482="","",I482+K482+M482),"")</f>
        <v/>
      </c>
      <c r="O482" s="27">
        <f>IFERROR(IF(A482="","",DATE(YEAR(A482),MONTH(A482),1)),"")</f>
        <v/>
      </c>
      <c r="P482" s="11" t="n"/>
      <c r="Q482" s="10" t="n"/>
      <c r="R482" s="4" t="n"/>
    </row>
    <row r="483">
      <c r="A483" s="10" t="n"/>
      <c r="B483" s="11" t="n"/>
      <c r="C483" s="4" t="n"/>
      <c r="D483" s="4" t="n"/>
      <c r="E483" s="11" t="n"/>
      <c r="F483" s="11" t="n"/>
      <c r="G483" s="25" t="n"/>
      <c r="H483" s="25" t="n"/>
      <c r="I483" s="26">
        <f>IFERROR(IF(A483="","",MAX(0,G483-H483)),"")</f>
        <v/>
      </c>
      <c r="J483" s="14">
        <f>IFERROR(IF(A483="","",VLOOKUP(F483,'Paramètres'!$A$14:$D$17,3,FALSE)),"")</f>
        <v/>
      </c>
      <c r="K483" s="26">
        <f>IFERROR(IF(I483="","",ROUND(I483*J483,2)),"")</f>
        <v/>
      </c>
      <c r="L483" s="14">
        <f>IFERROR(IF(A483="","",VLOOKUP(F483,'Paramètres'!$A$14:$D$17,4,FALSE)),"")</f>
        <v/>
      </c>
      <c r="M483" s="26">
        <f>IFERROR(IF(I483="","",ROUND(I483*L483,2)),"")</f>
        <v/>
      </c>
      <c r="N483" s="26">
        <f>IFERROR(IF(I483="","",I483+K483+M483),"")</f>
        <v/>
      </c>
      <c r="O483" s="27">
        <f>IFERROR(IF(A483="","",DATE(YEAR(A483),MONTH(A483),1)),"")</f>
        <v/>
      </c>
      <c r="P483" s="11" t="n"/>
      <c r="Q483" s="10" t="n"/>
      <c r="R483" s="4" t="n"/>
    </row>
    <row r="484">
      <c r="A484" s="10" t="n"/>
      <c r="B484" s="11" t="n"/>
      <c r="C484" s="4" t="n"/>
      <c r="D484" s="4" t="n"/>
      <c r="E484" s="11" t="n"/>
      <c r="F484" s="11" t="n"/>
      <c r="G484" s="25" t="n"/>
      <c r="H484" s="25" t="n"/>
      <c r="I484" s="26">
        <f>IFERROR(IF(A484="","",MAX(0,G484-H484)),"")</f>
        <v/>
      </c>
      <c r="J484" s="14">
        <f>IFERROR(IF(A484="","",VLOOKUP(F484,'Paramètres'!$A$14:$D$17,3,FALSE)),"")</f>
        <v/>
      </c>
      <c r="K484" s="26">
        <f>IFERROR(IF(I484="","",ROUND(I484*J484,2)),"")</f>
        <v/>
      </c>
      <c r="L484" s="14">
        <f>IFERROR(IF(A484="","",VLOOKUP(F484,'Paramètres'!$A$14:$D$17,4,FALSE)),"")</f>
        <v/>
      </c>
      <c r="M484" s="26">
        <f>IFERROR(IF(I484="","",ROUND(I484*L484,2)),"")</f>
        <v/>
      </c>
      <c r="N484" s="26">
        <f>IFERROR(IF(I484="","",I484+K484+M484),"")</f>
        <v/>
      </c>
      <c r="O484" s="27">
        <f>IFERROR(IF(A484="","",DATE(YEAR(A484),MONTH(A484),1)),"")</f>
        <v/>
      </c>
      <c r="P484" s="11" t="n"/>
      <c r="Q484" s="10" t="n"/>
      <c r="R484" s="4" t="n"/>
    </row>
    <row r="485">
      <c r="A485" s="10" t="n"/>
      <c r="B485" s="11" t="n"/>
      <c r="C485" s="4" t="n"/>
      <c r="D485" s="4" t="n"/>
      <c r="E485" s="11" t="n"/>
      <c r="F485" s="11" t="n"/>
      <c r="G485" s="25" t="n"/>
      <c r="H485" s="25" t="n"/>
      <c r="I485" s="26">
        <f>IFERROR(IF(A485="","",MAX(0,G485-H485)),"")</f>
        <v/>
      </c>
      <c r="J485" s="14">
        <f>IFERROR(IF(A485="","",VLOOKUP(F485,'Paramètres'!$A$14:$D$17,3,FALSE)),"")</f>
        <v/>
      </c>
      <c r="K485" s="26">
        <f>IFERROR(IF(I485="","",ROUND(I485*J485,2)),"")</f>
        <v/>
      </c>
      <c r="L485" s="14">
        <f>IFERROR(IF(A485="","",VLOOKUP(F485,'Paramètres'!$A$14:$D$17,4,FALSE)),"")</f>
        <v/>
      </c>
      <c r="M485" s="26">
        <f>IFERROR(IF(I485="","",ROUND(I485*L485,2)),"")</f>
        <v/>
      </c>
      <c r="N485" s="26">
        <f>IFERROR(IF(I485="","",I485+K485+M485),"")</f>
        <v/>
      </c>
      <c r="O485" s="27">
        <f>IFERROR(IF(A485="","",DATE(YEAR(A485),MONTH(A485),1)),"")</f>
        <v/>
      </c>
      <c r="P485" s="11" t="n"/>
      <c r="Q485" s="10" t="n"/>
      <c r="R485" s="4" t="n"/>
    </row>
    <row r="486">
      <c r="A486" s="10" t="n"/>
      <c r="B486" s="11" t="n"/>
      <c r="C486" s="4" t="n"/>
      <c r="D486" s="4" t="n"/>
      <c r="E486" s="11" t="n"/>
      <c r="F486" s="11" t="n"/>
      <c r="G486" s="25" t="n"/>
      <c r="H486" s="25" t="n"/>
      <c r="I486" s="26">
        <f>IFERROR(IF(A486="","",MAX(0,G486-H486)),"")</f>
        <v/>
      </c>
      <c r="J486" s="14">
        <f>IFERROR(IF(A486="","",VLOOKUP(F486,'Paramètres'!$A$14:$D$17,3,FALSE)),"")</f>
        <v/>
      </c>
      <c r="K486" s="26">
        <f>IFERROR(IF(I486="","",ROUND(I486*J486,2)),"")</f>
        <v/>
      </c>
      <c r="L486" s="14">
        <f>IFERROR(IF(A486="","",VLOOKUP(F486,'Paramètres'!$A$14:$D$17,4,FALSE)),"")</f>
        <v/>
      </c>
      <c r="M486" s="26">
        <f>IFERROR(IF(I486="","",ROUND(I486*L486,2)),"")</f>
        <v/>
      </c>
      <c r="N486" s="26">
        <f>IFERROR(IF(I486="","",I486+K486+M486),"")</f>
        <v/>
      </c>
      <c r="O486" s="27">
        <f>IFERROR(IF(A486="","",DATE(YEAR(A486),MONTH(A486),1)),"")</f>
        <v/>
      </c>
      <c r="P486" s="11" t="n"/>
      <c r="Q486" s="10" t="n"/>
      <c r="R486" s="4" t="n"/>
    </row>
    <row r="487">
      <c r="A487" s="10" t="n"/>
      <c r="B487" s="11" t="n"/>
      <c r="C487" s="4" t="n"/>
      <c r="D487" s="4" t="n"/>
      <c r="E487" s="11" t="n"/>
      <c r="F487" s="11" t="n"/>
      <c r="G487" s="25" t="n"/>
      <c r="H487" s="25" t="n"/>
      <c r="I487" s="26">
        <f>IFERROR(IF(A487="","",MAX(0,G487-H487)),"")</f>
        <v/>
      </c>
      <c r="J487" s="14">
        <f>IFERROR(IF(A487="","",VLOOKUP(F487,'Paramètres'!$A$14:$D$17,3,FALSE)),"")</f>
        <v/>
      </c>
      <c r="K487" s="26">
        <f>IFERROR(IF(I487="","",ROUND(I487*J487,2)),"")</f>
        <v/>
      </c>
      <c r="L487" s="14">
        <f>IFERROR(IF(A487="","",VLOOKUP(F487,'Paramètres'!$A$14:$D$17,4,FALSE)),"")</f>
        <v/>
      </c>
      <c r="M487" s="26">
        <f>IFERROR(IF(I487="","",ROUND(I487*L487,2)),"")</f>
        <v/>
      </c>
      <c r="N487" s="26">
        <f>IFERROR(IF(I487="","",I487+K487+M487),"")</f>
        <v/>
      </c>
      <c r="O487" s="27">
        <f>IFERROR(IF(A487="","",DATE(YEAR(A487),MONTH(A487),1)),"")</f>
        <v/>
      </c>
      <c r="P487" s="11" t="n"/>
      <c r="Q487" s="10" t="n"/>
      <c r="R487" s="4" t="n"/>
    </row>
    <row r="488">
      <c r="A488" s="10" t="n"/>
      <c r="B488" s="11" t="n"/>
      <c r="C488" s="4" t="n"/>
      <c r="D488" s="4" t="n"/>
      <c r="E488" s="11" t="n"/>
      <c r="F488" s="11" t="n"/>
      <c r="G488" s="25" t="n"/>
      <c r="H488" s="25" t="n"/>
      <c r="I488" s="26">
        <f>IFERROR(IF(A488="","",MAX(0,G488-H488)),"")</f>
        <v/>
      </c>
      <c r="J488" s="14">
        <f>IFERROR(IF(A488="","",VLOOKUP(F488,'Paramètres'!$A$14:$D$17,3,FALSE)),"")</f>
        <v/>
      </c>
      <c r="K488" s="26">
        <f>IFERROR(IF(I488="","",ROUND(I488*J488,2)),"")</f>
        <v/>
      </c>
      <c r="L488" s="14">
        <f>IFERROR(IF(A488="","",VLOOKUP(F488,'Paramètres'!$A$14:$D$17,4,FALSE)),"")</f>
        <v/>
      </c>
      <c r="M488" s="26">
        <f>IFERROR(IF(I488="","",ROUND(I488*L488,2)),"")</f>
        <v/>
      </c>
      <c r="N488" s="26">
        <f>IFERROR(IF(I488="","",I488+K488+M488),"")</f>
        <v/>
      </c>
      <c r="O488" s="27">
        <f>IFERROR(IF(A488="","",DATE(YEAR(A488),MONTH(A488),1)),"")</f>
        <v/>
      </c>
      <c r="P488" s="11" t="n"/>
      <c r="Q488" s="10" t="n"/>
      <c r="R488" s="4" t="n"/>
    </row>
    <row r="489">
      <c r="A489" s="10" t="n"/>
      <c r="B489" s="11" t="n"/>
      <c r="C489" s="4" t="n"/>
      <c r="D489" s="4" t="n"/>
      <c r="E489" s="11" t="n"/>
      <c r="F489" s="11" t="n"/>
      <c r="G489" s="25" t="n"/>
      <c r="H489" s="25" t="n"/>
      <c r="I489" s="26">
        <f>IFERROR(IF(A489="","",MAX(0,G489-H489)),"")</f>
        <v/>
      </c>
      <c r="J489" s="14">
        <f>IFERROR(IF(A489="","",VLOOKUP(F489,'Paramètres'!$A$14:$D$17,3,FALSE)),"")</f>
        <v/>
      </c>
      <c r="K489" s="26">
        <f>IFERROR(IF(I489="","",ROUND(I489*J489,2)),"")</f>
        <v/>
      </c>
      <c r="L489" s="14">
        <f>IFERROR(IF(A489="","",VLOOKUP(F489,'Paramètres'!$A$14:$D$17,4,FALSE)),"")</f>
        <v/>
      </c>
      <c r="M489" s="26">
        <f>IFERROR(IF(I489="","",ROUND(I489*L489,2)),"")</f>
        <v/>
      </c>
      <c r="N489" s="26">
        <f>IFERROR(IF(I489="","",I489+K489+M489),"")</f>
        <v/>
      </c>
      <c r="O489" s="27">
        <f>IFERROR(IF(A489="","",DATE(YEAR(A489),MONTH(A489),1)),"")</f>
        <v/>
      </c>
      <c r="P489" s="11" t="n"/>
      <c r="Q489" s="10" t="n"/>
      <c r="R489" s="4" t="n"/>
    </row>
    <row r="490">
      <c r="A490" s="10" t="n"/>
      <c r="B490" s="11" t="n"/>
      <c r="C490" s="4" t="n"/>
      <c r="D490" s="4" t="n"/>
      <c r="E490" s="11" t="n"/>
      <c r="F490" s="11" t="n"/>
      <c r="G490" s="25" t="n"/>
      <c r="H490" s="25" t="n"/>
      <c r="I490" s="26">
        <f>IFERROR(IF(A490="","",MAX(0,G490-H490)),"")</f>
        <v/>
      </c>
      <c r="J490" s="14">
        <f>IFERROR(IF(A490="","",VLOOKUP(F490,'Paramètres'!$A$14:$D$17,3,FALSE)),"")</f>
        <v/>
      </c>
      <c r="K490" s="26">
        <f>IFERROR(IF(I490="","",ROUND(I490*J490,2)),"")</f>
        <v/>
      </c>
      <c r="L490" s="14">
        <f>IFERROR(IF(A490="","",VLOOKUP(F490,'Paramètres'!$A$14:$D$17,4,FALSE)),"")</f>
        <v/>
      </c>
      <c r="M490" s="26">
        <f>IFERROR(IF(I490="","",ROUND(I490*L490,2)),"")</f>
        <v/>
      </c>
      <c r="N490" s="26">
        <f>IFERROR(IF(I490="","",I490+K490+M490),"")</f>
        <v/>
      </c>
      <c r="O490" s="27">
        <f>IFERROR(IF(A490="","",DATE(YEAR(A490),MONTH(A490),1)),"")</f>
        <v/>
      </c>
      <c r="P490" s="11" t="n"/>
      <c r="Q490" s="10" t="n"/>
      <c r="R490" s="4" t="n"/>
    </row>
    <row r="491">
      <c r="A491" s="10" t="n"/>
      <c r="B491" s="11" t="n"/>
      <c r="C491" s="4" t="n"/>
      <c r="D491" s="4" t="n"/>
      <c r="E491" s="11" t="n"/>
      <c r="F491" s="11" t="n"/>
      <c r="G491" s="25" t="n"/>
      <c r="H491" s="25" t="n"/>
      <c r="I491" s="26">
        <f>IFERROR(IF(A491="","",MAX(0,G491-H491)),"")</f>
        <v/>
      </c>
      <c r="J491" s="14">
        <f>IFERROR(IF(A491="","",VLOOKUP(F491,'Paramètres'!$A$14:$D$17,3,FALSE)),"")</f>
        <v/>
      </c>
      <c r="K491" s="26">
        <f>IFERROR(IF(I491="","",ROUND(I491*J491,2)),"")</f>
        <v/>
      </c>
      <c r="L491" s="14">
        <f>IFERROR(IF(A491="","",VLOOKUP(F491,'Paramètres'!$A$14:$D$17,4,FALSE)),"")</f>
        <v/>
      </c>
      <c r="M491" s="26">
        <f>IFERROR(IF(I491="","",ROUND(I491*L491,2)),"")</f>
        <v/>
      </c>
      <c r="N491" s="26">
        <f>IFERROR(IF(I491="","",I491+K491+M491),"")</f>
        <v/>
      </c>
      <c r="O491" s="27">
        <f>IFERROR(IF(A491="","",DATE(YEAR(A491),MONTH(A491),1)),"")</f>
        <v/>
      </c>
      <c r="P491" s="11" t="n"/>
      <c r="Q491" s="10" t="n"/>
      <c r="R491" s="4" t="n"/>
    </row>
    <row r="492">
      <c r="A492" s="10" t="n"/>
      <c r="B492" s="11" t="n"/>
      <c r="C492" s="4" t="n"/>
      <c r="D492" s="4" t="n"/>
      <c r="E492" s="11" t="n"/>
      <c r="F492" s="11" t="n"/>
      <c r="G492" s="25" t="n"/>
      <c r="H492" s="25" t="n"/>
      <c r="I492" s="26">
        <f>IFERROR(IF(A492="","",MAX(0,G492-H492)),"")</f>
        <v/>
      </c>
      <c r="J492" s="14">
        <f>IFERROR(IF(A492="","",VLOOKUP(F492,'Paramètres'!$A$14:$D$17,3,FALSE)),"")</f>
        <v/>
      </c>
      <c r="K492" s="26">
        <f>IFERROR(IF(I492="","",ROUND(I492*J492,2)),"")</f>
        <v/>
      </c>
      <c r="L492" s="14">
        <f>IFERROR(IF(A492="","",VLOOKUP(F492,'Paramètres'!$A$14:$D$17,4,FALSE)),"")</f>
        <v/>
      </c>
      <c r="M492" s="26">
        <f>IFERROR(IF(I492="","",ROUND(I492*L492,2)),"")</f>
        <v/>
      </c>
      <c r="N492" s="26">
        <f>IFERROR(IF(I492="","",I492+K492+M492),"")</f>
        <v/>
      </c>
      <c r="O492" s="27">
        <f>IFERROR(IF(A492="","",DATE(YEAR(A492),MONTH(A492),1)),"")</f>
        <v/>
      </c>
      <c r="P492" s="11" t="n"/>
      <c r="Q492" s="10" t="n"/>
      <c r="R492" s="4" t="n"/>
    </row>
    <row r="493">
      <c r="A493" s="10" t="n"/>
      <c r="B493" s="11" t="n"/>
      <c r="C493" s="4" t="n"/>
      <c r="D493" s="4" t="n"/>
      <c r="E493" s="11" t="n"/>
      <c r="F493" s="11" t="n"/>
      <c r="G493" s="25" t="n"/>
      <c r="H493" s="25" t="n"/>
      <c r="I493" s="26">
        <f>IFERROR(IF(A493="","",MAX(0,G493-H493)),"")</f>
        <v/>
      </c>
      <c r="J493" s="14">
        <f>IFERROR(IF(A493="","",VLOOKUP(F493,'Paramètres'!$A$14:$D$17,3,FALSE)),"")</f>
        <v/>
      </c>
      <c r="K493" s="26">
        <f>IFERROR(IF(I493="","",ROUND(I493*J493,2)),"")</f>
        <v/>
      </c>
      <c r="L493" s="14">
        <f>IFERROR(IF(A493="","",VLOOKUP(F493,'Paramètres'!$A$14:$D$17,4,FALSE)),"")</f>
        <v/>
      </c>
      <c r="M493" s="26">
        <f>IFERROR(IF(I493="","",ROUND(I493*L493,2)),"")</f>
        <v/>
      </c>
      <c r="N493" s="26">
        <f>IFERROR(IF(I493="","",I493+K493+M493),"")</f>
        <v/>
      </c>
      <c r="O493" s="27">
        <f>IFERROR(IF(A493="","",DATE(YEAR(A493),MONTH(A493),1)),"")</f>
        <v/>
      </c>
      <c r="P493" s="11" t="n"/>
      <c r="Q493" s="10" t="n"/>
      <c r="R493" s="4" t="n"/>
    </row>
    <row r="494">
      <c r="A494" s="10" t="n"/>
      <c r="B494" s="11" t="n"/>
      <c r="C494" s="4" t="n"/>
      <c r="D494" s="4" t="n"/>
      <c r="E494" s="11" t="n"/>
      <c r="F494" s="11" t="n"/>
      <c r="G494" s="25" t="n"/>
      <c r="H494" s="25" t="n"/>
      <c r="I494" s="26">
        <f>IFERROR(IF(A494="","",MAX(0,G494-H494)),"")</f>
        <v/>
      </c>
      <c r="J494" s="14">
        <f>IFERROR(IF(A494="","",VLOOKUP(F494,'Paramètres'!$A$14:$D$17,3,FALSE)),"")</f>
        <v/>
      </c>
      <c r="K494" s="26">
        <f>IFERROR(IF(I494="","",ROUND(I494*J494,2)),"")</f>
        <v/>
      </c>
      <c r="L494" s="14">
        <f>IFERROR(IF(A494="","",VLOOKUP(F494,'Paramètres'!$A$14:$D$17,4,FALSE)),"")</f>
        <v/>
      </c>
      <c r="M494" s="26">
        <f>IFERROR(IF(I494="","",ROUND(I494*L494,2)),"")</f>
        <v/>
      </c>
      <c r="N494" s="26">
        <f>IFERROR(IF(I494="","",I494+K494+M494),"")</f>
        <v/>
      </c>
      <c r="O494" s="27">
        <f>IFERROR(IF(A494="","",DATE(YEAR(A494),MONTH(A494),1)),"")</f>
        <v/>
      </c>
      <c r="P494" s="11" t="n"/>
      <c r="Q494" s="10" t="n"/>
      <c r="R494" s="4" t="n"/>
    </row>
    <row r="495">
      <c r="A495" s="10" t="n"/>
      <c r="B495" s="11" t="n"/>
      <c r="C495" s="4" t="n"/>
      <c r="D495" s="4" t="n"/>
      <c r="E495" s="11" t="n"/>
      <c r="F495" s="11" t="n"/>
      <c r="G495" s="25" t="n"/>
      <c r="H495" s="25" t="n"/>
      <c r="I495" s="26">
        <f>IFERROR(IF(A495="","",MAX(0,G495-H495)),"")</f>
        <v/>
      </c>
      <c r="J495" s="14">
        <f>IFERROR(IF(A495="","",VLOOKUP(F495,'Paramètres'!$A$14:$D$17,3,FALSE)),"")</f>
        <v/>
      </c>
      <c r="K495" s="26">
        <f>IFERROR(IF(I495="","",ROUND(I495*J495,2)),"")</f>
        <v/>
      </c>
      <c r="L495" s="14">
        <f>IFERROR(IF(A495="","",VLOOKUP(F495,'Paramètres'!$A$14:$D$17,4,FALSE)),"")</f>
        <v/>
      </c>
      <c r="M495" s="26">
        <f>IFERROR(IF(I495="","",ROUND(I495*L495,2)),"")</f>
        <v/>
      </c>
      <c r="N495" s="26">
        <f>IFERROR(IF(I495="","",I495+K495+M495),"")</f>
        <v/>
      </c>
      <c r="O495" s="27">
        <f>IFERROR(IF(A495="","",DATE(YEAR(A495),MONTH(A495),1)),"")</f>
        <v/>
      </c>
      <c r="P495" s="11" t="n"/>
      <c r="Q495" s="10" t="n"/>
      <c r="R495" s="4" t="n"/>
    </row>
    <row r="496">
      <c r="A496" s="10" t="n"/>
      <c r="B496" s="11" t="n"/>
      <c r="C496" s="4" t="n"/>
      <c r="D496" s="4" t="n"/>
      <c r="E496" s="11" t="n"/>
      <c r="F496" s="11" t="n"/>
      <c r="G496" s="25" t="n"/>
      <c r="H496" s="25" t="n"/>
      <c r="I496" s="26">
        <f>IFERROR(IF(A496="","",MAX(0,G496-H496)),"")</f>
        <v/>
      </c>
      <c r="J496" s="14">
        <f>IFERROR(IF(A496="","",VLOOKUP(F496,'Paramètres'!$A$14:$D$17,3,FALSE)),"")</f>
        <v/>
      </c>
      <c r="K496" s="26">
        <f>IFERROR(IF(I496="","",ROUND(I496*J496,2)),"")</f>
        <v/>
      </c>
      <c r="L496" s="14">
        <f>IFERROR(IF(A496="","",VLOOKUP(F496,'Paramètres'!$A$14:$D$17,4,FALSE)),"")</f>
        <v/>
      </c>
      <c r="M496" s="26">
        <f>IFERROR(IF(I496="","",ROUND(I496*L496,2)),"")</f>
        <v/>
      </c>
      <c r="N496" s="26">
        <f>IFERROR(IF(I496="","",I496+K496+M496),"")</f>
        <v/>
      </c>
      <c r="O496" s="27">
        <f>IFERROR(IF(A496="","",DATE(YEAR(A496),MONTH(A496),1)),"")</f>
        <v/>
      </c>
      <c r="P496" s="11" t="n"/>
      <c r="Q496" s="10" t="n"/>
      <c r="R496" s="4" t="n"/>
    </row>
    <row r="497">
      <c r="A497" s="10" t="n"/>
      <c r="B497" s="11" t="n"/>
      <c r="C497" s="4" t="n"/>
      <c r="D497" s="4" t="n"/>
      <c r="E497" s="11" t="n"/>
      <c r="F497" s="11" t="n"/>
      <c r="G497" s="25" t="n"/>
      <c r="H497" s="25" t="n"/>
      <c r="I497" s="26">
        <f>IFERROR(IF(A497="","",MAX(0,G497-H497)),"")</f>
        <v/>
      </c>
      <c r="J497" s="14">
        <f>IFERROR(IF(A497="","",VLOOKUP(F497,'Paramètres'!$A$14:$D$17,3,FALSE)),"")</f>
        <v/>
      </c>
      <c r="K497" s="26">
        <f>IFERROR(IF(I497="","",ROUND(I497*J497,2)),"")</f>
        <v/>
      </c>
      <c r="L497" s="14">
        <f>IFERROR(IF(A497="","",VLOOKUP(F497,'Paramètres'!$A$14:$D$17,4,FALSE)),"")</f>
        <v/>
      </c>
      <c r="M497" s="26">
        <f>IFERROR(IF(I497="","",ROUND(I497*L497,2)),"")</f>
        <v/>
      </c>
      <c r="N497" s="26">
        <f>IFERROR(IF(I497="","",I497+K497+M497),"")</f>
        <v/>
      </c>
      <c r="O497" s="27">
        <f>IFERROR(IF(A497="","",DATE(YEAR(A497),MONTH(A497),1)),"")</f>
        <v/>
      </c>
      <c r="P497" s="11" t="n"/>
      <c r="Q497" s="10" t="n"/>
      <c r="R497" s="4" t="n"/>
    </row>
    <row r="498">
      <c r="A498" s="10" t="n"/>
      <c r="B498" s="11" t="n"/>
      <c r="C498" s="4" t="n"/>
      <c r="D498" s="4" t="n"/>
      <c r="E498" s="11" t="n"/>
      <c r="F498" s="11" t="n"/>
      <c r="G498" s="25" t="n"/>
      <c r="H498" s="25" t="n"/>
      <c r="I498" s="26">
        <f>IFERROR(IF(A498="","",MAX(0,G498-H498)),"")</f>
        <v/>
      </c>
      <c r="J498" s="14">
        <f>IFERROR(IF(A498="","",VLOOKUP(F498,'Paramètres'!$A$14:$D$17,3,FALSE)),"")</f>
        <v/>
      </c>
      <c r="K498" s="26">
        <f>IFERROR(IF(I498="","",ROUND(I498*J498,2)),"")</f>
        <v/>
      </c>
      <c r="L498" s="14">
        <f>IFERROR(IF(A498="","",VLOOKUP(F498,'Paramètres'!$A$14:$D$17,4,FALSE)),"")</f>
        <v/>
      </c>
      <c r="M498" s="26">
        <f>IFERROR(IF(I498="","",ROUND(I498*L498,2)),"")</f>
        <v/>
      </c>
      <c r="N498" s="26">
        <f>IFERROR(IF(I498="","",I498+K498+M498),"")</f>
        <v/>
      </c>
      <c r="O498" s="27">
        <f>IFERROR(IF(A498="","",DATE(YEAR(A498),MONTH(A498),1)),"")</f>
        <v/>
      </c>
      <c r="P498" s="11" t="n"/>
      <c r="Q498" s="10" t="n"/>
      <c r="R498" s="4" t="n"/>
    </row>
    <row r="499">
      <c r="A499" s="10" t="n"/>
      <c r="B499" s="11" t="n"/>
      <c r="C499" s="4" t="n"/>
      <c r="D499" s="4" t="n"/>
      <c r="E499" s="11" t="n"/>
      <c r="F499" s="11" t="n"/>
      <c r="G499" s="25" t="n"/>
      <c r="H499" s="25" t="n"/>
      <c r="I499" s="26">
        <f>IFERROR(IF(A499="","",MAX(0,G499-H499)),"")</f>
        <v/>
      </c>
      <c r="J499" s="14">
        <f>IFERROR(IF(A499="","",VLOOKUP(F499,'Paramètres'!$A$14:$D$17,3,FALSE)),"")</f>
        <v/>
      </c>
      <c r="K499" s="26">
        <f>IFERROR(IF(I499="","",ROUND(I499*J499,2)),"")</f>
        <v/>
      </c>
      <c r="L499" s="14">
        <f>IFERROR(IF(A499="","",VLOOKUP(F499,'Paramètres'!$A$14:$D$17,4,FALSE)),"")</f>
        <v/>
      </c>
      <c r="M499" s="26">
        <f>IFERROR(IF(I499="","",ROUND(I499*L499,2)),"")</f>
        <v/>
      </c>
      <c r="N499" s="26">
        <f>IFERROR(IF(I499="","",I499+K499+M499),"")</f>
        <v/>
      </c>
      <c r="O499" s="27">
        <f>IFERROR(IF(A499="","",DATE(YEAR(A499),MONTH(A499),1)),"")</f>
        <v/>
      </c>
      <c r="P499" s="11" t="n"/>
      <c r="Q499" s="10" t="n"/>
      <c r="R499" s="4" t="n"/>
    </row>
    <row r="500">
      <c r="A500" s="10" t="n"/>
      <c r="B500" s="11" t="n"/>
      <c r="C500" s="4" t="n"/>
      <c r="D500" s="4" t="n"/>
      <c r="E500" s="11" t="n"/>
      <c r="F500" s="11" t="n"/>
      <c r="G500" s="25" t="n"/>
      <c r="H500" s="25" t="n"/>
      <c r="I500" s="26">
        <f>IFERROR(IF(A500="","",MAX(0,G500-H500)),"")</f>
        <v/>
      </c>
      <c r="J500" s="14">
        <f>IFERROR(IF(A500="","",VLOOKUP(F500,'Paramètres'!$A$14:$D$17,3,FALSE)),"")</f>
        <v/>
      </c>
      <c r="K500" s="26">
        <f>IFERROR(IF(I500="","",ROUND(I500*J500,2)),"")</f>
        <v/>
      </c>
      <c r="L500" s="14">
        <f>IFERROR(IF(A500="","",VLOOKUP(F500,'Paramètres'!$A$14:$D$17,4,FALSE)),"")</f>
        <v/>
      </c>
      <c r="M500" s="26">
        <f>IFERROR(IF(I500="","",ROUND(I500*L500,2)),"")</f>
        <v/>
      </c>
      <c r="N500" s="26">
        <f>IFERROR(IF(I500="","",I500+K500+M500),"")</f>
        <v/>
      </c>
      <c r="O500" s="27">
        <f>IFERROR(IF(A500="","",DATE(YEAR(A500),MONTH(A500),1)),"")</f>
        <v/>
      </c>
      <c r="P500" s="11" t="n"/>
      <c r="Q500" s="10" t="n"/>
      <c r="R500" s="4" t="n"/>
    </row>
    <row r="501">
      <c r="A501" s="10" t="n"/>
      <c r="B501" s="11" t="n"/>
      <c r="C501" s="4" t="n"/>
      <c r="D501" s="4" t="n"/>
      <c r="E501" s="11" t="n"/>
      <c r="F501" s="11" t="n"/>
      <c r="G501" s="25" t="n"/>
      <c r="H501" s="25" t="n"/>
      <c r="I501" s="26">
        <f>IFERROR(IF(A501="","",MAX(0,G501-H501)),"")</f>
        <v/>
      </c>
      <c r="J501" s="14">
        <f>IFERROR(IF(A501="","",VLOOKUP(F501,'Paramètres'!$A$14:$D$17,3,FALSE)),"")</f>
        <v/>
      </c>
      <c r="K501" s="26">
        <f>IFERROR(IF(I501="","",ROUND(I501*J501,2)),"")</f>
        <v/>
      </c>
      <c r="L501" s="14">
        <f>IFERROR(IF(A501="","",VLOOKUP(F501,'Paramètres'!$A$14:$D$17,4,FALSE)),"")</f>
        <v/>
      </c>
      <c r="M501" s="26">
        <f>IFERROR(IF(I501="","",ROUND(I501*L501,2)),"")</f>
        <v/>
      </c>
      <c r="N501" s="26">
        <f>IFERROR(IF(I501="","",I501+K501+M501),"")</f>
        <v/>
      </c>
      <c r="O501" s="27">
        <f>IFERROR(IF(A501="","",DATE(YEAR(A501),MONTH(A501),1)),"")</f>
        <v/>
      </c>
      <c r="P501" s="11" t="n"/>
      <c r="Q501" s="10" t="n"/>
      <c r="R501" s="4" t="n"/>
    </row>
    <row r="502">
      <c r="A502" s="10" t="n"/>
      <c r="B502" s="11" t="n"/>
      <c r="C502" s="4" t="n"/>
      <c r="D502" s="4" t="n"/>
      <c r="E502" s="11" t="n"/>
      <c r="F502" s="11" t="n"/>
      <c r="G502" s="25" t="n"/>
      <c r="H502" s="25" t="n"/>
      <c r="I502" s="26">
        <f>IFERROR(IF(A502="","",MAX(0,G502-H502)),"")</f>
        <v/>
      </c>
      <c r="J502" s="14">
        <f>IFERROR(IF(A502="","",VLOOKUP(F502,'Paramètres'!$A$14:$D$17,3,FALSE)),"")</f>
        <v/>
      </c>
      <c r="K502" s="26">
        <f>IFERROR(IF(I502="","",ROUND(I502*J502,2)),"")</f>
        <v/>
      </c>
      <c r="L502" s="14">
        <f>IFERROR(IF(A502="","",VLOOKUP(F502,'Paramètres'!$A$14:$D$17,4,FALSE)),"")</f>
        <v/>
      </c>
      <c r="M502" s="26">
        <f>IFERROR(IF(I502="","",ROUND(I502*L502,2)),"")</f>
        <v/>
      </c>
      <c r="N502" s="26">
        <f>IFERROR(IF(I502="","",I502+K502+M502),"")</f>
        <v/>
      </c>
      <c r="O502" s="27">
        <f>IFERROR(IF(A502="","",DATE(YEAR(A502),MONTH(A502),1)),"")</f>
        <v/>
      </c>
      <c r="P502" s="11" t="n"/>
      <c r="Q502" s="10" t="n"/>
      <c r="R502" s="4" t="n"/>
    </row>
    <row r="503">
      <c r="A503" s="10" t="n"/>
      <c r="B503" s="11" t="n"/>
      <c r="C503" s="4" t="n"/>
      <c r="D503" s="4" t="n"/>
      <c r="E503" s="11" t="n"/>
      <c r="F503" s="11" t="n"/>
      <c r="G503" s="25" t="n"/>
      <c r="H503" s="25" t="n"/>
      <c r="I503" s="26">
        <f>IFERROR(IF(A503="","",MAX(0,G503-H503)),"")</f>
        <v/>
      </c>
      <c r="J503" s="14">
        <f>IFERROR(IF(A503="","",VLOOKUP(F503,'Paramètres'!$A$14:$D$17,3,FALSE)),"")</f>
        <v/>
      </c>
      <c r="K503" s="26">
        <f>IFERROR(IF(I503="","",ROUND(I503*J503,2)),"")</f>
        <v/>
      </c>
      <c r="L503" s="14">
        <f>IFERROR(IF(A503="","",VLOOKUP(F503,'Paramètres'!$A$14:$D$17,4,FALSE)),"")</f>
        <v/>
      </c>
      <c r="M503" s="26">
        <f>IFERROR(IF(I503="","",ROUND(I503*L503,2)),"")</f>
        <v/>
      </c>
      <c r="N503" s="26">
        <f>IFERROR(IF(I503="","",I503+K503+M503),"")</f>
        <v/>
      </c>
      <c r="O503" s="27">
        <f>IFERROR(IF(A503="","",DATE(YEAR(A503),MONTH(A503),1)),"")</f>
        <v/>
      </c>
      <c r="P503" s="11" t="n"/>
      <c r="Q503" s="10" t="n"/>
      <c r="R503" s="4" t="n"/>
    </row>
    <row r="504">
      <c r="A504" s="10" t="n"/>
      <c r="B504" s="11" t="n"/>
      <c r="C504" s="4" t="n"/>
      <c r="D504" s="4" t="n"/>
      <c r="E504" s="11" t="n"/>
      <c r="F504" s="11" t="n"/>
      <c r="G504" s="25" t="n"/>
      <c r="H504" s="25" t="n"/>
      <c r="I504" s="26">
        <f>IFERROR(IF(A504="","",MAX(0,G504-H504)),"")</f>
        <v/>
      </c>
      <c r="J504" s="14">
        <f>IFERROR(IF(A504="","",VLOOKUP(F504,'Paramètres'!$A$14:$D$17,3,FALSE)),"")</f>
        <v/>
      </c>
      <c r="K504" s="26">
        <f>IFERROR(IF(I504="","",ROUND(I504*J504,2)),"")</f>
        <v/>
      </c>
      <c r="L504" s="14">
        <f>IFERROR(IF(A504="","",VLOOKUP(F504,'Paramètres'!$A$14:$D$17,4,FALSE)),"")</f>
        <v/>
      </c>
      <c r="M504" s="26">
        <f>IFERROR(IF(I504="","",ROUND(I504*L504,2)),"")</f>
        <v/>
      </c>
      <c r="N504" s="26">
        <f>IFERROR(IF(I504="","",I504+K504+M504),"")</f>
        <v/>
      </c>
      <c r="O504" s="27">
        <f>IFERROR(IF(A504="","",DATE(YEAR(A504),MONTH(A504),1)),"")</f>
        <v/>
      </c>
      <c r="P504" s="11" t="n"/>
      <c r="Q504" s="10" t="n"/>
      <c r="R504" s="4" t="n"/>
    </row>
    <row r="505">
      <c r="A505" s="10" t="n"/>
      <c r="B505" s="11" t="n"/>
      <c r="C505" s="4" t="n"/>
      <c r="D505" s="4" t="n"/>
      <c r="E505" s="11" t="n"/>
      <c r="F505" s="11" t="n"/>
      <c r="G505" s="25" t="n"/>
      <c r="H505" s="25" t="n"/>
      <c r="I505" s="26">
        <f>IFERROR(IF(A505="","",MAX(0,G505-H505)),"")</f>
        <v/>
      </c>
      <c r="J505" s="14">
        <f>IFERROR(IF(A505="","",VLOOKUP(F505,'Paramètres'!$A$14:$D$17,3,FALSE)),"")</f>
        <v/>
      </c>
      <c r="K505" s="26">
        <f>IFERROR(IF(I505="","",ROUND(I505*J505,2)),"")</f>
        <v/>
      </c>
      <c r="L505" s="14">
        <f>IFERROR(IF(A505="","",VLOOKUP(F505,'Paramètres'!$A$14:$D$17,4,FALSE)),"")</f>
        <v/>
      </c>
      <c r="M505" s="26">
        <f>IFERROR(IF(I505="","",ROUND(I505*L505,2)),"")</f>
        <v/>
      </c>
      <c r="N505" s="26">
        <f>IFERROR(IF(I505="","",I505+K505+M505),"")</f>
        <v/>
      </c>
      <c r="O505" s="27">
        <f>IFERROR(IF(A505="","",DATE(YEAR(A505),MONTH(A505),1)),"")</f>
        <v/>
      </c>
      <c r="P505" s="11" t="n"/>
      <c r="Q505" s="10" t="n"/>
      <c r="R505" s="4" t="n"/>
    </row>
    <row r="506">
      <c r="A506" s="10" t="n"/>
      <c r="B506" s="11" t="n"/>
      <c r="C506" s="4" t="n"/>
      <c r="D506" s="4" t="n"/>
      <c r="E506" s="11" t="n"/>
      <c r="F506" s="11" t="n"/>
      <c r="G506" s="25" t="n"/>
      <c r="H506" s="25" t="n"/>
      <c r="I506" s="26">
        <f>IFERROR(IF(A506="","",MAX(0,G506-H506)),"")</f>
        <v/>
      </c>
      <c r="J506" s="14">
        <f>IFERROR(IF(A506="","",VLOOKUP(F506,'Paramètres'!$A$14:$D$17,3,FALSE)),"")</f>
        <v/>
      </c>
      <c r="K506" s="26">
        <f>IFERROR(IF(I506="","",ROUND(I506*J506,2)),"")</f>
        <v/>
      </c>
      <c r="L506" s="14">
        <f>IFERROR(IF(A506="","",VLOOKUP(F506,'Paramètres'!$A$14:$D$17,4,FALSE)),"")</f>
        <v/>
      </c>
      <c r="M506" s="26">
        <f>IFERROR(IF(I506="","",ROUND(I506*L506,2)),"")</f>
        <v/>
      </c>
      <c r="N506" s="26">
        <f>IFERROR(IF(I506="","",I506+K506+M506),"")</f>
        <v/>
      </c>
      <c r="O506" s="27">
        <f>IFERROR(IF(A506="","",DATE(YEAR(A506),MONTH(A506),1)),"")</f>
        <v/>
      </c>
      <c r="P506" s="11" t="n"/>
      <c r="Q506" s="10" t="n"/>
      <c r="R506" s="4" t="n"/>
    </row>
    <row r="507">
      <c r="A507" s="10" t="n"/>
      <c r="B507" s="11" t="n"/>
      <c r="C507" s="4" t="n"/>
      <c r="D507" s="4" t="n"/>
      <c r="E507" s="11" t="n"/>
      <c r="F507" s="11" t="n"/>
      <c r="G507" s="25" t="n"/>
      <c r="H507" s="25" t="n"/>
      <c r="I507" s="26">
        <f>IFERROR(IF(A507="","",MAX(0,G507-H507)),"")</f>
        <v/>
      </c>
      <c r="J507" s="14">
        <f>IFERROR(IF(A507="","",VLOOKUP(F507,'Paramètres'!$A$14:$D$17,3,FALSE)),"")</f>
        <v/>
      </c>
      <c r="K507" s="26">
        <f>IFERROR(IF(I507="","",ROUND(I507*J507,2)),"")</f>
        <v/>
      </c>
      <c r="L507" s="14">
        <f>IFERROR(IF(A507="","",VLOOKUP(F507,'Paramètres'!$A$14:$D$17,4,FALSE)),"")</f>
        <v/>
      </c>
      <c r="M507" s="26">
        <f>IFERROR(IF(I507="","",ROUND(I507*L507,2)),"")</f>
        <v/>
      </c>
      <c r="N507" s="26">
        <f>IFERROR(IF(I507="","",I507+K507+M507),"")</f>
        <v/>
      </c>
      <c r="O507" s="27">
        <f>IFERROR(IF(A507="","",DATE(YEAR(A507),MONTH(A507),1)),"")</f>
        <v/>
      </c>
      <c r="P507" s="11" t="n"/>
      <c r="Q507" s="10" t="n"/>
      <c r="R507" s="4" t="n"/>
    </row>
  </sheetData>
  <mergeCells count="2">
    <mergeCell ref="A1:R1"/>
    <mergeCell ref="A2:R2"/>
  </mergeCells>
  <conditionalFormatting sqref="P8:P507">
    <cfRule type="expression" priority="1" dxfId="0">
      <formula>$P8="À recevoir"</formula>
    </cfRule>
  </conditionalFormatting>
  <conditionalFormatting sqref="A8:N507">
    <cfRule type="expression" priority="2" dxfId="1">
      <formula>$P8="Annulée"</formula>
    </cfRule>
  </conditionalFormatting>
  <conditionalFormatting sqref="B8:B507">
    <cfRule type="expression" priority="3" dxfId="2">
      <formula>AND(B8&lt;&gt;"",COUNTIF($B$8:$B$507,B8)&gt;1)</formula>
    </cfRule>
  </conditionalFormatting>
  <dataValidations count="7">
    <dataValidation sqref="A8:A507" showErrorMessage="1" showInputMessage="1" allowBlank="1" type="date">
      <formula1>DATE(2000,1,1)</formula1>
    </dataValidation>
    <dataValidation sqref="E8:E507" showErrorMessage="1" showInputMessage="1" allowBlank="1" type="list">
      <formula1>'Paramètres'!$F$14:$F$19</formula1>
    </dataValidation>
    <dataValidation sqref="F8:F507" showErrorMessage="1" showInputMessage="1" allowBlank="1" type="list">
      <formula1>'Paramètres'!$A$14:$A$17</formula1>
    </dataValidation>
    <dataValidation sqref="G8:G507" showErrorMessage="1" showInputMessage="1" allowBlank="1" type="decimal" operator="greaterThanOrEqual">
      <formula1>0</formula1>
    </dataValidation>
    <dataValidation sqref="H8:H507" showErrorMessage="1" showInputMessage="1" allowBlank="1" type="decimal" operator="greaterThanOrEqual">
      <formula1>0</formula1>
    </dataValidation>
    <dataValidation sqref="P8:P507" showErrorMessage="1" showInputMessage="1" allowBlank="1" type="list">
      <formula1>'Paramètres'!$H$14:$H$16</formula1>
    </dataValidation>
    <dataValidation sqref="Q8:Q507" showErrorMessage="1" showInputMessage="1" allowBlank="1" type="date">
      <formula1>DATE(2000,1,1)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2026-09-02T09:35:20Z</dcterms:created>
  <dcterms:modified xmlns:dcterms="http://purl.org/dc/terms/" xmlns:xsi="http://www.w3.org/2001/XMLSchema-instance" xsi:type="dcterms:W3CDTF">2026-09-02T09:35:20Z</dcterms:modified>
</cp:coreProperties>
</file>