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Employés" sheetId="2" state="visible" r:id="rId2"/>
    <sheet xmlns:r="http://schemas.openxmlformats.org/officeDocument/2006/relationships" name="Absences maladie" sheetId="3" state="visible" r:id="rId3"/>
    <sheet xmlns:r="http://schemas.openxmlformats.org/officeDocument/2006/relationships" name="Paramèt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1F3F5B"/>
      <sz val="11"/>
    </font>
    <font>
      <name val="Aptos"/>
      <b val="1"/>
      <color rgb="00000000"/>
      <sz val="10"/>
    </font>
    <font>
      <name val="Aptos"/>
      <b val="1"/>
      <color rgb="00004B87"/>
      <sz val="14"/>
    </font>
    <font>
      <name val="Aptos"/>
      <b val="1"/>
      <color rgb="00FFFFFF"/>
      <sz val="12"/>
    </font>
    <font>
      <name val="Aptos"/>
      <b val="1"/>
      <color rgb="00FFFFFF"/>
      <sz val="11"/>
    </font>
    <font>
      <name val="Aptos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D9EAF7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2D6A9F"/>
      </patternFill>
    </fill>
    <fill>
      <patternFill patternType="solid">
        <fgColor rgb="00FFFFFF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Continuous" vertical="center"/>
    </xf>
    <xf numFmtId="0" fontId="0" fillId="3" borderId="0" pivotButton="0" quotePrefix="0" xfId="0"/>
    <xf numFmtId="0" fontId="3" fillId="0" borderId="0" applyAlignment="1" pivotButton="0" quotePrefix="0" xfId="0">
      <alignment horizontal="center" vertical="center"/>
    </xf>
    <xf numFmtId="164" fontId="0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4" fontId="4" fillId="5" borderId="1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Continuous" vertical="center"/>
    </xf>
    <xf numFmtId="0" fontId="0" fillId="6" borderId="0" pivotButton="0" quotePrefix="0" xfId="0"/>
    <xf numFmtId="0" fontId="6" fillId="2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4" fontId="0" fillId="5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4" fontId="0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Continuous" vertical="center" wrapText="1"/>
    </xf>
    <xf numFmtId="0" fontId="0" fillId="4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0" fillId="8" borderId="1" applyAlignment="1" applyProtection="1" pivotButton="0" quotePrefix="0" xfId="0">
      <alignment horizontal="center" vertical="center"/>
      <protection locked="0" hidden="0"/>
    </xf>
    <xf numFmtId="0" fontId="0" fillId="8" borderId="1" applyAlignment="1" applyProtection="1" pivotButton="0" quotePrefix="0" xfId="0">
      <alignment horizontal="left" vertical="center"/>
      <protection locked="0" hidden="0"/>
    </xf>
    <xf numFmtId="164" fontId="0" fillId="8" borderId="1" applyAlignment="1" applyProtection="1" pivotButton="0" quotePrefix="0" xfId="0">
      <alignment horizontal="center" vertical="center"/>
      <protection locked="0" hidden="0"/>
    </xf>
    <xf numFmtId="4" fontId="0" fillId="8" borderId="1" applyAlignment="1" applyProtection="1" pivotButton="0" quotePrefix="0" xfId="0">
      <alignment horizontal="center" vertical="center"/>
      <protection locked="0" hidden="0"/>
    </xf>
    <xf numFmtId="0" fontId="0" fillId="7" borderId="1" applyAlignment="1" pivotButton="0" quotePrefix="0" xfId="0">
      <alignment horizontal="left" vertical="center" wrapText="1"/>
    </xf>
    <xf numFmtId="0" fontId="0" fillId="8" borderId="1" applyAlignment="1" applyProtection="1" pivotButton="0" quotePrefix="0" xfId="0">
      <alignment horizontal="left" vertical="center" wrapText="1"/>
      <protection locked="0" hidden="0"/>
    </xf>
    <xf numFmtId="4" fontId="0" fillId="8" borderId="1" applyAlignment="1" applyProtection="1" pivotButton="0" quotePrefix="0" xfId="0">
      <alignment horizontal="left" vertical="center" wrapText="1"/>
      <protection locked="0" hidden="0"/>
    </xf>
    <xf numFmtId="0" fontId="6" fillId="2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Continuous" vertical="center" wrapText="1"/>
    </xf>
    <xf numFmtId="0" fontId="0" fillId="5" borderId="0" pivotButton="0" quotePrefix="0" xfId="0"/>
  </cellXfs>
  <cellStyles count="1">
    <cellStyle name="Normal" xfId="0" builtinId="0" hidden="0"/>
  </cellStyles>
  <dxfs count="5">
    <dxf>
      <font>
        <name val="Aptos"/>
        <b val="1"/>
        <color rgb="00C73939"/>
        <sz val="10"/>
      </font>
      <fill>
        <patternFill patternType="solid">
          <fgColor rgb="00F8D7DA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4D6"/>
        </patternFill>
      </fill>
    </dxf>
    <dxf>
      <font>
        <name val="Aptos"/>
        <b val="1"/>
        <color rgb="00000000"/>
        <sz val="10"/>
      </font>
      <fill>
        <patternFill patternType="solid">
          <fgColor rgb="00FCE4D6"/>
        </patternFill>
      </fill>
    </dxf>
    <dxf>
      <font>
        <name val="Aptos"/>
        <b val="1"/>
        <color rgb="00147D64"/>
        <sz val="10"/>
      </font>
      <fill>
        <patternFill patternType="solid">
          <fgColor rgb="00DDEF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de maladie prises par employé — période sélectionnée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bord'!E15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bord'!$B$16:$B$25</f>
            </numRef>
          </cat>
          <val>
            <numRef>
              <f>'Tableau de bord'!$E$16:$E$25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Employés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13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mployes" displayName="tblEmployes" ref="A5:N101" headerRowCount="1">
  <autoFilter ref="A5:N101"/>
  <tableColumns count="14">
    <tableColumn id="1" name="No d’employé"/>
    <tableColumn id="2" name="Prénom et nom"/>
    <tableColumn id="3" name="Date d’embauche"/>
    <tableColumn id="4" name="Statut d’emploi"/>
    <tableColumn id="5" name="Horaire habituel (h/semaine)"/>
    <tableColumn id="6" name="Département"/>
    <tableColumn id="7" name="Statut"/>
    <tableColumn id="8" name="Courriel professionnel"/>
    <tableColumn id="9" name="Solde d’ouverture (h)"/>
    <tableColumn id="10" name="Crédit annuel (h)"/>
    <tableColumn id="11" name="Ajustements (h)"/>
    <tableColumn id="12" name="Heures maladie prises (h)"/>
    <tableColumn id="13" name="Heures payées (h)"/>
    <tableColumn id="14" name="Solde actuel (h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AbsencesMaladie" displayName="tblAbsencesMaladie" ref="A5:M105" headerRowCount="1">
  <autoFilter ref="A5:M105"/>
  <tableColumns count="13">
    <tableColumn id="1" name="No d’employé"/>
    <tableColumn id="2" name="Date de début"/>
    <tableColumn id="3" name="Date de fin"/>
    <tableColumn id="4" name="Type d’absence"/>
    <tableColumn id="5" name="Motif administratif"/>
    <tableColumn id="6" name="Heures par jour"/>
    <tableColumn id="7" name="Jours ouvrables"/>
    <tableColumn id="8" name="Heures demandées"/>
    <tableColumn id="9" name="Heures d’absence"/>
    <tableColumn id="10" name="Heures payées"/>
    <tableColumn id="11" name="Heures non payées"/>
    <tableColumn id="12" name="Suivi administratif"/>
    <tableColumn id="13" name="Contrôle de sais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2" customWidth="1" min="3" max="3"/>
    <col width="22" customWidth="1" min="4" max="4"/>
    <col width="24" customWidth="1" min="5" max="5"/>
    <col width="18" customWidth="1" min="6" max="6"/>
    <col width="22" customWidth="1" min="7" max="7"/>
    <col width="18" customWidth="1" min="8" max="8"/>
    <col width="3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 ht="28" customHeight="1">
      <c r="A1" s="1" t="inlineStr">
        <is>
          <t>Tableau de bord — Suivi des congés maladie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Période d’analyse et indicateurs administratifs</t>
        </is>
      </c>
      <c r="B2" s="4" t="n"/>
      <c r="C2" s="4" t="n"/>
      <c r="D2" s="4" t="n"/>
      <c r="E2" s="4" t="n"/>
      <c r="F2" s="4" t="n"/>
      <c r="G2" s="4" t="n"/>
      <c r="H2" s="4" t="n"/>
    </row>
    <row r="3"/>
    <row r="4">
      <c r="A4" s="5" t="inlineStr">
        <is>
          <t>Date de début</t>
        </is>
      </c>
      <c r="B4" s="6" t="n">
        <v>46023</v>
      </c>
      <c r="D4" s="5" t="inlineStr">
        <is>
          <t>Date de fin</t>
        </is>
      </c>
      <c r="E4" s="6" t="n">
        <v>46387</v>
      </c>
    </row>
    <row r="5"/>
    <row r="6"/>
    <row r="7">
      <c r="A7" s="7" t="inlineStr">
        <is>
          <t>Employés actifs</t>
        </is>
      </c>
      <c r="B7" s="8">
        <f>COUNTIF(Employés!$G$6:$G$101,"Actif")</f>
        <v/>
      </c>
      <c r="D7" s="7" t="inlineStr">
        <is>
          <t>Absences enregistrées</t>
        </is>
      </c>
      <c r="E7" s="8">
        <f>COUNTIFS('Absences maladie'!$B$6:$B$105,"&gt;="&amp;$B$4,'Absences maladie'!$B$6:$B$105,"&lt;="&amp;$E$4)</f>
        <v/>
      </c>
      <c r="G7" s="7" t="inlineStr">
        <is>
          <t>Heures d’absence</t>
        </is>
      </c>
      <c r="H7" s="9">
        <f>SUMIFS('Absences maladie'!$I$6:$I$105,'Absences maladie'!$B$6:$B$105,"&gt;="&amp;$B$4,'Absences maladie'!$B$6:$B$105,"&lt;="&amp;$E$4)</f>
        <v/>
      </c>
    </row>
    <row r="8"/>
    <row r="9"/>
    <row r="10">
      <c r="A10" s="7" t="inlineStr">
        <is>
          <t>Heures payées</t>
        </is>
      </c>
      <c r="B10" s="9">
        <f>SUMIFS('Absences maladie'!$J$6:$J$105,'Absences maladie'!$B$6:$B$105,"&gt;="&amp;$B$4,'Absences maladie'!$B$6:$B$105,"&lt;="&amp;$E$4)</f>
        <v/>
      </c>
      <c r="D10" s="7" t="inlineStr">
        <is>
          <t>Heures non payées</t>
        </is>
      </c>
      <c r="E10" s="9">
        <f>SUMIFS('Absences maladie'!$K$6:$K$105,'Absences maladie'!$B$6:$B$105,"&gt;="&amp;$B$4,'Absences maladie'!$B$6:$B$105,"&lt;="&amp;$E$4)</f>
        <v/>
      </c>
      <c r="G10" s="7" t="inlineStr">
        <is>
          <t>Employés avec solde négatif</t>
        </is>
      </c>
      <c r="H10" s="8">
        <f>COUNTIF(Employés!$N$6:$N$101,"&lt;0")</f>
        <v/>
      </c>
    </row>
    <row r="11"/>
    <row r="12"/>
    <row r="13"/>
    <row r="14">
      <c r="A14" s="10" t="inlineStr">
        <is>
          <t>Sommaire des banques de congés maladie</t>
        </is>
      </c>
      <c r="B14" s="11" t="n"/>
      <c r="C14" s="11" t="n"/>
      <c r="D14" s="11" t="n"/>
      <c r="E14" s="11" t="n"/>
      <c r="F14" s="11" t="n"/>
      <c r="G14" s="11" t="n"/>
      <c r="H14" s="11" t="n"/>
    </row>
    <row r="15">
      <c r="A15" s="12" t="inlineStr">
        <is>
          <t>No d’employé</t>
        </is>
      </c>
      <c r="B15" s="12" t="inlineStr">
        <is>
          <t>Employé</t>
        </is>
      </c>
      <c r="C15" s="12" t="inlineStr">
        <is>
          <t>Département</t>
        </is>
      </c>
      <c r="D15" s="12" t="inlineStr">
        <is>
          <t>Banque annuelle (h)</t>
        </is>
      </c>
      <c r="E15" s="12" t="inlineStr">
        <is>
          <t>Heures prises — période</t>
        </is>
      </c>
      <c r="F15" s="12" t="inlineStr">
        <is>
          <t>Solde actuel (h)</t>
        </is>
      </c>
      <c r="G15" s="12" t="inlineStr">
        <is>
          <t>Statut du solde</t>
        </is>
      </c>
      <c r="H15" s="12" t="inlineStr">
        <is>
          <t>Suivi requis</t>
        </is>
      </c>
    </row>
    <row r="16">
      <c r="A16" s="13">
        <f>IFERROR(Employés!A6,"")</f>
        <v/>
      </c>
      <c r="B16" s="14">
        <f>IFERROR(Employés!B6,"")</f>
        <v/>
      </c>
      <c r="C16" s="14">
        <f>IFERROR(Employés!F6,"")</f>
        <v/>
      </c>
      <c r="D16" s="15">
        <f>IFERROR(Employés!J6,0)</f>
        <v/>
      </c>
      <c r="E16" s="15">
        <f>IFERROR(SUMIFS('Absences maladie'!$I$6:$I$105,'Absences maladie'!$A$6:$A$105,$A16,'Absences maladie'!$B$6:$B$105,"&gt;="&amp;$B$4,'Absences maladie'!$B$6:$B$105,"&lt;="&amp;$E$4),0)</f>
        <v/>
      </c>
      <c r="F16" s="15">
        <f>IFERROR(Employés!N6,0)</f>
        <v/>
      </c>
      <c r="G16" s="13">
        <f>IF($A16="","",IF($F16&lt;0,"Solde négatif",IF($F16&lt;=Paramètres!$B$12,"Solde à surveiller","Conforme")))</f>
        <v/>
      </c>
      <c r="H16" s="13">
        <f>IF($A16="","",IF(OR($G16="Solde négatif",$E16&gt;=Paramètres!$B$13),"Oui","Non"))</f>
        <v/>
      </c>
    </row>
    <row r="17">
      <c r="A17" s="16">
        <f>IFERROR(Employés!A7,"")</f>
        <v/>
      </c>
      <c r="B17" s="17">
        <f>IFERROR(Employés!B7,"")</f>
        <v/>
      </c>
      <c r="C17" s="17">
        <f>IFERROR(Employés!F7,"")</f>
        <v/>
      </c>
      <c r="D17" s="18">
        <f>IFERROR(Employés!J7,0)</f>
        <v/>
      </c>
      <c r="E17" s="18">
        <f>IFERROR(SUMIFS('Absences maladie'!$I$6:$I$105,'Absences maladie'!$A$6:$A$105,$A17,'Absences maladie'!$B$6:$B$105,"&gt;="&amp;$B$4,'Absences maladie'!$B$6:$B$105,"&lt;="&amp;$E$4),0)</f>
        <v/>
      </c>
      <c r="F17" s="18">
        <f>IFERROR(Employés!N7,0)</f>
        <v/>
      </c>
      <c r="G17" s="16">
        <f>IF($A17="","",IF($F17&lt;0,"Solde négatif",IF($F17&lt;=Paramètres!$B$12,"Solde à surveiller","Conforme")))</f>
        <v/>
      </c>
      <c r="H17" s="16">
        <f>IF($A17="","",IF(OR($G17="Solde négatif",$E17&gt;=Paramètres!$B$13),"Oui","Non"))</f>
        <v/>
      </c>
    </row>
    <row r="18">
      <c r="A18" s="13">
        <f>IFERROR(Employés!A8,"")</f>
        <v/>
      </c>
      <c r="B18" s="14">
        <f>IFERROR(Employés!B8,"")</f>
        <v/>
      </c>
      <c r="C18" s="14">
        <f>IFERROR(Employés!F8,"")</f>
        <v/>
      </c>
      <c r="D18" s="15">
        <f>IFERROR(Employés!J8,0)</f>
        <v/>
      </c>
      <c r="E18" s="15">
        <f>IFERROR(SUMIFS('Absences maladie'!$I$6:$I$105,'Absences maladie'!$A$6:$A$105,$A18,'Absences maladie'!$B$6:$B$105,"&gt;="&amp;$B$4,'Absences maladie'!$B$6:$B$105,"&lt;="&amp;$E$4),0)</f>
        <v/>
      </c>
      <c r="F18" s="15">
        <f>IFERROR(Employés!N8,0)</f>
        <v/>
      </c>
      <c r="G18" s="13">
        <f>IF($A18="","",IF($F18&lt;0,"Solde négatif",IF($F18&lt;=Paramètres!$B$12,"Solde à surveiller","Conforme")))</f>
        <v/>
      </c>
      <c r="H18" s="13">
        <f>IF($A18="","",IF(OR($G18="Solde négatif",$E18&gt;=Paramètres!$B$13),"Oui","Non"))</f>
        <v/>
      </c>
    </row>
    <row r="19">
      <c r="A19" s="16">
        <f>IFERROR(Employés!A9,"")</f>
        <v/>
      </c>
      <c r="B19" s="17">
        <f>IFERROR(Employés!B9,"")</f>
        <v/>
      </c>
      <c r="C19" s="17">
        <f>IFERROR(Employés!F9,"")</f>
        <v/>
      </c>
      <c r="D19" s="18">
        <f>IFERROR(Employés!J9,0)</f>
        <v/>
      </c>
      <c r="E19" s="18">
        <f>IFERROR(SUMIFS('Absences maladie'!$I$6:$I$105,'Absences maladie'!$A$6:$A$105,$A19,'Absences maladie'!$B$6:$B$105,"&gt;="&amp;$B$4,'Absences maladie'!$B$6:$B$105,"&lt;="&amp;$E$4),0)</f>
        <v/>
      </c>
      <c r="F19" s="18">
        <f>IFERROR(Employés!N9,0)</f>
        <v/>
      </c>
      <c r="G19" s="16">
        <f>IF($A19="","",IF($F19&lt;0,"Solde négatif",IF($F19&lt;=Paramètres!$B$12,"Solde à surveiller","Conforme")))</f>
        <v/>
      </c>
      <c r="H19" s="16">
        <f>IF($A19="","",IF(OR($G19="Solde négatif",$E19&gt;=Paramètres!$B$13),"Oui","Non"))</f>
        <v/>
      </c>
    </row>
    <row r="20">
      <c r="A20" s="13">
        <f>IFERROR(Employés!A10,"")</f>
        <v/>
      </c>
      <c r="B20" s="14">
        <f>IFERROR(Employés!B10,"")</f>
        <v/>
      </c>
      <c r="C20" s="14">
        <f>IFERROR(Employés!F10,"")</f>
        <v/>
      </c>
      <c r="D20" s="15">
        <f>IFERROR(Employés!J10,0)</f>
        <v/>
      </c>
      <c r="E20" s="15">
        <f>IFERROR(SUMIFS('Absences maladie'!$I$6:$I$105,'Absences maladie'!$A$6:$A$105,$A20,'Absences maladie'!$B$6:$B$105,"&gt;="&amp;$B$4,'Absences maladie'!$B$6:$B$105,"&lt;="&amp;$E$4),0)</f>
        <v/>
      </c>
      <c r="F20" s="15">
        <f>IFERROR(Employés!N10,0)</f>
        <v/>
      </c>
      <c r="G20" s="13">
        <f>IF($A20="","",IF($F20&lt;0,"Solde négatif",IF($F20&lt;=Paramètres!$B$12,"Solde à surveiller","Conforme")))</f>
        <v/>
      </c>
      <c r="H20" s="13">
        <f>IF($A20="","",IF(OR($G20="Solde négatif",$E20&gt;=Paramètres!$B$13),"Oui","Non"))</f>
        <v/>
      </c>
    </row>
    <row r="21">
      <c r="A21" s="16">
        <f>IFERROR(Employés!A11,"")</f>
        <v/>
      </c>
      <c r="B21" s="17">
        <f>IFERROR(Employés!B11,"")</f>
        <v/>
      </c>
      <c r="C21" s="17">
        <f>IFERROR(Employés!F11,"")</f>
        <v/>
      </c>
      <c r="D21" s="18">
        <f>IFERROR(Employés!J11,0)</f>
        <v/>
      </c>
      <c r="E21" s="18">
        <f>IFERROR(SUMIFS('Absences maladie'!$I$6:$I$105,'Absences maladie'!$A$6:$A$105,$A21,'Absences maladie'!$B$6:$B$105,"&gt;="&amp;$B$4,'Absences maladie'!$B$6:$B$105,"&lt;="&amp;$E$4),0)</f>
        <v/>
      </c>
      <c r="F21" s="18">
        <f>IFERROR(Employés!N11,0)</f>
        <v/>
      </c>
      <c r="G21" s="16">
        <f>IF($A21="","",IF($F21&lt;0,"Solde négatif",IF($F21&lt;=Paramètres!$B$12,"Solde à surveiller","Conforme")))</f>
        <v/>
      </c>
      <c r="H21" s="16">
        <f>IF($A21="","",IF(OR($G21="Solde négatif",$E21&gt;=Paramètres!$B$13),"Oui","Non"))</f>
        <v/>
      </c>
    </row>
    <row r="22">
      <c r="A22" s="13">
        <f>IFERROR(Employés!A12,"")</f>
        <v/>
      </c>
      <c r="B22" s="14">
        <f>IFERROR(Employés!B12,"")</f>
        <v/>
      </c>
      <c r="C22" s="14">
        <f>IFERROR(Employés!F12,"")</f>
        <v/>
      </c>
      <c r="D22" s="15">
        <f>IFERROR(Employés!J12,0)</f>
        <v/>
      </c>
      <c r="E22" s="15">
        <f>IFERROR(SUMIFS('Absences maladie'!$I$6:$I$105,'Absences maladie'!$A$6:$A$105,$A22,'Absences maladie'!$B$6:$B$105,"&gt;="&amp;$B$4,'Absences maladie'!$B$6:$B$105,"&lt;="&amp;$E$4),0)</f>
        <v/>
      </c>
      <c r="F22" s="15">
        <f>IFERROR(Employés!N12,0)</f>
        <v/>
      </c>
      <c r="G22" s="13">
        <f>IF($A22="","",IF($F22&lt;0,"Solde négatif",IF($F22&lt;=Paramètres!$B$12,"Solde à surveiller","Conforme")))</f>
        <v/>
      </c>
      <c r="H22" s="13">
        <f>IF($A22="","",IF(OR($G22="Solde négatif",$E22&gt;=Paramètres!$B$13),"Oui","Non"))</f>
        <v/>
      </c>
    </row>
    <row r="23">
      <c r="A23" s="16">
        <f>IFERROR(Employés!A13,"")</f>
        <v/>
      </c>
      <c r="B23" s="17">
        <f>IFERROR(Employés!B13,"")</f>
        <v/>
      </c>
      <c r="C23" s="17">
        <f>IFERROR(Employés!F13,"")</f>
        <v/>
      </c>
      <c r="D23" s="18">
        <f>IFERROR(Employés!J13,0)</f>
        <v/>
      </c>
      <c r="E23" s="18">
        <f>IFERROR(SUMIFS('Absences maladie'!$I$6:$I$105,'Absences maladie'!$A$6:$A$105,$A23,'Absences maladie'!$B$6:$B$105,"&gt;="&amp;$B$4,'Absences maladie'!$B$6:$B$105,"&lt;="&amp;$E$4),0)</f>
        <v/>
      </c>
      <c r="F23" s="18">
        <f>IFERROR(Employés!N13,0)</f>
        <v/>
      </c>
      <c r="G23" s="16">
        <f>IF($A23="","",IF($F23&lt;0,"Solde négatif",IF($F23&lt;=Paramètres!$B$12,"Solde à surveiller","Conforme")))</f>
        <v/>
      </c>
      <c r="H23" s="16">
        <f>IF($A23="","",IF(OR($G23="Solde négatif",$E23&gt;=Paramètres!$B$13),"Oui","Non"))</f>
        <v/>
      </c>
    </row>
    <row r="24">
      <c r="A24" s="13">
        <f>IFERROR(Employés!A14,"")</f>
        <v/>
      </c>
      <c r="B24" s="14">
        <f>IFERROR(Employés!B14,"")</f>
        <v/>
      </c>
      <c r="C24" s="14">
        <f>IFERROR(Employés!F14,"")</f>
        <v/>
      </c>
      <c r="D24" s="15">
        <f>IFERROR(Employés!J14,0)</f>
        <v/>
      </c>
      <c r="E24" s="15">
        <f>IFERROR(SUMIFS('Absences maladie'!$I$6:$I$105,'Absences maladie'!$A$6:$A$105,$A24,'Absences maladie'!$B$6:$B$105,"&gt;="&amp;$B$4,'Absences maladie'!$B$6:$B$105,"&lt;="&amp;$E$4),0)</f>
        <v/>
      </c>
      <c r="F24" s="15">
        <f>IFERROR(Employés!N14,0)</f>
        <v/>
      </c>
      <c r="G24" s="13">
        <f>IF($A24="","",IF($F24&lt;0,"Solde négatif",IF($F24&lt;=Paramètres!$B$12,"Solde à surveiller","Conforme")))</f>
        <v/>
      </c>
      <c r="H24" s="13">
        <f>IF($A24="","",IF(OR($G24="Solde négatif",$E24&gt;=Paramètres!$B$13),"Oui","Non"))</f>
        <v/>
      </c>
    </row>
    <row r="25">
      <c r="A25" s="16">
        <f>IFERROR(Employés!A15,"")</f>
        <v/>
      </c>
      <c r="B25" s="17">
        <f>IFERROR(Employés!B15,"")</f>
        <v/>
      </c>
      <c r="C25" s="17">
        <f>IFERROR(Employés!F15,"")</f>
        <v/>
      </c>
      <c r="D25" s="18">
        <f>IFERROR(Employés!J15,0)</f>
        <v/>
      </c>
      <c r="E25" s="18">
        <f>IFERROR(SUMIFS('Absences maladie'!$I$6:$I$105,'Absences maladie'!$A$6:$A$105,$A25,'Absences maladie'!$B$6:$B$105,"&gt;="&amp;$B$4,'Absences maladie'!$B$6:$B$105,"&lt;="&amp;$E$4),0)</f>
        <v/>
      </c>
      <c r="F25" s="18">
        <f>IFERROR(Employés!N15,0)</f>
        <v/>
      </c>
      <c r="G25" s="16">
        <f>IF($A25="","",IF($F25&lt;0,"Solde négatif",IF($F25&lt;=Paramètres!$B$12,"Solde à surveiller","Conforme")))</f>
        <v/>
      </c>
      <c r="H25" s="16">
        <f>IF($A25="","",IF(OR($G25="Solde négatif",$E25&gt;=Paramètres!$B$13),"Oui","Non"))</f>
        <v/>
      </c>
    </row>
    <row r="26">
      <c r="A26">
        <f>""</f>
        <v/>
      </c>
      <c r="C26">
        <f>""</f>
        <v/>
      </c>
      <c r="D26">
        <f>""</f>
        <v/>
      </c>
      <c r="F26">
        <f>""</f>
        <v/>
      </c>
      <c r="G26">
        <f>""</f>
        <v/>
      </c>
    </row>
    <row r="27">
      <c r="A27">
        <f>""</f>
        <v/>
      </c>
      <c r="C27">
        <f>""</f>
        <v/>
      </c>
      <c r="D27">
        <f>""</f>
        <v/>
      </c>
      <c r="F27">
        <f>""</f>
        <v/>
      </c>
      <c r="G27">
        <f>""</f>
        <v/>
      </c>
    </row>
    <row r="28">
      <c r="A28" s="10" t="inlineStr">
        <is>
          <t>Contrôles de validation</t>
        </is>
      </c>
      <c r="B28" s="11" t="n"/>
      <c r="C28" s="11">
        <f>""</f>
        <v/>
      </c>
      <c r="D28" s="11">
        <f>""</f>
        <v/>
      </c>
      <c r="E28" s="11" t="n"/>
      <c r="F28" s="11">
        <f>""</f>
        <v/>
      </c>
      <c r="G28" s="11">
        <f>""</f>
        <v/>
      </c>
      <c r="H28" s="11" t="n"/>
    </row>
    <row r="29">
      <c r="A29" s="7" t="inlineStr">
        <is>
          <t>Période valide</t>
        </is>
      </c>
      <c r="B29" s="19">
        <f>IF($E$4&gt;=$B$4,"OK","À corriger")</f>
        <v/>
      </c>
      <c r="C29">
        <f>""</f>
        <v/>
      </c>
      <c r="D29" s="7" t="inlineStr">
        <is>
          <t>Absences sans employé valide</t>
        </is>
      </c>
      <c r="E29" s="19">
        <f>COUNTIF('Absences maladie'!$M$6:$M$105,"Employé introuvable")</f>
        <v/>
      </c>
      <c r="F29">
        <f>""</f>
        <v/>
      </c>
      <c r="G29" s="7" t="inlineStr">
        <is>
          <t>Totaux d’heures cohérents</t>
        </is>
      </c>
      <c r="H29" s="19">
        <f>IF(ABS(SUM('Absences maladie'!$I$6:$I$105)-SUM('Absences maladie'!$J$6:$J$105)-SUM('Absences maladie'!$K$6:$K$105))&lt;Paramètres!$B$11,"OK","À vérifier")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conditionalFormatting sqref="E4">
    <cfRule type="expression" priority="1" dxfId="0">
      <formula>E4&lt;B4</formula>
    </cfRule>
  </conditionalFormatting>
  <conditionalFormatting sqref="F16:F25">
    <cfRule type="expression" priority="2" dxfId="1">
      <formula>$F16&lt;0</formula>
    </cfRule>
  </conditionalFormatting>
  <conditionalFormatting sqref="G16:G25">
    <cfRule type="expression" priority="3" dxfId="1">
      <formula>$G16="Solde négatif"</formula>
    </cfRule>
    <cfRule type="expression" priority="4" dxfId="2">
      <formula>$G16="Solde à surveiller"</formula>
    </cfRule>
  </conditionalFormatting>
  <conditionalFormatting sqref="H16:H25">
    <cfRule type="expression" priority="5" dxfId="3">
      <formula>$H16="Oui"</formula>
    </cfRule>
  </conditionalFormatting>
  <conditionalFormatting sqref="B29">
    <cfRule type="expression" priority="6" dxfId="4">
      <formula>B29="OK"</formula>
    </cfRule>
    <cfRule type="expression" priority="7" dxfId="0">
      <formula>OR(B29="À corriger",B29="À vérifier")</formula>
    </cfRule>
  </conditionalFormatting>
  <conditionalFormatting sqref="H29">
    <cfRule type="expression" priority="8" dxfId="4">
      <formula>H29="OK"</formula>
    </cfRule>
    <cfRule type="expression" priority="9" dxfId="0">
      <formula>OR(H29="À corriger",H29="À vérifier")</formula>
    </cfRule>
  </conditionalFormatting>
  <conditionalFormatting sqref="E29">
    <cfRule type="cellIs" priority="10" operator="greaterThan" dxfId="0">
      <formula>0</formula>
    </cfRule>
  </conditionalFormatting>
  <dataValidations count="1">
    <dataValidation sqref="B4 E4" showErrorMessage="1" showInputMessage="1" allowBlank="0" errorTitle="Date invalide" error="La date doit être comprise entre 2020-01-01 et 2035-12-31." promptTitle="Date de période" prompt="Saisir une date au format AAAA-MM-JJ." type="date" operator="between">
      <formula1>DATE(2020,1,1)</formula1>
      <formula2>DATE(2035,12,31)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6" customWidth="1" min="3" max="3"/>
    <col width="18" customWidth="1" min="4" max="4"/>
    <col width="25" customWidth="1" min="5" max="5"/>
    <col width="24" customWidth="1" min="6" max="6"/>
    <col width="13" customWidth="1" min="7" max="7"/>
    <col width="31" customWidth="1" min="8" max="8"/>
    <col width="20" customWidth="1" min="9" max="9"/>
    <col width="18" customWidth="1" min="10" max="10"/>
    <col width="17" customWidth="1" min="11" max="11"/>
    <col width="23" customWidth="1" min="12" max="12"/>
    <col width="19" customWidth="1" min="13" max="13"/>
    <col width="18" customWidth="1" min="14" max="14"/>
  </cols>
  <sheetData>
    <row r="1" ht="34" customHeight="1">
      <c r="A1" s="20" t="inlineStr">
        <is>
          <t>Confidentialité : inscrire uniquement les renseignements nécessaires à l’administration des absences. Ne pas inscrire de diagnostic, de renseignement médical détaillé ni de document médical dans ce classeur.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</row>
    <row r="3">
      <c r="A3" s="1" t="inlineStr">
        <is>
          <t>Registre des employés et banques de congés maladie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5">
      <c r="A5" s="22" t="inlineStr">
        <is>
          <t>No d’employé</t>
        </is>
      </c>
      <c r="B5" s="22" t="inlineStr">
        <is>
          <t>Prénom et nom</t>
        </is>
      </c>
      <c r="C5" s="22" t="inlineStr">
        <is>
          <t>Date d’embauche</t>
        </is>
      </c>
      <c r="D5" s="22" t="inlineStr">
        <is>
          <t>Statut d’emploi</t>
        </is>
      </c>
      <c r="E5" s="22" t="inlineStr">
        <is>
          <t>Horaire habituel (h/semaine)</t>
        </is>
      </c>
      <c r="F5" s="22" t="inlineStr">
        <is>
          <t>Département</t>
        </is>
      </c>
      <c r="G5" s="22" t="inlineStr">
        <is>
          <t>Statut</t>
        </is>
      </c>
      <c r="H5" s="22" t="inlineStr">
        <is>
          <t>Courriel professionnel</t>
        </is>
      </c>
      <c r="I5" s="22" t="inlineStr">
        <is>
          <t>Solde d’ouverture (h)</t>
        </is>
      </c>
      <c r="J5" s="22" t="inlineStr">
        <is>
          <t>Crédit annuel (h)</t>
        </is>
      </c>
      <c r="K5" s="22" t="inlineStr">
        <is>
          <t>Ajustements (h)</t>
        </is>
      </c>
      <c r="L5" s="22" t="inlineStr">
        <is>
          <t>Heures maladie prises (h)</t>
        </is>
      </c>
      <c r="M5" s="22" t="inlineStr">
        <is>
          <t>Heures payées (h)</t>
        </is>
      </c>
      <c r="N5" s="22" t="inlineStr">
        <is>
          <t>Solde actuel (h)</t>
        </is>
      </c>
    </row>
    <row r="6">
      <c r="A6" s="23" t="inlineStr">
        <is>
          <t>EMP-001</t>
        </is>
      </c>
      <c r="B6" s="24" t="inlineStr">
        <is>
          <t>Amélie Tremblay</t>
        </is>
      </c>
      <c r="C6" s="25" t="n">
        <v>44298</v>
      </c>
      <c r="D6" s="23" t="inlineStr">
        <is>
          <t>Temps plein</t>
        </is>
      </c>
      <c r="E6" s="26" t="n">
        <v>37.5</v>
      </c>
      <c r="F6" s="23" t="inlineStr">
        <is>
          <t>Administration</t>
        </is>
      </c>
      <c r="G6" s="23" t="inlineStr">
        <is>
          <t>Actif</t>
        </is>
      </c>
      <c r="H6" s="24" t="inlineStr">
        <is>
          <t>amelie.tremblay@exemple.ca</t>
        </is>
      </c>
      <c r="I6" s="26" t="n">
        <v>8</v>
      </c>
      <c r="J6" s="26" t="n">
        <v>40</v>
      </c>
      <c r="K6" s="26" t="n">
        <v>0</v>
      </c>
      <c r="L6" s="15">
        <f>IF($A6="","",IFERROR(SUMIFS('Absences maladie'!$I$6:$I$105,'Absences maladie'!$A$6:$A$105,$A6),0))</f>
        <v/>
      </c>
      <c r="M6" s="15">
        <f>IF($A6="","",IFERROR(SUMIFS('Absences maladie'!$J$6:$J$105,'Absences maladie'!$A$6:$A$105,$A6),0))</f>
        <v/>
      </c>
      <c r="N6" s="15">
        <f>IF($A6="","",IFERROR($I6+$J6+$K6-$L6,0))</f>
        <v/>
      </c>
    </row>
    <row r="7">
      <c r="A7" s="23" t="inlineStr">
        <is>
          <t>EMP-002</t>
        </is>
      </c>
      <c r="B7" s="24" t="inlineStr">
        <is>
          <t>Marc Gagnon</t>
        </is>
      </c>
      <c r="C7" s="25" t="n">
        <v>43711</v>
      </c>
      <c r="D7" s="23" t="inlineStr">
        <is>
          <t>Temps plein</t>
        </is>
      </c>
      <c r="E7" s="26" t="n">
        <v>40</v>
      </c>
      <c r="F7" s="23" t="inlineStr">
        <is>
          <t>Opérations</t>
        </is>
      </c>
      <c r="G7" s="23" t="inlineStr">
        <is>
          <t>Actif</t>
        </is>
      </c>
      <c r="H7" s="24" t="inlineStr">
        <is>
          <t>marc.gagnon@exemple.ca</t>
        </is>
      </c>
      <c r="I7" s="26" t="n">
        <v>0</v>
      </c>
      <c r="J7" s="26" t="n">
        <v>40</v>
      </c>
      <c r="K7" s="26" t="n">
        <v>4</v>
      </c>
      <c r="L7" s="15">
        <f>IF($A7="","",IFERROR(SUMIFS('Absences maladie'!$I$6:$I$105,'Absences maladie'!$A$6:$A$105,$A7),0))</f>
        <v/>
      </c>
      <c r="M7" s="15">
        <f>IF($A7="","",IFERROR(SUMIFS('Absences maladie'!$J$6:$J$105,'Absences maladie'!$A$6:$A$105,$A7),0))</f>
        <v/>
      </c>
      <c r="N7" s="15">
        <f>IF($A7="","",IFERROR($I7+$J7+$K7-$L7,0))</f>
        <v/>
      </c>
    </row>
    <row r="8">
      <c r="A8" s="23" t="inlineStr">
        <is>
          <t>EMP-003</t>
        </is>
      </c>
      <c r="B8" s="24" t="inlineStr">
        <is>
          <t>Sophie Bouchard</t>
        </is>
      </c>
      <c r="C8" s="25" t="n">
        <v>44942</v>
      </c>
      <c r="D8" s="23" t="inlineStr">
        <is>
          <t>Temps partiel</t>
        </is>
      </c>
      <c r="E8" s="26" t="n">
        <v>24</v>
      </c>
      <c r="F8" s="23" t="inlineStr">
        <is>
          <t>Ventes</t>
        </is>
      </c>
      <c r="G8" s="23" t="inlineStr">
        <is>
          <t>Actif</t>
        </is>
      </c>
      <c r="H8" s="24" t="inlineStr">
        <is>
          <t>sophie.bouchard@exemple.ca</t>
        </is>
      </c>
      <c r="I8" s="26" t="n">
        <v>4</v>
      </c>
      <c r="J8" s="26" t="n">
        <v>24</v>
      </c>
      <c r="K8" s="26" t="n">
        <v>0</v>
      </c>
      <c r="L8" s="15">
        <f>IF($A8="","",IFERROR(SUMIFS('Absences maladie'!$I$6:$I$105,'Absences maladie'!$A$6:$A$105,$A8),0))</f>
        <v/>
      </c>
      <c r="M8" s="15">
        <f>IF($A8="","",IFERROR(SUMIFS('Absences maladie'!$J$6:$J$105,'Absences maladie'!$A$6:$A$105,$A8),0))</f>
        <v/>
      </c>
      <c r="N8" s="15">
        <f>IF($A8="","",IFERROR($I8+$J8+$K8-$L8,0))</f>
        <v/>
      </c>
    </row>
    <row r="9">
      <c r="A9" s="23" t="inlineStr">
        <is>
          <t>EMP-004</t>
        </is>
      </c>
      <c r="B9" s="24" t="inlineStr">
        <is>
          <t>Jean-François Roy</t>
        </is>
      </c>
      <c r="C9" s="25" t="n">
        <v>42891</v>
      </c>
      <c r="D9" s="23" t="inlineStr">
        <is>
          <t>Temps plein</t>
        </is>
      </c>
      <c r="E9" s="26" t="n">
        <v>37.5</v>
      </c>
      <c r="F9" s="23" t="inlineStr">
        <is>
          <t>Entrepôt</t>
        </is>
      </c>
      <c r="G9" s="23" t="inlineStr">
        <is>
          <t>Actif</t>
        </is>
      </c>
      <c r="H9" s="24" t="inlineStr">
        <is>
          <t>jf.roy@exemple.ca</t>
        </is>
      </c>
      <c r="I9" s="26" t="n">
        <v>12</v>
      </c>
      <c r="J9" s="26" t="n">
        <v>40</v>
      </c>
      <c r="K9" s="26" t="n">
        <v>0</v>
      </c>
      <c r="L9" s="15">
        <f>IF($A9="","",IFERROR(SUMIFS('Absences maladie'!$I$6:$I$105,'Absences maladie'!$A$6:$A$105,$A9),0))</f>
        <v/>
      </c>
      <c r="M9" s="15">
        <f>IF($A9="","",IFERROR(SUMIFS('Absences maladie'!$J$6:$J$105,'Absences maladie'!$A$6:$A$105,$A9),0))</f>
        <v/>
      </c>
      <c r="N9" s="15">
        <f>IF($A9="","",IFERROR($I9+$J9+$K9-$L9,0))</f>
        <v/>
      </c>
    </row>
    <row r="10">
      <c r="A10" s="23" t="inlineStr">
        <is>
          <t>EMP-005</t>
        </is>
      </c>
      <c r="B10" s="24" t="inlineStr">
        <is>
          <t>Karine Pelletier</t>
        </is>
      </c>
      <c r="C10" s="25" t="n">
        <v>44886</v>
      </c>
      <c r="D10" s="23" t="inlineStr">
        <is>
          <t>Temps plein</t>
        </is>
      </c>
      <c r="E10" s="26" t="n">
        <v>37.5</v>
      </c>
      <c r="F10" s="23" t="inlineStr">
        <is>
          <t>Service à la clientèle</t>
        </is>
      </c>
      <c r="G10" s="23" t="inlineStr">
        <is>
          <t>Actif</t>
        </is>
      </c>
      <c r="H10" s="24" t="inlineStr">
        <is>
          <t>karine.pelletier@exemple.ca</t>
        </is>
      </c>
      <c r="I10" s="26" t="n">
        <v>0</v>
      </c>
      <c r="J10" s="26" t="n">
        <v>40</v>
      </c>
      <c r="K10" s="26" t="n">
        <v>0</v>
      </c>
      <c r="L10" s="15">
        <f>IF($A10="","",IFERROR(SUMIFS('Absences maladie'!$I$6:$I$105,'Absences maladie'!$A$6:$A$105,$A10),0))</f>
        <v/>
      </c>
      <c r="M10" s="15">
        <f>IF($A10="","",IFERROR(SUMIFS('Absences maladie'!$J$6:$J$105,'Absences maladie'!$A$6:$A$105,$A10),0))</f>
        <v/>
      </c>
      <c r="N10" s="15">
        <f>IF($A10="","",IFERROR($I10+$J10+$K10-$L10,0))</f>
        <v/>
      </c>
    </row>
    <row r="11">
      <c r="A11" s="23" t="inlineStr">
        <is>
          <t>EMP-006</t>
        </is>
      </c>
      <c r="B11" s="24" t="inlineStr">
        <is>
          <t>Nicolas Côté</t>
        </is>
      </c>
      <c r="C11" s="25" t="n">
        <v>43871</v>
      </c>
      <c r="D11" s="23" t="inlineStr">
        <is>
          <t>Temps partiel</t>
        </is>
      </c>
      <c r="E11" s="26" t="n">
        <v>20</v>
      </c>
      <c r="F11" s="23" t="inlineStr">
        <is>
          <t>Opérations</t>
        </is>
      </c>
      <c r="G11" s="23" t="inlineStr">
        <is>
          <t>Actif</t>
        </is>
      </c>
      <c r="H11" s="24" t="inlineStr">
        <is>
          <t>nicolas.cote@exemple.ca</t>
        </is>
      </c>
      <c r="I11" s="26" t="n">
        <v>6</v>
      </c>
      <c r="J11" s="26" t="n">
        <v>20</v>
      </c>
      <c r="K11" s="26" t="n">
        <v>-2</v>
      </c>
      <c r="L11" s="15">
        <f>IF($A11="","",IFERROR(SUMIFS('Absences maladie'!$I$6:$I$105,'Absences maladie'!$A$6:$A$105,$A11),0))</f>
        <v/>
      </c>
      <c r="M11" s="15">
        <f>IF($A11="","",IFERROR(SUMIFS('Absences maladie'!$J$6:$J$105,'Absences maladie'!$A$6:$A$105,$A11),0))</f>
        <v/>
      </c>
      <c r="N11" s="15">
        <f>IF($A11="","",IFERROR($I11+$J11+$K11-$L11,0))</f>
        <v/>
      </c>
    </row>
    <row r="12">
      <c r="A12" s="23" t="inlineStr">
        <is>
          <t>EMP-007</t>
        </is>
      </c>
      <c r="B12" s="24" t="inlineStr">
        <is>
          <t>Mélanie Beaulieu</t>
        </is>
      </c>
      <c r="C12" s="25" t="n">
        <v>43339</v>
      </c>
      <c r="D12" s="23" t="inlineStr">
        <is>
          <t>Temps plein</t>
        </is>
      </c>
      <c r="E12" s="26" t="n">
        <v>40</v>
      </c>
      <c r="F12" s="23" t="inlineStr">
        <is>
          <t>Finances</t>
        </is>
      </c>
      <c r="G12" s="23" t="inlineStr">
        <is>
          <t>Actif</t>
        </is>
      </c>
      <c r="H12" s="24" t="inlineStr">
        <is>
          <t>melanie.beaulieu@exemple.ca</t>
        </is>
      </c>
      <c r="I12" s="26" t="n">
        <v>10</v>
      </c>
      <c r="J12" s="26" t="n">
        <v>40</v>
      </c>
      <c r="K12" s="26" t="n">
        <v>0</v>
      </c>
      <c r="L12" s="15">
        <f>IF($A12="","",IFERROR(SUMIFS('Absences maladie'!$I$6:$I$105,'Absences maladie'!$A$6:$A$105,$A12),0))</f>
        <v/>
      </c>
      <c r="M12" s="15">
        <f>IF($A12="","",IFERROR(SUMIFS('Absences maladie'!$J$6:$J$105,'Absences maladie'!$A$6:$A$105,$A12),0))</f>
        <v/>
      </c>
      <c r="N12" s="15">
        <f>IF($A12="","",IFERROR($I12+$J12+$K12-$L12,0))</f>
        <v/>
      </c>
    </row>
    <row r="13">
      <c r="A13" s="23" t="inlineStr">
        <is>
          <t>EMP-008</t>
        </is>
      </c>
      <c r="B13" s="24" t="inlineStr">
        <is>
          <t>David Fortin</t>
        </is>
      </c>
      <c r="C13" s="25" t="n">
        <v>45418</v>
      </c>
      <c r="D13" s="23" t="inlineStr">
        <is>
          <t>Temps plein</t>
        </is>
      </c>
      <c r="E13" s="26" t="n">
        <v>37.5</v>
      </c>
      <c r="F13" s="23" t="inlineStr">
        <is>
          <t>Entrepôt</t>
        </is>
      </c>
      <c r="G13" s="23" t="inlineStr">
        <is>
          <t>Actif</t>
        </is>
      </c>
      <c r="H13" s="24" t="inlineStr">
        <is>
          <t>david.fortin@exemple.ca</t>
        </is>
      </c>
      <c r="I13" s="26" t="n">
        <v>0</v>
      </c>
      <c r="J13" s="26" t="n">
        <v>40</v>
      </c>
      <c r="K13" s="26" t="n">
        <v>0</v>
      </c>
      <c r="L13" s="15">
        <f>IF($A13="","",IFERROR(SUMIFS('Absences maladie'!$I$6:$I$105,'Absences maladie'!$A$6:$A$105,$A13),0))</f>
        <v/>
      </c>
      <c r="M13" s="15">
        <f>IF($A13="","",IFERROR(SUMIFS('Absences maladie'!$J$6:$J$105,'Absences maladie'!$A$6:$A$105,$A13),0))</f>
        <v/>
      </c>
      <c r="N13" s="15">
        <f>IF($A13="","",IFERROR($I13+$J13+$K13-$L13,0))</f>
        <v/>
      </c>
    </row>
    <row r="14">
      <c r="A14" s="23" t="inlineStr">
        <is>
          <t>EMP-009</t>
        </is>
      </c>
      <c r="B14" s="24" t="inlineStr">
        <is>
          <t>Isabelle Morin</t>
        </is>
      </c>
      <c r="C14" s="25" t="n">
        <v>44487</v>
      </c>
      <c r="D14" s="23" t="inlineStr">
        <is>
          <t>Temps partiel</t>
        </is>
      </c>
      <c r="E14" s="26" t="n">
        <v>30</v>
      </c>
      <c r="F14" s="23" t="inlineStr">
        <is>
          <t>Administration</t>
        </is>
      </c>
      <c r="G14" s="23" t="inlineStr">
        <is>
          <t>Actif</t>
        </is>
      </c>
      <c r="H14" s="24" t="inlineStr">
        <is>
          <t>isabelle.morin@exemple.ca</t>
        </is>
      </c>
      <c r="I14" s="26" t="n">
        <v>3</v>
      </c>
      <c r="J14" s="26" t="n">
        <v>30</v>
      </c>
      <c r="K14" s="26" t="n">
        <v>0</v>
      </c>
      <c r="L14" s="15">
        <f>IF($A14="","",IFERROR(SUMIFS('Absences maladie'!$I$6:$I$105,'Absences maladie'!$A$6:$A$105,$A14),0))</f>
        <v/>
      </c>
      <c r="M14" s="15">
        <f>IF($A14="","",IFERROR(SUMIFS('Absences maladie'!$J$6:$J$105,'Absences maladie'!$A$6:$A$105,$A14),0))</f>
        <v/>
      </c>
      <c r="N14" s="15">
        <f>IF($A14="","",IFERROR($I14+$J14+$K14-$L14,0))</f>
        <v/>
      </c>
    </row>
    <row r="15">
      <c r="A15" s="23" t="inlineStr">
        <is>
          <t>EMP-010</t>
        </is>
      </c>
      <c r="B15" s="24" t="inlineStr">
        <is>
          <t>Philippe Lavoie</t>
        </is>
      </c>
      <c r="C15" s="25" t="n">
        <v>42443</v>
      </c>
      <c r="D15" s="23" t="inlineStr">
        <is>
          <t>Temps plein</t>
        </is>
      </c>
      <c r="E15" s="26" t="n">
        <v>40</v>
      </c>
      <c r="F15" s="23" t="inlineStr">
        <is>
          <t>Direction</t>
        </is>
      </c>
      <c r="G15" s="23" t="inlineStr">
        <is>
          <t>Actif</t>
        </is>
      </c>
      <c r="H15" s="24" t="inlineStr">
        <is>
          <t>philippe.lavoie@exemple.ca</t>
        </is>
      </c>
      <c r="I15" s="26" t="n">
        <v>16</v>
      </c>
      <c r="J15" s="26" t="n">
        <v>40</v>
      </c>
      <c r="K15" s="26" t="n">
        <v>0</v>
      </c>
      <c r="L15" s="15">
        <f>IF($A15="","",IFERROR(SUMIFS('Absences maladie'!$I$6:$I$105,'Absences maladie'!$A$6:$A$105,$A15),0))</f>
        <v/>
      </c>
      <c r="M15" s="15">
        <f>IF($A15="","",IFERROR(SUMIFS('Absences maladie'!$J$6:$J$105,'Absences maladie'!$A$6:$A$105,$A15),0))</f>
        <v/>
      </c>
      <c r="N15" s="15">
        <f>IF($A15="","",IFERROR($I15+$J15+$K15-$L15,0))</f>
        <v/>
      </c>
    </row>
    <row r="16">
      <c r="A16" s="23" t="n"/>
      <c r="B16" s="24" t="n"/>
      <c r="C16" s="25" t="n"/>
      <c r="D16" s="23" t="n"/>
      <c r="E16" s="26" t="n"/>
      <c r="F16" s="23" t="n"/>
      <c r="G16" s="23" t="n"/>
      <c r="H16" s="24" t="n"/>
      <c r="I16" s="26" t="n"/>
      <c r="J16" s="26" t="n"/>
      <c r="K16" s="26" t="n"/>
      <c r="L16" s="15">
        <f>IF($A16="","",IFERROR(SUMIFS('Absences maladie'!$I$6:$I$105,'Absences maladie'!$A$6:$A$105,$A16),0))</f>
        <v/>
      </c>
      <c r="M16" s="15">
        <f>IF($A16="","",IFERROR(SUMIFS('Absences maladie'!$J$6:$J$105,'Absences maladie'!$A$6:$A$105,$A16),0))</f>
        <v/>
      </c>
      <c r="N16" s="15">
        <f>IF($A16="","",IFERROR($I16+$J16+$K16-$L16,0))</f>
        <v/>
      </c>
    </row>
    <row r="17">
      <c r="A17" s="23" t="n"/>
      <c r="B17" s="24" t="n"/>
      <c r="C17" s="25" t="n"/>
      <c r="D17" s="23" t="n"/>
      <c r="E17" s="26" t="n"/>
      <c r="F17" s="23" t="n"/>
      <c r="G17" s="23" t="n"/>
      <c r="H17" s="24" t="n"/>
      <c r="I17" s="26" t="n"/>
      <c r="J17" s="26" t="n"/>
      <c r="K17" s="26" t="n"/>
      <c r="L17" s="15">
        <f>IF($A17="","",IFERROR(SUMIFS('Absences maladie'!$I$6:$I$105,'Absences maladie'!$A$6:$A$105,$A17),0))</f>
        <v/>
      </c>
      <c r="M17" s="15">
        <f>IF($A17="","",IFERROR(SUMIFS('Absences maladie'!$J$6:$J$105,'Absences maladie'!$A$6:$A$105,$A17),0))</f>
        <v/>
      </c>
      <c r="N17" s="15">
        <f>IF($A17="","",IFERROR($I17+$J17+$K17-$L17,0))</f>
        <v/>
      </c>
    </row>
    <row r="18">
      <c r="A18" s="23" t="n"/>
      <c r="B18" s="24" t="n"/>
      <c r="C18" s="25" t="n"/>
      <c r="D18" s="23" t="n"/>
      <c r="E18" s="26" t="n"/>
      <c r="F18" s="23" t="n"/>
      <c r="G18" s="23" t="n"/>
      <c r="H18" s="24" t="n"/>
      <c r="I18" s="26" t="n"/>
      <c r="J18" s="26" t="n"/>
      <c r="K18" s="26" t="n"/>
      <c r="L18" s="15">
        <f>IF($A18="","",IFERROR(SUMIFS('Absences maladie'!$I$6:$I$105,'Absences maladie'!$A$6:$A$105,$A18),0))</f>
        <v/>
      </c>
      <c r="M18" s="15">
        <f>IF($A18="","",IFERROR(SUMIFS('Absences maladie'!$J$6:$J$105,'Absences maladie'!$A$6:$A$105,$A18),0))</f>
        <v/>
      </c>
      <c r="N18" s="15">
        <f>IF($A18="","",IFERROR($I18+$J18+$K18-$L18,0))</f>
        <v/>
      </c>
    </row>
    <row r="19">
      <c r="A19" s="23" t="n"/>
      <c r="B19" s="24" t="n"/>
      <c r="C19" s="25" t="n"/>
      <c r="D19" s="23" t="n"/>
      <c r="E19" s="26" t="n"/>
      <c r="F19" s="23" t="n"/>
      <c r="G19" s="23" t="n"/>
      <c r="H19" s="24" t="n"/>
      <c r="I19" s="26" t="n"/>
      <c r="J19" s="26" t="n"/>
      <c r="K19" s="26" t="n"/>
      <c r="L19" s="15">
        <f>IF($A19="","",IFERROR(SUMIFS('Absences maladie'!$I$6:$I$105,'Absences maladie'!$A$6:$A$105,$A19),0))</f>
        <v/>
      </c>
      <c r="M19" s="15">
        <f>IF($A19="","",IFERROR(SUMIFS('Absences maladie'!$J$6:$J$105,'Absences maladie'!$A$6:$A$105,$A19),0))</f>
        <v/>
      </c>
      <c r="N19" s="15">
        <f>IF($A19="","",IFERROR($I19+$J19+$K19-$L19,0))</f>
        <v/>
      </c>
    </row>
    <row r="20">
      <c r="A20" s="23" t="n"/>
      <c r="B20" s="24" t="n"/>
      <c r="C20" s="25" t="n"/>
      <c r="D20" s="23" t="n"/>
      <c r="E20" s="26" t="n"/>
      <c r="F20" s="23" t="n"/>
      <c r="G20" s="23" t="n"/>
      <c r="H20" s="24" t="n"/>
      <c r="I20" s="26" t="n"/>
      <c r="J20" s="26" t="n"/>
      <c r="K20" s="26" t="n"/>
      <c r="L20" s="15">
        <f>IF($A20="","",IFERROR(SUMIFS('Absences maladie'!$I$6:$I$105,'Absences maladie'!$A$6:$A$105,$A20),0))</f>
        <v/>
      </c>
      <c r="M20" s="15">
        <f>IF($A20="","",IFERROR(SUMIFS('Absences maladie'!$J$6:$J$105,'Absences maladie'!$A$6:$A$105,$A20),0))</f>
        <v/>
      </c>
      <c r="N20" s="15">
        <f>IF($A20="","",IFERROR($I20+$J20+$K20-$L20,0))</f>
        <v/>
      </c>
    </row>
    <row r="21">
      <c r="A21" s="23" t="n"/>
      <c r="B21" s="24" t="n"/>
      <c r="C21" s="25" t="n"/>
      <c r="D21" s="23" t="n"/>
      <c r="E21" s="26" t="n"/>
      <c r="F21" s="23" t="n"/>
      <c r="G21" s="23" t="n"/>
      <c r="H21" s="24" t="n"/>
      <c r="I21" s="26" t="n"/>
      <c r="J21" s="26" t="n"/>
      <c r="K21" s="26" t="n"/>
      <c r="L21" s="15">
        <f>IF($A21="","",IFERROR(SUMIFS('Absences maladie'!$I$6:$I$105,'Absences maladie'!$A$6:$A$105,$A21),0))</f>
        <v/>
      </c>
      <c r="M21" s="15">
        <f>IF($A21="","",IFERROR(SUMIFS('Absences maladie'!$J$6:$J$105,'Absences maladie'!$A$6:$A$105,$A21),0))</f>
        <v/>
      </c>
      <c r="N21" s="15">
        <f>IF($A21="","",IFERROR($I21+$J21+$K21-$L21,0))</f>
        <v/>
      </c>
    </row>
    <row r="22">
      <c r="A22" s="23" t="n"/>
      <c r="B22" s="24" t="n"/>
      <c r="C22" s="25" t="n"/>
      <c r="D22" s="23" t="n"/>
      <c r="E22" s="26" t="n"/>
      <c r="F22" s="23" t="n"/>
      <c r="G22" s="23" t="n"/>
      <c r="H22" s="24" t="n"/>
      <c r="I22" s="26" t="n"/>
      <c r="J22" s="26" t="n"/>
      <c r="K22" s="26" t="n"/>
      <c r="L22" s="15">
        <f>IF($A22="","",IFERROR(SUMIFS('Absences maladie'!$I$6:$I$105,'Absences maladie'!$A$6:$A$105,$A22),0))</f>
        <v/>
      </c>
      <c r="M22" s="15">
        <f>IF($A22="","",IFERROR(SUMIFS('Absences maladie'!$J$6:$J$105,'Absences maladie'!$A$6:$A$105,$A22),0))</f>
        <v/>
      </c>
      <c r="N22" s="15">
        <f>IF($A22="","",IFERROR($I22+$J22+$K22-$L22,0))</f>
        <v/>
      </c>
    </row>
    <row r="23">
      <c r="A23" s="23" t="n"/>
      <c r="B23" s="24" t="n"/>
      <c r="C23" s="25" t="n"/>
      <c r="D23" s="23" t="n"/>
      <c r="E23" s="26" t="n"/>
      <c r="F23" s="23" t="n"/>
      <c r="G23" s="23" t="n"/>
      <c r="H23" s="24" t="n"/>
      <c r="I23" s="26" t="n"/>
      <c r="J23" s="26" t="n"/>
      <c r="K23" s="26" t="n"/>
      <c r="L23" s="15">
        <f>IF($A23="","",IFERROR(SUMIFS('Absences maladie'!$I$6:$I$105,'Absences maladie'!$A$6:$A$105,$A23),0))</f>
        <v/>
      </c>
      <c r="M23" s="15">
        <f>IF($A23="","",IFERROR(SUMIFS('Absences maladie'!$J$6:$J$105,'Absences maladie'!$A$6:$A$105,$A23),0))</f>
        <v/>
      </c>
      <c r="N23" s="15">
        <f>IF($A23="","",IFERROR($I23+$J23+$K23-$L23,0))</f>
        <v/>
      </c>
    </row>
    <row r="24">
      <c r="A24" s="23" t="n"/>
      <c r="B24" s="24" t="n"/>
      <c r="C24" s="25" t="n"/>
      <c r="D24" s="23" t="n"/>
      <c r="E24" s="26" t="n"/>
      <c r="F24" s="23" t="n"/>
      <c r="G24" s="23" t="n"/>
      <c r="H24" s="24" t="n"/>
      <c r="I24" s="26" t="n"/>
      <c r="J24" s="26" t="n"/>
      <c r="K24" s="26" t="n"/>
      <c r="L24" s="15">
        <f>IF($A24="","",IFERROR(SUMIFS('Absences maladie'!$I$6:$I$105,'Absences maladie'!$A$6:$A$105,$A24),0))</f>
        <v/>
      </c>
      <c r="M24" s="15">
        <f>IF($A24="","",IFERROR(SUMIFS('Absences maladie'!$J$6:$J$105,'Absences maladie'!$A$6:$A$105,$A24),0))</f>
        <v/>
      </c>
      <c r="N24" s="15">
        <f>IF($A24="","",IFERROR($I24+$J24+$K24-$L24,0))</f>
        <v/>
      </c>
    </row>
    <row r="25">
      <c r="A25" s="23" t="n"/>
      <c r="B25" s="24" t="n"/>
      <c r="C25" s="25" t="n"/>
      <c r="D25" s="23" t="n"/>
      <c r="E25" s="26" t="n"/>
      <c r="F25" s="23" t="n"/>
      <c r="G25" s="23" t="n"/>
      <c r="H25" s="24" t="n"/>
      <c r="I25" s="26" t="n"/>
      <c r="J25" s="26" t="n"/>
      <c r="K25" s="26" t="n"/>
      <c r="L25" s="15">
        <f>IF($A25="","",IFERROR(SUMIFS('Absences maladie'!$I$6:$I$105,'Absences maladie'!$A$6:$A$105,$A25),0))</f>
        <v/>
      </c>
      <c r="M25" s="15">
        <f>IF($A25="","",IFERROR(SUMIFS('Absences maladie'!$J$6:$J$105,'Absences maladie'!$A$6:$A$105,$A25),0))</f>
        <v/>
      </c>
      <c r="N25" s="15">
        <f>IF($A25="","",IFERROR($I25+$J25+$K25-$L25,0))</f>
        <v/>
      </c>
    </row>
    <row r="26">
      <c r="A26" s="23" t="n"/>
      <c r="B26" s="24" t="n"/>
      <c r="C26" s="25" t="n"/>
      <c r="D26" s="23" t="n"/>
      <c r="E26" s="26" t="n"/>
      <c r="F26" s="23" t="n"/>
      <c r="G26" s="23" t="n"/>
      <c r="H26" s="24" t="n"/>
      <c r="I26" s="26" t="n"/>
      <c r="J26" s="26" t="n"/>
      <c r="K26" s="26" t="n"/>
      <c r="L26" s="15">
        <f>IF($A26="","",IFERROR(SUMIFS('Absences maladie'!$I$6:$I$105,'Absences maladie'!$A$6:$A$105,$A26),0))</f>
        <v/>
      </c>
      <c r="M26" s="15">
        <f>IF($A26="","",IFERROR(SUMIFS('Absences maladie'!$J$6:$J$105,'Absences maladie'!$A$6:$A$105,$A26),0))</f>
        <v/>
      </c>
      <c r="N26" s="15">
        <f>IF($A26="","",IFERROR($I26+$J26+$K26-$L26,0))</f>
        <v/>
      </c>
    </row>
    <row r="27">
      <c r="A27" s="23" t="n"/>
      <c r="B27" s="24" t="n"/>
      <c r="C27" s="25" t="n"/>
      <c r="D27" s="23" t="n"/>
      <c r="E27" s="26" t="n"/>
      <c r="F27" s="23" t="n"/>
      <c r="G27" s="23" t="n"/>
      <c r="H27" s="24" t="n"/>
      <c r="I27" s="26" t="n"/>
      <c r="J27" s="26" t="n"/>
      <c r="K27" s="26" t="n"/>
      <c r="L27" s="15">
        <f>IF($A27="","",IFERROR(SUMIFS('Absences maladie'!$I$6:$I$105,'Absences maladie'!$A$6:$A$105,$A27),0))</f>
        <v/>
      </c>
      <c r="M27" s="15">
        <f>IF($A27="","",IFERROR(SUMIFS('Absences maladie'!$J$6:$J$105,'Absences maladie'!$A$6:$A$105,$A27),0))</f>
        <v/>
      </c>
      <c r="N27" s="15">
        <f>IF($A27="","",IFERROR($I27+$J27+$K27-$L27,0))</f>
        <v/>
      </c>
    </row>
    <row r="28">
      <c r="A28" s="23" t="n"/>
      <c r="B28" s="24" t="n"/>
      <c r="C28" s="25" t="n"/>
      <c r="D28" s="23" t="n"/>
      <c r="E28" s="26" t="n"/>
      <c r="F28" s="23" t="n"/>
      <c r="G28" s="23" t="n"/>
      <c r="H28" s="24" t="n"/>
      <c r="I28" s="26" t="n"/>
      <c r="J28" s="26" t="n"/>
      <c r="K28" s="26" t="n"/>
      <c r="L28" s="15">
        <f>IF($A28="","",IFERROR(SUMIFS('Absences maladie'!$I$6:$I$105,'Absences maladie'!$A$6:$A$105,$A28),0))</f>
        <v/>
      </c>
      <c r="M28" s="15">
        <f>IF($A28="","",IFERROR(SUMIFS('Absences maladie'!$J$6:$J$105,'Absences maladie'!$A$6:$A$105,$A28),0))</f>
        <v/>
      </c>
      <c r="N28" s="15">
        <f>IF($A28="","",IFERROR($I28+$J28+$K28-$L28,0))</f>
        <v/>
      </c>
    </row>
    <row r="29">
      <c r="A29" s="23" t="n"/>
      <c r="B29" s="24" t="n"/>
      <c r="C29" s="25" t="n"/>
      <c r="D29" s="23" t="n"/>
      <c r="E29" s="26" t="n"/>
      <c r="F29" s="23" t="n"/>
      <c r="G29" s="23" t="n"/>
      <c r="H29" s="24" t="n"/>
      <c r="I29" s="26" t="n"/>
      <c r="J29" s="26" t="n"/>
      <c r="K29" s="26" t="n"/>
      <c r="L29" s="15">
        <f>IF($A29="","",IFERROR(SUMIFS('Absences maladie'!$I$6:$I$105,'Absences maladie'!$A$6:$A$105,$A29),0))</f>
        <v/>
      </c>
      <c r="M29" s="15">
        <f>IF($A29="","",IFERROR(SUMIFS('Absences maladie'!$J$6:$J$105,'Absences maladie'!$A$6:$A$105,$A29),0))</f>
        <v/>
      </c>
      <c r="N29" s="15">
        <f>IF($A29="","",IFERROR($I29+$J29+$K29-$L29,0))</f>
        <v/>
      </c>
    </row>
    <row r="30">
      <c r="A30" s="23" t="n"/>
      <c r="B30" s="24" t="n"/>
      <c r="C30" s="25" t="n"/>
      <c r="D30" s="23" t="n"/>
      <c r="E30" s="26" t="n"/>
      <c r="F30" s="23" t="n"/>
      <c r="G30" s="23" t="n"/>
      <c r="H30" s="24" t="n"/>
      <c r="I30" s="26" t="n"/>
      <c r="J30" s="26" t="n"/>
      <c r="K30" s="26" t="n"/>
      <c r="L30" s="15">
        <f>IF($A30="","",IFERROR(SUMIFS('Absences maladie'!$I$6:$I$105,'Absences maladie'!$A$6:$A$105,$A30),0))</f>
        <v/>
      </c>
      <c r="M30" s="15">
        <f>IF($A30="","",IFERROR(SUMIFS('Absences maladie'!$J$6:$J$105,'Absences maladie'!$A$6:$A$105,$A30),0))</f>
        <v/>
      </c>
      <c r="N30" s="15">
        <f>IF($A30="","",IFERROR($I30+$J30+$K30-$L30,0))</f>
        <v/>
      </c>
    </row>
    <row r="31">
      <c r="A31" s="23" t="n"/>
      <c r="B31" s="24" t="n"/>
      <c r="C31" s="25" t="n"/>
      <c r="D31" s="23" t="n"/>
      <c r="E31" s="26" t="n"/>
      <c r="F31" s="23" t="n"/>
      <c r="G31" s="23" t="n"/>
      <c r="H31" s="24" t="n"/>
      <c r="I31" s="26" t="n"/>
      <c r="J31" s="26" t="n"/>
      <c r="K31" s="26" t="n"/>
      <c r="L31" s="15">
        <f>IF($A31="","",IFERROR(SUMIFS('Absences maladie'!$I$6:$I$105,'Absences maladie'!$A$6:$A$105,$A31),0))</f>
        <v/>
      </c>
      <c r="M31" s="15">
        <f>IF($A31="","",IFERROR(SUMIFS('Absences maladie'!$J$6:$J$105,'Absences maladie'!$A$6:$A$105,$A31),0))</f>
        <v/>
      </c>
      <c r="N31" s="15">
        <f>IF($A31="","",IFERROR($I31+$J31+$K31-$L31,0))</f>
        <v/>
      </c>
    </row>
    <row r="32">
      <c r="A32" s="23" t="n"/>
      <c r="B32" s="24" t="n"/>
      <c r="C32" s="25" t="n"/>
      <c r="D32" s="23" t="n"/>
      <c r="E32" s="26" t="n"/>
      <c r="F32" s="23" t="n"/>
      <c r="G32" s="23" t="n"/>
      <c r="H32" s="24" t="n"/>
      <c r="I32" s="26" t="n"/>
      <c r="J32" s="26" t="n"/>
      <c r="K32" s="26" t="n"/>
      <c r="L32" s="15">
        <f>IF($A32="","",IFERROR(SUMIFS('Absences maladie'!$I$6:$I$105,'Absences maladie'!$A$6:$A$105,$A32),0))</f>
        <v/>
      </c>
      <c r="M32" s="15">
        <f>IF($A32="","",IFERROR(SUMIFS('Absences maladie'!$J$6:$J$105,'Absences maladie'!$A$6:$A$105,$A32),0))</f>
        <v/>
      </c>
      <c r="N32" s="15">
        <f>IF($A32="","",IFERROR($I32+$J32+$K32-$L32,0))</f>
        <v/>
      </c>
    </row>
    <row r="33">
      <c r="A33" s="23" t="n"/>
      <c r="B33" s="24" t="n"/>
      <c r="C33" s="25" t="n"/>
      <c r="D33" s="23" t="n"/>
      <c r="E33" s="26" t="n"/>
      <c r="F33" s="23" t="n"/>
      <c r="G33" s="23" t="n"/>
      <c r="H33" s="24" t="n"/>
      <c r="I33" s="26" t="n"/>
      <c r="J33" s="26" t="n"/>
      <c r="K33" s="26" t="n"/>
      <c r="L33" s="15">
        <f>IF($A33="","",IFERROR(SUMIFS('Absences maladie'!$I$6:$I$105,'Absences maladie'!$A$6:$A$105,$A33),0))</f>
        <v/>
      </c>
      <c r="M33" s="15">
        <f>IF($A33="","",IFERROR(SUMIFS('Absences maladie'!$J$6:$J$105,'Absences maladie'!$A$6:$A$105,$A33),0))</f>
        <v/>
      </c>
      <c r="N33" s="15">
        <f>IF($A33="","",IFERROR($I33+$J33+$K33-$L33,0))</f>
        <v/>
      </c>
    </row>
    <row r="34">
      <c r="A34" s="23" t="n"/>
      <c r="B34" s="24" t="n"/>
      <c r="C34" s="25" t="n"/>
      <c r="D34" s="23" t="n"/>
      <c r="E34" s="26" t="n"/>
      <c r="F34" s="23" t="n"/>
      <c r="G34" s="23" t="n"/>
      <c r="H34" s="24" t="n"/>
      <c r="I34" s="26" t="n"/>
      <c r="J34" s="26" t="n"/>
      <c r="K34" s="26" t="n"/>
      <c r="L34" s="15">
        <f>IF($A34="","",IFERROR(SUMIFS('Absences maladie'!$I$6:$I$105,'Absences maladie'!$A$6:$A$105,$A34),0))</f>
        <v/>
      </c>
      <c r="M34" s="15">
        <f>IF($A34="","",IFERROR(SUMIFS('Absences maladie'!$J$6:$J$105,'Absences maladie'!$A$6:$A$105,$A34),0))</f>
        <v/>
      </c>
      <c r="N34" s="15">
        <f>IF($A34="","",IFERROR($I34+$J34+$K34-$L34,0))</f>
        <v/>
      </c>
    </row>
    <row r="35">
      <c r="A35" s="23" t="n"/>
      <c r="B35" s="24" t="n"/>
      <c r="C35" s="25" t="n"/>
      <c r="D35" s="23" t="n"/>
      <c r="E35" s="26" t="n"/>
      <c r="F35" s="23" t="n"/>
      <c r="G35" s="23" t="n"/>
      <c r="H35" s="24" t="n"/>
      <c r="I35" s="26" t="n"/>
      <c r="J35" s="26" t="n"/>
      <c r="K35" s="26" t="n"/>
      <c r="L35" s="15">
        <f>IF($A35="","",IFERROR(SUMIFS('Absences maladie'!$I$6:$I$105,'Absences maladie'!$A$6:$A$105,$A35),0))</f>
        <v/>
      </c>
      <c r="M35" s="15">
        <f>IF($A35="","",IFERROR(SUMIFS('Absences maladie'!$J$6:$J$105,'Absences maladie'!$A$6:$A$105,$A35),0))</f>
        <v/>
      </c>
      <c r="N35" s="15">
        <f>IF($A35="","",IFERROR($I35+$J35+$K35-$L35,0))</f>
        <v/>
      </c>
    </row>
    <row r="36">
      <c r="A36" s="23" t="n"/>
      <c r="B36" s="24" t="n"/>
      <c r="C36" s="25" t="n"/>
      <c r="D36" s="23" t="n"/>
      <c r="E36" s="26" t="n"/>
      <c r="F36" s="23" t="n"/>
      <c r="G36" s="23" t="n"/>
      <c r="H36" s="24" t="n"/>
      <c r="I36" s="26" t="n"/>
      <c r="J36" s="26" t="n"/>
      <c r="K36" s="26" t="n"/>
      <c r="L36" s="15">
        <f>IF($A36="","",IFERROR(SUMIFS('Absences maladie'!$I$6:$I$105,'Absences maladie'!$A$6:$A$105,$A36),0))</f>
        <v/>
      </c>
      <c r="M36" s="15">
        <f>IF($A36="","",IFERROR(SUMIFS('Absences maladie'!$J$6:$J$105,'Absences maladie'!$A$6:$A$105,$A36),0))</f>
        <v/>
      </c>
      <c r="N36" s="15">
        <f>IF($A36="","",IFERROR($I36+$J36+$K36-$L36,0))</f>
        <v/>
      </c>
    </row>
    <row r="37">
      <c r="A37" s="23" t="n"/>
      <c r="B37" s="24" t="n"/>
      <c r="C37" s="25" t="n"/>
      <c r="D37" s="23" t="n"/>
      <c r="E37" s="26" t="n"/>
      <c r="F37" s="23" t="n"/>
      <c r="G37" s="23" t="n"/>
      <c r="H37" s="24" t="n"/>
      <c r="I37" s="26" t="n"/>
      <c r="J37" s="26" t="n"/>
      <c r="K37" s="26" t="n"/>
      <c r="L37" s="15">
        <f>IF($A37="","",IFERROR(SUMIFS('Absences maladie'!$I$6:$I$105,'Absences maladie'!$A$6:$A$105,$A37),0))</f>
        <v/>
      </c>
      <c r="M37" s="15">
        <f>IF($A37="","",IFERROR(SUMIFS('Absences maladie'!$J$6:$J$105,'Absences maladie'!$A$6:$A$105,$A37),0))</f>
        <v/>
      </c>
      <c r="N37" s="15">
        <f>IF($A37="","",IFERROR($I37+$J37+$K37-$L37,0))</f>
        <v/>
      </c>
    </row>
    <row r="38">
      <c r="A38" s="23" t="n"/>
      <c r="B38" s="24" t="n"/>
      <c r="C38" s="25" t="n"/>
      <c r="D38" s="23" t="n"/>
      <c r="E38" s="26" t="n"/>
      <c r="F38" s="23" t="n"/>
      <c r="G38" s="23" t="n"/>
      <c r="H38" s="24" t="n"/>
      <c r="I38" s="26" t="n"/>
      <c r="J38" s="26" t="n"/>
      <c r="K38" s="26" t="n"/>
      <c r="L38" s="15">
        <f>IF($A38="","",IFERROR(SUMIFS('Absences maladie'!$I$6:$I$105,'Absences maladie'!$A$6:$A$105,$A38),0))</f>
        <v/>
      </c>
      <c r="M38" s="15">
        <f>IF($A38="","",IFERROR(SUMIFS('Absences maladie'!$J$6:$J$105,'Absences maladie'!$A$6:$A$105,$A38),0))</f>
        <v/>
      </c>
      <c r="N38" s="15">
        <f>IF($A38="","",IFERROR($I38+$J38+$K38-$L38,0))</f>
        <v/>
      </c>
    </row>
    <row r="39">
      <c r="A39" s="23" t="n"/>
      <c r="B39" s="24" t="n"/>
      <c r="C39" s="25" t="n"/>
      <c r="D39" s="23" t="n"/>
      <c r="E39" s="26" t="n"/>
      <c r="F39" s="23" t="n"/>
      <c r="G39" s="23" t="n"/>
      <c r="H39" s="24" t="n"/>
      <c r="I39" s="26" t="n"/>
      <c r="J39" s="26" t="n"/>
      <c r="K39" s="26" t="n"/>
      <c r="L39" s="15">
        <f>IF($A39="","",IFERROR(SUMIFS('Absences maladie'!$I$6:$I$105,'Absences maladie'!$A$6:$A$105,$A39),0))</f>
        <v/>
      </c>
      <c r="M39" s="15">
        <f>IF($A39="","",IFERROR(SUMIFS('Absences maladie'!$J$6:$J$105,'Absences maladie'!$A$6:$A$105,$A39),0))</f>
        <v/>
      </c>
      <c r="N39" s="15">
        <f>IF($A39="","",IFERROR($I39+$J39+$K39-$L39,0))</f>
        <v/>
      </c>
    </row>
    <row r="40">
      <c r="A40" s="23" t="n"/>
      <c r="B40" s="24" t="n"/>
      <c r="C40" s="25" t="n"/>
      <c r="D40" s="23" t="n"/>
      <c r="E40" s="26" t="n"/>
      <c r="F40" s="23" t="n"/>
      <c r="G40" s="23" t="n"/>
      <c r="H40" s="24" t="n"/>
      <c r="I40" s="26" t="n"/>
      <c r="J40" s="26" t="n"/>
      <c r="K40" s="26" t="n"/>
      <c r="L40" s="15">
        <f>IF($A40="","",IFERROR(SUMIFS('Absences maladie'!$I$6:$I$105,'Absences maladie'!$A$6:$A$105,$A40),0))</f>
        <v/>
      </c>
      <c r="M40" s="15">
        <f>IF($A40="","",IFERROR(SUMIFS('Absences maladie'!$J$6:$J$105,'Absences maladie'!$A$6:$A$105,$A40),0))</f>
        <v/>
      </c>
      <c r="N40" s="15">
        <f>IF($A40="","",IFERROR($I40+$J40+$K40-$L40,0))</f>
        <v/>
      </c>
    </row>
    <row r="41">
      <c r="A41" s="23" t="n"/>
      <c r="B41" s="24" t="n"/>
      <c r="C41" s="25" t="n"/>
      <c r="D41" s="23" t="n"/>
      <c r="E41" s="26" t="n"/>
      <c r="F41" s="23" t="n"/>
      <c r="G41" s="23" t="n"/>
      <c r="H41" s="24" t="n"/>
      <c r="I41" s="26" t="n"/>
      <c r="J41" s="26" t="n"/>
      <c r="K41" s="26" t="n"/>
      <c r="L41" s="15">
        <f>IF($A41="","",IFERROR(SUMIFS('Absences maladie'!$I$6:$I$105,'Absences maladie'!$A$6:$A$105,$A41),0))</f>
        <v/>
      </c>
      <c r="M41" s="15">
        <f>IF($A41="","",IFERROR(SUMIFS('Absences maladie'!$J$6:$J$105,'Absences maladie'!$A$6:$A$105,$A41),0))</f>
        <v/>
      </c>
      <c r="N41" s="15">
        <f>IF($A41="","",IFERROR($I41+$J41+$K41-$L41,0))</f>
        <v/>
      </c>
    </row>
    <row r="42">
      <c r="A42" s="23" t="n"/>
      <c r="B42" s="24" t="n"/>
      <c r="C42" s="25" t="n"/>
      <c r="D42" s="23" t="n"/>
      <c r="E42" s="26" t="n"/>
      <c r="F42" s="23" t="n"/>
      <c r="G42" s="23" t="n"/>
      <c r="H42" s="24" t="n"/>
      <c r="I42" s="26" t="n"/>
      <c r="J42" s="26" t="n"/>
      <c r="K42" s="26" t="n"/>
      <c r="L42" s="15">
        <f>IF($A42="","",IFERROR(SUMIFS('Absences maladie'!$I$6:$I$105,'Absences maladie'!$A$6:$A$105,$A42),0))</f>
        <v/>
      </c>
      <c r="M42" s="15">
        <f>IF($A42="","",IFERROR(SUMIFS('Absences maladie'!$J$6:$J$105,'Absences maladie'!$A$6:$A$105,$A42),0))</f>
        <v/>
      </c>
      <c r="N42" s="15">
        <f>IF($A42="","",IFERROR($I42+$J42+$K42-$L42,0))</f>
        <v/>
      </c>
    </row>
    <row r="43">
      <c r="A43" s="23" t="n"/>
      <c r="B43" s="24" t="n"/>
      <c r="C43" s="25" t="n"/>
      <c r="D43" s="23" t="n"/>
      <c r="E43" s="26" t="n"/>
      <c r="F43" s="23" t="n"/>
      <c r="G43" s="23" t="n"/>
      <c r="H43" s="24" t="n"/>
      <c r="I43" s="26" t="n"/>
      <c r="J43" s="26" t="n"/>
      <c r="K43" s="26" t="n"/>
      <c r="L43" s="15">
        <f>IF($A43="","",IFERROR(SUMIFS('Absences maladie'!$I$6:$I$105,'Absences maladie'!$A$6:$A$105,$A43),0))</f>
        <v/>
      </c>
      <c r="M43" s="15">
        <f>IF($A43="","",IFERROR(SUMIFS('Absences maladie'!$J$6:$J$105,'Absences maladie'!$A$6:$A$105,$A43),0))</f>
        <v/>
      </c>
      <c r="N43" s="15">
        <f>IF($A43="","",IFERROR($I43+$J43+$K43-$L43,0))</f>
        <v/>
      </c>
    </row>
    <row r="44">
      <c r="A44" s="23" t="n"/>
      <c r="B44" s="24" t="n"/>
      <c r="C44" s="25" t="n"/>
      <c r="D44" s="23" t="n"/>
      <c r="E44" s="26" t="n"/>
      <c r="F44" s="23" t="n"/>
      <c r="G44" s="23" t="n"/>
      <c r="H44" s="24" t="n"/>
      <c r="I44" s="26" t="n"/>
      <c r="J44" s="26" t="n"/>
      <c r="K44" s="26" t="n"/>
      <c r="L44" s="15">
        <f>IF($A44="","",IFERROR(SUMIFS('Absences maladie'!$I$6:$I$105,'Absences maladie'!$A$6:$A$105,$A44),0))</f>
        <v/>
      </c>
      <c r="M44" s="15">
        <f>IF($A44="","",IFERROR(SUMIFS('Absences maladie'!$J$6:$J$105,'Absences maladie'!$A$6:$A$105,$A44),0))</f>
        <v/>
      </c>
      <c r="N44" s="15">
        <f>IF($A44="","",IFERROR($I44+$J44+$K44-$L44,0))</f>
        <v/>
      </c>
    </row>
    <row r="45">
      <c r="A45" s="23" t="n"/>
      <c r="B45" s="24" t="n"/>
      <c r="C45" s="25" t="n"/>
      <c r="D45" s="23" t="n"/>
      <c r="E45" s="26" t="n"/>
      <c r="F45" s="23" t="n"/>
      <c r="G45" s="23" t="n"/>
      <c r="H45" s="24" t="n"/>
      <c r="I45" s="26" t="n"/>
      <c r="J45" s="26" t="n"/>
      <c r="K45" s="26" t="n"/>
      <c r="L45" s="15">
        <f>IF($A45="","",IFERROR(SUMIFS('Absences maladie'!$I$6:$I$105,'Absences maladie'!$A$6:$A$105,$A45),0))</f>
        <v/>
      </c>
      <c r="M45" s="15">
        <f>IF($A45="","",IFERROR(SUMIFS('Absences maladie'!$J$6:$J$105,'Absences maladie'!$A$6:$A$105,$A45),0))</f>
        <v/>
      </c>
      <c r="N45" s="15">
        <f>IF($A45="","",IFERROR($I45+$J45+$K45-$L45,0))</f>
        <v/>
      </c>
    </row>
    <row r="46">
      <c r="A46" s="23" t="n"/>
      <c r="B46" s="24" t="n"/>
      <c r="C46" s="25" t="n"/>
      <c r="D46" s="23" t="n"/>
      <c r="E46" s="26" t="n"/>
      <c r="F46" s="23" t="n"/>
      <c r="G46" s="23" t="n"/>
      <c r="H46" s="24" t="n"/>
      <c r="I46" s="26" t="n"/>
      <c r="J46" s="26" t="n"/>
      <c r="K46" s="26" t="n"/>
      <c r="L46" s="15">
        <f>IF($A46="","",IFERROR(SUMIFS('Absences maladie'!$I$6:$I$105,'Absences maladie'!$A$6:$A$105,$A46),0))</f>
        <v/>
      </c>
      <c r="M46" s="15">
        <f>IF($A46="","",IFERROR(SUMIFS('Absences maladie'!$J$6:$J$105,'Absences maladie'!$A$6:$A$105,$A46),0))</f>
        <v/>
      </c>
      <c r="N46" s="15">
        <f>IF($A46="","",IFERROR($I46+$J46+$K46-$L46,0))</f>
        <v/>
      </c>
    </row>
    <row r="47">
      <c r="A47" s="23" t="n"/>
      <c r="B47" s="24" t="n"/>
      <c r="C47" s="25" t="n"/>
      <c r="D47" s="23" t="n"/>
      <c r="E47" s="26" t="n"/>
      <c r="F47" s="23" t="n"/>
      <c r="G47" s="23" t="n"/>
      <c r="H47" s="24" t="n"/>
      <c r="I47" s="26" t="n"/>
      <c r="J47" s="26" t="n"/>
      <c r="K47" s="26" t="n"/>
      <c r="L47" s="15">
        <f>IF($A47="","",IFERROR(SUMIFS('Absences maladie'!$I$6:$I$105,'Absences maladie'!$A$6:$A$105,$A47),0))</f>
        <v/>
      </c>
      <c r="M47" s="15">
        <f>IF($A47="","",IFERROR(SUMIFS('Absences maladie'!$J$6:$J$105,'Absences maladie'!$A$6:$A$105,$A47),0))</f>
        <v/>
      </c>
      <c r="N47" s="15">
        <f>IF($A47="","",IFERROR($I47+$J47+$K47-$L47,0))</f>
        <v/>
      </c>
    </row>
    <row r="48">
      <c r="A48" s="23" t="n"/>
      <c r="B48" s="24" t="n"/>
      <c r="C48" s="25" t="n"/>
      <c r="D48" s="23" t="n"/>
      <c r="E48" s="26" t="n"/>
      <c r="F48" s="23" t="n"/>
      <c r="G48" s="23" t="n"/>
      <c r="H48" s="24" t="n"/>
      <c r="I48" s="26" t="n"/>
      <c r="J48" s="26" t="n"/>
      <c r="K48" s="26" t="n"/>
      <c r="L48" s="15">
        <f>IF($A48="","",IFERROR(SUMIFS('Absences maladie'!$I$6:$I$105,'Absences maladie'!$A$6:$A$105,$A48),0))</f>
        <v/>
      </c>
      <c r="M48" s="15">
        <f>IF($A48="","",IFERROR(SUMIFS('Absences maladie'!$J$6:$J$105,'Absences maladie'!$A$6:$A$105,$A48),0))</f>
        <v/>
      </c>
      <c r="N48" s="15">
        <f>IF($A48="","",IFERROR($I48+$J48+$K48-$L48,0))</f>
        <v/>
      </c>
    </row>
    <row r="49">
      <c r="A49" s="23" t="n"/>
      <c r="B49" s="24" t="n"/>
      <c r="C49" s="25" t="n"/>
      <c r="D49" s="23" t="n"/>
      <c r="E49" s="26" t="n"/>
      <c r="F49" s="23" t="n"/>
      <c r="G49" s="23" t="n"/>
      <c r="H49" s="24" t="n"/>
      <c r="I49" s="26" t="n"/>
      <c r="J49" s="26" t="n"/>
      <c r="K49" s="26" t="n"/>
      <c r="L49" s="15">
        <f>IF($A49="","",IFERROR(SUMIFS('Absences maladie'!$I$6:$I$105,'Absences maladie'!$A$6:$A$105,$A49),0))</f>
        <v/>
      </c>
      <c r="M49" s="15">
        <f>IF($A49="","",IFERROR(SUMIFS('Absences maladie'!$J$6:$J$105,'Absences maladie'!$A$6:$A$105,$A49),0))</f>
        <v/>
      </c>
      <c r="N49" s="15">
        <f>IF($A49="","",IFERROR($I49+$J49+$K49-$L49,0))</f>
        <v/>
      </c>
    </row>
    <row r="50">
      <c r="A50" s="23" t="n"/>
      <c r="B50" s="24" t="n"/>
      <c r="C50" s="25" t="n"/>
      <c r="D50" s="23" t="n"/>
      <c r="E50" s="26" t="n"/>
      <c r="F50" s="23" t="n"/>
      <c r="G50" s="23" t="n"/>
      <c r="H50" s="24" t="n"/>
      <c r="I50" s="26" t="n"/>
      <c r="J50" s="26" t="n"/>
      <c r="K50" s="26" t="n"/>
      <c r="L50" s="15">
        <f>IF($A50="","",IFERROR(SUMIFS('Absences maladie'!$I$6:$I$105,'Absences maladie'!$A$6:$A$105,$A50),0))</f>
        <v/>
      </c>
      <c r="M50" s="15">
        <f>IF($A50="","",IFERROR(SUMIFS('Absences maladie'!$J$6:$J$105,'Absences maladie'!$A$6:$A$105,$A50),0))</f>
        <v/>
      </c>
      <c r="N50" s="15">
        <f>IF($A50="","",IFERROR($I50+$J50+$K50-$L50,0))</f>
        <v/>
      </c>
    </row>
    <row r="51">
      <c r="A51" s="23" t="n"/>
      <c r="B51" s="24" t="n"/>
      <c r="C51" s="25" t="n"/>
      <c r="D51" s="23" t="n"/>
      <c r="E51" s="26" t="n"/>
      <c r="F51" s="23" t="n"/>
      <c r="G51" s="23" t="n"/>
      <c r="H51" s="24" t="n"/>
      <c r="I51" s="26" t="n"/>
      <c r="J51" s="26" t="n"/>
      <c r="K51" s="26" t="n"/>
      <c r="L51" s="15">
        <f>IF($A51="","",IFERROR(SUMIFS('Absences maladie'!$I$6:$I$105,'Absences maladie'!$A$6:$A$105,$A51),0))</f>
        <v/>
      </c>
      <c r="M51" s="15">
        <f>IF($A51="","",IFERROR(SUMIFS('Absences maladie'!$J$6:$J$105,'Absences maladie'!$A$6:$A$105,$A51),0))</f>
        <v/>
      </c>
      <c r="N51" s="15">
        <f>IF($A51="","",IFERROR($I51+$J51+$K51-$L51,0))</f>
        <v/>
      </c>
    </row>
    <row r="52">
      <c r="A52" s="23" t="n"/>
      <c r="B52" s="24" t="n"/>
      <c r="C52" s="25" t="n"/>
      <c r="D52" s="23" t="n"/>
      <c r="E52" s="26" t="n"/>
      <c r="F52" s="23" t="n"/>
      <c r="G52" s="23" t="n"/>
      <c r="H52" s="24" t="n"/>
      <c r="I52" s="26" t="n"/>
      <c r="J52" s="26" t="n"/>
      <c r="K52" s="26" t="n"/>
      <c r="L52" s="15">
        <f>IF($A52="","",IFERROR(SUMIFS('Absences maladie'!$I$6:$I$105,'Absences maladie'!$A$6:$A$105,$A52),0))</f>
        <v/>
      </c>
      <c r="M52" s="15">
        <f>IF($A52="","",IFERROR(SUMIFS('Absences maladie'!$J$6:$J$105,'Absences maladie'!$A$6:$A$105,$A52),0))</f>
        <v/>
      </c>
      <c r="N52" s="15">
        <f>IF($A52="","",IFERROR($I52+$J52+$K52-$L52,0))</f>
        <v/>
      </c>
    </row>
    <row r="53">
      <c r="A53" s="23" t="n"/>
      <c r="B53" s="24" t="n"/>
      <c r="C53" s="25" t="n"/>
      <c r="D53" s="23" t="n"/>
      <c r="E53" s="26" t="n"/>
      <c r="F53" s="23" t="n"/>
      <c r="G53" s="23" t="n"/>
      <c r="H53" s="24" t="n"/>
      <c r="I53" s="26" t="n"/>
      <c r="J53" s="26" t="n"/>
      <c r="K53" s="26" t="n"/>
      <c r="L53" s="15">
        <f>IF($A53="","",IFERROR(SUMIFS('Absences maladie'!$I$6:$I$105,'Absences maladie'!$A$6:$A$105,$A53),0))</f>
        <v/>
      </c>
      <c r="M53" s="15">
        <f>IF($A53="","",IFERROR(SUMIFS('Absences maladie'!$J$6:$J$105,'Absences maladie'!$A$6:$A$105,$A53),0))</f>
        <v/>
      </c>
      <c r="N53" s="15">
        <f>IF($A53="","",IFERROR($I53+$J53+$K53-$L53,0))</f>
        <v/>
      </c>
    </row>
    <row r="54">
      <c r="A54" s="23" t="n"/>
      <c r="B54" s="24" t="n"/>
      <c r="C54" s="25" t="n"/>
      <c r="D54" s="23" t="n"/>
      <c r="E54" s="26" t="n"/>
      <c r="F54" s="23" t="n"/>
      <c r="G54" s="23" t="n"/>
      <c r="H54" s="24" t="n"/>
      <c r="I54" s="26" t="n"/>
      <c r="J54" s="26" t="n"/>
      <c r="K54" s="26" t="n"/>
      <c r="L54" s="15">
        <f>IF($A54="","",IFERROR(SUMIFS('Absences maladie'!$I$6:$I$105,'Absences maladie'!$A$6:$A$105,$A54),0))</f>
        <v/>
      </c>
      <c r="M54" s="15">
        <f>IF($A54="","",IFERROR(SUMIFS('Absences maladie'!$J$6:$J$105,'Absences maladie'!$A$6:$A$105,$A54),0))</f>
        <v/>
      </c>
      <c r="N54" s="15">
        <f>IF($A54="","",IFERROR($I54+$J54+$K54-$L54,0))</f>
        <v/>
      </c>
    </row>
    <row r="55">
      <c r="A55" s="23" t="n"/>
      <c r="B55" s="24" t="n"/>
      <c r="C55" s="25" t="n"/>
      <c r="D55" s="23" t="n"/>
      <c r="E55" s="26" t="n"/>
      <c r="F55" s="23" t="n"/>
      <c r="G55" s="23" t="n"/>
      <c r="H55" s="24" t="n"/>
      <c r="I55" s="26" t="n"/>
      <c r="J55" s="26" t="n"/>
      <c r="K55" s="26" t="n"/>
      <c r="L55" s="15">
        <f>IF($A55="","",IFERROR(SUMIFS('Absences maladie'!$I$6:$I$105,'Absences maladie'!$A$6:$A$105,$A55),0))</f>
        <v/>
      </c>
      <c r="M55" s="15">
        <f>IF($A55="","",IFERROR(SUMIFS('Absences maladie'!$J$6:$J$105,'Absences maladie'!$A$6:$A$105,$A55),0))</f>
        <v/>
      </c>
      <c r="N55" s="15">
        <f>IF($A55="","",IFERROR($I55+$J55+$K55-$L55,0))</f>
        <v/>
      </c>
    </row>
    <row r="56">
      <c r="A56" s="23" t="n"/>
      <c r="B56" s="24" t="n"/>
      <c r="C56" s="25" t="n"/>
      <c r="D56" s="23" t="n"/>
      <c r="E56" s="26" t="n"/>
      <c r="F56" s="23" t="n"/>
      <c r="G56" s="23" t="n"/>
      <c r="H56" s="24" t="n"/>
      <c r="I56" s="26" t="n"/>
      <c r="J56" s="26" t="n"/>
      <c r="K56" s="26" t="n"/>
      <c r="L56" s="15">
        <f>IF($A56="","",IFERROR(SUMIFS('Absences maladie'!$I$6:$I$105,'Absences maladie'!$A$6:$A$105,$A56),0))</f>
        <v/>
      </c>
      <c r="M56" s="15">
        <f>IF($A56="","",IFERROR(SUMIFS('Absences maladie'!$J$6:$J$105,'Absences maladie'!$A$6:$A$105,$A56),0))</f>
        <v/>
      </c>
      <c r="N56" s="15">
        <f>IF($A56="","",IFERROR($I56+$J56+$K56-$L56,0))</f>
        <v/>
      </c>
    </row>
    <row r="57">
      <c r="A57" s="23" t="n"/>
      <c r="B57" s="24" t="n"/>
      <c r="C57" s="25" t="n"/>
      <c r="D57" s="23" t="n"/>
      <c r="E57" s="26" t="n"/>
      <c r="F57" s="23" t="n"/>
      <c r="G57" s="23" t="n"/>
      <c r="H57" s="24" t="n"/>
      <c r="I57" s="26" t="n"/>
      <c r="J57" s="26" t="n"/>
      <c r="K57" s="26" t="n"/>
      <c r="L57" s="15">
        <f>IF($A57="","",IFERROR(SUMIFS('Absences maladie'!$I$6:$I$105,'Absences maladie'!$A$6:$A$105,$A57),0))</f>
        <v/>
      </c>
      <c r="M57" s="15">
        <f>IF($A57="","",IFERROR(SUMIFS('Absences maladie'!$J$6:$J$105,'Absences maladie'!$A$6:$A$105,$A57),0))</f>
        <v/>
      </c>
      <c r="N57" s="15">
        <f>IF($A57="","",IFERROR($I57+$J57+$K57-$L57,0))</f>
        <v/>
      </c>
    </row>
    <row r="58">
      <c r="A58" s="23" t="n"/>
      <c r="B58" s="24" t="n"/>
      <c r="C58" s="25" t="n"/>
      <c r="D58" s="23" t="n"/>
      <c r="E58" s="26" t="n"/>
      <c r="F58" s="23" t="n"/>
      <c r="G58" s="23" t="n"/>
      <c r="H58" s="24" t="n"/>
      <c r="I58" s="26" t="n"/>
      <c r="J58" s="26" t="n"/>
      <c r="K58" s="26" t="n"/>
      <c r="L58" s="15">
        <f>IF($A58="","",IFERROR(SUMIFS('Absences maladie'!$I$6:$I$105,'Absences maladie'!$A$6:$A$105,$A58),0))</f>
        <v/>
      </c>
      <c r="M58" s="15">
        <f>IF($A58="","",IFERROR(SUMIFS('Absences maladie'!$J$6:$J$105,'Absences maladie'!$A$6:$A$105,$A58),0))</f>
        <v/>
      </c>
      <c r="N58" s="15">
        <f>IF($A58="","",IFERROR($I58+$J58+$K58-$L58,0))</f>
        <v/>
      </c>
    </row>
    <row r="59">
      <c r="A59" s="23" t="n"/>
      <c r="B59" s="24" t="n"/>
      <c r="C59" s="25" t="n"/>
      <c r="D59" s="23" t="n"/>
      <c r="E59" s="26" t="n"/>
      <c r="F59" s="23" t="n"/>
      <c r="G59" s="23" t="n"/>
      <c r="H59" s="24" t="n"/>
      <c r="I59" s="26" t="n"/>
      <c r="J59" s="26" t="n"/>
      <c r="K59" s="26" t="n"/>
      <c r="L59" s="15">
        <f>IF($A59="","",IFERROR(SUMIFS('Absences maladie'!$I$6:$I$105,'Absences maladie'!$A$6:$A$105,$A59),0))</f>
        <v/>
      </c>
      <c r="M59" s="15">
        <f>IF($A59="","",IFERROR(SUMIFS('Absences maladie'!$J$6:$J$105,'Absences maladie'!$A$6:$A$105,$A59),0))</f>
        <v/>
      </c>
      <c r="N59" s="15">
        <f>IF($A59="","",IFERROR($I59+$J59+$K59-$L59,0))</f>
        <v/>
      </c>
    </row>
    <row r="60">
      <c r="A60" s="23" t="n"/>
      <c r="B60" s="24" t="n"/>
      <c r="C60" s="25" t="n"/>
      <c r="D60" s="23" t="n"/>
      <c r="E60" s="26" t="n"/>
      <c r="F60" s="23" t="n"/>
      <c r="G60" s="23" t="n"/>
      <c r="H60" s="24" t="n"/>
      <c r="I60" s="26" t="n"/>
      <c r="J60" s="26" t="n"/>
      <c r="K60" s="26" t="n"/>
      <c r="L60" s="15">
        <f>IF($A60="","",IFERROR(SUMIFS('Absences maladie'!$I$6:$I$105,'Absences maladie'!$A$6:$A$105,$A60),0))</f>
        <v/>
      </c>
      <c r="M60" s="15">
        <f>IF($A60="","",IFERROR(SUMIFS('Absences maladie'!$J$6:$J$105,'Absences maladie'!$A$6:$A$105,$A60),0))</f>
        <v/>
      </c>
      <c r="N60" s="15">
        <f>IF($A60="","",IFERROR($I60+$J60+$K60-$L60,0))</f>
        <v/>
      </c>
    </row>
    <row r="61">
      <c r="A61" s="23" t="n"/>
      <c r="B61" s="24" t="n"/>
      <c r="C61" s="25" t="n"/>
      <c r="D61" s="23" t="n"/>
      <c r="E61" s="26" t="n"/>
      <c r="F61" s="23" t="n"/>
      <c r="G61" s="23" t="n"/>
      <c r="H61" s="24" t="n"/>
      <c r="I61" s="26" t="n"/>
      <c r="J61" s="26" t="n"/>
      <c r="K61" s="26" t="n"/>
      <c r="L61" s="15">
        <f>IF($A61="","",IFERROR(SUMIFS('Absences maladie'!$I$6:$I$105,'Absences maladie'!$A$6:$A$105,$A61),0))</f>
        <v/>
      </c>
      <c r="M61" s="15">
        <f>IF($A61="","",IFERROR(SUMIFS('Absences maladie'!$J$6:$J$105,'Absences maladie'!$A$6:$A$105,$A61),0))</f>
        <v/>
      </c>
      <c r="N61" s="15">
        <f>IF($A61="","",IFERROR($I61+$J61+$K61-$L61,0))</f>
        <v/>
      </c>
    </row>
    <row r="62">
      <c r="A62" s="23" t="n"/>
      <c r="B62" s="24" t="n"/>
      <c r="C62" s="25" t="n"/>
      <c r="D62" s="23" t="n"/>
      <c r="E62" s="26" t="n"/>
      <c r="F62" s="23" t="n"/>
      <c r="G62" s="23" t="n"/>
      <c r="H62" s="24" t="n"/>
      <c r="I62" s="26" t="n"/>
      <c r="J62" s="26" t="n"/>
      <c r="K62" s="26" t="n"/>
      <c r="L62" s="15">
        <f>IF($A62="","",IFERROR(SUMIFS('Absences maladie'!$I$6:$I$105,'Absences maladie'!$A$6:$A$105,$A62),0))</f>
        <v/>
      </c>
      <c r="M62" s="15">
        <f>IF($A62="","",IFERROR(SUMIFS('Absences maladie'!$J$6:$J$105,'Absences maladie'!$A$6:$A$105,$A62),0))</f>
        <v/>
      </c>
      <c r="N62" s="15">
        <f>IF($A62="","",IFERROR($I62+$J62+$K62-$L62,0))</f>
        <v/>
      </c>
    </row>
    <row r="63">
      <c r="A63" s="23" t="n"/>
      <c r="B63" s="24" t="n"/>
      <c r="C63" s="25" t="n"/>
      <c r="D63" s="23" t="n"/>
      <c r="E63" s="26" t="n"/>
      <c r="F63" s="23" t="n"/>
      <c r="G63" s="23" t="n"/>
      <c r="H63" s="24" t="n"/>
      <c r="I63" s="26" t="n"/>
      <c r="J63" s="26" t="n"/>
      <c r="K63" s="26" t="n"/>
      <c r="L63" s="15">
        <f>IF($A63="","",IFERROR(SUMIFS('Absences maladie'!$I$6:$I$105,'Absences maladie'!$A$6:$A$105,$A63),0))</f>
        <v/>
      </c>
      <c r="M63" s="15">
        <f>IF($A63="","",IFERROR(SUMIFS('Absences maladie'!$J$6:$J$105,'Absences maladie'!$A$6:$A$105,$A63),0))</f>
        <v/>
      </c>
      <c r="N63" s="15">
        <f>IF($A63="","",IFERROR($I63+$J63+$K63-$L63,0))</f>
        <v/>
      </c>
    </row>
    <row r="64">
      <c r="A64" s="23" t="n"/>
      <c r="B64" s="24" t="n"/>
      <c r="C64" s="25" t="n"/>
      <c r="D64" s="23" t="n"/>
      <c r="E64" s="26" t="n"/>
      <c r="F64" s="23" t="n"/>
      <c r="G64" s="23" t="n"/>
      <c r="H64" s="24" t="n"/>
      <c r="I64" s="26" t="n"/>
      <c r="J64" s="26" t="n"/>
      <c r="K64" s="26" t="n"/>
      <c r="L64" s="15">
        <f>IF($A64="","",IFERROR(SUMIFS('Absences maladie'!$I$6:$I$105,'Absences maladie'!$A$6:$A$105,$A64),0))</f>
        <v/>
      </c>
      <c r="M64" s="15">
        <f>IF($A64="","",IFERROR(SUMIFS('Absences maladie'!$J$6:$J$105,'Absences maladie'!$A$6:$A$105,$A64),0))</f>
        <v/>
      </c>
      <c r="N64" s="15">
        <f>IF($A64="","",IFERROR($I64+$J64+$K64-$L64,0))</f>
        <v/>
      </c>
    </row>
    <row r="65">
      <c r="A65" s="23" t="n"/>
      <c r="B65" s="24" t="n"/>
      <c r="C65" s="25" t="n"/>
      <c r="D65" s="23" t="n"/>
      <c r="E65" s="26" t="n"/>
      <c r="F65" s="23" t="n"/>
      <c r="G65" s="23" t="n"/>
      <c r="H65" s="24" t="n"/>
      <c r="I65" s="26" t="n"/>
      <c r="J65" s="26" t="n"/>
      <c r="K65" s="26" t="n"/>
      <c r="L65" s="15">
        <f>IF($A65="","",IFERROR(SUMIFS('Absences maladie'!$I$6:$I$105,'Absences maladie'!$A$6:$A$105,$A65),0))</f>
        <v/>
      </c>
      <c r="M65" s="15">
        <f>IF($A65="","",IFERROR(SUMIFS('Absences maladie'!$J$6:$J$105,'Absences maladie'!$A$6:$A$105,$A65),0))</f>
        <v/>
      </c>
      <c r="N65" s="15">
        <f>IF($A65="","",IFERROR($I65+$J65+$K65-$L65,0))</f>
        <v/>
      </c>
    </row>
    <row r="66">
      <c r="A66" s="23" t="n"/>
      <c r="B66" s="24" t="n"/>
      <c r="C66" s="25" t="n"/>
      <c r="D66" s="23" t="n"/>
      <c r="E66" s="26" t="n"/>
      <c r="F66" s="23" t="n"/>
      <c r="G66" s="23" t="n"/>
      <c r="H66" s="24" t="n"/>
      <c r="I66" s="26" t="n"/>
      <c r="J66" s="26" t="n"/>
      <c r="K66" s="26" t="n"/>
      <c r="L66" s="15">
        <f>IF($A66="","",IFERROR(SUMIFS('Absences maladie'!$I$6:$I$105,'Absences maladie'!$A$6:$A$105,$A66),0))</f>
        <v/>
      </c>
      <c r="M66" s="15">
        <f>IF($A66="","",IFERROR(SUMIFS('Absences maladie'!$J$6:$J$105,'Absences maladie'!$A$6:$A$105,$A66),0))</f>
        <v/>
      </c>
      <c r="N66" s="15">
        <f>IF($A66="","",IFERROR($I66+$J66+$K66-$L66,0))</f>
        <v/>
      </c>
    </row>
    <row r="67">
      <c r="A67" s="23" t="n"/>
      <c r="B67" s="24" t="n"/>
      <c r="C67" s="25" t="n"/>
      <c r="D67" s="23" t="n"/>
      <c r="E67" s="26" t="n"/>
      <c r="F67" s="23" t="n"/>
      <c r="G67" s="23" t="n"/>
      <c r="H67" s="24" t="n"/>
      <c r="I67" s="26" t="n"/>
      <c r="J67" s="26" t="n"/>
      <c r="K67" s="26" t="n"/>
      <c r="L67" s="15">
        <f>IF($A67="","",IFERROR(SUMIFS('Absences maladie'!$I$6:$I$105,'Absences maladie'!$A$6:$A$105,$A67),0))</f>
        <v/>
      </c>
      <c r="M67" s="15">
        <f>IF($A67="","",IFERROR(SUMIFS('Absences maladie'!$J$6:$J$105,'Absences maladie'!$A$6:$A$105,$A67),0))</f>
        <v/>
      </c>
      <c r="N67" s="15">
        <f>IF($A67="","",IFERROR($I67+$J67+$K67-$L67,0))</f>
        <v/>
      </c>
    </row>
    <row r="68">
      <c r="A68" s="23" t="n"/>
      <c r="B68" s="24" t="n"/>
      <c r="C68" s="25" t="n"/>
      <c r="D68" s="23" t="n"/>
      <c r="E68" s="26" t="n"/>
      <c r="F68" s="23" t="n"/>
      <c r="G68" s="23" t="n"/>
      <c r="H68" s="24" t="n"/>
      <c r="I68" s="26" t="n"/>
      <c r="J68" s="26" t="n"/>
      <c r="K68" s="26" t="n"/>
      <c r="L68" s="15">
        <f>IF($A68="","",IFERROR(SUMIFS('Absences maladie'!$I$6:$I$105,'Absences maladie'!$A$6:$A$105,$A68),0))</f>
        <v/>
      </c>
      <c r="M68" s="15">
        <f>IF($A68="","",IFERROR(SUMIFS('Absences maladie'!$J$6:$J$105,'Absences maladie'!$A$6:$A$105,$A68),0))</f>
        <v/>
      </c>
      <c r="N68" s="15">
        <f>IF($A68="","",IFERROR($I68+$J68+$K68-$L68,0))</f>
        <v/>
      </c>
    </row>
    <row r="69">
      <c r="A69" s="23" t="n"/>
      <c r="B69" s="24" t="n"/>
      <c r="C69" s="25" t="n"/>
      <c r="D69" s="23" t="n"/>
      <c r="E69" s="26" t="n"/>
      <c r="F69" s="23" t="n"/>
      <c r="G69" s="23" t="n"/>
      <c r="H69" s="24" t="n"/>
      <c r="I69" s="26" t="n"/>
      <c r="J69" s="26" t="n"/>
      <c r="K69" s="26" t="n"/>
      <c r="L69" s="15">
        <f>IF($A69="","",IFERROR(SUMIFS('Absences maladie'!$I$6:$I$105,'Absences maladie'!$A$6:$A$105,$A69),0))</f>
        <v/>
      </c>
      <c r="M69" s="15">
        <f>IF($A69="","",IFERROR(SUMIFS('Absences maladie'!$J$6:$J$105,'Absences maladie'!$A$6:$A$105,$A69),0))</f>
        <v/>
      </c>
      <c r="N69" s="15">
        <f>IF($A69="","",IFERROR($I69+$J69+$K69-$L69,0))</f>
        <v/>
      </c>
    </row>
    <row r="70">
      <c r="A70" s="23" t="n"/>
      <c r="B70" s="24" t="n"/>
      <c r="C70" s="25" t="n"/>
      <c r="D70" s="23" t="n"/>
      <c r="E70" s="26" t="n"/>
      <c r="F70" s="23" t="n"/>
      <c r="G70" s="23" t="n"/>
      <c r="H70" s="24" t="n"/>
      <c r="I70" s="26" t="n"/>
      <c r="J70" s="26" t="n"/>
      <c r="K70" s="26" t="n"/>
      <c r="L70" s="15">
        <f>IF($A70="","",IFERROR(SUMIFS('Absences maladie'!$I$6:$I$105,'Absences maladie'!$A$6:$A$105,$A70),0))</f>
        <v/>
      </c>
      <c r="M70" s="15">
        <f>IF($A70="","",IFERROR(SUMIFS('Absences maladie'!$J$6:$J$105,'Absences maladie'!$A$6:$A$105,$A70),0))</f>
        <v/>
      </c>
      <c r="N70" s="15">
        <f>IF($A70="","",IFERROR($I70+$J70+$K70-$L70,0))</f>
        <v/>
      </c>
    </row>
    <row r="71">
      <c r="A71" s="23" t="n"/>
      <c r="B71" s="24" t="n"/>
      <c r="C71" s="25" t="n"/>
      <c r="D71" s="23" t="n"/>
      <c r="E71" s="26" t="n"/>
      <c r="F71" s="23" t="n"/>
      <c r="G71" s="23" t="n"/>
      <c r="H71" s="24" t="n"/>
      <c r="I71" s="26" t="n"/>
      <c r="J71" s="26" t="n"/>
      <c r="K71" s="26" t="n"/>
      <c r="L71" s="15">
        <f>IF($A71="","",IFERROR(SUMIFS('Absences maladie'!$I$6:$I$105,'Absences maladie'!$A$6:$A$105,$A71),0))</f>
        <v/>
      </c>
      <c r="M71" s="15">
        <f>IF($A71="","",IFERROR(SUMIFS('Absences maladie'!$J$6:$J$105,'Absences maladie'!$A$6:$A$105,$A71),0))</f>
        <v/>
      </c>
      <c r="N71" s="15">
        <f>IF($A71="","",IFERROR($I71+$J71+$K71-$L71,0))</f>
        <v/>
      </c>
    </row>
    <row r="72">
      <c r="A72" s="23" t="n"/>
      <c r="B72" s="24" t="n"/>
      <c r="C72" s="25" t="n"/>
      <c r="D72" s="23" t="n"/>
      <c r="E72" s="26" t="n"/>
      <c r="F72" s="23" t="n"/>
      <c r="G72" s="23" t="n"/>
      <c r="H72" s="24" t="n"/>
      <c r="I72" s="26" t="n"/>
      <c r="J72" s="26" t="n"/>
      <c r="K72" s="26" t="n"/>
      <c r="L72" s="15">
        <f>IF($A72="","",IFERROR(SUMIFS('Absences maladie'!$I$6:$I$105,'Absences maladie'!$A$6:$A$105,$A72),0))</f>
        <v/>
      </c>
      <c r="M72" s="15">
        <f>IF($A72="","",IFERROR(SUMIFS('Absences maladie'!$J$6:$J$105,'Absences maladie'!$A$6:$A$105,$A72),0))</f>
        <v/>
      </c>
      <c r="N72" s="15">
        <f>IF($A72="","",IFERROR($I72+$J72+$K72-$L72,0))</f>
        <v/>
      </c>
    </row>
    <row r="73">
      <c r="A73" s="23" t="n"/>
      <c r="B73" s="24" t="n"/>
      <c r="C73" s="25" t="n"/>
      <c r="D73" s="23" t="n"/>
      <c r="E73" s="26" t="n"/>
      <c r="F73" s="23" t="n"/>
      <c r="G73" s="23" t="n"/>
      <c r="H73" s="24" t="n"/>
      <c r="I73" s="26" t="n"/>
      <c r="J73" s="26" t="n"/>
      <c r="K73" s="26" t="n"/>
      <c r="L73" s="15">
        <f>IF($A73="","",IFERROR(SUMIFS('Absences maladie'!$I$6:$I$105,'Absences maladie'!$A$6:$A$105,$A73),0))</f>
        <v/>
      </c>
      <c r="M73" s="15">
        <f>IF($A73="","",IFERROR(SUMIFS('Absences maladie'!$J$6:$J$105,'Absences maladie'!$A$6:$A$105,$A73),0))</f>
        <v/>
      </c>
      <c r="N73" s="15">
        <f>IF($A73="","",IFERROR($I73+$J73+$K73-$L73,0))</f>
        <v/>
      </c>
    </row>
    <row r="74">
      <c r="A74" s="23" t="n"/>
      <c r="B74" s="24" t="n"/>
      <c r="C74" s="25" t="n"/>
      <c r="D74" s="23" t="n"/>
      <c r="E74" s="26" t="n"/>
      <c r="F74" s="23" t="n"/>
      <c r="G74" s="23" t="n"/>
      <c r="H74" s="24" t="n"/>
      <c r="I74" s="26" t="n"/>
      <c r="J74" s="26" t="n"/>
      <c r="K74" s="26" t="n"/>
      <c r="L74" s="15">
        <f>IF($A74="","",IFERROR(SUMIFS('Absences maladie'!$I$6:$I$105,'Absences maladie'!$A$6:$A$105,$A74),0))</f>
        <v/>
      </c>
      <c r="M74" s="15">
        <f>IF($A74="","",IFERROR(SUMIFS('Absences maladie'!$J$6:$J$105,'Absences maladie'!$A$6:$A$105,$A74),0))</f>
        <v/>
      </c>
      <c r="N74" s="15">
        <f>IF($A74="","",IFERROR($I74+$J74+$K74-$L74,0))</f>
        <v/>
      </c>
    </row>
    <row r="75">
      <c r="A75" s="23" t="n"/>
      <c r="B75" s="24" t="n"/>
      <c r="C75" s="25" t="n"/>
      <c r="D75" s="23" t="n"/>
      <c r="E75" s="26" t="n"/>
      <c r="F75" s="23" t="n"/>
      <c r="G75" s="23" t="n"/>
      <c r="H75" s="24" t="n"/>
      <c r="I75" s="26" t="n"/>
      <c r="J75" s="26" t="n"/>
      <c r="K75" s="26" t="n"/>
      <c r="L75" s="15">
        <f>IF($A75="","",IFERROR(SUMIFS('Absences maladie'!$I$6:$I$105,'Absences maladie'!$A$6:$A$105,$A75),0))</f>
        <v/>
      </c>
      <c r="M75" s="15">
        <f>IF($A75="","",IFERROR(SUMIFS('Absences maladie'!$J$6:$J$105,'Absences maladie'!$A$6:$A$105,$A75),0))</f>
        <v/>
      </c>
      <c r="N75" s="15">
        <f>IF($A75="","",IFERROR($I75+$J75+$K75-$L75,0))</f>
        <v/>
      </c>
    </row>
    <row r="76">
      <c r="A76" s="23" t="n"/>
      <c r="B76" s="24" t="n"/>
      <c r="C76" s="25" t="n"/>
      <c r="D76" s="23" t="n"/>
      <c r="E76" s="26" t="n"/>
      <c r="F76" s="23" t="n"/>
      <c r="G76" s="23" t="n"/>
      <c r="H76" s="24" t="n"/>
      <c r="I76" s="26" t="n"/>
      <c r="J76" s="26" t="n"/>
      <c r="K76" s="26" t="n"/>
      <c r="L76" s="15">
        <f>IF($A76="","",IFERROR(SUMIFS('Absences maladie'!$I$6:$I$105,'Absences maladie'!$A$6:$A$105,$A76),0))</f>
        <v/>
      </c>
      <c r="M76" s="15">
        <f>IF($A76="","",IFERROR(SUMIFS('Absences maladie'!$J$6:$J$105,'Absences maladie'!$A$6:$A$105,$A76),0))</f>
        <v/>
      </c>
      <c r="N76" s="15">
        <f>IF($A76="","",IFERROR($I76+$J76+$K76-$L76,0))</f>
        <v/>
      </c>
    </row>
    <row r="77">
      <c r="A77" s="23" t="n"/>
      <c r="B77" s="24" t="n"/>
      <c r="C77" s="25" t="n"/>
      <c r="D77" s="23" t="n"/>
      <c r="E77" s="26" t="n"/>
      <c r="F77" s="23" t="n"/>
      <c r="G77" s="23" t="n"/>
      <c r="H77" s="24" t="n"/>
      <c r="I77" s="26" t="n"/>
      <c r="J77" s="26" t="n"/>
      <c r="K77" s="26" t="n"/>
      <c r="L77" s="15">
        <f>IF($A77="","",IFERROR(SUMIFS('Absences maladie'!$I$6:$I$105,'Absences maladie'!$A$6:$A$105,$A77),0))</f>
        <v/>
      </c>
      <c r="M77" s="15">
        <f>IF($A77="","",IFERROR(SUMIFS('Absences maladie'!$J$6:$J$105,'Absences maladie'!$A$6:$A$105,$A77),0))</f>
        <v/>
      </c>
      <c r="N77" s="15">
        <f>IF($A77="","",IFERROR($I77+$J77+$K77-$L77,0))</f>
        <v/>
      </c>
    </row>
    <row r="78">
      <c r="A78" s="23" t="n"/>
      <c r="B78" s="24" t="n"/>
      <c r="C78" s="25" t="n"/>
      <c r="D78" s="23" t="n"/>
      <c r="E78" s="26" t="n"/>
      <c r="F78" s="23" t="n"/>
      <c r="G78" s="23" t="n"/>
      <c r="H78" s="24" t="n"/>
      <c r="I78" s="26" t="n"/>
      <c r="J78" s="26" t="n"/>
      <c r="K78" s="26" t="n"/>
      <c r="L78" s="15">
        <f>IF($A78="","",IFERROR(SUMIFS('Absences maladie'!$I$6:$I$105,'Absences maladie'!$A$6:$A$105,$A78),0))</f>
        <v/>
      </c>
      <c r="M78" s="15">
        <f>IF($A78="","",IFERROR(SUMIFS('Absences maladie'!$J$6:$J$105,'Absences maladie'!$A$6:$A$105,$A78),0))</f>
        <v/>
      </c>
      <c r="N78" s="15">
        <f>IF($A78="","",IFERROR($I78+$J78+$K78-$L78,0))</f>
        <v/>
      </c>
    </row>
    <row r="79">
      <c r="A79" s="23" t="n"/>
      <c r="B79" s="24" t="n"/>
      <c r="C79" s="25" t="n"/>
      <c r="D79" s="23" t="n"/>
      <c r="E79" s="26" t="n"/>
      <c r="F79" s="23" t="n"/>
      <c r="G79" s="23" t="n"/>
      <c r="H79" s="24" t="n"/>
      <c r="I79" s="26" t="n"/>
      <c r="J79" s="26" t="n"/>
      <c r="K79" s="26" t="n"/>
      <c r="L79" s="15">
        <f>IF($A79="","",IFERROR(SUMIFS('Absences maladie'!$I$6:$I$105,'Absences maladie'!$A$6:$A$105,$A79),0))</f>
        <v/>
      </c>
      <c r="M79" s="15">
        <f>IF($A79="","",IFERROR(SUMIFS('Absences maladie'!$J$6:$J$105,'Absences maladie'!$A$6:$A$105,$A79),0))</f>
        <v/>
      </c>
      <c r="N79" s="15">
        <f>IF($A79="","",IFERROR($I79+$J79+$K79-$L79,0))</f>
        <v/>
      </c>
    </row>
    <row r="80">
      <c r="A80" s="23" t="n"/>
      <c r="B80" s="24" t="n"/>
      <c r="C80" s="25" t="n"/>
      <c r="D80" s="23" t="n"/>
      <c r="E80" s="26" t="n"/>
      <c r="F80" s="23" t="n"/>
      <c r="G80" s="23" t="n"/>
      <c r="H80" s="24" t="n"/>
      <c r="I80" s="26" t="n"/>
      <c r="J80" s="26" t="n"/>
      <c r="K80" s="26" t="n"/>
      <c r="L80" s="15">
        <f>IF($A80="","",IFERROR(SUMIFS('Absences maladie'!$I$6:$I$105,'Absences maladie'!$A$6:$A$105,$A80),0))</f>
        <v/>
      </c>
      <c r="M80" s="15">
        <f>IF($A80="","",IFERROR(SUMIFS('Absences maladie'!$J$6:$J$105,'Absences maladie'!$A$6:$A$105,$A80),0))</f>
        <v/>
      </c>
      <c r="N80" s="15">
        <f>IF($A80="","",IFERROR($I80+$J80+$K80-$L80,0))</f>
        <v/>
      </c>
    </row>
    <row r="81">
      <c r="A81" s="23" t="n"/>
      <c r="B81" s="24" t="n"/>
      <c r="C81" s="25" t="n"/>
      <c r="D81" s="23" t="n"/>
      <c r="E81" s="26" t="n"/>
      <c r="F81" s="23" t="n"/>
      <c r="G81" s="23" t="n"/>
      <c r="H81" s="24" t="n"/>
      <c r="I81" s="26" t="n"/>
      <c r="J81" s="26" t="n"/>
      <c r="K81" s="26" t="n"/>
      <c r="L81" s="15">
        <f>IF($A81="","",IFERROR(SUMIFS('Absences maladie'!$I$6:$I$105,'Absences maladie'!$A$6:$A$105,$A81),0))</f>
        <v/>
      </c>
      <c r="M81" s="15">
        <f>IF($A81="","",IFERROR(SUMIFS('Absences maladie'!$J$6:$J$105,'Absences maladie'!$A$6:$A$105,$A81),0))</f>
        <v/>
      </c>
      <c r="N81" s="15">
        <f>IF($A81="","",IFERROR($I81+$J81+$K81-$L81,0))</f>
        <v/>
      </c>
    </row>
    <row r="82">
      <c r="A82" s="23" t="n"/>
      <c r="B82" s="24" t="n"/>
      <c r="C82" s="25" t="n"/>
      <c r="D82" s="23" t="n"/>
      <c r="E82" s="26" t="n"/>
      <c r="F82" s="23" t="n"/>
      <c r="G82" s="23" t="n"/>
      <c r="H82" s="24" t="n"/>
      <c r="I82" s="26" t="n"/>
      <c r="J82" s="26" t="n"/>
      <c r="K82" s="26" t="n"/>
      <c r="L82" s="15">
        <f>IF($A82="","",IFERROR(SUMIFS('Absences maladie'!$I$6:$I$105,'Absences maladie'!$A$6:$A$105,$A82),0))</f>
        <v/>
      </c>
      <c r="M82" s="15">
        <f>IF($A82="","",IFERROR(SUMIFS('Absences maladie'!$J$6:$J$105,'Absences maladie'!$A$6:$A$105,$A82),0))</f>
        <v/>
      </c>
      <c r="N82" s="15">
        <f>IF($A82="","",IFERROR($I82+$J82+$K82-$L82,0))</f>
        <v/>
      </c>
    </row>
    <row r="83">
      <c r="A83" s="23" t="n"/>
      <c r="B83" s="24" t="n"/>
      <c r="C83" s="25" t="n"/>
      <c r="D83" s="23" t="n"/>
      <c r="E83" s="26" t="n"/>
      <c r="F83" s="23" t="n"/>
      <c r="G83" s="23" t="n"/>
      <c r="H83" s="24" t="n"/>
      <c r="I83" s="26" t="n"/>
      <c r="J83" s="26" t="n"/>
      <c r="K83" s="26" t="n"/>
      <c r="L83" s="15">
        <f>IF($A83="","",IFERROR(SUMIFS('Absences maladie'!$I$6:$I$105,'Absences maladie'!$A$6:$A$105,$A83),0))</f>
        <v/>
      </c>
      <c r="M83" s="15">
        <f>IF($A83="","",IFERROR(SUMIFS('Absences maladie'!$J$6:$J$105,'Absences maladie'!$A$6:$A$105,$A83),0))</f>
        <v/>
      </c>
      <c r="N83" s="15">
        <f>IF($A83="","",IFERROR($I83+$J83+$K83-$L83,0))</f>
        <v/>
      </c>
    </row>
    <row r="84">
      <c r="A84" s="23" t="n"/>
      <c r="B84" s="24" t="n"/>
      <c r="C84" s="25" t="n"/>
      <c r="D84" s="23" t="n"/>
      <c r="E84" s="26" t="n"/>
      <c r="F84" s="23" t="n"/>
      <c r="G84" s="23" t="n"/>
      <c r="H84" s="24" t="n"/>
      <c r="I84" s="26" t="n"/>
      <c r="J84" s="26" t="n"/>
      <c r="K84" s="26" t="n"/>
      <c r="L84" s="15">
        <f>IF($A84="","",IFERROR(SUMIFS('Absences maladie'!$I$6:$I$105,'Absences maladie'!$A$6:$A$105,$A84),0))</f>
        <v/>
      </c>
      <c r="M84" s="15">
        <f>IF($A84="","",IFERROR(SUMIFS('Absences maladie'!$J$6:$J$105,'Absences maladie'!$A$6:$A$105,$A84),0))</f>
        <v/>
      </c>
      <c r="N84" s="15">
        <f>IF($A84="","",IFERROR($I84+$J84+$K84-$L84,0))</f>
        <v/>
      </c>
    </row>
    <row r="85">
      <c r="A85" s="23" t="n"/>
      <c r="B85" s="24" t="n"/>
      <c r="C85" s="25" t="n"/>
      <c r="D85" s="23" t="n"/>
      <c r="E85" s="26" t="n"/>
      <c r="F85" s="23" t="n"/>
      <c r="G85" s="23" t="n"/>
      <c r="H85" s="24" t="n"/>
      <c r="I85" s="26" t="n"/>
      <c r="J85" s="26" t="n"/>
      <c r="K85" s="26" t="n"/>
      <c r="L85" s="15">
        <f>IF($A85="","",IFERROR(SUMIFS('Absences maladie'!$I$6:$I$105,'Absences maladie'!$A$6:$A$105,$A85),0))</f>
        <v/>
      </c>
      <c r="M85" s="15">
        <f>IF($A85="","",IFERROR(SUMIFS('Absences maladie'!$J$6:$J$105,'Absences maladie'!$A$6:$A$105,$A85),0))</f>
        <v/>
      </c>
      <c r="N85" s="15">
        <f>IF($A85="","",IFERROR($I85+$J85+$K85-$L85,0))</f>
        <v/>
      </c>
    </row>
    <row r="86">
      <c r="A86" s="23" t="n"/>
      <c r="B86" s="24" t="n"/>
      <c r="C86" s="25" t="n"/>
      <c r="D86" s="23" t="n"/>
      <c r="E86" s="26" t="n"/>
      <c r="F86" s="23" t="n"/>
      <c r="G86" s="23" t="n"/>
      <c r="H86" s="24" t="n"/>
      <c r="I86" s="26" t="n"/>
      <c r="J86" s="26" t="n"/>
      <c r="K86" s="26" t="n"/>
      <c r="L86" s="15">
        <f>IF($A86="","",IFERROR(SUMIFS('Absences maladie'!$I$6:$I$105,'Absences maladie'!$A$6:$A$105,$A86),0))</f>
        <v/>
      </c>
      <c r="M86" s="15">
        <f>IF($A86="","",IFERROR(SUMIFS('Absences maladie'!$J$6:$J$105,'Absences maladie'!$A$6:$A$105,$A86),0))</f>
        <v/>
      </c>
      <c r="N86" s="15">
        <f>IF($A86="","",IFERROR($I86+$J86+$K86-$L86,0))</f>
        <v/>
      </c>
    </row>
    <row r="87">
      <c r="A87" s="23" t="n"/>
      <c r="B87" s="24" t="n"/>
      <c r="C87" s="25" t="n"/>
      <c r="D87" s="23" t="n"/>
      <c r="E87" s="26" t="n"/>
      <c r="F87" s="23" t="n"/>
      <c r="G87" s="23" t="n"/>
      <c r="H87" s="24" t="n"/>
      <c r="I87" s="26" t="n"/>
      <c r="J87" s="26" t="n"/>
      <c r="K87" s="26" t="n"/>
      <c r="L87" s="15">
        <f>IF($A87="","",IFERROR(SUMIFS('Absences maladie'!$I$6:$I$105,'Absences maladie'!$A$6:$A$105,$A87),0))</f>
        <v/>
      </c>
      <c r="M87" s="15">
        <f>IF($A87="","",IFERROR(SUMIFS('Absences maladie'!$J$6:$J$105,'Absences maladie'!$A$6:$A$105,$A87),0))</f>
        <v/>
      </c>
      <c r="N87" s="15">
        <f>IF($A87="","",IFERROR($I87+$J87+$K87-$L87,0))</f>
        <v/>
      </c>
    </row>
    <row r="88">
      <c r="A88" s="23" t="n"/>
      <c r="B88" s="24" t="n"/>
      <c r="C88" s="25" t="n"/>
      <c r="D88" s="23" t="n"/>
      <c r="E88" s="26" t="n"/>
      <c r="F88" s="23" t="n"/>
      <c r="G88" s="23" t="n"/>
      <c r="H88" s="24" t="n"/>
      <c r="I88" s="26" t="n"/>
      <c r="J88" s="26" t="n"/>
      <c r="K88" s="26" t="n"/>
      <c r="L88" s="15">
        <f>IF($A88="","",IFERROR(SUMIFS('Absences maladie'!$I$6:$I$105,'Absences maladie'!$A$6:$A$105,$A88),0))</f>
        <v/>
      </c>
      <c r="M88" s="15">
        <f>IF($A88="","",IFERROR(SUMIFS('Absences maladie'!$J$6:$J$105,'Absences maladie'!$A$6:$A$105,$A88),0))</f>
        <v/>
      </c>
      <c r="N88" s="15">
        <f>IF($A88="","",IFERROR($I88+$J88+$K88-$L88,0))</f>
        <v/>
      </c>
    </row>
    <row r="89">
      <c r="A89" s="23" t="n"/>
      <c r="B89" s="24" t="n"/>
      <c r="C89" s="25" t="n"/>
      <c r="D89" s="23" t="n"/>
      <c r="E89" s="26" t="n"/>
      <c r="F89" s="23" t="n"/>
      <c r="G89" s="23" t="n"/>
      <c r="H89" s="24" t="n"/>
      <c r="I89" s="26" t="n"/>
      <c r="J89" s="26" t="n"/>
      <c r="K89" s="26" t="n"/>
      <c r="L89" s="15">
        <f>IF($A89="","",IFERROR(SUMIFS('Absences maladie'!$I$6:$I$105,'Absences maladie'!$A$6:$A$105,$A89),0))</f>
        <v/>
      </c>
      <c r="M89" s="15">
        <f>IF($A89="","",IFERROR(SUMIFS('Absences maladie'!$J$6:$J$105,'Absences maladie'!$A$6:$A$105,$A89),0))</f>
        <v/>
      </c>
      <c r="N89" s="15">
        <f>IF($A89="","",IFERROR($I89+$J89+$K89-$L89,0))</f>
        <v/>
      </c>
    </row>
    <row r="90">
      <c r="A90" s="23" t="n"/>
      <c r="B90" s="24" t="n"/>
      <c r="C90" s="25" t="n"/>
      <c r="D90" s="23" t="n"/>
      <c r="E90" s="26" t="n"/>
      <c r="F90" s="23" t="n"/>
      <c r="G90" s="23" t="n"/>
      <c r="H90" s="24" t="n"/>
      <c r="I90" s="26" t="n"/>
      <c r="J90" s="26" t="n"/>
      <c r="K90" s="26" t="n"/>
      <c r="L90" s="15">
        <f>IF($A90="","",IFERROR(SUMIFS('Absences maladie'!$I$6:$I$105,'Absences maladie'!$A$6:$A$105,$A90),0))</f>
        <v/>
      </c>
      <c r="M90" s="15">
        <f>IF($A90="","",IFERROR(SUMIFS('Absences maladie'!$J$6:$J$105,'Absences maladie'!$A$6:$A$105,$A90),0))</f>
        <v/>
      </c>
      <c r="N90" s="15">
        <f>IF($A90="","",IFERROR($I90+$J90+$K90-$L90,0))</f>
        <v/>
      </c>
    </row>
    <row r="91">
      <c r="A91" s="23" t="n"/>
      <c r="B91" s="24" t="n"/>
      <c r="C91" s="25" t="n"/>
      <c r="D91" s="23" t="n"/>
      <c r="E91" s="26" t="n"/>
      <c r="F91" s="23" t="n"/>
      <c r="G91" s="23" t="n"/>
      <c r="H91" s="24" t="n"/>
      <c r="I91" s="26" t="n"/>
      <c r="J91" s="26" t="n"/>
      <c r="K91" s="26" t="n"/>
      <c r="L91" s="15">
        <f>IF($A91="","",IFERROR(SUMIFS('Absences maladie'!$I$6:$I$105,'Absences maladie'!$A$6:$A$105,$A91),0))</f>
        <v/>
      </c>
      <c r="M91" s="15">
        <f>IF($A91="","",IFERROR(SUMIFS('Absences maladie'!$J$6:$J$105,'Absences maladie'!$A$6:$A$105,$A91),0))</f>
        <v/>
      </c>
      <c r="N91" s="15">
        <f>IF($A91="","",IFERROR($I91+$J91+$K91-$L91,0))</f>
        <v/>
      </c>
    </row>
    <row r="92">
      <c r="A92" s="23" t="n"/>
      <c r="B92" s="24" t="n"/>
      <c r="C92" s="25" t="n"/>
      <c r="D92" s="23" t="n"/>
      <c r="E92" s="26" t="n"/>
      <c r="F92" s="23" t="n"/>
      <c r="G92" s="23" t="n"/>
      <c r="H92" s="24" t="n"/>
      <c r="I92" s="26" t="n"/>
      <c r="J92" s="26" t="n"/>
      <c r="K92" s="26" t="n"/>
      <c r="L92" s="15">
        <f>IF($A92="","",IFERROR(SUMIFS('Absences maladie'!$I$6:$I$105,'Absences maladie'!$A$6:$A$105,$A92),0))</f>
        <v/>
      </c>
      <c r="M92" s="15">
        <f>IF($A92="","",IFERROR(SUMIFS('Absences maladie'!$J$6:$J$105,'Absences maladie'!$A$6:$A$105,$A92),0))</f>
        <v/>
      </c>
      <c r="N92" s="15">
        <f>IF($A92="","",IFERROR($I92+$J92+$K92-$L92,0))</f>
        <v/>
      </c>
    </row>
    <row r="93">
      <c r="A93" s="23" t="n"/>
      <c r="B93" s="24" t="n"/>
      <c r="C93" s="25" t="n"/>
      <c r="D93" s="23" t="n"/>
      <c r="E93" s="26" t="n"/>
      <c r="F93" s="23" t="n"/>
      <c r="G93" s="23" t="n"/>
      <c r="H93" s="24" t="n"/>
      <c r="I93" s="26" t="n"/>
      <c r="J93" s="26" t="n"/>
      <c r="K93" s="26" t="n"/>
      <c r="L93" s="15">
        <f>IF($A93="","",IFERROR(SUMIFS('Absences maladie'!$I$6:$I$105,'Absences maladie'!$A$6:$A$105,$A93),0))</f>
        <v/>
      </c>
      <c r="M93" s="15">
        <f>IF($A93="","",IFERROR(SUMIFS('Absences maladie'!$J$6:$J$105,'Absences maladie'!$A$6:$A$105,$A93),0))</f>
        <v/>
      </c>
      <c r="N93" s="15">
        <f>IF($A93="","",IFERROR($I93+$J93+$K93-$L93,0))</f>
        <v/>
      </c>
    </row>
    <row r="94">
      <c r="A94" s="23" t="n"/>
      <c r="B94" s="24" t="n"/>
      <c r="C94" s="25" t="n"/>
      <c r="D94" s="23" t="n"/>
      <c r="E94" s="26" t="n"/>
      <c r="F94" s="23" t="n"/>
      <c r="G94" s="23" t="n"/>
      <c r="H94" s="24" t="n"/>
      <c r="I94" s="26" t="n"/>
      <c r="J94" s="26" t="n"/>
      <c r="K94" s="26" t="n"/>
      <c r="L94" s="15">
        <f>IF($A94="","",IFERROR(SUMIFS('Absences maladie'!$I$6:$I$105,'Absences maladie'!$A$6:$A$105,$A94),0))</f>
        <v/>
      </c>
      <c r="M94" s="15">
        <f>IF($A94="","",IFERROR(SUMIFS('Absences maladie'!$J$6:$J$105,'Absences maladie'!$A$6:$A$105,$A94),0))</f>
        <v/>
      </c>
      <c r="N94" s="15">
        <f>IF($A94="","",IFERROR($I94+$J94+$K94-$L94,0))</f>
        <v/>
      </c>
    </row>
    <row r="95">
      <c r="A95" s="23" t="n"/>
      <c r="B95" s="24" t="n"/>
      <c r="C95" s="25" t="n"/>
      <c r="D95" s="23" t="n"/>
      <c r="E95" s="26" t="n"/>
      <c r="F95" s="23" t="n"/>
      <c r="G95" s="23" t="n"/>
      <c r="H95" s="24" t="n"/>
      <c r="I95" s="26" t="n"/>
      <c r="J95" s="26" t="n"/>
      <c r="K95" s="26" t="n"/>
      <c r="L95" s="15">
        <f>IF($A95="","",IFERROR(SUMIFS('Absences maladie'!$I$6:$I$105,'Absences maladie'!$A$6:$A$105,$A95),0))</f>
        <v/>
      </c>
      <c r="M95" s="15">
        <f>IF($A95="","",IFERROR(SUMIFS('Absences maladie'!$J$6:$J$105,'Absences maladie'!$A$6:$A$105,$A95),0))</f>
        <v/>
      </c>
      <c r="N95" s="15">
        <f>IF($A95="","",IFERROR($I95+$J95+$K95-$L95,0))</f>
        <v/>
      </c>
    </row>
    <row r="96">
      <c r="A96" s="23" t="n"/>
      <c r="B96" s="24" t="n"/>
      <c r="C96" s="25" t="n"/>
      <c r="D96" s="23" t="n"/>
      <c r="E96" s="26" t="n"/>
      <c r="F96" s="23" t="n"/>
      <c r="G96" s="23" t="n"/>
      <c r="H96" s="24" t="n"/>
      <c r="I96" s="26" t="n"/>
      <c r="J96" s="26" t="n"/>
      <c r="K96" s="26" t="n"/>
      <c r="L96" s="15">
        <f>IF($A96="","",IFERROR(SUMIFS('Absences maladie'!$I$6:$I$105,'Absences maladie'!$A$6:$A$105,$A96),0))</f>
        <v/>
      </c>
      <c r="M96" s="15">
        <f>IF($A96="","",IFERROR(SUMIFS('Absences maladie'!$J$6:$J$105,'Absences maladie'!$A$6:$A$105,$A96),0))</f>
        <v/>
      </c>
      <c r="N96" s="15">
        <f>IF($A96="","",IFERROR($I96+$J96+$K96-$L96,0))</f>
        <v/>
      </c>
    </row>
    <row r="97">
      <c r="A97" s="23" t="n"/>
      <c r="B97" s="24" t="n"/>
      <c r="C97" s="25" t="n"/>
      <c r="D97" s="23" t="n"/>
      <c r="E97" s="26" t="n"/>
      <c r="F97" s="23" t="n"/>
      <c r="G97" s="23" t="n"/>
      <c r="H97" s="24" t="n"/>
      <c r="I97" s="26" t="n"/>
      <c r="J97" s="26" t="n"/>
      <c r="K97" s="26" t="n"/>
      <c r="L97" s="15">
        <f>IF($A97="","",IFERROR(SUMIFS('Absences maladie'!$I$6:$I$105,'Absences maladie'!$A$6:$A$105,$A97),0))</f>
        <v/>
      </c>
      <c r="M97" s="15">
        <f>IF($A97="","",IFERROR(SUMIFS('Absences maladie'!$J$6:$J$105,'Absences maladie'!$A$6:$A$105,$A97),0))</f>
        <v/>
      </c>
      <c r="N97" s="15">
        <f>IF($A97="","",IFERROR($I97+$J97+$K97-$L97,0))</f>
        <v/>
      </c>
    </row>
    <row r="98">
      <c r="A98" s="23" t="n"/>
      <c r="B98" s="24" t="n"/>
      <c r="C98" s="25" t="n"/>
      <c r="D98" s="23" t="n"/>
      <c r="E98" s="26" t="n"/>
      <c r="F98" s="23" t="n"/>
      <c r="G98" s="23" t="n"/>
      <c r="H98" s="24" t="n"/>
      <c r="I98" s="26" t="n"/>
      <c r="J98" s="26" t="n"/>
      <c r="K98" s="26" t="n"/>
      <c r="L98" s="15">
        <f>IF($A98="","",IFERROR(SUMIFS('Absences maladie'!$I$6:$I$105,'Absences maladie'!$A$6:$A$105,$A98),0))</f>
        <v/>
      </c>
      <c r="M98" s="15">
        <f>IF($A98="","",IFERROR(SUMIFS('Absences maladie'!$J$6:$J$105,'Absences maladie'!$A$6:$A$105,$A98),0))</f>
        <v/>
      </c>
      <c r="N98" s="15">
        <f>IF($A98="","",IFERROR($I98+$J98+$K98-$L98,0))</f>
        <v/>
      </c>
    </row>
    <row r="99">
      <c r="A99" s="23" t="n"/>
      <c r="B99" s="24" t="n"/>
      <c r="C99" s="25" t="n"/>
      <c r="D99" s="23" t="n"/>
      <c r="E99" s="26" t="n"/>
      <c r="F99" s="23" t="n"/>
      <c r="G99" s="23" t="n"/>
      <c r="H99" s="24" t="n"/>
      <c r="I99" s="26" t="n"/>
      <c r="J99" s="26" t="n"/>
      <c r="K99" s="26" t="n"/>
      <c r="L99" s="15">
        <f>IF($A99="","",IFERROR(SUMIFS('Absences maladie'!$I$6:$I$105,'Absences maladie'!$A$6:$A$105,$A99),0))</f>
        <v/>
      </c>
      <c r="M99" s="15">
        <f>IF($A99="","",IFERROR(SUMIFS('Absences maladie'!$J$6:$J$105,'Absences maladie'!$A$6:$A$105,$A99),0))</f>
        <v/>
      </c>
      <c r="N99" s="15">
        <f>IF($A99="","",IFERROR($I99+$J99+$K99-$L99,0))</f>
        <v/>
      </c>
    </row>
    <row r="100">
      <c r="A100" s="23" t="n"/>
      <c r="B100" s="24" t="n"/>
      <c r="C100" s="25" t="n"/>
      <c r="D100" s="23" t="n"/>
      <c r="E100" s="26" t="n"/>
      <c r="F100" s="23" t="n"/>
      <c r="G100" s="23" t="n"/>
      <c r="H100" s="24" t="n"/>
      <c r="I100" s="26" t="n"/>
      <c r="J100" s="26" t="n"/>
      <c r="K100" s="26" t="n"/>
      <c r="L100" s="15">
        <f>IF($A100="","",IFERROR(SUMIFS('Absences maladie'!$I$6:$I$105,'Absences maladie'!$A$6:$A$105,$A100),0))</f>
        <v/>
      </c>
      <c r="M100" s="15">
        <f>IF($A100="","",IFERROR(SUMIFS('Absences maladie'!$J$6:$J$105,'Absences maladie'!$A$6:$A$105,$A100),0))</f>
        <v/>
      </c>
      <c r="N100" s="15">
        <f>IF($A100="","",IFERROR($I100+$J100+$K100-$L100,0))</f>
        <v/>
      </c>
    </row>
    <row r="101">
      <c r="A101" s="23" t="n"/>
      <c r="B101" s="24" t="n"/>
      <c r="C101" s="25" t="n"/>
      <c r="D101" s="23" t="n"/>
      <c r="E101" s="26" t="n"/>
      <c r="F101" s="23" t="n"/>
      <c r="G101" s="23" t="n"/>
      <c r="H101" s="24" t="n"/>
      <c r="I101" s="26" t="n"/>
      <c r="J101" s="26" t="n"/>
      <c r="K101" s="26" t="n"/>
      <c r="L101" s="15">
        <f>IF($A101="","",IFERROR(SUMIFS('Absences maladie'!$I$6:$I$105,'Absences maladie'!$A$6:$A$105,$A101),0))</f>
        <v/>
      </c>
      <c r="M101" s="15">
        <f>IF($A101="","",IFERROR(SUMIFS('Absences maladie'!$J$6:$J$105,'Absences maladie'!$A$6:$A$105,$A101),0))</f>
        <v/>
      </c>
      <c r="N101" s="15">
        <f>IF($A101="","",IFERROR($I101+$J101+$K101-$L101,0))</f>
        <v/>
      </c>
    </row>
  </sheetData>
  <conditionalFormatting sqref="A6:A101">
    <cfRule type="expression" priority="1" dxfId="1">
      <formula>AND($A6&lt;&gt;"",COUNTIF($A$6:$A$101,$A6)&gt;1)</formula>
    </cfRule>
  </conditionalFormatting>
  <conditionalFormatting sqref="N6:N101">
    <cfRule type="expression" priority="2" dxfId="1">
      <formula>$N6&lt;0</formula>
    </cfRule>
    <cfRule type="expression" priority="3" dxfId="2">
      <formula>AND($N6&gt;=0,$N6&lt;=Paramètres!$B$12)</formula>
    </cfRule>
  </conditionalFormatting>
  <dataValidations count="6">
    <dataValidation sqref="C6:C101" showErrorMessage="1" showInputMessage="1" allowBlank="0" type="date" operator="between">
      <formula1>DATE(2000,1,1)</formula1>
      <formula2>DATE(2035,12,31)</formula2>
    </dataValidation>
    <dataValidation sqref="D6:D101" showErrorMessage="1" showInputMessage="1" allowBlank="0" type="list">
      <formula1>'Paramètres'!$A$17:$A$19</formula1>
    </dataValidation>
    <dataValidation sqref="E6:E101" showErrorMessage="1" showInputMessage="1" allowBlank="0" type="decimal" operator="between">
      <formula1>0</formula1>
      <formula2>'Paramètres'!$B$10</formula2>
    </dataValidation>
    <dataValidation sqref="F6:F101" showErrorMessage="1" showInputMessage="1" allowBlank="0" type="list">
      <formula1>'Paramètres'!$C$17:$C$23</formula1>
    </dataValidation>
    <dataValidation sqref="G6:G101" showErrorMessage="1" showInputMessage="1" allowBlank="0" type="list">
      <formula1>'Paramètres'!$E$17:$E$18</formula1>
    </dataValidation>
    <dataValidation sqref="I6:K101" showErrorMessage="1" showInputMessage="1" allowBlank="0" type="decimal" operator="between">
      <formula1>-9999</formula1>
      <formula2>9999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6" customWidth="1" min="3" max="3"/>
    <col width="24" customWidth="1" min="4" max="4"/>
    <col width="27" customWidth="1" min="5" max="5"/>
    <col width="17" customWidth="1" min="6" max="6"/>
    <col width="17" customWidth="1" min="7" max="7"/>
    <col width="18" customWidth="1" min="8" max="8"/>
    <col width="18" customWidth="1" min="9" max="9"/>
    <col width="17" customWidth="1" min="10" max="10"/>
    <col width="20" customWidth="1" min="11" max="11"/>
    <col width="23" customWidth="1" min="12" max="12"/>
    <col width="23" customWidth="1" min="13" max="13"/>
  </cols>
  <sheetData>
    <row r="1" ht="34" customHeight="1">
      <c r="A1" s="20" t="inlineStr">
        <is>
          <t>Consigner les dates, les heures et le suivi administratif requis. Ne pas inscrire de diagnostic, de symptôme, de traitement ou de renseignement médical détaillé.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</row>
    <row r="3">
      <c r="A3" s="1" t="inlineStr">
        <is>
          <t>Registre des absences maladie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5">
      <c r="A5" s="22" t="inlineStr">
        <is>
          <t>No d’employé</t>
        </is>
      </c>
      <c r="B5" s="22" t="inlineStr">
        <is>
          <t>Date de début</t>
        </is>
      </c>
      <c r="C5" s="22" t="inlineStr">
        <is>
          <t>Date de fin</t>
        </is>
      </c>
      <c r="D5" s="22" t="inlineStr">
        <is>
          <t>Type d’absence</t>
        </is>
      </c>
      <c r="E5" s="22" t="inlineStr">
        <is>
          <t>Motif administratif</t>
        </is>
      </c>
      <c r="F5" s="22" t="inlineStr">
        <is>
          <t>Heures par jour</t>
        </is>
      </c>
      <c r="G5" s="22" t="inlineStr">
        <is>
          <t>Jours ouvrables</t>
        </is>
      </c>
      <c r="H5" s="22" t="inlineStr">
        <is>
          <t>Heures demandées</t>
        </is>
      </c>
      <c r="I5" s="22" t="inlineStr">
        <is>
          <t>Heures d’absence</t>
        </is>
      </c>
      <c r="J5" s="22" t="inlineStr">
        <is>
          <t>Heures payées</t>
        </is>
      </c>
      <c r="K5" s="22" t="inlineStr">
        <is>
          <t>Heures non payées</t>
        </is>
      </c>
      <c r="L5" s="22" t="inlineStr">
        <is>
          <t>Suivi administratif</t>
        </is>
      </c>
      <c r="M5" s="22" t="inlineStr">
        <is>
          <t>Contrôle de saisie</t>
        </is>
      </c>
    </row>
    <row r="6">
      <c r="A6" s="23" t="inlineStr">
        <is>
          <t>EMP-001</t>
        </is>
      </c>
      <c r="B6" s="25" t="n">
        <v>46035</v>
      </c>
      <c r="C6" s="25" t="n">
        <v>46035</v>
      </c>
      <c r="D6" s="23" t="inlineStr">
        <is>
          <t>Maladie</t>
        </is>
      </c>
      <c r="E6" s="24" t="inlineStr">
        <is>
          <t>Absence ponctuelle</t>
        </is>
      </c>
      <c r="F6" s="26" t="n">
        <v>7.5</v>
      </c>
      <c r="G6" s="15">
        <f>IF(OR($B6="",$C6=""),"",IFERROR(NETWORKDAYS.INTL($B6,$C6,Paramètres!$B$9),0))</f>
        <v/>
      </c>
      <c r="H6" s="15">
        <f>IF(OR($F6="",$G6=""),"",IFERROR($F6*$G6,0))</f>
        <v/>
      </c>
      <c r="I6" s="15">
        <f>IF($H6="","",IFERROR($H6,0))</f>
        <v/>
      </c>
      <c r="J6" s="15">
        <f>IF(OR($A6="",$I6=""),"",IFERROR(MAX(0,MIN($I6,IFERROR(VLOOKUP($A6,Employés!$A$6:$N$101,9,FALSE),0)+IFERROR(VLOOKUP($A6,Employés!$A$6:$N$101,10,FALSE),0)+IFERROR(VLOOKUP($A6,Employés!$A$6:$N$101,11,FALSE),0)-SUMIFS($I$6:I5,$A$6:A5,$A6))),0))</f>
        <v/>
      </c>
      <c r="K6" s="15">
        <f>IF($I6="","",IFERROR(MAX(0,$I6-$J6),0))</f>
        <v/>
      </c>
      <c r="L6" s="23" t="inlineStr">
        <is>
          <t>Aucun suivi requis</t>
        </is>
      </c>
      <c r="M6" s="13">
        <f>IF($A6="","",IF(COUNTIF(Employés!$A$6:$A$101,$A6)=0,"Employé introuvable",IF(OR($B6="",$C6="",$F6=""),"Information manquante",IF($C6&lt;$B6,"Dates à corriger",IF($F6&lt;=0,"Heures à corriger",IF($K6&gt;0,"Banque insuffisante","OK"))))))</f>
        <v/>
      </c>
    </row>
    <row r="7">
      <c r="A7" s="23" t="inlineStr">
        <is>
          <t>EMP-002</t>
        </is>
      </c>
      <c r="B7" s="25" t="n">
        <v>46056</v>
      </c>
      <c r="C7" s="25" t="n">
        <v>46057</v>
      </c>
      <c r="D7" s="23" t="inlineStr">
        <is>
          <t>Maladie</t>
        </is>
      </c>
      <c r="E7" s="24" t="inlineStr">
        <is>
          <t>Absence de courte durée</t>
        </is>
      </c>
      <c r="F7" s="26" t="n">
        <v>8</v>
      </c>
      <c r="G7" s="15">
        <f>IF(OR($B7="",$C7=""),"",IFERROR(NETWORKDAYS.INTL($B7,$C7,Paramètres!$B$9),0))</f>
        <v/>
      </c>
      <c r="H7" s="15">
        <f>IF(OR($F7="",$G7=""),"",IFERROR($F7*$G7,0))</f>
        <v/>
      </c>
      <c r="I7" s="15">
        <f>IF($H7="","",IFERROR($H7,0))</f>
        <v/>
      </c>
      <c r="J7" s="15">
        <f>IF(OR($A7="",$I7=""),"",IFERROR(MAX(0,MIN($I7,IFERROR(VLOOKUP($A7,Employés!$A$6:$N$101,9,FALSE),0)+IFERROR(VLOOKUP($A7,Employés!$A$6:$N$101,10,FALSE),0)+IFERROR(VLOOKUP($A7,Employés!$A$6:$N$101,11,FALSE),0)-SUMIFS($I$6:I6,$A$6:A6,$A7))),0))</f>
        <v/>
      </c>
      <c r="K7" s="15">
        <f>IF($I7="","",IFERROR(MAX(0,$I7-$J7),0))</f>
        <v/>
      </c>
      <c r="L7" s="23" t="inlineStr">
        <is>
          <t>Avis au supérieur</t>
        </is>
      </c>
      <c r="M7" s="13">
        <f>IF($A7="","",IF(COUNTIF(Employés!$A$6:$A$101,$A7)=0,"Employé introuvable",IF(OR($B7="",$C7="",$F7=""),"Information manquante",IF($C7&lt;$B7,"Dates à corriger",IF($F7&lt;=0,"Heures à corriger",IF($K7&gt;0,"Banque insuffisante","OK"))))))</f>
        <v/>
      </c>
    </row>
    <row r="8">
      <c r="A8" s="23" t="inlineStr">
        <is>
          <t>EMP-003</t>
        </is>
      </c>
      <c r="B8" s="25" t="n">
        <v>46071</v>
      </c>
      <c r="C8" s="25" t="n">
        <v>46071</v>
      </c>
      <c r="D8" s="23" t="inlineStr">
        <is>
          <t>Rendez-vous médical</t>
        </is>
      </c>
      <c r="E8" s="24" t="inlineStr">
        <is>
          <t>Rendez-vous planifié</t>
        </is>
      </c>
      <c r="F8" s="26" t="n">
        <v>6</v>
      </c>
      <c r="G8" s="15">
        <f>IF(OR($B8="",$C8=""),"",IFERROR(NETWORKDAYS.INTL($B8,$C8,Paramètres!$B$9),0))</f>
        <v/>
      </c>
      <c r="H8" s="15">
        <f>IF(OR($F8="",$G8=""),"",IFERROR($F8*$G8,0))</f>
        <v/>
      </c>
      <c r="I8" s="15">
        <f>IF($H8="","",IFERROR($H8,0))</f>
        <v/>
      </c>
      <c r="J8" s="15">
        <f>IF(OR($A8="",$I8=""),"",IFERROR(MAX(0,MIN($I8,IFERROR(VLOOKUP($A8,Employés!$A$6:$N$101,9,FALSE),0)+IFERROR(VLOOKUP($A8,Employés!$A$6:$N$101,10,FALSE),0)+IFERROR(VLOOKUP($A8,Employés!$A$6:$N$101,11,FALSE),0)-SUMIFS($I$6:I7,$A$6:A7,$A8))),0))</f>
        <v/>
      </c>
      <c r="K8" s="15">
        <f>IF($I8="","",IFERROR(MAX(0,$I8-$J8),0))</f>
        <v/>
      </c>
      <c r="L8" s="23" t="inlineStr">
        <is>
          <t>Aucun suivi requis</t>
        </is>
      </c>
      <c r="M8" s="13">
        <f>IF($A8="","",IF(COUNTIF(Employés!$A$6:$A$101,$A8)=0,"Employé introuvable",IF(OR($B8="",$C8="",$F8=""),"Information manquante",IF($C8&lt;$B8,"Dates à corriger",IF($F8&lt;=0,"Heures à corriger",IF($K8&gt;0,"Banque insuffisante","OK"))))))</f>
        <v/>
      </c>
    </row>
    <row r="9">
      <c r="A9" s="23" t="inlineStr">
        <is>
          <t>EMP-004</t>
        </is>
      </c>
      <c r="B9" s="25" t="n">
        <v>46091</v>
      </c>
      <c r="C9" s="25" t="n">
        <v>46093</v>
      </c>
      <c r="D9" s="23" t="inlineStr">
        <is>
          <t>Maladie</t>
        </is>
      </c>
      <c r="E9" s="24" t="inlineStr">
        <is>
          <t>Absence de courte durée</t>
        </is>
      </c>
      <c r="F9" s="26" t="n">
        <v>7.5</v>
      </c>
      <c r="G9" s="15">
        <f>IF(OR($B9="",$C9=""),"",IFERROR(NETWORKDAYS.INTL($B9,$C9,Paramètres!$B$9),0))</f>
        <v/>
      </c>
      <c r="H9" s="15">
        <f>IF(OR($F9="",$G9=""),"",IFERROR($F9*$G9,0))</f>
        <v/>
      </c>
      <c r="I9" s="15">
        <f>IF($H9="","",IFERROR($H9,0))</f>
        <v/>
      </c>
      <c r="J9" s="15">
        <f>IF(OR($A9="",$I9=""),"",IFERROR(MAX(0,MIN($I9,IFERROR(VLOOKUP($A9,Employés!$A$6:$N$101,9,FALSE),0)+IFERROR(VLOOKUP($A9,Employés!$A$6:$N$101,10,FALSE),0)+IFERROR(VLOOKUP($A9,Employés!$A$6:$N$101,11,FALSE),0)-SUMIFS($I$6:I8,$A$6:A8,$A9))),0))</f>
        <v/>
      </c>
      <c r="K9" s="15">
        <f>IF($I9="","",IFERROR(MAX(0,$I9-$J9),0))</f>
        <v/>
      </c>
      <c r="L9" s="23" t="inlineStr">
        <is>
          <t>Avis au supérieur</t>
        </is>
      </c>
      <c r="M9" s="13">
        <f>IF($A9="","",IF(COUNTIF(Employés!$A$6:$A$101,$A9)=0,"Employé introuvable",IF(OR($B9="",$C9="",$F9=""),"Information manquante",IF($C9&lt;$B9,"Dates à corriger",IF($F9&lt;=0,"Heures à corriger",IF($K9&gt;0,"Banque insuffisante","OK"))))))</f>
        <v/>
      </c>
    </row>
    <row r="10">
      <c r="A10" s="23" t="inlineStr">
        <is>
          <t>EMP-005</t>
        </is>
      </c>
      <c r="B10" s="25" t="n">
        <v>46105</v>
      </c>
      <c r="C10" s="25" t="n">
        <v>46105</v>
      </c>
      <c r="D10" s="23" t="inlineStr">
        <is>
          <t>Rendez-vous médical</t>
        </is>
      </c>
      <c r="E10" s="24" t="inlineStr">
        <is>
          <t>Rendez-vous planifié</t>
        </is>
      </c>
      <c r="F10" s="26" t="n">
        <v>7.5</v>
      </c>
      <c r="G10" s="15">
        <f>IF(OR($B10="",$C10=""),"",IFERROR(NETWORKDAYS.INTL($B10,$C10,Paramètres!$B$9),0))</f>
        <v/>
      </c>
      <c r="H10" s="15">
        <f>IF(OR($F10="",$G10=""),"",IFERROR($F10*$G10,0))</f>
        <v/>
      </c>
      <c r="I10" s="15">
        <f>IF($H10="","",IFERROR($H10,0))</f>
        <v/>
      </c>
      <c r="J10" s="15">
        <f>IF(OR($A10="",$I10=""),"",IFERROR(MAX(0,MIN($I10,IFERROR(VLOOKUP($A10,Employés!$A$6:$N$101,9,FALSE),0)+IFERROR(VLOOKUP($A10,Employés!$A$6:$N$101,10,FALSE),0)+IFERROR(VLOOKUP($A10,Employés!$A$6:$N$101,11,FALSE),0)-SUMIFS($I$6:I9,$A$6:A9,$A10))),0))</f>
        <v/>
      </c>
      <c r="K10" s="15">
        <f>IF($I10="","",IFERROR(MAX(0,$I10-$J10),0))</f>
        <v/>
      </c>
      <c r="L10" s="23" t="inlineStr">
        <is>
          <t>Aucun suivi requis</t>
        </is>
      </c>
      <c r="M10" s="13">
        <f>IF($A10="","",IF(COUNTIF(Employés!$A$6:$A$101,$A10)=0,"Employé introuvable",IF(OR($B10="",$C10="",$F10=""),"Information manquante",IF($C10&lt;$B10,"Dates à corriger",IF($F10&lt;=0,"Heures à corriger",IF($K10&gt;0,"Banque insuffisante","OK"))))))</f>
        <v/>
      </c>
    </row>
    <row r="11">
      <c r="A11" s="23" t="inlineStr">
        <is>
          <t>EMP-006</t>
        </is>
      </c>
      <c r="B11" s="25" t="n">
        <v>46119</v>
      </c>
      <c r="C11" s="25" t="n">
        <v>46120</v>
      </c>
      <c r="D11" s="23" t="inlineStr">
        <is>
          <t>Maladie</t>
        </is>
      </c>
      <c r="E11" s="24" t="inlineStr">
        <is>
          <t>Absence de courte durée</t>
        </is>
      </c>
      <c r="F11" s="26" t="n">
        <v>12</v>
      </c>
      <c r="G11" s="15">
        <f>IF(OR($B11="",$C11=""),"",IFERROR(NETWORKDAYS.INTL($B11,$C11,Paramètres!$B$9),0))</f>
        <v/>
      </c>
      <c r="H11" s="15">
        <f>IF(OR($F11="",$G11=""),"",IFERROR($F11*$G11,0))</f>
        <v/>
      </c>
      <c r="I11" s="15">
        <f>IF($H11="","",IFERROR($H11,0))</f>
        <v/>
      </c>
      <c r="J11" s="15">
        <f>IF(OR($A11="",$I11=""),"",IFERROR(MAX(0,MIN($I11,IFERROR(VLOOKUP($A11,Employés!$A$6:$N$101,9,FALSE),0)+IFERROR(VLOOKUP($A11,Employés!$A$6:$N$101,10,FALSE),0)+IFERROR(VLOOKUP($A11,Employés!$A$6:$N$101,11,FALSE),0)-SUMIFS($I$6:I10,$A$6:A10,$A11))),0))</f>
        <v/>
      </c>
      <c r="K11" s="15">
        <f>IF($I11="","",IFERROR(MAX(0,$I11-$J11),0))</f>
        <v/>
      </c>
      <c r="L11" s="23" t="inlineStr">
        <is>
          <t>Avis au supérieur</t>
        </is>
      </c>
      <c r="M11" s="13">
        <f>IF($A11="","",IF(COUNTIF(Employés!$A$6:$A$101,$A11)=0,"Employé introuvable",IF(OR($B11="",$C11="",$F11=""),"Information manquante",IF($C11&lt;$B11,"Dates à corriger",IF($F11&lt;=0,"Heures à corriger",IF($K11&gt;0,"Banque insuffisante","OK"))))))</f>
        <v/>
      </c>
    </row>
    <row r="12">
      <c r="A12" s="23" t="inlineStr">
        <is>
          <t>EMP-007</t>
        </is>
      </c>
      <c r="B12" s="25" t="n">
        <v>46147</v>
      </c>
      <c r="C12" s="25" t="n">
        <v>46147</v>
      </c>
      <c r="D12" s="23" t="inlineStr">
        <is>
          <t>Maladie</t>
        </is>
      </c>
      <c r="E12" s="24" t="inlineStr">
        <is>
          <t>Absence ponctuelle</t>
        </is>
      </c>
      <c r="F12" s="26" t="n">
        <v>8</v>
      </c>
      <c r="G12" s="15">
        <f>IF(OR($B12="",$C12=""),"",IFERROR(NETWORKDAYS.INTL($B12,$C12,Paramètres!$B$9),0))</f>
        <v/>
      </c>
      <c r="H12" s="15">
        <f>IF(OR($F12="",$G12=""),"",IFERROR($F12*$G12,0))</f>
        <v/>
      </c>
      <c r="I12" s="15">
        <f>IF($H12="","",IFERROR($H12,0))</f>
        <v/>
      </c>
      <c r="J12" s="15">
        <f>IF(OR($A12="",$I12=""),"",IFERROR(MAX(0,MIN($I12,IFERROR(VLOOKUP($A12,Employés!$A$6:$N$101,9,FALSE),0)+IFERROR(VLOOKUP($A12,Employés!$A$6:$N$101,10,FALSE),0)+IFERROR(VLOOKUP($A12,Employés!$A$6:$N$101,11,FALSE),0)-SUMIFS($I$6:I11,$A$6:A11,$A12))),0))</f>
        <v/>
      </c>
      <c r="K12" s="15">
        <f>IF($I12="","",IFERROR(MAX(0,$I12-$J12),0))</f>
        <v/>
      </c>
      <c r="L12" s="23" t="inlineStr">
        <is>
          <t>Aucun suivi requis</t>
        </is>
      </c>
      <c r="M12" s="13">
        <f>IF($A12="","",IF(COUNTIF(Employés!$A$6:$A$101,$A12)=0,"Employé introuvable",IF(OR($B12="",$C12="",$F12=""),"Information manquante",IF($C12&lt;$B12,"Dates à corriger",IF($F12&lt;=0,"Heures à corriger",IF($K12&gt;0,"Banque insuffisante","OK"))))))</f>
        <v/>
      </c>
    </row>
    <row r="13">
      <c r="A13" s="23" t="inlineStr">
        <is>
          <t>EMP-008</t>
        </is>
      </c>
      <c r="B13" s="25" t="n">
        <v>46189</v>
      </c>
      <c r="C13" s="25" t="n">
        <v>46191</v>
      </c>
      <c r="D13" s="23" t="inlineStr">
        <is>
          <t>Maladie</t>
        </is>
      </c>
      <c r="E13" s="24" t="inlineStr">
        <is>
          <t>Absence prolongée</t>
        </is>
      </c>
      <c r="F13" s="26" t="n">
        <v>7.5</v>
      </c>
      <c r="G13" s="15">
        <f>IF(OR($B13="",$C13=""),"",IFERROR(NETWORKDAYS.INTL($B13,$C13,Paramètres!$B$9),0))</f>
        <v/>
      </c>
      <c r="H13" s="15">
        <f>IF(OR($F13="",$G13=""),"",IFERROR($F13*$G13,0))</f>
        <v/>
      </c>
      <c r="I13" s="15">
        <f>IF($H13="","",IFERROR($H13,0))</f>
        <v/>
      </c>
      <c r="J13" s="15">
        <f>IF(OR($A13="",$I13=""),"",IFERROR(MAX(0,MIN($I13,IFERROR(VLOOKUP($A13,Employés!$A$6:$N$101,9,FALSE),0)+IFERROR(VLOOKUP($A13,Employés!$A$6:$N$101,10,FALSE),0)+IFERROR(VLOOKUP($A13,Employés!$A$6:$N$101,11,FALSE),0)-SUMIFS($I$6:I12,$A$6:A12,$A13))),0))</f>
        <v/>
      </c>
      <c r="K13" s="15">
        <f>IF($I13="","",IFERROR(MAX(0,$I13-$J13),0))</f>
        <v/>
      </c>
      <c r="L13" s="23" t="inlineStr">
        <is>
          <t>Document à vérifier</t>
        </is>
      </c>
      <c r="M13" s="13">
        <f>IF($A13="","",IF(COUNTIF(Employés!$A$6:$A$101,$A13)=0,"Employé introuvable",IF(OR($B13="",$C13="",$F13=""),"Information manquante",IF($C13&lt;$B13,"Dates à corriger",IF($F13&lt;=0,"Heures à corriger",IF($K13&gt;0,"Banque insuffisante","OK"))))))</f>
        <v/>
      </c>
    </row>
    <row r="14">
      <c r="A14" s="23" t="inlineStr">
        <is>
          <t>EMP-009</t>
        </is>
      </c>
      <c r="B14" s="25" t="n">
        <v>46205</v>
      </c>
      <c r="C14" s="25" t="n">
        <v>46205</v>
      </c>
      <c r="D14" s="23" t="inlineStr">
        <is>
          <t>Rendez-vous médical</t>
        </is>
      </c>
      <c r="E14" s="24" t="inlineStr">
        <is>
          <t>Rendez-vous planifié</t>
        </is>
      </c>
      <c r="F14" s="26" t="n">
        <v>6</v>
      </c>
      <c r="G14" s="15">
        <f>IF(OR($B14="",$C14=""),"",IFERROR(NETWORKDAYS.INTL($B14,$C14,Paramètres!$B$9),0))</f>
        <v/>
      </c>
      <c r="H14" s="15">
        <f>IF(OR($F14="",$G14=""),"",IFERROR($F14*$G14,0))</f>
        <v/>
      </c>
      <c r="I14" s="15">
        <f>IF($H14="","",IFERROR($H14,0))</f>
        <v/>
      </c>
      <c r="J14" s="15">
        <f>IF(OR($A14="",$I14=""),"",IFERROR(MAX(0,MIN($I14,IFERROR(VLOOKUP($A14,Employés!$A$6:$N$101,9,FALSE),0)+IFERROR(VLOOKUP($A14,Employés!$A$6:$N$101,10,FALSE),0)+IFERROR(VLOOKUP($A14,Employés!$A$6:$N$101,11,FALSE),0)-SUMIFS($I$6:I13,$A$6:A13,$A14))),0))</f>
        <v/>
      </c>
      <c r="K14" s="15">
        <f>IF($I14="","",IFERROR(MAX(0,$I14-$J14),0))</f>
        <v/>
      </c>
      <c r="L14" s="23" t="inlineStr">
        <is>
          <t>Aucun suivi requis</t>
        </is>
      </c>
      <c r="M14" s="13">
        <f>IF($A14="","",IF(COUNTIF(Employés!$A$6:$A$101,$A14)=0,"Employé introuvable",IF(OR($B14="",$C14="",$F14=""),"Information manquante",IF($C14&lt;$B14,"Dates à corriger",IF($F14&lt;=0,"Heures à corriger",IF($K14&gt;0,"Banque insuffisante","OK"))))))</f>
        <v/>
      </c>
    </row>
    <row r="15">
      <c r="A15" s="23" t="inlineStr">
        <is>
          <t>EMP-010</t>
        </is>
      </c>
      <c r="B15" s="25" t="n">
        <v>46245</v>
      </c>
      <c r="C15" s="25" t="n">
        <v>46249</v>
      </c>
      <c r="D15" s="23" t="inlineStr">
        <is>
          <t>Maladie</t>
        </is>
      </c>
      <c r="E15" s="24" t="inlineStr">
        <is>
          <t>Absence prolongée</t>
        </is>
      </c>
      <c r="F15" s="26" t="n">
        <v>8</v>
      </c>
      <c r="G15" s="15">
        <f>IF(OR($B15="",$C15=""),"",IFERROR(NETWORKDAYS.INTL($B15,$C15,Paramètres!$B$9),0))</f>
        <v/>
      </c>
      <c r="H15" s="15">
        <f>IF(OR($F15="",$G15=""),"",IFERROR($F15*$G15,0))</f>
        <v/>
      </c>
      <c r="I15" s="15">
        <f>IF($H15="","",IFERROR($H15,0))</f>
        <v/>
      </c>
      <c r="J15" s="15">
        <f>IF(OR($A15="",$I15=""),"",IFERROR(MAX(0,MIN($I15,IFERROR(VLOOKUP($A15,Employés!$A$6:$N$101,9,FALSE),0)+IFERROR(VLOOKUP($A15,Employés!$A$6:$N$101,10,FALSE),0)+IFERROR(VLOOKUP($A15,Employés!$A$6:$N$101,11,FALSE),0)-SUMIFS($I$6:I14,$A$6:A14,$A15))),0))</f>
        <v/>
      </c>
      <c r="K15" s="15">
        <f>IF($I15="","",IFERROR(MAX(0,$I15-$J15),0))</f>
        <v/>
      </c>
      <c r="L15" s="23" t="inlineStr">
        <is>
          <t>Suivi RH requis</t>
        </is>
      </c>
      <c r="M15" s="13">
        <f>IF($A15="","",IF(COUNTIF(Employés!$A$6:$A$101,$A15)=0,"Employé introuvable",IF(OR($B15="",$C15="",$F15=""),"Information manquante",IF($C15&lt;$B15,"Dates à corriger",IF($F15&lt;=0,"Heures à corriger",IF($K15&gt;0,"Banque insuffisante","OK"))))))</f>
        <v/>
      </c>
    </row>
    <row r="16">
      <c r="A16" s="23" t="n"/>
      <c r="B16" s="25" t="n"/>
      <c r="C16" s="25" t="n"/>
      <c r="D16" s="23" t="n"/>
      <c r="E16" s="24" t="n"/>
      <c r="F16" s="26" t="n"/>
      <c r="G16" s="15">
        <f>IF(OR($B16="",$C16=""),"",IFERROR(NETWORKDAYS.INTL($B16,$C16,Paramètres!$B$9),0))</f>
        <v/>
      </c>
      <c r="H16" s="15">
        <f>IF(OR($F16="",$G16=""),"",IFERROR($F16*$G16,0))</f>
        <v/>
      </c>
      <c r="I16" s="15">
        <f>IF($H16="","",IFERROR($H16,0))</f>
        <v/>
      </c>
      <c r="J16" s="15">
        <f>IF(OR($A16="",$I16=""),"",IFERROR(MAX(0,MIN($I16,IFERROR(VLOOKUP($A16,Employés!$A$6:$N$101,9,FALSE),0)+IFERROR(VLOOKUP($A16,Employés!$A$6:$N$101,10,FALSE),0)+IFERROR(VLOOKUP($A16,Employés!$A$6:$N$101,11,FALSE),0)-SUMIFS($I$6:I15,$A$6:A15,$A16))),0))</f>
        <v/>
      </c>
      <c r="K16" s="15">
        <f>IF($I16="","",IFERROR(MAX(0,$I16-$J16),0))</f>
        <v/>
      </c>
      <c r="L16" s="23" t="n"/>
      <c r="M16" s="13">
        <f>IF($A16="","",IF(COUNTIF(Employés!$A$6:$A$101,$A16)=0,"Employé introuvable",IF(OR($B16="",$C16="",$F16=""),"Information manquante",IF($C16&lt;$B16,"Dates à corriger",IF($F16&lt;=0,"Heures à corriger",IF($K16&gt;0,"Banque insuffisante","OK"))))))</f>
        <v/>
      </c>
    </row>
    <row r="17">
      <c r="A17" s="23" t="n"/>
      <c r="B17" s="25" t="n"/>
      <c r="C17" s="25" t="n"/>
      <c r="D17" s="23" t="n"/>
      <c r="E17" s="24" t="n"/>
      <c r="F17" s="26" t="n"/>
      <c r="G17" s="15">
        <f>IF(OR($B17="",$C17=""),"",IFERROR(NETWORKDAYS.INTL($B17,$C17,Paramètres!$B$9),0))</f>
        <v/>
      </c>
      <c r="H17" s="15">
        <f>IF(OR($F17="",$G17=""),"",IFERROR($F17*$G17,0))</f>
        <v/>
      </c>
      <c r="I17" s="15">
        <f>IF($H17="","",IFERROR($H17,0))</f>
        <v/>
      </c>
      <c r="J17" s="15">
        <f>IF(OR($A17="",$I17=""),"",IFERROR(MAX(0,MIN($I17,IFERROR(VLOOKUP($A17,Employés!$A$6:$N$101,9,FALSE),0)+IFERROR(VLOOKUP($A17,Employés!$A$6:$N$101,10,FALSE),0)+IFERROR(VLOOKUP($A17,Employés!$A$6:$N$101,11,FALSE),0)-SUMIFS($I$6:I16,$A$6:A16,$A17))),0))</f>
        <v/>
      </c>
      <c r="K17" s="15">
        <f>IF($I17="","",IFERROR(MAX(0,$I17-$J17),0))</f>
        <v/>
      </c>
      <c r="L17" s="23" t="n"/>
      <c r="M17" s="13">
        <f>IF($A17="","",IF(COUNTIF(Employés!$A$6:$A$101,$A17)=0,"Employé introuvable",IF(OR($B17="",$C17="",$F17=""),"Information manquante",IF($C17&lt;$B17,"Dates à corriger",IF($F17&lt;=0,"Heures à corriger",IF($K17&gt;0,"Banque insuffisante","OK"))))))</f>
        <v/>
      </c>
    </row>
    <row r="18">
      <c r="A18" s="23" t="n"/>
      <c r="B18" s="25" t="n"/>
      <c r="C18" s="25" t="n"/>
      <c r="D18" s="23" t="n"/>
      <c r="E18" s="24" t="n"/>
      <c r="F18" s="26" t="n"/>
      <c r="G18" s="15">
        <f>IF(OR($B18="",$C18=""),"",IFERROR(NETWORKDAYS.INTL($B18,$C18,Paramètres!$B$9),0))</f>
        <v/>
      </c>
      <c r="H18" s="15">
        <f>IF(OR($F18="",$G18=""),"",IFERROR($F18*$G18,0))</f>
        <v/>
      </c>
      <c r="I18" s="15">
        <f>IF($H18="","",IFERROR($H18,0))</f>
        <v/>
      </c>
      <c r="J18" s="15">
        <f>IF(OR($A18="",$I18=""),"",IFERROR(MAX(0,MIN($I18,IFERROR(VLOOKUP($A18,Employés!$A$6:$N$101,9,FALSE),0)+IFERROR(VLOOKUP($A18,Employés!$A$6:$N$101,10,FALSE),0)+IFERROR(VLOOKUP($A18,Employés!$A$6:$N$101,11,FALSE),0)-SUMIFS($I$6:I17,$A$6:A17,$A18))),0))</f>
        <v/>
      </c>
      <c r="K18" s="15">
        <f>IF($I18="","",IFERROR(MAX(0,$I18-$J18),0))</f>
        <v/>
      </c>
      <c r="L18" s="23" t="n"/>
      <c r="M18" s="13">
        <f>IF($A18="","",IF(COUNTIF(Employés!$A$6:$A$101,$A18)=0,"Employé introuvable",IF(OR($B18="",$C18="",$F18=""),"Information manquante",IF($C18&lt;$B18,"Dates à corriger",IF($F18&lt;=0,"Heures à corriger",IF($K18&gt;0,"Banque insuffisante","OK"))))))</f>
        <v/>
      </c>
    </row>
    <row r="19">
      <c r="A19" s="23" t="n"/>
      <c r="B19" s="25" t="n"/>
      <c r="C19" s="25" t="n"/>
      <c r="D19" s="23" t="n"/>
      <c r="E19" s="24" t="n"/>
      <c r="F19" s="26" t="n"/>
      <c r="G19" s="15">
        <f>IF(OR($B19="",$C19=""),"",IFERROR(NETWORKDAYS.INTL($B19,$C19,Paramètres!$B$9),0))</f>
        <v/>
      </c>
      <c r="H19" s="15">
        <f>IF(OR($F19="",$G19=""),"",IFERROR($F19*$G19,0))</f>
        <v/>
      </c>
      <c r="I19" s="15">
        <f>IF($H19="","",IFERROR($H19,0))</f>
        <v/>
      </c>
      <c r="J19" s="15">
        <f>IF(OR($A19="",$I19=""),"",IFERROR(MAX(0,MIN($I19,IFERROR(VLOOKUP($A19,Employés!$A$6:$N$101,9,FALSE),0)+IFERROR(VLOOKUP($A19,Employés!$A$6:$N$101,10,FALSE),0)+IFERROR(VLOOKUP($A19,Employés!$A$6:$N$101,11,FALSE),0)-SUMIFS($I$6:I18,$A$6:A18,$A19))),0))</f>
        <v/>
      </c>
      <c r="K19" s="15">
        <f>IF($I19="","",IFERROR(MAX(0,$I19-$J19),0))</f>
        <v/>
      </c>
      <c r="L19" s="23" t="n"/>
      <c r="M19" s="13">
        <f>IF($A19="","",IF(COUNTIF(Employés!$A$6:$A$101,$A19)=0,"Employé introuvable",IF(OR($B19="",$C19="",$F19=""),"Information manquante",IF($C19&lt;$B19,"Dates à corriger",IF($F19&lt;=0,"Heures à corriger",IF($K19&gt;0,"Banque insuffisante","OK"))))))</f>
        <v/>
      </c>
    </row>
    <row r="20">
      <c r="A20" s="23" t="n"/>
      <c r="B20" s="25" t="n"/>
      <c r="C20" s="25" t="n"/>
      <c r="D20" s="23" t="n"/>
      <c r="E20" s="24" t="n"/>
      <c r="F20" s="26" t="n"/>
      <c r="G20" s="15">
        <f>IF(OR($B20="",$C20=""),"",IFERROR(NETWORKDAYS.INTL($B20,$C20,Paramètres!$B$9),0))</f>
        <v/>
      </c>
      <c r="H20" s="15">
        <f>IF(OR($F20="",$G20=""),"",IFERROR($F20*$G20,0))</f>
        <v/>
      </c>
      <c r="I20" s="15">
        <f>IF($H20="","",IFERROR($H20,0))</f>
        <v/>
      </c>
      <c r="J20" s="15">
        <f>IF(OR($A20="",$I20=""),"",IFERROR(MAX(0,MIN($I20,IFERROR(VLOOKUP($A20,Employés!$A$6:$N$101,9,FALSE),0)+IFERROR(VLOOKUP($A20,Employés!$A$6:$N$101,10,FALSE),0)+IFERROR(VLOOKUP($A20,Employés!$A$6:$N$101,11,FALSE),0)-SUMIFS($I$6:I19,$A$6:A19,$A20))),0))</f>
        <v/>
      </c>
      <c r="K20" s="15">
        <f>IF($I20="","",IFERROR(MAX(0,$I20-$J20),0))</f>
        <v/>
      </c>
      <c r="L20" s="23" t="n"/>
      <c r="M20" s="13">
        <f>IF($A20="","",IF(COUNTIF(Employés!$A$6:$A$101,$A20)=0,"Employé introuvable",IF(OR($B20="",$C20="",$F20=""),"Information manquante",IF($C20&lt;$B20,"Dates à corriger",IF($F20&lt;=0,"Heures à corriger",IF($K20&gt;0,"Banque insuffisante","OK"))))))</f>
        <v/>
      </c>
    </row>
    <row r="21">
      <c r="A21" s="23" t="n"/>
      <c r="B21" s="25" t="n"/>
      <c r="C21" s="25" t="n"/>
      <c r="D21" s="23" t="n"/>
      <c r="E21" s="24" t="n"/>
      <c r="F21" s="26" t="n"/>
      <c r="G21" s="15">
        <f>IF(OR($B21="",$C21=""),"",IFERROR(NETWORKDAYS.INTL($B21,$C21,Paramètres!$B$9),0))</f>
        <v/>
      </c>
      <c r="H21" s="15">
        <f>IF(OR($F21="",$G21=""),"",IFERROR($F21*$G21,0))</f>
        <v/>
      </c>
      <c r="I21" s="15">
        <f>IF($H21="","",IFERROR($H21,0))</f>
        <v/>
      </c>
      <c r="J21" s="15">
        <f>IF(OR($A21="",$I21=""),"",IFERROR(MAX(0,MIN($I21,IFERROR(VLOOKUP($A21,Employés!$A$6:$N$101,9,FALSE),0)+IFERROR(VLOOKUP($A21,Employés!$A$6:$N$101,10,FALSE),0)+IFERROR(VLOOKUP($A21,Employés!$A$6:$N$101,11,FALSE),0)-SUMIFS($I$6:I20,$A$6:A20,$A21))),0))</f>
        <v/>
      </c>
      <c r="K21" s="15">
        <f>IF($I21="","",IFERROR(MAX(0,$I21-$J21),0))</f>
        <v/>
      </c>
      <c r="L21" s="23" t="n"/>
      <c r="M21" s="13">
        <f>IF($A21="","",IF(COUNTIF(Employés!$A$6:$A$101,$A21)=0,"Employé introuvable",IF(OR($B21="",$C21="",$F21=""),"Information manquante",IF($C21&lt;$B21,"Dates à corriger",IF($F21&lt;=0,"Heures à corriger",IF($K21&gt;0,"Banque insuffisante","OK"))))))</f>
        <v/>
      </c>
    </row>
    <row r="22">
      <c r="A22" s="23" t="n"/>
      <c r="B22" s="25" t="n"/>
      <c r="C22" s="25" t="n"/>
      <c r="D22" s="23" t="n"/>
      <c r="E22" s="24" t="n"/>
      <c r="F22" s="26" t="n"/>
      <c r="G22" s="15">
        <f>IF(OR($B22="",$C22=""),"",IFERROR(NETWORKDAYS.INTL($B22,$C22,Paramètres!$B$9),0))</f>
        <v/>
      </c>
      <c r="H22" s="15">
        <f>IF(OR($F22="",$G22=""),"",IFERROR($F22*$G22,0))</f>
        <v/>
      </c>
      <c r="I22" s="15">
        <f>IF($H22="","",IFERROR($H22,0))</f>
        <v/>
      </c>
      <c r="J22" s="15">
        <f>IF(OR($A22="",$I22=""),"",IFERROR(MAX(0,MIN($I22,IFERROR(VLOOKUP($A22,Employés!$A$6:$N$101,9,FALSE),0)+IFERROR(VLOOKUP($A22,Employés!$A$6:$N$101,10,FALSE),0)+IFERROR(VLOOKUP($A22,Employés!$A$6:$N$101,11,FALSE),0)-SUMIFS($I$6:I21,$A$6:A21,$A22))),0))</f>
        <v/>
      </c>
      <c r="K22" s="15">
        <f>IF($I22="","",IFERROR(MAX(0,$I22-$J22),0))</f>
        <v/>
      </c>
      <c r="L22" s="23" t="n"/>
      <c r="M22" s="13">
        <f>IF($A22="","",IF(COUNTIF(Employés!$A$6:$A$101,$A22)=0,"Employé introuvable",IF(OR($B22="",$C22="",$F22=""),"Information manquante",IF($C22&lt;$B22,"Dates à corriger",IF($F22&lt;=0,"Heures à corriger",IF($K22&gt;0,"Banque insuffisante","OK"))))))</f>
        <v/>
      </c>
    </row>
    <row r="23">
      <c r="A23" s="23" t="n"/>
      <c r="B23" s="25" t="n"/>
      <c r="C23" s="25" t="n"/>
      <c r="D23" s="23" t="n"/>
      <c r="E23" s="24" t="n"/>
      <c r="F23" s="26" t="n"/>
      <c r="G23" s="15">
        <f>IF(OR($B23="",$C23=""),"",IFERROR(NETWORKDAYS.INTL($B23,$C23,Paramètres!$B$9),0))</f>
        <v/>
      </c>
      <c r="H23" s="15">
        <f>IF(OR($F23="",$G23=""),"",IFERROR($F23*$G23,0))</f>
        <v/>
      </c>
      <c r="I23" s="15">
        <f>IF($H23="","",IFERROR($H23,0))</f>
        <v/>
      </c>
      <c r="J23" s="15">
        <f>IF(OR($A23="",$I23=""),"",IFERROR(MAX(0,MIN($I23,IFERROR(VLOOKUP($A23,Employés!$A$6:$N$101,9,FALSE),0)+IFERROR(VLOOKUP($A23,Employés!$A$6:$N$101,10,FALSE),0)+IFERROR(VLOOKUP($A23,Employés!$A$6:$N$101,11,FALSE),0)-SUMIFS($I$6:I22,$A$6:A22,$A23))),0))</f>
        <v/>
      </c>
      <c r="K23" s="15">
        <f>IF($I23="","",IFERROR(MAX(0,$I23-$J23),0))</f>
        <v/>
      </c>
      <c r="L23" s="23" t="n"/>
      <c r="M23" s="13">
        <f>IF($A23="","",IF(COUNTIF(Employés!$A$6:$A$101,$A23)=0,"Employé introuvable",IF(OR($B23="",$C23="",$F23=""),"Information manquante",IF($C23&lt;$B23,"Dates à corriger",IF($F23&lt;=0,"Heures à corriger",IF($K23&gt;0,"Banque insuffisante","OK"))))))</f>
        <v/>
      </c>
    </row>
    <row r="24">
      <c r="A24" s="23" t="n"/>
      <c r="B24" s="25" t="n"/>
      <c r="C24" s="25" t="n"/>
      <c r="D24" s="23" t="n"/>
      <c r="E24" s="24" t="n"/>
      <c r="F24" s="26" t="n"/>
      <c r="G24" s="15">
        <f>IF(OR($B24="",$C24=""),"",IFERROR(NETWORKDAYS.INTL($B24,$C24,Paramètres!$B$9),0))</f>
        <v/>
      </c>
      <c r="H24" s="15">
        <f>IF(OR($F24="",$G24=""),"",IFERROR($F24*$G24,0))</f>
        <v/>
      </c>
      <c r="I24" s="15">
        <f>IF($H24="","",IFERROR($H24,0))</f>
        <v/>
      </c>
      <c r="J24" s="15">
        <f>IF(OR($A24="",$I24=""),"",IFERROR(MAX(0,MIN($I24,IFERROR(VLOOKUP($A24,Employés!$A$6:$N$101,9,FALSE),0)+IFERROR(VLOOKUP($A24,Employés!$A$6:$N$101,10,FALSE),0)+IFERROR(VLOOKUP($A24,Employés!$A$6:$N$101,11,FALSE),0)-SUMIFS($I$6:I23,$A$6:A23,$A24))),0))</f>
        <v/>
      </c>
      <c r="K24" s="15">
        <f>IF($I24="","",IFERROR(MAX(0,$I24-$J24),0))</f>
        <v/>
      </c>
      <c r="L24" s="23" t="n"/>
      <c r="M24" s="13">
        <f>IF($A24="","",IF(COUNTIF(Employés!$A$6:$A$101,$A24)=0,"Employé introuvable",IF(OR($B24="",$C24="",$F24=""),"Information manquante",IF($C24&lt;$B24,"Dates à corriger",IF($F24&lt;=0,"Heures à corriger",IF($K24&gt;0,"Banque insuffisante","OK"))))))</f>
        <v/>
      </c>
    </row>
    <row r="25">
      <c r="A25" s="23" t="n"/>
      <c r="B25" s="25" t="n"/>
      <c r="C25" s="25" t="n"/>
      <c r="D25" s="23" t="n"/>
      <c r="E25" s="24" t="n"/>
      <c r="F25" s="26" t="n"/>
      <c r="G25" s="15">
        <f>IF(OR($B25="",$C25=""),"",IFERROR(NETWORKDAYS.INTL($B25,$C25,Paramètres!$B$9),0))</f>
        <v/>
      </c>
      <c r="H25" s="15">
        <f>IF(OR($F25="",$G25=""),"",IFERROR($F25*$G25,0))</f>
        <v/>
      </c>
      <c r="I25" s="15">
        <f>IF($H25="","",IFERROR($H25,0))</f>
        <v/>
      </c>
      <c r="J25" s="15">
        <f>IF(OR($A25="",$I25=""),"",IFERROR(MAX(0,MIN($I25,IFERROR(VLOOKUP($A25,Employés!$A$6:$N$101,9,FALSE),0)+IFERROR(VLOOKUP($A25,Employés!$A$6:$N$101,10,FALSE),0)+IFERROR(VLOOKUP($A25,Employés!$A$6:$N$101,11,FALSE),0)-SUMIFS($I$6:I24,$A$6:A24,$A25))),0))</f>
        <v/>
      </c>
      <c r="K25" s="15">
        <f>IF($I25="","",IFERROR(MAX(0,$I25-$J25),0))</f>
        <v/>
      </c>
      <c r="L25" s="23" t="n"/>
      <c r="M25" s="13">
        <f>IF($A25="","",IF(COUNTIF(Employés!$A$6:$A$101,$A25)=0,"Employé introuvable",IF(OR($B25="",$C25="",$F25=""),"Information manquante",IF($C25&lt;$B25,"Dates à corriger",IF($F25&lt;=0,"Heures à corriger",IF($K25&gt;0,"Banque insuffisante","OK"))))))</f>
        <v/>
      </c>
    </row>
    <row r="26">
      <c r="A26" s="23" t="n"/>
      <c r="B26" s="25" t="n"/>
      <c r="C26" s="25" t="n"/>
      <c r="D26" s="23" t="n"/>
      <c r="E26" s="24" t="n"/>
      <c r="F26" s="26" t="n"/>
      <c r="G26" s="15">
        <f>IF(OR($B26="",$C26=""),"",IFERROR(NETWORKDAYS.INTL($B26,$C26,Paramètres!$B$9),0))</f>
        <v/>
      </c>
      <c r="H26" s="15">
        <f>IF(OR($F26="",$G26=""),"",IFERROR($F26*$G26,0))</f>
        <v/>
      </c>
      <c r="I26" s="15">
        <f>IF($H26="","",IFERROR($H26,0))</f>
        <v/>
      </c>
      <c r="J26" s="15">
        <f>IF(OR($A26="",$I26=""),"",IFERROR(MAX(0,MIN($I26,IFERROR(VLOOKUP($A26,Employés!$A$6:$N$101,9,FALSE),0)+IFERROR(VLOOKUP($A26,Employés!$A$6:$N$101,10,FALSE),0)+IFERROR(VLOOKUP($A26,Employés!$A$6:$N$101,11,FALSE),0)-SUMIFS($I$6:I25,$A$6:A25,$A26))),0))</f>
        <v/>
      </c>
      <c r="K26" s="15">
        <f>IF($I26="","",IFERROR(MAX(0,$I26-$J26),0))</f>
        <v/>
      </c>
      <c r="L26" s="23" t="n"/>
      <c r="M26" s="13">
        <f>IF($A26="","",IF(COUNTIF(Employés!$A$6:$A$101,$A26)=0,"Employé introuvable",IF(OR($B26="",$C26="",$F26=""),"Information manquante",IF($C26&lt;$B26,"Dates à corriger",IF($F26&lt;=0,"Heures à corriger",IF($K26&gt;0,"Banque insuffisante","OK"))))))</f>
        <v/>
      </c>
    </row>
    <row r="27">
      <c r="A27" s="23" t="n"/>
      <c r="B27" s="25" t="n"/>
      <c r="C27" s="25" t="n"/>
      <c r="D27" s="23" t="n"/>
      <c r="E27" s="24" t="n"/>
      <c r="F27" s="26" t="n"/>
      <c r="G27" s="15">
        <f>IF(OR($B27="",$C27=""),"",IFERROR(NETWORKDAYS.INTL($B27,$C27,Paramètres!$B$9),0))</f>
        <v/>
      </c>
      <c r="H27" s="15">
        <f>IF(OR($F27="",$G27=""),"",IFERROR($F27*$G27,0))</f>
        <v/>
      </c>
      <c r="I27" s="15">
        <f>IF($H27="","",IFERROR($H27,0))</f>
        <v/>
      </c>
      <c r="J27" s="15">
        <f>IF(OR($A27="",$I27=""),"",IFERROR(MAX(0,MIN($I27,IFERROR(VLOOKUP($A27,Employés!$A$6:$N$101,9,FALSE),0)+IFERROR(VLOOKUP($A27,Employés!$A$6:$N$101,10,FALSE),0)+IFERROR(VLOOKUP($A27,Employés!$A$6:$N$101,11,FALSE),0)-SUMIFS($I$6:I26,$A$6:A26,$A27))),0))</f>
        <v/>
      </c>
      <c r="K27" s="15">
        <f>IF($I27="","",IFERROR(MAX(0,$I27-$J27),0))</f>
        <v/>
      </c>
      <c r="L27" s="23" t="n"/>
      <c r="M27" s="13">
        <f>IF($A27="","",IF(COUNTIF(Employés!$A$6:$A$101,$A27)=0,"Employé introuvable",IF(OR($B27="",$C27="",$F27=""),"Information manquante",IF($C27&lt;$B27,"Dates à corriger",IF($F27&lt;=0,"Heures à corriger",IF($K27&gt;0,"Banque insuffisante","OK"))))))</f>
        <v/>
      </c>
    </row>
    <row r="28">
      <c r="A28" s="23" t="n"/>
      <c r="B28" s="25" t="n"/>
      <c r="C28" s="25" t="n"/>
      <c r="D28" s="23" t="n"/>
      <c r="E28" s="24" t="n"/>
      <c r="F28" s="26" t="n"/>
      <c r="G28" s="15">
        <f>IF(OR($B28="",$C28=""),"",IFERROR(NETWORKDAYS.INTL($B28,$C28,Paramètres!$B$9),0))</f>
        <v/>
      </c>
      <c r="H28" s="15">
        <f>IF(OR($F28="",$G28=""),"",IFERROR($F28*$G28,0))</f>
        <v/>
      </c>
      <c r="I28" s="15">
        <f>IF($H28="","",IFERROR($H28,0))</f>
        <v/>
      </c>
      <c r="J28" s="15">
        <f>IF(OR($A28="",$I28=""),"",IFERROR(MAX(0,MIN($I28,IFERROR(VLOOKUP($A28,Employés!$A$6:$N$101,9,FALSE),0)+IFERROR(VLOOKUP($A28,Employés!$A$6:$N$101,10,FALSE),0)+IFERROR(VLOOKUP($A28,Employés!$A$6:$N$101,11,FALSE),0)-SUMIFS($I$6:I27,$A$6:A27,$A28))),0))</f>
        <v/>
      </c>
      <c r="K28" s="15">
        <f>IF($I28="","",IFERROR(MAX(0,$I28-$J28),0))</f>
        <v/>
      </c>
      <c r="L28" s="23" t="n"/>
      <c r="M28" s="13">
        <f>IF($A28="","",IF(COUNTIF(Employés!$A$6:$A$101,$A28)=0,"Employé introuvable",IF(OR($B28="",$C28="",$F28=""),"Information manquante",IF($C28&lt;$B28,"Dates à corriger",IF($F28&lt;=0,"Heures à corriger",IF($K28&gt;0,"Banque insuffisante","OK"))))))</f>
        <v/>
      </c>
    </row>
    <row r="29">
      <c r="A29" s="23" t="n"/>
      <c r="B29" s="25" t="n"/>
      <c r="C29" s="25" t="n"/>
      <c r="D29" s="23" t="n"/>
      <c r="E29" s="24" t="n"/>
      <c r="F29" s="26" t="n"/>
      <c r="G29" s="15">
        <f>IF(OR($B29="",$C29=""),"",IFERROR(NETWORKDAYS.INTL($B29,$C29,Paramètres!$B$9),0))</f>
        <v/>
      </c>
      <c r="H29" s="15">
        <f>IF(OR($F29="",$G29=""),"",IFERROR($F29*$G29,0))</f>
        <v/>
      </c>
      <c r="I29" s="15">
        <f>IF($H29="","",IFERROR($H29,0))</f>
        <v/>
      </c>
      <c r="J29" s="15">
        <f>IF(OR($A29="",$I29=""),"",IFERROR(MAX(0,MIN($I29,IFERROR(VLOOKUP($A29,Employés!$A$6:$N$101,9,FALSE),0)+IFERROR(VLOOKUP($A29,Employés!$A$6:$N$101,10,FALSE),0)+IFERROR(VLOOKUP($A29,Employés!$A$6:$N$101,11,FALSE),0)-SUMIFS($I$6:I28,$A$6:A28,$A29))),0))</f>
        <v/>
      </c>
      <c r="K29" s="15">
        <f>IF($I29="","",IFERROR(MAX(0,$I29-$J29),0))</f>
        <v/>
      </c>
      <c r="L29" s="23" t="n"/>
      <c r="M29" s="13">
        <f>IF($A29="","",IF(COUNTIF(Employés!$A$6:$A$101,$A29)=0,"Employé introuvable",IF(OR($B29="",$C29="",$F29=""),"Information manquante",IF($C29&lt;$B29,"Dates à corriger",IF($F29&lt;=0,"Heures à corriger",IF($K29&gt;0,"Banque insuffisante","OK"))))))</f>
        <v/>
      </c>
    </row>
    <row r="30">
      <c r="A30" s="23" t="n"/>
      <c r="B30" s="25" t="n"/>
      <c r="C30" s="25" t="n"/>
      <c r="D30" s="23" t="n"/>
      <c r="E30" s="24" t="n"/>
      <c r="F30" s="26" t="n"/>
      <c r="G30" s="15">
        <f>IF(OR($B30="",$C30=""),"",IFERROR(NETWORKDAYS.INTL($B30,$C30,Paramètres!$B$9),0))</f>
        <v/>
      </c>
      <c r="H30" s="15">
        <f>IF(OR($F30="",$G30=""),"",IFERROR($F30*$G30,0))</f>
        <v/>
      </c>
      <c r="I30" s="15">
        <f>IF($H30="","",IFERROR($H30,0))</f>
        <v/>
      </c>
      <c r="J30" s="15">
        <f>IF(OR($A30="",$I30=""),"",IFERROR(MAX(0,MIN($I30,IFERROR(VLOOKUP($A30,Employés!$A$6:$N$101,9,FALSE),0)+IFERROR(VLOOKUP($A30,Employés!$A$6:$N$101,10,FALSE),0)+IFERROR(VLOOKUP($A30,Employés!$A$6:$N$101,11,FALSE),0)-SUMIFS($I$6:I29,$A$6:A29,$A30))),0))</f>
        <v/>
      </c>
      <c r="K30" s="15">
        <f>IF($I30="","",IFERROR(MAX(0,$I30-$J30),0))</f>
        <v/>
      </c>
      <c r="L30" s="23" t="n"/>
      <c r="M30" s="13">
        <f>IF($A30="","",IF(COUNTIF(Employés!$A$6:$A$101,$A30)=0,"Employé introuvable",IF(OR($B30="",$C30="",$F30=""),"Information manquante",IF($C30&lt;$B30,"Dates à corriger",IF($F30&lt;=0,"Heures à corriger",IF($K30&gt;0,"Banque insuffisante","OK"))))))</f>
        <v/>
      </c>
    </row>
    <row r="31">
      <c r="A31" s="23" t="n"/>
      <c r="B31" s="25" t="n"/>
      <c r="C31" s="25" t="n"/>
      <c r="D31" s="23" t="n"/>
      <c r="E31" s="24" t="n"/>
      <c r="F31" s="26" t="n"/>
      <c r="G31" s="15">
        <f>IF(OR($B31="",$C31=""),"",IFERROR(NETWORKDAYS.INTL($B31,$C31,Paramètres!$B$9),0))</f>
        <v/>
      </c>
      <c r="H31" s="15">
        <f>IF(OR($F31="",$G31=""),"",IFERROR($F31*$G31,0))</f>
        <v/>
      </c>
      <c r="I31" s="15">
        <f>IF($H31="","",IFERROR($H31,0))</f>
        <v/>
      </c>
      <c r="J31" s="15">
        <f>IF(OR($A31="",$I31=""),"",IFERROR(MAX(0,MIN($I31,IFERROR(VLOOKUP($A31,Employés!$A$6:$N$101,9,FALSE),0)+IFERROR(VLOOKUP($A31,Employés!$A$6:$N$101,10,FALSE),0)+IFERROR(VLOOKUP($A31,Employés!$A$6:$N$101,11,FALSE),0)-SUMIFS($I$6:I30,$A$6:A30,$A31))),0))</f>
        <v/>
      </c>
      <c r="K31" s="15">
        <f>IF($I31="","",IFERROR(MAX(0,$I31-$J31),0))</f>
        <v/>
      </c>
      <c r="L31" s="23" t="n"/>
      <c r="M31" s="13">
        <f>IF($A31="","",IF(COUNTIF(Employés!$A$6:$A$101,$A31)=0,"Employé introuvable",IF(OR($B31="",$C31="",$F31=""),"Information manquante",IF($C31&lt;$B31,"Dates à corriger",IF($F31&lt;=0,"Heures à corriger",IF($K31&gt;0,"Banque insuffisante","OK"))))))</f>
        <v/>
      </c>
    </row>
    <row r="32">
      <c r="A32" s="23" t="n"/>
      <c r="B32" s="25" t="n"/>
      <c r="C32" s="25" t="n"/>
      <c r="D32" s="23" t="n"/>
      <c r="E32" s="24" t="n"/>
      <c r="F32" s="26" t="n"/>
      <c r="G32" s="15">
        <f>IF(OR($B32="",$C32=""),"",IFERROR(NETWORKDAYS.INTL($B32,$C32,Paramètres!$B$9),0))</f>
        <v/>
      </c>
      <c r="H32" s="15">
        <f>IF(OR($F32="",$G32=""),"",IFERROR($F32*$G32,0))</f>
        <v/>
      </c>
      <c r="I32" s="15">
        <f>IF($H32="","",IFERROR($H32,0))</f>
        <v/>
      </c>
      <c r="J32" s="15">
        <f>IF(OR($A32="",$I32=""),"",IFERROR(MAX(0,MIN($I32,IFERROR(VLOOKUP($A32,Employés!$A$6:$N$101,9,FALSE),0)+IFERROR(VLOOKUP($A32,Employés!$A$6:$N$101,10,FALSE),0)+IFERROR(VLOOKUP($A32,Employés!$A$6:$N$101,11,FALSE),0)-SUMIFS($I$6:I31,$A$6:A31,$A32))),0))</f>
        <v/>
      </c>
      <c r="K32" s="15">
        <f>IF($I32="","",IFERROR(MAX(0,$I32-$J32),0))</f>
        <v/>
      </c>
      <c r="L32" s="23" t="n"/>
      <c r="M32" s="13">
        <f>IF($A32="","",IF(COUNTIF(Employés!$A$6:$A$101,$A32)=0,"Employé introuvable",IF(OR($B32="",$C32="",$F32=""),"Information manquante",IF($C32&lt;$B32,"Dates à corriger",IF($F32&lt;=0,"Heures à corriger",IF($K32&gt;0,"Banque insuffisante","OK"))))))</f>
        <v/>
      </c>
    </row>
    <row r="33">
      <c r="A33" s="23" t="n"/>
      <c r="B33" s="25" t="n"/>
      <c r="C33" s="25" t="n"/>
      <c r="D33" s="23" t="n"/>
      <c r="E33" s="24" t="n"/>
      <c r="F33" s="26" t="n"/>
      <c r="G33" s="15">
        <f>IF(OR($B33="",$C33=""),"",IFERROR(NETWORKDAYS.INTL($B33,$C33,Paramètres!$B$9),0))</f>
        <v/>
      </c>
      <c r="H33" s="15">
        <f>IF(OR($F33="",$G33=""),"",IFERROR($F33*$G33,0))</f>
        <v/>
      </c>
      <c r="I33" s="15">
        <f>IF($H33="","",IFERROR($H33,0))</f>
        <v/>
      </c>
      <c r="J33" s="15">
        <f>IF(OR($A33="",$I33=""),"",IFERROR(MAX(0,MIN($I33,IFERROR(VLOOKUP($A33,Employés!$A$6:$N$101,9,FALSE),0)+IFERROR(VLOOKUP($A33,Employés!$A$6:$N$101,10,FALSE),0)+IFERROR(VLOOKUP($A33,Employés!$A$6:$N$101,11,FALSE),0)-SUMIFS($I$6:I32,$A$6:A32,$A33))),0))</f>
        <v/>
      </c>
      <c r="K33" s="15">
        <f>IF($I33="","",IFERROR(MAX(0,$I33-$J33),0))</f>
        <v/>
      </c>
      <c r="L33" s="23" t="n"/>
      <c r="M33" s="13">
        <f>IF($A33="","",IF(COUNTIF(Employés!$A$6:$A$101,$A33)=0,"Employé introuvable",IF(OR($B33="",$C33="",$F33=""),"Information manquante",IF($C33&lt;$B33,"Dates à corriger",IF($F33&lt;=0,"Heures à corriger",IF($K33&gt;0,"Banque insuffisante","OK"))))))</f>
        <v/>
      </c>
    </row>
    <row r="34">
      <c r="A34" s="23" t="n"/>
      <c r="B34" s="25" t="n"/>
      <c r="C34" s="25" t="n"/>
      <c r="D34" s="23" t="n"/>
      <c r="E34" s="24" t="n"/>
      <c r="F34" s="26" t="n"/>
      <c r="G34" s="15">
        <f>IF(OR($B34="",$C34=""),"",IFERROR(NETWORKDAYS.INTL($B34,$C34,Paramètres!$B$9),0))</f>
        <v/>
      </c>
      <c r="H34" s="15">
        <f>IF(OR($F34="",$G34=""),"",IFERROR($F34*$G34,0))</f>
        <v/>
      </c>
      <c r="I34" s="15">
        <f>IF($H34="","",IFERROR($H34,0))</f>
        <v/>
      </c>
      <c r="J34" s="15">
        <f>IF(OR($A34="",$I34=""),"",IFERROR(MAX(0,MIN($I34,IFERROR(VLOOKUP($A34,Employés!$A$6:$N$101,9,FALSE),0)+IFERROR(VLOOKUP($A34,Employés!$A$6:$N$101,10,FALSE),0)+IFERROR(VLOOKUP($A34,Employés!$A$6:$N$101,11,FALSE),0)-SUMIFS($I$6:I33,$A$6:A33,$A34))),0))</f>
        <v/>
      </c>
      <c r="K34" s="15">
        <f>IF($I34="","",IFERROR(MAX(0,$I34-$J34),0))</f>
        <v/>
      </c>
      <c r="L34" s="23" t="n"/>
      <c r="M34" s="13">
        <f>IF($A34="","",IF(COUNTIF(Employés!$A$6:$A$101,$A34)=0,"Employé introuvable",IF(OR($B34="",$C34="",$F34=""),"Information manquante",IF($C34&lt;$B34,"Dates à corriger",IF($F34&lt;=0,"Heures à corriger",IF($K34&gt;0,"Banque insuffisante","OK"))))))</f>
        <v/>
      </c>
    </row>
    <row r="35">
      <c r="A35" s="23" t="n"/>
      <c r="B35" s="25" t="n"/>
      <c r="C35" s="25" t="n"/>
      <c r="D35" s="23" t="n"/>
      <c r="E35" s="24" t="n"/>
      <c r="F35" s="26" t="n"/>
      <c r="G35" s="15">
        <f>IF(OR($B35="",$C35=""),"",IFERROR(NETWORKDAYS.INTL($B35,$C35,Paramètres!$B$9),0))</f>
        <v/>
      </c>
      <c r="H35" s="15">
        <f>IF(OR($F35="",$G35=""),"",IFERROR($F35*$G35,0))</f>
        <v/>
      </c>
      <c r="I35" s="15">
        <f>IF($H35="","",IFERROR($H35,0))</f>
        <v/>
      </c>
      <c r="J35" s="15">
        <f>IF(OR($A35="",$I35=""),"",IFERROR(MAX(0,MIN($I35,IFERROR(VLOOKUP($A35,Employés!$A$6:$N$101,9,FALSE),0)+IFERROR(VLOOKUP($A35,Employés!$A$6:$N$101,10,FALSE),0)+IFERROR(VLOOKUP($A35,Employés!$A$6:$N$101,11,FALSE),0)-SUMIFS($I$6:I34,$A$6:A34,$A35))),0))</f>
        <v/>
      </c>
      <c r="K35" s="15">
        <f>IF($I35="","",IFERROR(MAX(0,$I35-$J35),0))</f>
        <v/>
      </c>
      <c r="L35" s="23" t="n"/>
      <c r="M35" s="13">
        <f>IF($A35="","",IF(COUNTIF(Employés!$A$6:$A$101,$A35)=0,"Employé introuvable",IF(OR($B35="",$C35="",$F35=""),"Information manquante",IF($C35&lt;$B35,"Dates à corriger",IF($F35&lt;=0,"Heures à corriger",IF($K35&gt;0,"Banque insuffisante","OK"))))))</f>
        <v/>
      </c>
    </row>
    <row r="36">
      <c r="A36" s="23" t="n"/>
      <c r="B36" s="25" t="n"/>
      <c r="C36" s="25" t="n"/>
      <c r="D36" s="23" t="n"/>
      <c r="E36" s="24" t="n"/>
      <c r="F36" s="26" t="n"/>
      <c r="G36" s="15">
        <f>IF(OR($B36="",$C36=""),"",IFERROR(NETWORKDAYS.INTL($B36,$C36,Paramètres!$B$9),0))</f>
        <v/>
      </c>
      <c r="H36" s="15">
        <f>IF(OR($F36="",$G36=""),"",IFERROR($F36*$G36,0))</f>
        <v/>
      </c>
      <c r="I36" s="15">
        <f>IF($H36="","",IFERROR($H36,0))</f>
        <v/>
      </c>
      <c r="J36" s="15">
        <f>IF(OR($A36="",$I36=""),"",IFERROR(MAX(0,MIN($I36,IFERROR(VLOOKUP($A36,Employés!$A$6:$N$101,9,FALSE),0)+IFERROR(VLOOKUP($A36,Employés!$A$6:$N$101,10,FALSE),0)+IFERROR(VLOOKUP($A36,Employés!$A$6:$N$101,11,FALSE),0)-SUMIFS($I$6:I35,$A$6:A35,$A36))),0))</f>
        <v/>
      </c>
      <c r="K36" s="15">
        <f>IF($I36="","",IFERROR(MAX(0,$I36-$J36),0))</f>
        <v/>
      </c>
      <c r="L36" s="23" t="n"/>
      <c r="M36" s="13">
        <f>IF($A36="","",IF(COUNTIF(Employés!$A$6:$A$101,$A36)=0,"Employé introuvable",IF(OR($B36="",$C36="",$F36=""),"Information manquante",IF($C36&lt;$B36,"Dates à corriger",IF($F36&lt;=0,"Heures à corriger",IF($K36&gt;0,"Banque insuffisante","OK"))))))</f>
        <v/>
      </c>
    </row>
    <row r="37">
      <c r="A37" s="23" t="n"/>
      <c r="B37" s="25" t="n"/>
      <c r="C37" s="25" t="n"/>
      <c r="D37" s="23" t="n"/>
      <c r="E37" s="24" t="n"/>
      <c r="F37" s="26" t="n"/>
      <c r="G37" s="15">
        <f>IF(OR($B37="",$C37=""),"",IFERROR(NETWORKDAYS.INTL($B37,$C37,Paramètres!$B$9),0))</f>
        <v/>
      </c>
      <c r="H37" s="15">
        <f>IF(OR($F37="",$G37=""),"",IFERROR($F37*$G37,0))</f>
        <v/>
      </c>
      <c r="I37" s="15">
        <f>IF($H37="","",IFERROR($H37,0))</f>
        <v/>
      </c>
      <c r="J37" s="15">
        <f>IF(OR($A37="",$I37=""),"",IFERROR(MAX(0,MIN($I37,IFERROR(VLOOKUP($A37,Employés!$A$6:$N$101,9,FALSE),0)+IFERROR(VLOOKUP($A37,Employés!$A$6:$N$101,10,FALSE),0)+IFERROR(VLOOKUP($A37,Employés!$A$6:$N$101,11,FALSE),0)-SUMIFS($I$6:I36,$A$6:A36,$A37))),0))</f>
        <v/>
      </c>
      <c r="K37" s="15">
        <f>IF($I37="","",IFERROR(MAX(0,$I37-$J37),0))</f>
        <v/>
      </c>
      <c r="L37" s="23" t="n"/>
      <c r="M37" s="13">
        <f>IF($A37="","",IF(COUNTIF(Employés!$A$6:$A$101,$A37)=0,"Employé introuvable",IF(OR($B37="",$C37="",$F37=""),"Information manquante",IF($C37&lt;$B37,"Dates à corriger",IF($F37&lt;=0,"Heures à corriger",IF($K37&gt;0,"Banque insuffisante","OK"))))))</f>
        <v/>
      </c>
    </row>
    <row r="38">
      <c r="A38" s="23" t="n"/>
      <c r="B38" s="25" t="n"/>
      <c r="C38" s="25" t="n"/>
      <c r="D38" s="23" t="n"/>
      <c r="E38" s="24" t="n"/>
      <c r="F38" s="26" t="n"/>
      <c r="G38" s="15">
        <f>IF(OR($B38="",$C38=""),"",IFERROR(NETWORKDAYS.INTL($B38,$C38,Paramètres!$B$9),0))</f>
        <v/>
      </c>
      <c r="H38" s="15">
        <f>IF(OR($F38="",$G38=""),"",IFERROR($F38*$G38,0))</f>
        <v/>
      </c>
      <c r="I38" s="15">
        <f>IF($H38="","",IFERROR($H38,0))</f>
        <v/>
      </c>
      <c r="J38" s="15">
        <f>IF(OR($A38="",$I38=""),"",IFERROR(MAX(0,MIN($I38,IFERROR(VLOOKUP($A38,Employés!$A$6:$N$101,9,FALSE),0)+IFERROR(VLOOKUP($A38,Employés!$A$6:$N$101,10,FALSE),0)+IFERROR(VLOOKUP($A38,Employés!$A$6:$N$101,11,FALSE),0)-SUMIFS($I$6:I37,$A$6:A37,$A38))),0))</f>
        <v/>
      </c>
      <c r="K38" s="15">
        <f>IF($I38="","",IFERROR(MAX(0,$I38-$J38),0))</f>
        <v/>
      </c>
      <c r="L38" s="23" t="n"/>
      <c r="M38" s="13">
        <f>IF($A38="","",IF(COUNTIF(Employés!$A$6:$A$101,$A38)=0,"Employé introuvable",IF(OR($B38="",$C38="",$F38=""),"Information manquante",IF($C38&lt;$B38,"Dates à corriger",IF($F38&lt;=0,"Heures à corriger",IF($K38&gt;0,"Banque insuffisante","OK"))))))</f>
        <v/>
      </c>
    </row>
    <row r="39">
      <c r="A39" s="23" t="n"/>
      <c r="B39" s="25" t="n"/>
      <c r="C39" s="25" t="n"/>
      <c r="D39" s="23" t="n"/>
      <c r="E39" s="24" t="n"/>
      <c r="F39" s="26" t="n"/>
      <c r="G39" s="15">
        <f>IF(OR($B39="",$C39=""),"",IFERROR(NETWORKDAYS.INTL($B39,$C39,Paramètres!$B$9),0))</f>
        <v/>
      </c>
      <c r="H39" s="15">
        <f>IF(OR($F39="",$G39=""),"",IFERROR($F39*$G39,0))</f>
        <v/>
      </c>
      <c r="I39" s="15">
        <f>IF($H39="","",IFERROR($H39,0))</f>
        <v/>
      </c>
      <c r="J39" s="15">
        <f>IF(OR($A39="",$I39=""),"",IFERROR(MAX(0,MIN($I39,IFERROR(VLOOKUP($A39,Employés!$A$6:$N$101,9,FALSE),0)+IFERROR(VLOOKUP($A39,Employés!$A$6:$N$101,10,FALSE),0)+IFERROR(VLOOKUP($A39,Employés!$A$6:$N$101,11,FALSE),0)-SUMIFS($I$6:I38,$A$6:A38,$A39))),0))</f>
        <v/>
      </c>
      <c r="K39" s="15">
        <f>IF($I39="","",IFERROR(MAX(0,$I39-$J39),0))</f>
        <v/>
      </c>
      <c r="L39" s="23" t="n"/>
      <c r="M39" s="13">
        <f>IF($A39="","",IF(COUNTIF(Employés!$A$6:$A$101,$A39)=0,"Employé introuvable",IF(OR($B39="",$C39="",$F39=""),"Information manquante",IF($C39&lt;$B39,"Dates à corriger",IF($F39&lt;=0,"Heures à corriger",IF($K39&gt;0,"Banque insuffisante","OK"))))))</f>
        <v/>
      </c>
    </row>
    <row r="40">
      <c r="A40" s="23" t="n"/>
      <c r="B40" s="25" t="n"/>
      <c r="C40" s="25" t="n"/>
      <c r="D40" s="23" t="n"/>
      <c r="E40" s="24" t="n"/>
      <c r="F40" s="26" t="n"/>
      <c r="G40" s="15">
        <f>IF(OR($B40="",$C40=""),"",IFERROR(NETWORKDAYS.INTL($B40,$C40,Paramètres!$B$9),0))</f>
        <v/>
      </c>
      <c r="H40" s="15">
        <f>IF(OR($F40="",$G40=""),"",IFERROR($F40*$G40,0))</f>
        <v/>
      </c>
      <c r="I40" s="15">
        <f>IF($H40="","",IFERROR($H40,0))</f>
        <v/>
      </c>
      <c r="J40" s="15">
        <f>IF(OR($A40="",$I40=""),"",IFERROR(MAX(0,MIN($I40,IFERROR(VLOOKUP($A40,Employés!$A$6:$N$101,9,FALSE),0)+IFERROR(VLOOKUP($A40,Employés!$A$6:$N$101,10,FALSE),0)+IFERROR(VLOOKUP($A40,Employés!$A$6:$N$101,11,FALSE),0)-SUMIFS($I$6:I39,$A$6:A39,$A40))),0))</f>
        <v/>
      </c>
      <c r="K40" s="15">
        <f>IF($I40="","",IFERROR(MAX(0,$I40-$J40),0))</f>
        <v/>
      </c>
      <c r="L40" s="23" t="n"/>
      <c r="M40" s="13">
        <f>IF($A40="","",IF(COUNTIF(Employés!$A$6:$A$101,$A40)=0,"Employé introuvable",IF(OR($B40="",$C40="",$F40=""),"Information manquante",IF($C40&lt;$B40,"Dates à corriger",IF($F40&lt;=0,"Heures à corriger",IF($K40&gt;0,"Banque insuffisante","OK"))))))</f>
        <v/>
      </c>
    </row>
    <row r="41">
      <c r="A41" s="23" t="n"/>
      <c r="B41" s="25" t="n"/>
      <c r="C41" s="25" t="n"/>
      <c r="D41" s="23" t="n"/>
      <c r="E41" s="24" t="n"/>
      <c r="F41" s="26" t="n"/>
      <c r="G41" s="15">
        <f>IF(OR($B41="",$C41=""),"",IFERROR(NETWORKDAYS.INTL($B41,$C41,Paramètres!$B$9),0))</f>
        <v/>
      </c>
      <c r="H41" s="15">
        <f>IF(OR($F41="",$G41=""),"",IFERROR($F41*$G41,0))</f>
        <v/>
      </c>
      <c r="I41" s="15">
        <f>IF($H41="","",IFERROR($H41,0))</f>
        <v/>
      </c>
      <c r="J41" s="15">
        <f>IF(OR($A41="",$I41=""),"",IFERROR(MAX(0,MIN($I41,IFERROR(VLOOKUP($A41,Employés!$A$6:$N$101,9,FALSE),0)+IFERROR(VLOOKUP($A41,Employés!$A$6:$N$101,10,FALSE),0)+IFERROR(VLOOKUP($A41,Employés!$A$6:$N$101,11,FALSE),0)-SUMIFS($I$6:I40,$A$6:A40,$A41))),0))</f>
        <v/>
      </c>
      <c r="K41" s="15">
        <f>IF($I41="","",IFERROR(MAX(0,$I41-$J41),0))</f>
        <v/>
      </c>
      <c r="L41" s="23" t="n"/>
      <c r="M41" s="13">
        <f>IF($A41="","",IF(COUNTIF(Employés!$A$6:$A$101,$A41)=0,"Employé introuvable",IF(OR($B41="",$C41="",$F41=""),"Information manquante",IF($C41&lt;$B41,"Dates à corriger",IF($F41&lt;=0,"Heures à corriger",IF($K41&gt;0,"Banque insuffisante","OK"))))))</f>
        <v/>
      </c>
    </row>
    <row r="42">
      <c r="A42" s="23" t="n"/>
      <c r="B42" s="25" t="n"/>
      <c r="C42" s="25" t="n"/>
      <c r="D42" s="23" t="n"/>
      <c r="E42" s="24" t="n"/>
      <c r="F42" s="26" t="n"/>
      <c r="G42" s="15">
        <f>IF(OR($B42="",$C42=""),"",IFERROR(NETWORKDAYS.INTL($B42,$C42,Paramètres!$B$9),0))</f>
        <v/>
      </c>
      <c r="H42" s="15">
        <f>IF(OR($F42="",$G42=""),"",IFERROR($F42*$G42,0))</f>
        <v/>
      </c>
      <c r="I42" s="15">
        <f>IF($H42="","",IFERROR($H42,0))</f>
        <v/>
      </c>
      <c r="J42" s="15">
        <f>IF(OR($A42="",$I42=""),"",IFERROR(MAX(0,MIN($I42,IFERROR(VLOOKUP($A42,Employés!$A$6:$N$101,9,FALSE),0)+IFERROR(VLOOKUP($A42,Employés!$A$6:$N$101,10,FALSE),0)+IFERROR(VLOOKUP($A42,Employés!$A$6:$N$101,11,FALSE),0)-SUMIFS($I$6:I41,$A$6:A41,$A42))),0))</f>
        <v/>
      </c>
      <c r="K42" s="15">
        <f>IF($I42="","",IFERROR(MAX(0,$I42-$J42),0))</f>
        <v/>
      </c>
      <c r="L42" s="23" t="n"/>
      <c r="M42" s="13">
        <f>IF($A42="","",IF(COUNTIF(Employés!$A$6:$A$101,$A42)=0,"Employé introuvable",IF(OR($B42="",$C42="",$F42=""),"Information manquante",IF($C42&lt;$B42,"Dates à corriger",IF($F42&lt;=0,"Heures à corriger",IF($K42&gt;0,"Banque insuffisante","OK"))))))</f>
        <v/>
      </c>
    </row>
    <row r="43">
      <c r="A43" s="23" t="n"/>
      <c r="B43" s="25" t="n"/>
      <c r="C43" s="25" t="n"/>
      <c r="D43" s="23" t="n"/>
      <c r="E43" s="24" t="n"/>
      <c r="F43" s="26" t="n"/>
      <c r="G43" s="15">
        <f>IF(OR($B43="",$C43=""),"",IFERROR(NETWORKDAYS.INTL($B43,$C43,Paramètres!$B$9),0))</f>
        <v/>
      </c>
      <c r="H43" s="15">
        <f>IF(OR($F43="",$G43=""),"",IFERROR($F43*$G43,0))</f>
        <v/>
      </c>
      <c r="I43" s="15">
        <f>IF($H43="","",IFERROR($H43,0))</f>
        <v/>
      </c>
      <c r="J43" s="15">
        <f>IF(OR($A43="",$I43=""),"",IFERROR(MAX(0,MIN($I43,IFERROR(VLOOKUP($A43,Employés!$A$6:$N$101,9,FALSE),0)+IFERROR(VLOOKUP($A43,Employés!$A$6:$N$101,10,FALSE),0)+IFERROR(VLOOKUP($A43,Employés!$A$6:$N$101,11,FALSE),0)-SUMIFS($I$6:I42,$A$6:A42,$A43))),0))</f>
        <v/>
      </c>
      <c r="K43" s="15">
        <f>IF($I43="","",IFERROR(MAX(0,$I43-$J43),0))</f>
        <v/>
      </c>
      <c r="L43" s="23" t="n"/>
      <c r="M43" s="13">
        <f>IF($A43="","",IF(COUNTIF(Employés!$A$6:$A$101,$A43)=0,"Employé introuvable",IF(OR($B43="",$C43="",$F43=""),"Information manquante",IF($C43&lt;$B43,"Dates à corriger",IF($F43&lt;=0,"Heures à corriger",IF($K43&gt;0,"Banque insuffisante","OK"))))))</f>
        <v/>
      </c>
    </row>
    <row r="44">
      <c r="A44" s="23" t="n"/>
      <c r="B44" s="25" t="n"/>
      <c r="C44" s="25" t="n"/>
      <c r="D44" s="23" t="n"/>
      <c r="E44" s="24" t="n"/>
      <c r="F44" s="26" t="n"/>
      <c r="G44" s="15">
        <f>IF(OR($B44="",$C44=""),"",IFERROR(NETWORKDAYS.INTL($B44,$C44,Paramètres!$B$9),0))</f>
        <v/>
      </c>
      <c r="H44" s="15">
        <f>IF(OR($F44="",$G44=""),"",IFERROR($F44*$G44,0))</f>
        <v/>
      </c>
      <c r="I44" s="15">
        <f>IF($H44="","",IFERROR($H44,0))</f>
        <v/>
      </c>
      <c r="J44" s="15">
        <f>IF(OR($A44="",$I44=""),"",IFERROR(MAX(0,MIN($I44,IFERROR(VLOOKUP($A44,Employés!$A$6:$N$101,9,FALSE),0)+IFERROR(VLOOKUP($A44,Employés!$A$6:$N$101,10,FALSE),0)+IFERROR(VLOOKUP($A44,Employés!$A$6:$N$101,11,FALSE),0)-SUMIFS($I$6:I43,$A$6:A43,$A44))),0))</f>
        <v/>
      </c>
      <c r="K44" s="15">
        <f>IF($I44="","",IFERROR(MAX(0,$I44-$J44),0))</f>
        <v/>
      </c>
      <c r="L44" s="23" t="n"/>
      <c r="M44" s="13">
        <f>IF($A44="","",IF(COUNTIF(Employés!$A$6:$A$101,$A44)=0,"Employé introuvable",IF(OR($B44="",$C44="",$F44=""),"Information manquante",IF($C44&lt;$B44,"Dates à corriger",IF($F44&lt;=0,"Heures à corriger",IF($K44&gt;0,"Banque insuffisante","OK"))))))</f>
        <v/>
      </c>
    </row>
    <row r="45">
      <c r="A45" s="23" t="n"/>
      <c r="B45" s="25" t="n"/>
      <c r="C45" s="25" t="n"/>
      <c r="D45" s="23" t="n"/>
      <c r="E45" s="24" t="n"/>
      <c r="F45" s="26" t="n"/>
      <c r="G45" s="15">
        <f>IF(OR($B45="",$C45=""),"",IFERROR(NETWORKDAYS.INTL($B45,$C45,Paramètres!$B$9),0))</f>
        <v/>
      </c>
      <c r="H45" s="15">
        <f>IF(OR($F45="",$G45=""),"",IFERROR($F45*$G45,0))</f>
        <v/>
      </c>
      <c r="I45" s="15">
        <f>IF($H45="","",IFERROR($H45,0))</f>
        <v/>
      </c>
      <c r="J45" s="15">
        <f>IF(OR($A45="",$I45=""),"",IFERROR(MAX(0,MIN($I45,IFERROR(VLOOKUP($A45,Employés!$A$6:$N$101,9,FALSE),0)+IFERROR(VLOOKUP($A45,Employés!$A$6:$N$101,10,FALSE),0)+IFERROR(VLOOKUP($A45,Employés!$A$6:$N$101,11,FALSE),0)-SUMIFS($I$6:I44,$A$6:A44,$A45))),0))</f>
        <v/>
      </c>
      <c r="K45" s="15">
        <f>IF($I45="","",IFERROR(MAX(0,$I45-$J45),0))</f>
        <v/>
      </c>
      <c r="L45" s="23" t="n"/>
      <c r="M45" s="13">
        <f>IF($A45="","",IF(COUNTIF(Employés!$A$6:$A$101,$A45)=0,"Employé introuvable",IF(OR($B45="",$C45="",$F45=""),"Information manquante",IF($C45&lt;$B45,"Dates à corriger",IF($F45&lt;=0,"Heures à corriger",IF($K45&gt;0,"Banque insuffisante","OK"))))))</f>
        <v/>
      </c>
    </row>
    <row r="46">
      <c r="A46" s="23" t="n"/>
      <c r="B46" s="25" t="n"/>
      <c r="C46" s="25" t="n"/>
      <c r="D46" s="23" t="n"/>
      <c r="E46" s="24" t="n"/>
      <c r="F46" s="26" t="n"/>
      <c r="G46" s="15">
        <f>IF(OR($B46="",$C46=""),"",IFERROR(NETWORKDAYS.INTL($B46,$C46,Paramètres!$B$9),0))</f>
        <v/>
      </c>
      <c r="H46" s="15">
        <f>IF(OR($F46="",$G46=""),"",IFERROR($F46*$G46,0))</f>
        <v/>
      </c>
      <c r="I46" s="15">
        <f>IF($H46="","",IFERROR($H46,0))</f>
        <v/>
      </c>
      <c r="J46" s="15">
        <f>IF(OR($A46="",$I46=""),"",IFERROR(MAX(0,MIN($I46,IFERROR(VLOOKUP($A46,Employés!$A$6:$N$101,9,FALSE),0)+IFERROR(VLOOKUP($A46,Employés!$A$6:$N$101,10,FALSE),0)+IFERROR(VLOOKUP($A46,Employés!$A$6:$N$101,11,FALSE),0)-SUMIFS($I$6:I45,$A$6:A45,$A46))),0))</f>
        <v/>
      </c>
      <c r="K46" s="15">
        <f>IF($I46="","",IFERROR(MAX(0,$I46-$J46),0))</f>
        <v/>
      </c>
      <c r="L46" s="23" t="n"/>
      <c r="M46" s="13">
        <f>IF($A46="","",IF(COUNTIF(Employés!$A$6:$A$101,$A46)=0,"Employé introuvable",IF(OR($B46="",$C46="",$F46=""),"Information manquante",IF($C46&lt;$B46,"Dates à corriger",IF($F46&lt;=0,"Heures à corriger",IF($K46&gt;0,"Banque insuffisante","OK"))))))</f>
        <v/>
      </c>
    </row>
    <row r="47">
      <c r="A47" s="23" t="n"/>
      <c r="B47" s="25" t="n"/>
      <c r="C47" s="25" t="n"/>
      <c r="D47" s="23" t="n"/>
      <c r="E47" s="24" t="n"/>
      <c r="F47" s="26" t="n"/>
      <c r="G47" s="15">
        <f>IF(OR($B47="",$C47=""),"",IFERROR(NETWORKDAYS.INTL($B47,$C47,Paramètres!$B$9),0))</f>
        <v/>
      </c>
      <c r="H47" s="15">
        <f>IF(OR($F47="",$G47=""),"",IFERROR($F47*$G47,0))</f>
        <v/>
      </c>
      <c r="I47" s="15">
        <f>IF($H47="","",IFERROR($H47,0))</f>
        <v/>
      </c>
      <c r="J47" s="15">
        <f>IF(OR($A47="",$I47=""),"",IFERROR(MAX(0,MIN($I47,IFERROR(VLOOKUP($A47,Employés!$A$6:$N$101,9,FALSE),0)+IFERROR(VLOOKUP($A47,Employés!$A$6:$N$101,10,FALSE),0)+IFERROR(VLOOKUP($A47,Employés!$A$6:$N$101,11,FALSE),0)-SUMIFS($I$6:I46,$A$6:A46,$A47))),0))</f>
        <v/>
      </c>
      <c r="K47" s="15">
        <f>IF($I47="","",IFERROR(MAX(0,$I47-$J47),0))</f>
        <v/>
      </c>
      <c r="L47" s="23" t="n"/>
      <c r="M47" s="13">
        <f>IF($A47="","",IF(COUNTIF(Employés!$A$6:$A$101,$A47)=0,"Employé introuvable",IF(OR($B47="",$C47="",$F47=""),"Information manquante",IF($C47&lt;$B47,"Dates à corriger",IF($F47&lt;=0,"Heures à corriger",IF($K47&gt;0,"Banque insuffisante","OK"))))))</f>
        <v/>
      </c>
    </row>
    <row r="48">
      <c r="A48" s="23" t="n"/>
      <c r="B48" s="25" t="n"/>
      <c r="C48" s="25" t="n"/>
      <c r="D48" s="23" t="n"/>
      <c r="E48" s="24" t="n"/>
      <c r="F48" s="26" t="n"/>
      <c r="G48" s="15">
        <f>IF(OR($B48="",$C48=""),"",IFERROR(NETWORKDAYS.INTL($B48,$C48,Paramètres!$B$9),0))</f>
        <v/>
      </c>
      <c r="H48" s="15">
        <f>IF(OR($F48="",$G48=""),"",IFERROR($F48*$G48,0))</f>
        <v/>
      </c>
      <c r="I48" s="15">
        <f>IF($H48="","",IFERROR($H48,0))</f>
        <v/>
      </c>
      <c r="J48" s="15">
        <f>IF(OR($A48="",$I48=""),"",IFERROR(MAX(0,MIN($I48,IFERROR(VLOOKUP($A48,Employés!$A$6:$N$101,9,FALSE),0)+IFERROR(VLOOKUP($A48,Employés!$A$6:$N$101,10,FALSE),0)+IFERROR(VLOOKUP($A48,Employés!$A$6:$N$101,11,FALSE),0)-SUMIFS($I$6:I47,$A$6:A47,$A48))),0))</f>
        <v/>
      </c>
      <c r="K48" s="15">
        <f>IF($I48="","",IFERROR(MAX(0,$I48-$J48),0))</f>
        <v/>
      </c>
      <c r="L48" s="23" t="n"/>
      <c r="M48" s="13">
        <f>IF($A48="","",IF(COUNTIF(Employés!$A$6:$A$101,$A48)=0,"Employé introuvable",IF(OR($B48="",$C48="",$F48=""),"Information manquante",IF($C48&lt;$B48,"Dates à corriger",IF($F48&lt;=0,"Heures à corriger",IF($K48&gt;0,"Banque insuffisante","OK"))))))</f>
        <v/>
      </c>
    </row>
    <row r="49">
      <c r="A49" s="23" t="n"/>
      <c r="B49" s="25" t="n"/>
      <c r="C49" s="25" t="n"/>
      <c r="D49" s="23" t="n"/>
      <c r="E49" s="24" t="n"/>
      <c r="F49" s="26" t="n"/>
      <c r="G49" s="15">
        <f>IF(OR($B49="",$C49=""),"",IFERROR(NETWORKDAYS.INTL($B49,$C49,Paramètres!$B$9),0))</f>
        <v/>
      </c>
      <c r="H49" s="15">
        <f>IF(OR($F49="",$G49=""),"",IFERROR($F49*$G49,0))</f>
        <v/>
      </c>
      <c r="I49" s="15">
        <f>IF($H49="","",IFERROR($H49,0))</f>
        <v/>
      </c>
      <c r="J49" s="15">
        <f>IF(OR($A49="",$I49=""),"",IFERROR(MAX(0,MIN($I49,IFERROR(VLOOKUP($A49,Employés!$A$6:$N$101,9,FALSE),0)+IFERROR(VLOOKUP($A49,Employés!$A$6:$N$101,10,FALSE),0)+IFERROR(VLOOKUP($A49,Employés!$A$6:$N$101,11,FALSE),0)-SUMIFS($I$6:I48,$A$6:A48,$A49))),0))</f>
        <v/>
      </c>
      <c r="K49" s="15">
        <f>IF($I49="","",IFERROR(MAX(0,$I49-$J49),0))</f>
        <v/>
      </c>
      <c r="L49" s="23" t="n"/>
      <c r="M49" s="13">
        <f>IF($A49="","",IF(COUNTIF(Employés!$A$6:$A$101,$A49)=0,"Employé introuvable",IF(OR($B49="",$C49="",$F49=""),"Information manquante",IF($C49&lt;$B49,"Dates à corriger",IF($F49&lt;=0,"Heures à corriger",IF($K49&gt;0,"Banque insuffisante","OK"))))))</f>
        <v/>
      </c>
    </row>
    <row r="50">
      <c r="A50" s="23" t="n"/>
      <c r="B50" s="25" t="n"/>
      <c r="C50" s="25" t="n"/>
      <c r="D50" s="23" t="n"/>
      <c r="E50" s="24" t="n"/>
      <c r="F50" s="26" t="n"/>
      <c r="G50" s="15">
        <f>IF(OR($B50="",$C50=""),"",IFERROR(NETWORKDAYS.INTL($B50,$C50,Paramètres!$B$9),0))</f>
        <v/>
      </c>
      <c r="H50" s="15">
        <f>IF(OR($F50="",$G50=""),"",IFERROR($F50*$G50,0))</f>
        <v/>
      </c>
      <c r="I50" s="15">
        <f>IF($H50="","",IFERROR($H50,0))</f>
        <v/>
      </c>
      <c r="J50" s="15">
        <f>IF(OR($A50="",$I50=""),"",IFERROR(MAX(0,MIN($I50,IFERROR(VLOOKUP($A50,Employés!$A$6:$N$101,9,FALSE),0)+IFERROR(VLOOKUP($A50,Employés!$A$6:$N$101,10,FALSE),0)+IFERROR(VLOOKUP($A50,Employés!$A$6:$N$101,11,FALSE),0)-SUMIFS($I$6:I49,$A$6:A49,$A50))),0))</f>
        <v/>
      </c>
      <c r="K50" s="15">
        <f>IF($I50="","",IFERROR(MAX(0,$I50-$J50),0))</f>
        <v/>
      </c>
      <c r="L50" s="23" t="n"/>
      <c r="M50" s="13">
        <f>IF($A50="","",IF(COUNTIF(Employés!$A$6:$A$101,$A50)=0,"Employé introuvable",IF(OR($B50="",$C50="",$F50=""),"Information manquante",IF($C50&lt;$B50,"Dates à corriger",IF($F50&lt;=0,"Heures à corriger",IF($K50&gt;0,"Banque insuffisante","OK"))))))</f>
        <v/>
      </c>
    </row>
    <row r="51">
      <c r="A51" s="23" t="n"/>
      <c r="B51" s="25" t="n"/>
      <c r="C51" s="25" t="n"/>
      <c r="D51" s="23" t="n"/>
      <c r="E51" s="24" t="n"/>
      <c r="F51" s="26" t="n"/>
      <c r="G51" s="15">
        <f>IF(OR($B51="",$C51=""),"",IFERROR(NETWORKDAYS.INTL($B51,$C51,Paramètres!$B$9),0))</f>
        <v/>
      </c>
      <c r="H51" s="15">
        <f>IF(OR($F51="",$G51=""),"",IFERROR($F51*$G51,0))</f>
        <v/>
      </c>
      <c r="I51" s="15">
        <f>IF($H51="","",IFERROR($H51,0))</f>
        <v/>
      </c>
      <c r="J51" s="15">
        <f>IF(OR($A51="",$I51=""),"",IFERROR(MAX(0,MIN($I51,IFERROR(VLOOKUP($A51,Employés!$A$6:$N$101,9,FALSE),0)+IFERROR(VLOOKUP($A51,Employés!$A$6:$N$101,10,FALSE),0)+IFERROR(VLOOKUP($A51,Employés!$A$6:$N$101,11,FALSE),0)-SUMIFS($I$6:I50,$A$6:A50,$A51))),0))</f>
        <v/>
      </c>
      <c r="K51" s="15">
        <f>IF($I51="","",IFERROR(MAX(0,$I51-$J51),0))</f>
        <v/>
      </c>
      <c r="L51" s="23" t="n"/>
      <c r="M51" s="13">
        <f>IF($A51="","",IF(COUNTIF(Employés!$A$6:$A$101,$A51)=0,"Employé introuvable",IF(OR($B51="",$C51="",$F51=""),"Information manquante",IF($C51&lt;$B51,"Dates à corriger",IF($F51&lt;=0,"Heures à corriger",IF($K51&gt;0,"Banque insuffisante","OK"))))))</f>
        <v/>
      </c>
    </row>
    <row r="52">
      <c r="A52" s="23" t="n"/>
      <c r="B52" s="25" t="n"/>
      <c r="C52" s="25" t="n"/>
      <c r="D52" s="23" t="n"/>
      <c r="E52" s="24" t="n"/>
      <c r="F52" s="26" t="n"/>
      <c r="G52" s="15">
        <f>IF(OR($B52="",$C52=""),"",IFERROR(NETWORKDAYS.INTL($B52,$C52,Paramètres!$B$9),0))</f>
        <v/>
      </c>
      <c r="H52" s="15">
        <f>IF(OR($F52="",$G52=""),"",IFERROR($F52*$G52,0))</f>
        <v/>
      </c>
      <c r="I52" s="15">
        <f>IF($H52="","",IFERROR($H52,0))</f>
        <v/>
      </c>
      <c r="J52" s="15">
        <f>IF(OR($A52="",$I52=""),"",IFERROR(MAX(0,MIN($I52,IFERROR(VLOOKUP($A52,Employés!$A$6:$N$101,9,FALSE),0)+IFERROR(VLOOKUP($A52,Employés!$A$6:$N$101,10,FALSE),0)+IFERROR(VLOOKUP($A52,Employés!$A$6:$N$101,11,FALSE),0)-SUMIFS($I$6:I51,$A$6:A51,$A52))),0))</f>
        <v/>
      </c>
      <c r="K52" s="15">
        <f>IF($I52="","",IFERROR(MAX(0,$I52-$J52),0))</f>
        <v/>
      </c>
      <c r="L52" s="23" t="n"/>
      <c r="M52" s="13">
        <f>IF($A52="","",IF(COUNTIF(Employés!$A$6:$A$101,$A52)=0,"Employé introuvable",IF(OR($B52="",$C52="",$F52=""),"Information manquante",IF($C52&lt;$B52,"Dates à corriger",IF($F52&lt;=0,"Heures à corriger",IF($K52&gt;0,"Banque insuffisante","OK"))))))</f>
        <v/>
      </c>
    </row>
    <row r="53">
      <c r="A53" s="23" t="n"/>
      <c r="B53" s="25" t="n"/>
      <c r="C53" s="25" t="n"/>
      <c r="D53" s="23" t="n"/>
      <c r="E53" s="24" t="n"/>
      <c r="F53" s="26" t="n"/>
      <c r="G53" s="15">
        <f>IF(OR($B53="",$C53=""),"",IFERROR(NETWORKDAYS.INTL($B53,$C53,Paramètres!$B$9),0))</f>
        <v/>
      </c>
      <c r="H53" s="15">
        <f>IF(OR($F53="",$G53=""),"",IFERROR($F53*$G53,0))</f>
        <v/>
      </c>
      <c r="I53" s="15">
        <f>IF($H53="","",IFERROR($H53,0))</f>
        <v/>
      </c>
      <c r="J53" s="15">
        <f>IF(OR($A53="",$I53=""),"",IFERROR(MAX(0,MIN($I53,IFERROR(VLOOKUP($A53,Employés!$A$6:$N$101,9,FALSE),0)+IFERROR(VLOOKUP($A53,Employés!$A$6:$N$101,10,FALSE),0)+IFERROR(VLOOKUP($A53,Employés!$A$6:$N$101,11,FALSE),0)-SUMIFS($I$6:I52,$A$6:A52,$A53))),0))</f>
        <v/>
      </c>
      <c r="K53" s="15">
        <f>IF($I53="","",IFERROR(MAX(0,$I53-$J53),0))</f>
        <v/>
      </c>
      <c r="L53" s="23" t="n"/>
      <c r="M53" s="13">
        <f>IF($A53="","",IF(COUNTIF(Employés!$A$6:$A$101,$A53)=0,"Employé introuvable",IF(OR($B53="",$C53="",$F53=""),"Information manquante",IF($C53&lt;$B53,"Dates à corriger",IF($F53&lt;=0,"Heures à corriger",IF($K53&gt;0,"Banque insuffisante","OK"))))))</f>
        <v/>
      </c>
    </row>
    <row r="54">
      <c r="A54" s="23" t="n"/>
      <c r="B54" s="25" t="n"/>
      <c r="C54" s="25" t="n"/>
      <c r="D54" s="23" t="n"/>
      <c r="E54" s="24" t="n"/>
      <c r="F54" s="26" t="n"/>
      <c r="G54" s="15">
        <f>IF(OR($B54="",$C54=""),"",IFERROR(NETWORKDAYS.INTL($B54,$C54,Paramètres!$B$9),0))</f>
        <v/>
      </c>
      <c r="H54" s="15">
        <f>IF(OR($F54="",$G54=""),"",IFERROR($F54*$G54,0))</f>
        <v/>
      </c>
      <c r="I54" s="15">
        <f>IF($H54="","",IFERROR($H54,0))</f>
        <v/>
      </c>
      <c r="J54" s="15">
        <f>IF(OR($A54="",$I54=""),"",IFERROR(MAX(0,MIN($I54,IFERROR(VLOOKUP($A54,Employés!$A$6:$N$101,9,FALSE),0)+IFERROR(VLOOKUP($A54,Employés!$A$6:$N$101,10,FALSE),0)+IFERROR(VLOOKUP($A54,Employés!$A$6:$N$101,11,FALSE),0)-SUMIFS($I$6:I53,$A$6:A53,$A54))),0))</f>
        <v/>
      </c>
      <c r="K54" s="15">
        <f>IF($I54="","",IFERROR(MAX(0,$I54-$J54),0))</f>
        <v/>
      </c>
      <c r="L54" s="23" t="n"/>
      <c r="M54" s="13">
        <f>IF($A54="","",IF(COUNTIF(Employés!$A$6:$A$101,$A54)=0,"Employé introuvable",IF(OR($B54="",$C54="",$F54=""),"Information manquante",IF($C54&lt;$B54,"Dates à corriger",IF($F54&lt;=0,"Heures à corriger",IF($K54&gt;0,"Banque insuffisante","OK"))))))</f>
        <v/>
      </c>
    </row>
    <row r="55">
      <c r="A55" s="23" t="n"/>
      <c r="B55" s="25" t="n"/>
      <c r="C55" s="25" t="n"/>
      <c r="D55" s="23" t="n"/>
      <c r="E55" s="24" t="n"/>
      <c r="F55" s="26" t="n"/>
      <c r="G55" s="15">
        <f>IF(OR($B55="",$C55=""),"",IFERROR(NETWORKDAYS.INTL($B55,$C55,Paramètres!$B$9),0))</f>
        <v/>
      </c>
      <c r="H55" s="15">
        <f>IF(OR($F55="",$G55=""),"",IFERROR($F55*$G55,0))</f>
        <v/>
      </c>
      <c r="I55" s="15">
        <f>IF($H55="","",IFERROR($H55,0))</f>
        <v/>
      </c>
      <c r="J55" s="15">
        <f>IF(OR($A55="",$I55=""),"",IFERROR(MAX(0,MIN($I55,IFERROR(VLOOKUP($A55,Employés!$A$6:$N$101,9,FALSE),0)+IFERROR(VLOOKUP($A55,Employés!$A$6:$N$101,10,FALSE),0)+IFERROR(VLOOKUP($A55,Employés!$A$6:$N$101,11,FALSE),0)-SUMIFS($I$6:I54,$A$6:A54,$A55))),0))</f>
        <v/>
      </c>
      <c r="K55" s="15">
        <f>IF($I55="","",IFERROR(MAX(0,$I55-$J55),0))</f>
        <v/>
      </c>
      <c r="L55" s="23" t="n"/>
      <c r="M55" s="13">
        <f>IF($A55="","",IF(COUNTIF(Employés!$A$6:$A$101,$A55)=0,"Employé introuvable",IF(OR($B55="",$C55="",$F55=""),"Information manquante",IF($C55&lt;$B55,"Dates à corriger",IF($F55&lt;=0,"Heures à corriger",IF($K55&gt;0,"Banque insuffisante","OK"))))))</f>
        <v/>
      </c>
    </row>
    <row r="56">
      <c r="A56" s="23" t="n"/>
      <c r="B56" s="25" t="n"/>
      <c r="C56" s="25" t="n"/>
      <c r="D56" s="23" t="n"/>
      <c r="E56" s="24" t="n"/>
      <c r="F56" s="26" t="n"/>
      <c r="G56" s="15">
        <f>IF(OR($B56="",$C56=""),"",IFERROR(NETWORKDAYS.INTL($B56,$C56,Paramètres!$B$9),0))</f>
        <v/>
      </c>
      <c r="H56" s="15">
        <f>IF(OR($F56="",$G56=""),"",IFERROR($F56*$G56,0))</f>
        <v/>
      </c>
      <c r="I56" s="15">
        <f>IF($H56="","",IFERROR($H56,0))</f>
        <v/>
      </c>
      <c r="J56" s="15">
        <f>IF(OR($A56="",$I56=""),"",IFERROR(MAX(0,MIN($I56,IFERROR(VLOOKUP($A56,Employés!$A$6:$N$101,9,FALSE),0)+IFERROR(VLOOKUP($A56,Employés!$A$6:$N$101,10,FALSE),0)+IFERROR(VLOOKUP($A56,Employés!$A$6:$N$101,11,FALSE),0)-SUMIFS($I$6:I55,$A$6:A55,$A56))),0))</f>
        <v/>
      </c>
      <c r="K56" s="15">
        <f>IF($I56="","",IFERROR(MAX(0,$I56-$J56),0))</f>
        <v/>
      </c>
      <c r="L56" s="23" t="n"/>
      <c r="M56" s="13">
        <f>IF($A56="","",IF(COUNTIF(Employés!$A$6:$A$101,$A56)=0,"Employé introuvable",IF(OR($B56="",$C56="",$F56=""),"Information manquante",IF($C56&lt;$B56,"Dates à corriger",IF($F56&lt;=0,"Heures à corriger",IF($K56&gt;0,"Banque insuffisante","OK"))))))</f>
        <v/>
      </c>
    </row>
    <row r="57">
      <c r="A57" s="23" t="n"/>
      <c r="B57" s="25" t="n"/>
      <c r="C57" s="25" t="n"/>
      <c r="D57" s="23" t="n"/>
      <c r="E57" s="24" t="n"/>
      <c r="F57" s="26" t="n"/>
      <c r="G57" s="15">
        <f>IF(OR($B57="",$C57=""),"",IFERROR(NETWORKDAYS.INTL($B57,$C57,Paramètres!$B$9),0))</f>
        <v/>
      </c>
      <c r="H57" s="15">
        <f>IF(OR($F57="",$G57=""),"",IFERROR($F57*$G57,0))</f>
        <v/>
      </c>
      <c r="I57" s="15">
        <f>IF($H57="","",IFERROR($H57,0))</f>
        <v/>
      </c>
      <c r="J57" s="15">
        <f>IF(OR($A57="",$I57=""),"",IFERROR(MAX(0,MIN($I57,IFERROR(VLOOKUP($A57,Employés!$A$6:$N$101,9,FALSE),0)+IFERROR(VLOOKUP($A57,Employés!$A$6:$N$101,10,FALSE),0)+IFERROR(VLOOKUP($A57,Employés!$A$6:$N$101,11,FALSE),0)-SUMIFS($I$6:I56,$A$6:A56,$A57))),0))</f>
        <v/>
      </c>
      <c r="K57" s="15">
        <f>IF($I57="","",IFERROR(MAX(0,$I57-$J57),0))</f>
        <v/>
      </c>
      <c r="L57" s="23" t="n"/>
      <c r="M57" s="13">
        <f>IF($A57="","",IF(COUNTIF(Employés!$A$6:$A$101,$A57)=0,"Employé introuvable",IF(OR($B57="",$C57="",$F57=""),"Information manquante",IF($C57&lt;$B57,"Dates à corriger",IF($F57&lt;=0,"Heures à corriger",IF($K57&gt;0,"Banque insuffisante","OK"))))))</f>
        <v/>
      </c>
    </row>
    <row r="58">
      <c r="A58" s="23" t="n"/>
      <c r="B58" s="25" t="n"/>
      <c r="C58" s="25" t="n"/>
      <c r="D58" s="23" t="n"/>
      <c r="E58" s="24" t="n"/>
      <c r="F58" s="26" t="n"/>
      <c r="G58" s="15">
        <f>IF(OR($B58="",$C58=""),"",IFERROR(NETWORKDAYS.INTL($B58,$C58,Paramètres!$B$9),0))</f>
        <v/>
      </c>
      <c r="H58" s="15">
        <f>IF(OR($F58="",$G58=""),"",IFERROR($F58*$G58,0))</f>
        <v/>
      </c>
      <c r="I58" s="15">
        <f>IF($H58="","",IFERROR($H58,0))</f>
        <v/>
      </c>
      <c r="J58" s="15">
        <f>IF(OR($A58="",$I58=""),"",IFERROR(MAX(0,MIN($I58,IFERROR(VLOOKUP($A58,Employés!$A$6:$N$101,9,FALSE),0)+IFERROR(VLOOKUP($A58,Employés!$A$6:$N$101,10,FALSE),0)+IFERROR(VLOOKUP($A58,Employés!$A$6:$N$101,11,FALSE),0)-SUMIFS($I$6:I57,$A$6:A57,$A58))),0))</f>
        <v/>
      </c>
      <c r="K58" s="15">
        <f>IF($I58="","",IFERROR(MAX(0,$I58-$J58),0))</f>
        <v/>
      </c>
      <c r="L58" s="23" t="n"/>
      <c r="M58" s="13">
        <f>IF($A58="","",IF(COUNTIF(Employés!$A$6:$A$101,$A58)=0,"Employé introuvable",IF(OR($B58="",$C58="",$F58=""),"Information manquante",IF($C58&lt;$B58,"Dates à corriger",IF($F58&lt;=0,"Heures à corriger",IF($K58&gt;0,"Banque insuffisante","OK"))))))</f>
        <v/>
      </c>
    </row>
    <row r="59">
      <c r="A59" s="23" t="n"/>
      <c r="B59" s="25" t="n"/>
      <c r="C59" s="25" t="n"/>
      <c r="D59" s="23" t="n"/>
      <c r="E59" s="24" t="n"/>
      <c r="F59" s="26" t="n"/>
      <c r="G59" s="15">
        <f>IF(OR($B59="",$C59=""),"",IFERROR(NETWORKDAYS.INTL($B59,$C59,Paramètres!$B$9),0))</f>
        <v/>
      </c>
      <c r="H59" s="15">
        <f>IF(OR($F59="",$G59=""),"",IFERROR($F59*$G59,0))</f>
        <v/>
      </c>
      <c r="I59" s="15">
        <f>IF($H59="","",IFERROR($H59,0))</f>
        <v/>
      </c>
      <c r="J59" s="15">
        <f>IF(OR($A59="",$I59=""),"",IFERROR(MAX(0,MIN($I59,IFERROR(VLOOKUP($A59,Employés!$A$6:$N$101,9,FALSE),0)+IFERROR(VLOOKUP($A59,Employés!$A$6:$N$101,10,FALSE),0)+IFERROR(VLOOKUP($A59,Employés!$A$6:$N$101,11,FALSE),0)-SUMIFS($I$6:I58,$A$6:A58,$A59))),0))</f>
        <v/>
      </c>
      <c r="K59" s="15">
        <f>IF($I59="","",IFERROR(MAX(0,$I59-$J59),0))</f>
        <v/>
      </c>
      <c r="L59" s="23" t="n"/>
      <c r="M59" s="13">
        <f>IF($A59="","",IF(COUNTIF(Employés!$A$6:$A$101,$A59)=0,"Employé introuvable",IF(OR($B59="",$C59="",$F59=""),"Information manquante",IF($C59&lt;$B59,"Dates à corriger",IF($F59&lt;=0,"Heures à corriger",IF($K59&gt;0,"Banque insuffisante","OK"))))))</f>
        <v/>
      </c>
    </row>
    <row r="60">
      <c r="A60" s="23" t="n"/>
      <c r="B60" s="25" t="n"/>
      <c r="C60" s="25" t="n"/>
      <c r="D60" s="23" t="n"/>
      <c r="E60" s="24" t="n"/>
      <c r="F60" s="26" t="n"/>
      <c r="G60" s="15">
        <f>IF(OR($B60="",$C60=""),"",IFERROR(NETWORKDAYS.INTL($B60,$C60,Paramètres!$B$9),0))</f>
        <v/>
      </c>
      <c r="H60" s="15">
        <f>IF(OR($F60="",$G60=""),"",IFERROR($F60*$G60,0))</f>
        <v/>
      </c>
      <c r="I60" s="15">
        <f>IF($H60="","",IFERROR($H60,0))</f>
        <v/>
      </c>
      <c r="J60" s="15">
        <f>IF(OR($A60="",$I60=""),"",IFERROR(MAX(0,MIN($I60,IFERROR(VLOOKUP($A60,Employés!$A$6:$N$101,9,FALSE),0)+IFERROR(VLOOKUP($A60,Employés!$A$6:$N$101,10,FALSE),0)+IFERROR(VLOOKUP($A60,Employés!$A$6:$N$101,11,FALSE),0)-SUMIFS($I$6:I59,$A$6:A59,$A60))),0))</f>
        <v/>
      </c>
      <c r="K60" s="15">
        <f>IF($I60="","",IFERROR(MAX(0,$I60-$J60),0))</f>
        <v/>
      </c>
      <c r="L60" s="23" t="n"/>
      <c r="M60" s="13">
        <f>IF($A60="","",IF(COUNTIF(Employés!$A$6:$A$101,$A60)=0,"Employé introuvable",IF(OR($B60="",$C60="",$F60=""),"Information manquante",IF($C60&lt;$B60,"Dates à corriger",IF($F60&lt;=0,"Heures à corriger",IF($K60&gt;0,"Banque insuffisante","OK"))))))</f>
        <v/>
      </c>
    </row>
    <row r="61">
      <c r="A61" s="23" t="n"/>
      <c r="B61" s="25" t="n"/>
      <c r="C61" s="25" t="n"/>
      <c r="D61" s="23" t="n"/>
      <c r="E61" s="24" t="n"/>
      <c r="F61" s="26" t="n"/>
      <c r="G61" s="15">
        <f>IF(OR($B61="",$C61=""),"",IFERROR(NETWORKDAYS.INTL($B61,$C61,Paramètres!$B$9),0))</f>
        <v/>
      </c>
      <c r="H61" s="15">
        <f>IF(OR($F61="",$G61=""),"",IFERROR($F61*$G61,0))</f>
        <v/>
      </c>
      <c r="I61" s="15">
        <f>IF($H61="","",IFERROR($H61,0))</f>
        <v/>
      </c>
      <c r="J61" s="15">
        <f>IF(OR($A61="",$I61=""),"",IFERROR(MAX(0,MIN($I61,IFERROR(VLOOKUP($A61,Employés!$A$6:$N$101,9,FALSE),0)+IFERROR(VLOOKUP($A61,Employés!$A$6:$N$101,10,FALSE),0)+IFERROR(VLOOKUP($A61,Employés!$A$6:$N$101,11,FALSE),0)-SUMIFS($I$6:I60,$A$6:A60,$A61))),0))</f>
        <v/>
      </c>
      <c r="K61" s="15">
        <f>IF($I61="","",IFERROR(MAX(0,$I61-$J61),0))</f>
        <v/>
      </c>
      <c r="L61" s="23" t="n"/>
      <c r="M61" s="13">
        <f>IF($A61="","",IF(COUNTIF(Employés!$A$6:$A$101,$A61)=0,"Employé introuvable",IF(OR($B61="",$C61="",$F61=""),"Information manquante",IF($C61&lt;$B61,"Dates à corriger",IF($F61&lt;=0,"Heures à corriger",IF($K61&gt;0,"Banque insuffisante","OK"))))))</f>
        <v/>
      </c>
    </row>
    <row r="62">
      <c r="A62" s="23" t="n"/>
      <c r="B62" s="25" t="n"/>
      <c r="C62" s="25" t="n"/>
      <c r="D62" s="23" t="n"/>
      <c r="E62" s="24" t="n"/>
      <c r="F62" s="26" t="n"/>
      <c r="G62" s="15">
        <f>IF(OR($B62="",$C62=""),"",IFERROR(NETWORKDAYS.INTL($B62,$C62,Paramètres!$B$9),0))</f>
        <v/>
      </c>
      <c r="H62" s="15">
        <f>IF(OR($F62="",$G62=""),"",IFERROR($F62*$G62,0))</f>
        <v/>
      </c>
      <c r="I62" s="15">
        <f>IF($H62="","",IFERROR($H62,0))</f>
        <v/>
      </c>
      <c r="J62" s="15">
        <f>IF(OR($A62="",$I62=""),"",IFERROR(MAX(0,MIN($I62,IFERROR(VLOOKUP($A62,Employés!$A$6:$N$101,9,FALSE),0)+IFERROR(VLOOKUP($A62,Employés!$A$6:$N$101,10,FALSE),0)+IFERROR(VLOOKUP($A62,Employés!$A$6:$N$101,11,FALSE),0)-SUMIFS($I$6:I61,$A$6:A61,$A62))),0))</f>
        <v/>
      </c>
      <c r="K62" s="15">
        <f>IF($I62="","",IFERROR(MAX(0,$I62-$J62),0))</f>
        <v/>
      </c>
      <c r="L62" s="23" t="n"/>
      <c r="M62" s="13">
        <f>IF($A62="","",IF(COUNTIF(Employés!$A$6:$A$101,$A62)=0,"Employé introuvable",IF(OR($B62="",$C62="",$F62=""),"Information manquante",IF($C62&lt;$B62,"Dates à corriger",IF($F62&lt;=0,"Heures à corriger",IF($K62&gt;0,"Banque insuffisante","OK"))))))</f>
        <v/>
      </c>
    </row>
    <row r="63">
      <c r="A63" s="23" t="n"/>
      <c r="B63" s="25" t="n"/>
      <c r="C63" s="25" t="n"/>
      <c r="D63" s="23" t="n"/>
      <c r="E63" s="24" t="n"/>
      <c r="F63" s="26" t="n"/>
      <c r="G63" s="15">
        <f>IF(OR($B63="",$C63=""),"",IFERROR(NETWORKDAYS.INTL($B63,$C63,Paramètres!$B$9),0))</f>
        <v/>
      </c>
      <c r="H63" s="15">
        <f>IF(OR($F63="",$G63=""),"",IFERROR($F63*$G63,0))</f>
        <v/>
      </c>
      <c r="I63" s="15">
        <f>IF($H63="","",IFERROR($H63,0))</f>
        <v/>
      </c>
      <c r="J63" s="15">
        <f>IF(OR($A63="",$I63=""),"",IFERROR(MAX(0,MIN($I63,IFERROR(VLOOKUP($A63,Employés!$A$6:$N$101,9,FALSE),0)+IFERROR(VLOOKUP($A63,Employés!$A$6:$N$101,10,FALSE),0)+IFERROR(VLOOKUP($A63,Employés!$A$6:$N$101,11,FALSE),0)-SUMIFS($I$6:I62,$A$6:A62,$A63))),0))</f>
        <v/>
      </c>
      <c r="K63" s="15">
        <f>IF($I63="","",IFERROR(MAX(0,$I63-$J63),0))</f>
        <v/>
      </c>
      <c r="L63" s="23" t="n"/>
      <c r="M63" s="13">
        <f>IF($A63="","",IF(COUNTIF(Employés!$A$6:$A$101,$A63)=0,"Employé introuvable",IF(OR($B63="",$C63="",$F63=""),"Information manquante",IF($C63&lt;$B63,"Dates à corriger",IF($F63&lt;=0,"Heures à corriger",IF($K63&gt;0,"Banque insuffisante","OK"))))))</f>
        <v/>
      </c>
    </row>
    <row r="64">
      <c r="A64" s="23" t="n"/>
      <c r="B64" s="25" t="n"/>
      <c r="C64" s="25" t="n"/>
      <c r="D64" s="23" t="n"/>
      <c r="E64" s="24" t="n"/>
      <c r="F64" s="26" t="n"/>
      <c r="G64" s="15">
        <f>IF(OR($B64="",$C64=""),"",IFERROR(NETWORKDAYS.INTL($B64,$C64,Paramètres!$B$9),0))</f>
        <v/>
      </c>
      <c r="H64" s="15">
        <f>IF(OR($F64="",$G64=""),"",IFERROR($F64*$G64,0))</f>
        <v/>
      </c>
      <c r="I64" s="15">
        <f>IF($H64="","",IFERROR($H64,0))</f>
        <v/>
      </c>
      <c r="J64" s="15">
        <f>IF(OR($A64="",$I64=""),"",IFERROR(MAX(0,MIN($I64,IFERROR(VLOOKUP($A64,Employés!$A$6:$N$101,9,FALSE),0)+IFERROR(VLOOKUP($A64,Employés!$A$6:$N$101,10,FALSE),0)+IFERROR(VLOOKUP($A64,Employés!$A$6:$N$101,11,FALSE),0)-SUMIFS($I$6:I63,$A$6:A63,$A64))),0))</f>
        <v/>
      </c>
      <c r="K64" s="15">
        <f>IF($I64="","",IFERROR(MAX(0,$I64-$J64),0))</f>
        <v/>
      </c>
      <c r="L64" s="23" t="n"/>
      <c r="M64" s="13">
        <f>IF($A64="","",IF(COUNTIF(Employés!$A$6:$A$101,$A64)=0,"Employé introuvable",IF(OR($B64="",$C64="",$F64=""),"Information manquante",IF($C64&lt;$B64,"Dates à corriger",IF($F64&lt;=0,"Heures à corriger",IF($K64&gt;0,"Banque insuffisante","OK"))))))</f>
        <v/>
      </c>
    </row>
    <row r="65">
      <c r="A65" s="23" t="n"/>
      <c r="B65" s="25" t="n"/>
      <c r="C65" s="25" t="n"/>
      <c r="D65" s="23" t="n"/>
      <c r="E65" s="24" t="n"/>
      <c r="F65" s="26" t="n"/>
      <c r="G65" s="15">
        <f>IF(OR($B65="",$C65=""),"",IFERROR(NETWORKDAYS.INTL($B65,$C65,Paramètres!$B$9),0))</f>
        <v/>
      </c>
      <c r="H65" s="15">
        <f>IF(OR($F65="",$G65=""),"",IFERROR($F65*$G65,0))</f>
        <v/>
      </c>
      <c r="I65" s="15">
        <f>IF($H65="","",IFERROR($H65,0))</f>
        <v/>
      </c>
      <c r="J65" s="15">
        <f>IF(OR($A65="",$I65=""),"",IFERROR(MAX(0,MIN($I65,IFERROR(VLOOKUP($A65,Employés!$A$6:$N$101,9,FALSE),0)+IFERROR(VLOOKUP($A65,Employés!$A$6:$N$101,10,FALSE),0)+IFERROR(VLOOKUP($A65,Employés!$A$6:$N$101,11,FALSE),0)-SUMIFS($I$6:I64,$A$6:A64,$A65))),0))</f>
        <v/>
      </c>
      <c r="K65" s="15">
        <f>IF($I65="","",IFERROR(MAX(0,$I65-$J65),0))</f>
        <v/>
      </c>
      <c r="L65" s="23" t="n"/>
      <c r="M65" s="13">
        <f>IF($A65="","",IF(COUNTIF(Employés!$A$6:$A$101,$A65)=0,"Employé introuvable",IF(OR($B65="",$C65="",$F65=""),"Information manquante",IF($C65&lt;$B65,"Dates à corriger",IF($F65&lt;=0,"Heures à corriger",IF($K65&gt;0,"Banque insuffisante","OK"))))))</f>
        <v/>
      </c>
    </row>
    <row r="66">
      <c r="A66" s="23" t="n"/>
      <c r="B66" s="25" t="n"/>
      <c r="C66" s="25" t="n"/>
      <c r="D66" s="23" t="n"/>
      <c r="E66" s="24" t="n"/>
      <c r="F66" s="26" t="n"/>
      <c r="G66" s="15">
        <f>IF(OR($B66="",$C66=""),"",IFERROR(NETWORKDAYS.INTL($B66,$C66,Paramètres!$B$9),0))</f>
        <v/>
      </c>
      <c r="H66" s="15">
        <f>IF(OR($F66="",$G66=""),"",IFERROR($F66*$G66,0))</f>
        <v/>
      </c>
      <c r="I66" s="15">
        <f>IF($H66="","",IFERROR($H66,0))</f>
        <v/>
      </c>
      <c r="J66" s="15">
        <f>IF(OR($A66="",$I66=""),"",IFERROR(MAX(0,MIN($I66,IFERROR(VLOOKUP($A66,Employés!$A$6:$N$101,9,FALSE),0)+IFERROR(VLOOKUP($A66,Employés!$A$6:$N$101,10,FALSE),0)+IFERROR(VLOOKUP($A66,Employés!$A$6:$N$101,11,FALSE),0)-SUMIFS($I$6:I65,$A$6:A65,$A66))),0))</f>
        <v/>
      </c>
      <c r="K66" s="15">
        <f>IF($I66="","",IFERROR(MAX(0,$I66-$J66),0))</f>
        <v/>
      </c>
      <c r="L66" s="23" t="n"/>
      <c r="M66" s="13">
        <f>IF($A66="","",IF(COUNTIF(Employés!$A$6:$A$101,$A66)=0,"Employé introuvable",IF(OR($B66="",$C66="",$F66=""),"Information manquante",IF($C66&lt;$B66,"Dates à corriger",IF($F66&lt;=0,"Heures à corriger",IF($K66&gt;0,"Banque insuffisante","OK"))))))</f>
        <v/>
      </c>
    </row>
    <row r="67">
      <c r="A67" s="23" t="n"/>
      <c r="B67" s="25" t="n"/>
      <c r="C67" s="25" t="n"/>
      <c r="D67" s="23" t="n"/>
      <c r="E67" s="24" t="n"/>
      <c r="F67" s="26" t="n"/>
      <c r="G67" s="15">
        <f>IF(OR($B67="",$C67=""),"",IFERROR(NETWORKDAYS.INTL($B67,$C67,Paramètres!$B$9),0))</f>
        <v/>
      </c>
      <c r="H67" s="15">
        <f>IF(OR($F67="",$G67=""),"",IFERROR($F67*$G67,0))</f>
        <v/>
      </c>
      <c r="I67" s="15">
        <f>IF($H67="","",IFERROR($H67,0))</f>
        <v/>
      </c>
      <c r="J67" s="15">
        <f>IF(OR($A67="",$I67=""),"",IFERROR(MAX(0,MIN($I67,IFERROR(VLOOKUP($A67,Employés!$A$6:$N$101,9,FALSE),0)+IFERROR(VLOOKUP($A67,Employés!$A$6:$N$101,10,FALSE),0)+IFERROR(VLOOKUP($A67,Employés!$A$6:$N$101,11,FALSE),0)-SUMIFS($I$6:I66,$A$6:A66,$A67))),0))</f>
        <v/>
      </c>
      <c r="K67" s="15">
        <f>IF($I67="","",IFERROR(MAX(0,$I67-$J67),0))</f>
        <v/>
      </c>
      <c r="L67" s="23" t="n"/>
      <c r="M67" s="13">
        <f>IF($A67="","",IF(COUNTIF(Employés!$A$6:$A$101,$A67)=0,"Employé introuvable",IF(OR($B67="",$C67="",$F67=""),"Information manquante",IF($C67&lt;$B67,"Dates à corriger",IF($F67&lt;=0,"Heures à corriger",IF($K67&gt;0,"Banque insuffisante","OK"))))))</f>
        <v/>
      </c>
    </row>
    <row r="68">
      <c r="A68" s="23" t="n"/>
      <c r="B68" s="25" t="n"/>
      <c r="C68" s="25" t="n"/>
      <c r="D68" s="23" t="n"/>
      <c r="E68" s="24" t="n"/>
      <c r="F68" s="26" t="n"/>
      <c r="G68" s="15">
        <f>IF(OR($B68="",$C68=""),"",IFERROR(NETWORKDAYS.INTL($B68,$C68,Paramètres!$B$9),0))</f>
        <v/>
      </c>
      <c r="H68" s="15">
        <f>IF(OR($F68="",$G68=""),"",IFERROR($F68*$G68,0))</f>
        <v/>
      </c>
      <c r="I68" s="15">
        <f>IF($H68="","",IFERROR($H68,0))</f>
        <v/>
      </c>
      <c r="J68" s="15">
        <f>IF(OR($A68="",$I68=""),"",IFERROR(MAX(0,MIN($I68,IFERROR(VLOOKUP($A68,Employés!$A$6:$N$101,9,FALSE),0)+IFERROR(VLOOKUP($A68,Employés!$A$6:$N$101,10,FALSE),0)+IFERROR(VLOOKUP($A68,Employés!$A$6:$N$101,11,FALSE),0)-SUMIFS($I$6:I67,$A$6:A67,$A68))),0))</f>
        <v/>
      </c>
      <c r="K68" s="15">
        <f>IF($I68="","",IFERROR(MAX(0,$I68-$J68),0))</f>
        <v/>
      </c>
      <c r="L68" s="23" t="n"/>
      <c r="M68" s="13">
        <f>IF($A68="","",IF(COUNTIF(Employés!$A$6:$A$101,$A68)=0,"Employé introuvable",IF(OR($B68="",$C68="",$F68=""),"Information manquante",IF($C68&lt;$B68,"Dates à corriger",IF($F68&lt;=0,"Heures à corriger",IF($K68&gt;0,"Banque insuffisante","OK"))))))</f>
        <v/>
      </c>
    </row>
    <row r="69">
      <c r="A69" s="23" t="n"/>
      <c r="B69" s="25" t="n"/>
      <c r="C69" s="25" t="n"/>
      <c r="D69" s="23" t="n"/>
      <c r="E69" s="24" t="n"/>
      <c r="F69" s="26" t="n"/>
      <c r="G69" s="15">
        <f>IF(OR($B69="",$C69=""),"",IFERROR(NETWORKDAYS.INTL($B69,$C69,Paramètres!$B$9),0))</f>
        <v/>
      </c>
      <c r="H69" s="15">
        <f>IF(OR($F69="",$G69=""),"",IFERROR($F69*$G69,0))</f>
        <v/>
      </c>
      <c r="I69" s="15">
        <f>IF($H69="","",IFERROR($H69,0))</f>
        <v/>
      </c>
      <c r="J69" s="15">
        <f>IF(OR($A69="",$I69=""),"",IFERROR(MAX(0,MIN($I69,IFERROR(VLOOKUP($A69,Employés!$A$6:$N$101,9,FALSE),0)+IFERROR(VLOOKUP($A69,Employés!$A$6:$N$101,10,FALSE),0)+IFERROR(VLOOKUP($A69,Employés!$A$6:$N$101,11,FALSE),0)-SUMIFS($I$6:I68,$A$6:A68,$A69))),0))</f>
        <v/>
      </c>
      <c r="K69" s="15">
        <f>IF($I69="","",IFERROR(MAX(0,$I69-$J69),0))</f>
        <v/>
      </c>
      <c r="L69" s="23" t="n"/>
      <c r="M69" s="13">
        <f>IF($A69="","",IF(COUNTIF(Employés!$A$6:$A$101,$A69)=0,"Employé introuvable",IF(OR($B69="",$C69="",$F69=""),"Information manquante",IF($C69&lt;$B69,"Dates à corriger",IF($F69&lt;=0,"Heures à corriger",IF($K69&gt;0,"Banque insuffisante","OK"))))))</f>
        <v/>
      </c>
    </row>
    <row r="70">
      <c r="A70" s="23" t="n"/>
      <c r="B70" s="25" t="n"/>
      <c r="C70" s="25" t="n"/>
      <c r="D70" s="23" t="n"/>
      <c r="E70" s="24" t="n"/>
      <c r="F70" s="26" t="n"/>
      <c r="G70" s="15">
        <f>IF(OR($B70="",$C70=""),"",IFERROR(NETWORKDAYS.INTL($B70,$C70,Paramètres!$B$9),0))</f>
        <v/>
      </c>
      <c r="H70" s="15">
        <f>IF(OR($F70="",$G70=""),"",IFERROR($F70*$G70,0))</f>
        <v/>
      </c>
      <c r="I70" s="15">
        <f>IF($H70="","",IFERROR($H70,0))</f>
        <v/>
      </c>
      <c r="J70" s="15">
        <f>IF(OR($A70="",$I70=""),"",IFERROR(MAX(0,MIN($I70,IFERROR(VLOOKUP($A70,Employés!$A$6:$N$101,9,FALSE),0)+IFERROR(VLOOKUP($A70,Employés!$A$6:$N$101,10,FALSE),0)+IFERROR(VLOOKUP($A70,Employés!$A$6:$N$101,11,FALSE),0)-SUMIFS($I$6:I69,$A$6:A69,$A70))),0))</f>
        <v/>
      </c>
      <c r="K70" s="15">
        <f>IF($I70="","",IFERROR(MAX(0,$I70-$J70),0))</f>
        <v/>
      </c>
      <c r="L70" s="23" t="n"/>
      <c r="M70" s="13">
        <f>IF($A70="","",IF(COUNTIF(Employés!$A$6:$A$101,$A70)=0,"Employé introuvable",IF(OR($B70="",$C70="",$F70=""),"Information manquante",IF($C70&lt;$B70,"Dates à corriger",IF($F70&lt;=0,"Heures à corriger",IF($K70&gt;0,"Banque insuffisante","OK"))))))</f>
        <v/>
      </c>
    </row>
    <row r="71">
      <c r="A71" s="23" t="n"/>
      <c r="B71" s="25" t="n"/>
      <c r="C71" s="25" t="n"/>
      <c r="D71" s="23" t="n"/>
      <c r="E71" s="24" t="n"/>
      <c r="F71" s="26" t="n"/>
      <c r="G71" s="15">
        <f>IF(OR($B71="",$C71=""),"",IFERROR(NETWORKDAYS.INTL($B71,$C71,Paramètres!$B$9),0))</f>
        <v/>
      </c>
      <c r="H71" s="15">
        <f>IF(OR($F71="",$G71=""),"",IFERROR($F71*$G71,0))</f>
        <v/>
      </c>
      <c r="I71" s="15">
        <f>IF($H71="","",IFERROR($H71,0))</f>
        <v/>
      </c>
      <c r="J71" s="15">
        <f>IF(OR($A71="",$I71=""),"",IFERROR(MAX(0,MIN($I71,IFERROR(VLOOKUP($A71,Employés!$A$6:$N$101,9,FALSE),0)+IFERROR(VLOOKUP($A71,Employés!$A$6:$N$101,10,FALSE),0)+IFERROR(VLOOKUP($A71,Employés!$A$6:$N$101,11,FALSE),0)-SUMIFS($I$6:I70,$A$6:A70,$A71))),0))</f>
        <v/>
      </c>
      <c r="K71" s="15">
        <f>IF($I71="","",IFERROR(MAX(0,$I71-$J71),0))</f>
        <v/>
      </c>
      <c r="L71" s="23" t="n"/>
      <c r="M71" s="13">
        <f>IF($A71="","",IF(COUNTIF(Employés!$A$6:$A$101,$A71)=0,"Employé introuvable",IF(OR($B71="",$C71="",$F71=""),"Information manquante",IF($C71&lt;$B71,"Dates à corriger",IF($F71&lt;=0,"Heures à corriger",IF($K71&gt;0,"Banque insuffisante","OK"))))))</f>
        <v/>
      </c>
    </row>
    <row r="72">
      <c r="A72" s="23" t="n"/>
      <c r="B72" s="25" t="n"/>
      <c r="C72" s="25" t="n"/>
      <c r="D72" s="23" t="n"/>
      <c r="E72" s="24" t="n"/>
      <c r="F72" s="26" t="n"/>
      <c r="G72" s="15">
        <f>IF(OR($B72="",$C72=""),"",IFERROR(NETWORKDAYS.INTL($B72,$C72,Paramètres!$B$9),0))</f>
        <v/>
      </c>
      <c r="H72" s="15">
        <f>IF(OR($F72="",$G72=""),"",IFERROR($F72*$G72,0))</f>
        <v/>
      </c>
      <c r="I72" s="15">
        <f>IF($H72="","",IFERROR($H72,0))</f>
        <v/>
      </c>
      <c r="J72" s="15">
        <f>IF(OR($A72="",$I72=""),"",IFERROR(MAX(0,MIN($I72,IFERROR(VLOOKUP($A72,Employés!$A$6:$N$101,9,FALSE),0)+IFERROR(VLOOKUP($A72,Employés!$A$6:$N$101,10,FALSE),0)+IFERROR(VLOOKUP($A72,Employés!$A$6:$N$101,11,FALSE),0)-SUMIFS($I$6:I71,$A$6:A71,$A72))),0))</f>
        <v/>
      </c>
      <c r="K72" s="15">
        <f>IF($I72="","",IFERROR(MAX(0,$I72-$J72),0))</f>
        <v/>
      </c>
      <c r="L72" s="23" t="n"/>
      <c r="M72" s="13">
        <f>IF($A72="","",IF(COUNTIF(Employés!$A$6:$A$101,$A72)=0,"Employé introuvable",IF(OR($B72="",$C72="",$F72=""),"Information manquante",IF($C72&lt;$B72,"Dates à corriger",IF($F72&lt;=0,"Heures à corriger",IF($K72&gt;0,"Banque insuffisante","OK"))))))</f>
        <v/>
      </c>
    </row>
    <row r="73">
      <c r="A73" s="23" t="n"/>
      <c r="B73" s="25" t="n"/>
      <c r="C73" s="25" t="n"/>
      <c r="D73" s="23" t="n"/>
      <c r="E73" s="24" t="n"/>
      <c r="F73" s="26" t="n"/>
      <c r="G73" s="15">
        <f>IF(OR($B73="",$C73=""),"",IFERROR(NETWORKDAYS.INTL($B73,$C73,Paramètres!$B$9),0))</f>
        <v/>
      </c>
      <c r="H73" s="15">
        <f>IF(OR($F73="",$G73=""),"",IFERROR($F73*$G73,0))</f>
        <v/>
      </c>
      <c r="I73" s="15">
        <f>IF($H73="","",IFERROR($H73,0))</f>
        <v/>
      </c>
      <c r="J73" s="15">
        <f>IF(OR($A73="",$I73=""),"",IFERROR(MAX(0,MIN($I73,IFERROR(VLOOKUP($A73,Employés!$A$6:$N$101,9,FALSE),0)+IFERROR(VLOOKUP($A73,Employés!$A$6:$N$101,10,FALSE),0)+IFERROR(VLOOKUP($A73,Employés!$A$6:$N$101,11,FALSE),0)-SUMIFS($I$6:I72,$A$6:A72,$A73))),0))</f>
        <v/>
      </c>
      <c r="K73" s="15">
        <f>IF($I73="","",IFERROR(MAX(0,$I73-$J73),0))</f>
        <v/>
      </c>
      <c r="L73" s="23" t="n"/>
      <c r="M73" s="13">
        <f>IF($A73="","",IF(COUNTIF(Employés!$A$6:$A$101,$A73)=0,"Employé introuvable",IF(OR($B73="",$C73="",$F73=""),"Information manquante",IF($C73&lt;$B73,"Dates à corriger",IF($F73&lt;=0,"Heures à corriger",IF($K73&gt;0,"Banque insuffisante","OK"))))))</f>
        <v/>
      </c>
    </row>
    <row r="74">
      <c r="A74" s="23" t="n"/>
      <c r="B74" s="25" t="n"/>
      <c r="C74" s="25" t="n"/>
      <c r="D74" s="23" t="n"/>
      <c r="E74" s="24" t="n"/>
      <c r="F74" s="26" t="n"/>
      <c r="G74" s="15">
        <f>IF(OR($B74="",$C74=""),"",IFERROR(NETWORKDAYS.INTL($B74,$C74,Paramètres!$B$9),0))</f>
        <v/>
      </c>
      <c r="H74" s="15">
        <f>IF(OR($F74="",$G74=""),"",IFERROR($F74*$G74,0))</f>
        <v/>
      </c>
      <c r="I74" s="15">
        <f>IF($H74="","",IFERROR($H74,0))</f>
        <v/>
      </c>
      <c r="J74" s="15">
        <f>IF(OR($A74="",$I74=""),"",IFERROR(MAX(0,MIN($I74,IFERROR(VLOOKUP($A74,Employés!$A$6:$N$101,9,FALSE),0)+IFERROR(VLOOKUP($A74,Employés!$A$6:$N$101,10,FALSE),0)+IFERROR(VLOOKUP($A74,Employés!$A$6:$N$101,11,FALSE),0)-SUMIFS($I$6:I73,$A$6:A73,$A74))),0))</f>
        <v/>
      </c>
      <c r="K74" s="15">
        <f>IF($I74="","",IFERROR(MAX(0,$I74-$J74),0))</f>
        <v/>
      </c>
      <c r="L74" s="23" t="n"/>
      <c r="M74" s="13">
        <f>IF($A74="","",IF(COUNTIF(Employés!$A$6:$A$101,$A74)=0,"Employé introuvable",IF(OR($B74="",$C74="",$F74=""),"Information manquante",IF($C74&lt;$B74,"Dates à corriger",IF($F74&lt;=0,"Heures à corriger",IF($K74&gt;0,"Banque insuffisante","OK"))))))</f>
        <v/>
      </c>
    </row>
    <row r="75">
      <c r="A75" s="23" t="n"/>
      <c r="B75" s="25" t="n"/>
      <c r="C75" s="25" t="n"/>
      <c r="D75" s="23" t="n"/>
      <c r="E75" s="24" t="n"/>
      <c r="F75" s="26" t="n"/>
      <c r="G75" s="15">
        <f>IF(OR($B75="",$C75=""),"",IFERROR(NETWORKDAYS.INTL($B75,$C75,Paramètres!$B$9),0))</f>
        <v/>
      </c>
      <c r="H75" s="15">
        <f>IF(OR($F75="",$G75=""),"",IFERROR($F75*$G75,0))</f>
        <v/>
      </c>
      <c r="I75" s="15">
        <f>IF($H75="","",IFERROR($H75,0))</f>
        <v/>
      </c>
      <c r="J75" s="15">
        <f>IF(OR($A75="",$I75=""),"",IFERROR(MAX(0,MIN($I75,IFERROR(VLOOKUP($A75,Employés!$A$6:$N$101,9,FALSE),0)+IFERROR(VLOOKUP($A75,Employés!$A$6:$N$101,10,FALSE),0)+IFERROR(VLOOKUP($A75,Employés!$A$6:$N$101,11,FALSE),0)-SUMIFS($I$6:I74,$A$6:A74,$A75))),0))</f>
        <v/>
      </c>
      <c r="K75" s="15">
        <f>IF($I75="","",IFERROR(MAX(0,$I75-$J75),0))</f>
        <v/>
      </c>
      <c r="L75" s="23" t="n"/>
      <c r="M75" s="13">
        <f>IF($A75="","",IF(COUNTIF(Employés!$A$6:$A$101,$A75)=0,"Employé introuvable",IF(OR($B75="",$C75="",$F75=""),"Information manquante",IF($C75&lt;$B75,"Dates à corriger",IF($F75&lt;=0,"Heures à corriger",IF($K75&gt;0,"Banque insuffisante","OK"))))))</f>
        <v/>
      </c>
    </row>
    <row r="76">
      <c r="A76" s="23" t="n"/>
      <c r="B76" s="25" t="n"/>
      <c r="C76" s="25" t="n"/>
      <c r="D76" s="23" t="n"/>
      <c r="E76" s="24" t="n"/>
      <c r="F76" s="26" t="n"/>
      <c r="G76" s="15">
        <f>IF(OR($B76="",$C76=""),"",IFERROR(NETWORKDAYS.INTL($B76,$C76,Paramètres!$B$9),0))</f>
        <v/>
      </c>
      <c r="H76" s="15">
        <f>IF(OR($F76="",$G76=""),"",IFERROR($F76*$G76,0))</f>
        <v/>
      </c>
      <c r="I76" s="15">
        <f>IF($H76="","",IFERROR($H76,0))</f>
        <v/>
      </c>
      <c r="J76" s="15">
        <f>IF(OR($A76="",$I76=""),"",IFERROR(MAX(0,MIN($I76,IFERROR(VLOOKUP($A76,Employés!$A$6:$N$101,9,FALSE),0)+IFERROR(VLOOKUP($A76,Employés!$A$6:$N$101,10,FALSE),0)+IFERROR(VLOOKUP($A76,Employés!$A$6:$N$101,11,FALSE),0)-SUMIFS($I$6:I75,$A$6:A75,$A76))),0))</f>
        <v/>
      </c>
      <c r="K76" s="15">
        <f>IF($I76="","",IFERROR(MAX(0,$I76-$J76),0))</f>
        <v/>
      </c>
      <c r="L76" s="23" t="n"/>
      <c r="M76" s="13">
        <f>IF($A76="","",IF(COUNTIF(Employés!$A$6:$A$101,$A76)=0,"Employé introuvable",IF(OR($B76="",$C76="",$F76=""),"Information manquante",IF($C76&lt;$B76,"Dates à corriger",IF($F76&lt;=0,"Heures à corriger",IF($K76&gt;0,"Banque insuffisante","OK"))))))</f>
        <v/>
      </c>
    </row>
    <row r="77">
      <c r="A77" s="23" t="n"/>
      <c r="B77" s="25" t="n"/>
      <c r="C77" s="25" t="n"/>
      <c r="D77" s="23" t="n"/>
      <c r="E77" s="24" t="n"/>
      <c r="F77" s="26" t="n"/>
      <c r="G77" s="15">
        <f>IF(OR($B77="",$C77=""),"",IFERROR(NETWORKDAYS.INTL($B77,$C77,Paramètres!$B$9),0))</f>
        <v/>
      </c>
      <c r="H77" s="15">
        <f>IF(OR($F77="",$G77=""),"",IFERROR($F77*$G77,0))</f>
        <v/>
      </c>
      <c r="I77" s="15">
        <f>IF($H77="","",IFERROR($H77,0))</f>
        <v/>
      </c>
      <c r="J77" s="15">
        <f>IF(OR($A77="",$I77=""),"",IFERROR(MAX(0,MIN($I77,IFERROR(VLOOKUP($A77,Employés!$A$6:$N$101,9,FALSE),0)+IFERROR(VLOOKUP($A77,Employés!$A$6:$N$101,10,FALSE),0)+IFERROR(VLOOKUP($A77,Employés!$A$6:$N$101,11,FALSE),0)-SUMIFS($I$6:I76,$A$6:A76,$A77))),0))</f>
        <v/>
      </c>
      <c r="K77" s="15">
        <f>IF($I77="","",IFERROR(MAX(0,$I77-$J77),0))</f>
        <v/>
      </c>
      <c r="L77" s="23" t="n"/>
      <c r="M77" s="13">
        <f>IF($A77="","",IF(COUNTIF(Employés!$A$6:$A$101,$A77)=0,"Employé introuvable",IF(OR($B77="",$C77="",$F77=""),"Information manquante",IF($C77&lt;$B77,"Dates à corriger",IF($F77&lt;=0,"Heures à corriger",IF($K77&gt;0,"Banque insuffisante","OK"))))))</f>
        <v/>
      </c>
    </row>
    <row r="78">
      <c r="A78" s="23" t="n"/>
      <c r="B78" s="25" t="n"/>
      <c r="C78" s="25" t="n"/>
      <c r="D78" s="23" t="n"/>
      <c r="E78" s="24" t="n"/>
      <c r="F78" s="26" t="n"/>
      <c r="G78" s="15">
        <f>IF(OR($B78="",$C78=""),"",IFERROR(NETWORKDAYS.INTL($B78,$C78,Paramètres!$B$9),0))</f>
        <v/>
      </c>
      <c r="H78" s="15">
        <f>IF(OR($F78="",$G78=""),"",IFERROR($F78*$G78,0))</f>
        <v/>
      </c>
      <c r="I78" s="15">
        <f>IF($H78="","",IFERROR($H78,0))</f>
        <v/>
      </c>
      <c r="J78" s="15">
        <f>IF(OR($A78="",$I78=""),"",IFERROR(MAX(0,MIN($I78,IFERROR(VLOOKUP($A78,Employés!$A$6:$N$101,9,FALSE),0)+IFERROR(VLOOKUP($A78,Employés!$A$6:$N$101,10,FALSE),0)+IFERROR(VLOOKUP($A78,Employés!$A$6:$N$101,11,FALSE),0)-SUMIFS($I$6:I77,$A$6:A77,$A78))),0))</f>
        <v/>
      </c>
      <c r="K78" s="15">
        <f>IF($I78="","",IFERROR(MAX(0,$I78-$J78),0))</f>
        <v/>
      </c>
      <c r="L78" s="23" t="n"/>
      <c r="M78" s="13">
        <f>IF($A78="","",IF(COUNTIF(Employés!$A$6:$A$101,$A78)=0,"Employé introuvable",IF(OR($B78="",$C78="",$F78=""),"Information manquante",IF($C78&lt;$B78,"Dates à corriger",IF($F78&lt;=0,"Heures à corriger",IF($K78&gt;0,"Banque insuffisante","OK"))))))</f>
        <v/>
      </c>
    </row>
    <row r="79">
      <c r="A79" s="23" t="n"/>
      <c r="B79" s="25" t="n"/>
      <c r="C79" s="25" t="n"/>
      <c r="D79" s="23" t="n"/>
      <c r="E79" s="24" t="n"/>
      <c r="F79" s="26" t="n"/>
      <c r="G79" s="15">
        <f>IF(OR($B79="",$C79=""),"",IFERROR(NETWORKDAYS.INTL($B79,$C79,Paramètres!$B$9),0))</f>
        <v/>
      </c>
      <c r="H79" s="15">
        <f>IF(OR($F79="",$G79=""),"",IFERROR($F79*$G79,0))</f>
        <v/>
      </c>
      <c r="I79" s="15">
        <f>IF($H79="","",IFERROR($H79,0))</f>
        <v/>
      </c>
      <c r="J79" s="15">
        <f>IF(OR($A79="",$I79=""),"",IFERROR(MAX(0,MIN($I79,IFERROR(VLOOKUP($A79,Employés!$A$6:$N$101,9,FALSE),0)+IFERROR(VLOOKUP($A79,Employés!$A$6:$N$101,10,FALSE),0)+IFERROR(VLOOKUP($A79,Employés!$A$6:$N$101,11,FALSE),0)-SUMIFS($I$6:I78,$A$6:A78,$A79))),0))</f>
        <v/>
      </c>
      <c r="K79" s="15">
        <f>IF($I79="","",IFERROR(MAX(0,$I79-$J79),0))</f>
        <v/>
      </c>
      <c r="L79" s="23" t="n"/>
      <c r="M79" s="13">
        <f>IF($A79="","",IF(COUNTIF(Employés!$A$6:$A$101,$A79)=0,"Employé introuvable",IF(OR($B79="",$C79="",$F79=""),"Information manquante",IF($C79&lt;$B79,"Dates à corriger",IF($F79&lt;=0,"Heures à corriger",IF($K79&gt;0,"Banque insuffisante","OK"))))))</f>
        <v/>
      </c>
    </row>
    <row r="80">
      <c r="A80" s="23" t="n"/>
      <c r="B80" s="25" t="n"/>
      <c r="C80" s="25" t="n"/>
      <c r="D80" s="23" t="n"/>
      <c r="E80" s="24" t="n"/>
      <c r="F80" s="26" t="n"/>
      <c r="G80" s="15">
        <f>IF(OR($B80="",$C80=""),"",IFERROR(NETWORKDAYS.INTL($B80,$C80,Paramètres!$B$9),0))</f>
        <v/>
      </c>
      <c r="H80" s="15">
        <f>IF(OR($F80="",$G80=""),"",IFERROR($F80*$G80,0))</f>
        <v/>
      </c>
      <c r="I80" s="15">
        <f>IF($H80="","",IFERROR($H80,0))</f>
        <v/>
      </c>
      <c r="J80" s="15">
        <f>IF(OR($A80="",$I80=""),"",IFERROR(MAX(0,MIN($I80,IFERROR(VLOOKUP($A80,Employés!$A$6:$N$101,9,FALSE),0)+IFERROR(VLOOKUP($A80,Employés!$A$6:$N$101,10,FALSE),0)+IFERROR(VLOOKUP($A80,Employés!$A$6:$N$101,11,FALSE),0)-SUMIFS($I$6:I79,$A$6:A79,$A80))),0))</f>
        <v/>
      </c>
      <c r="K80" s="15">
        <f>IF($I80="","",IFERROR(MAX(0,$I80-$J80),0))</f>
        <v/>
      </c>
      <c r="L80" s="23" t="n"/>
      <c r="M80" s="13">
        <f>IF($A80="","",IF(COUNTIF(Employés!$A$6:$A$101,$A80)=0,"Employé introuvable",IF(OR($B80="",$C80="",$F80=""),"Information manquante",IF($C80&lt;$B80,"Dates à corriger",IF($F80&lt;=0,"Heures à corriger",IF($K80&gt;0,"Banque insuffisante","OK"))))))</f>
        <v/>
      </c>
    </row>
    <row r="81">
      <c r="A81" s="23" t="n"/>
      <c r="B81" s="25" t="n"/>
      <c r="C81" s="25" t="n"/>
      <c r="D81" s="23" t="n"/>
      <c r="E81" s="24" t="n"/>
      <c r="F81" s="26" t="n"/>
      <c r="G81" s="15">
        <f>IF(OR($B81="",$C81=""),"",IFERROR(NETWORKDAYS.INTL($B81,$C81,Paramètres!$B$9),0))</f>
        <v/>
      </c>
      <c r="H81" s="15">
        <f>IF(OR($F81="",$G81=""),"",IFERROR($F81*$G81,0))</f>
        <v/>
      </c>
      <c r="I81" s="15">
        <f>IF($H81="","",IFERROR($H81,0))</f>
        <v/>
      </c>
      <c r="J81" s="15">
        <f>IF(OR($A81="",$I81=""),"",IFERROR(MAX(0,MIN($I81,IFERROR(VLOOKUP($A81,Employés!$A$6:$N$101,9,FALSE),0)+IFERROR(VLOOKUP($A81,Employés!$A$6:$N$101,10,FALSE),0)+IFERROR(VLOOKUP($A81,Employés!$A$6:$N$101,11,FALSE),0)-SUMIFS($I$6:I80,$A$6:A80,$A81))),0))</f>
        <v/>
      </c>
      <c r="K81" s="15">
        <f>IF($I81="","",IFERROR(MAX(0,$I81-$J81),0))</f>
        <v/>
      </c>
      <c r="L81" s="23" t="n"/>
      <c r="M81" s="13">
        <f>IF($A81="","",IF(COUNTIF(Employés!$A$6:$A$101,$A81)=0,"Employé introuvable",IF(OR($B81="",$C81="",$F81=""),"Information manquante",IF($C81&lt;$B81,"Dates à corriger",IF($F81&lt;=0,"Heures à corriger",IF($K81&gt;0,"Banque insuffisante","OK"))))))</f>
        <v/>
      </c>
    </row>
    <row r="82">
      <c r="A82" s="23" t="n"/>
      <c r="B82" s="25" t="n"/>
      <c r="C82" s="25" t="n"/>
      <c r="D82" s="23" t="n"/>
      <c r="E82" s="24" t="n"/>
      <c r="F82" s="26" t="n"/>
      <c r="G82" s="15">
        <f>IF(OR($B82="",$C82=""),"",IFERROR(NETWORKDAYS.INTL($B82,$C82,Paramètres!$B$9),0))</f>
        <v/>
      </c>
      <c r="H82" s="15">
        <f>IF(OR($F82="",$G82=""),"",IFERROR($F82*$G82,0))</f>
        <v/>
      </c>
      <c r="I82" s="15">
        <f>IF($H82="","",IFERROR($H82,0))</f>
        <v/>
      </c>
      <c r="J82" s="15">
        <f>IF(OR($A82="",$I82=""),"",IFERROR(MAX(0,MIN($I82,IFERROR(VLOOKUP($A82,Employés!$A$6:$N$101,9,FALSE),0)+IFERROR(VLOOKUP($A82,Employés!$A$6:$N$101,10,FALSE),0)+IFERROR(VLOOKUP($A82,Employés!$A$6:$N$101,11,FALSE),0)-SUMIFS($I$6:I81,$A$6:A81,$A82))),0))</f>
        <v/>
      </c>
      <c r="K82" s="15">
        <f>IF($I82="","",IFERROR(MAX(0,$I82-$J82),0))</f>
        <v/>
      </c>
      <c r="L82" s="23" t="n"/>
      <c r="M82" s="13">
        <f>IF($A82="","",IF(COUNTIF(Employés!$A$6:$A$101,$A82)=0,"Employé introuvable",IF(OR($B82="",$C82="",$F82=""),"Information manquante",IF($C82&lt;$B82,"Dates à corriger",IF($F82&lt;=0,"Heures à corriger",IF($K82&gt;0,"Banque insuffisante","OK"))))))</f>
        <v/>
      </c>
    </row>
    <row r="83">
      <c r="A83" s="23" t="n"/>
      <c r="B83" s="25" t="n"/>
      <c r="C83" s="25" t="n"/>
      <c r="D83" s="23" t="n"/>
      <c r="E83" s="24" t="n"/>
      <c r="F83" s="26" t="n"/>
      <c r="G83" s="15">
        <f>IF(OR($B83="",$C83=""),"",IFERROR(NETWORKDAYS.INTL($B83,$C83,Paramètres!$B$9),0))</f>
        <v/>
      </c>
      <c r="H83" s="15">
        <f>IF(OR($F83="",$G83=""),"",IFERROR($F83*$G83,0))</f>
        <v/>
      </c>
      <c r="I83" s="15">
        <f>IF($H83="","",IFERROR($H83,0))</f>
        <v/>
      </c>
      <c r="J83" s="15">
        <f>IF(OR($A83="",$I83=""),"",IFERROR(MAX(0,MIN($I83,IFERROR(VLOOKUP($A83,Employés!$A$6:$N$101,9,FALSE),0)+IFERROR(VLOOKUP($A83,Employés!$A$6:$N$101,10,FALSE),0)+IFERROR(VLOOKUP($A83,Employés!$A$6:$N$101,11,FALSE),0)-SUMIFS($I$6:I82,$A$6:A82,$A83))),0))</f>
        <v/>
      </c>
      <c r="K83" s="15">
        <f>IF($I83="","",IFERROR(MAX(0,$I83-$J83),0))</f>
        <v/>
      </c>
      <c r="L83" s="23" t="n"/>
      <c r="M83" s="13">
        <f>IF($A83="","",IF(COUNTIF(Employés!$A$6:$A$101,$A83)=0,"Employé introuvable",IF(OR($B83="",$C83="",$F83=""),"Information manquante",IF($C83&lt;$B83,"Dates à corriger",IF($F83&lt;=0,"Heures à corriger",IF($K83&gt;0,"Banque insuffisante","OK"))))))</f>
        <v/>
      </c>
    </row>
    <row r="84">
      <c r="A84" s="23" t="n"/>
      <c r="B84" s="25" t="n"/>
      <c r="C84" s="25" t="n"/>
      <c r="D84" s="23" t="n"/>
      <c r="E84" s="24" t="n"/>
      <c r="F84" s="26" t="n"/>
      <c r="G84" s="15">
        <f>IF(OR($B84="",$C84=""),"",IFERROR(NETWORKDAYS.INTL($B84,$C84,Paramètres!$B$9),0))</f>
        <v/>
      </c>
      <c r="H84" s="15">
        <f>IF(OR($F84="",$G84=""),"",IFERROR($F84*$G84,0))</f>
        <v/>
      </c>
      <c r="I84" s="15">
        <f>IF($H84="","",IFERROR($H84,0))</f>
        <v/>
      </c>
      <c r="J84" s="15">
        <f>IF(OR($A84="",$I84=""),"",IFERROR(MAX(0,MIN($I84,IFERROR(VLOOKUP($A84,Employés!$A$6:$N$101,9,FALSE),0)+IFERROR(VLOOKUP($A84,Employés!$A$6:$N$101,10,FALSE),0)+IFERROR(VLOOKUP($A84,Employés!$A$6:$N$101,11,FALSE),0)-SUMIFS($I$6:I83,$A$6:A83,$A84))),0))</f>
        <v/>
      </c>
      <c r="K84" s="15">
        <f>IF($I84="","",IFERROR(MAX(0,$I84-$J84),0))</f>
        <v/>
      </c>
      <c r="L84" s="23" t="n"/>
      <c r="M84" s="13">
        <f>IF($A84="","",IF(COUNTIF(Employés!$A$6:$A$101,$A84)=0,"Employé introuvable",IF(OR($B84="",$C84="",$F84=""),"Information manquante",IF($C84&lt;$B84,"Dates à corriger",IF($F84&lt;=0,"Heures à corriger",IF($K84&gt;0,"Banque insuffisante","OK"))))))</f>
        <v/>
      </c>
    </row>
    <row r="85">
      <c r="A85" s="23" t="n"/>
      <c r="B85" s="25" t="n"/>
      <c r="C85" s="25" t="n"/>
      <c r="D85" s="23" t="n"/>
      <c r="E85" s="24" t="n"/>
      <c r="F85" s="26" t="n"/>
      <c r="G85" s="15">
        <f>IF(OR($B85="",$C85=""),"",IFERROR(NETWORKDAYS.INTL($B85,$C85,Paramètres!$B$9),0))</f>
        <v/>
      </c>
      <c r="H85" s="15">
        <f>IF(OR($F85="",$G85=""),"",IFERROR($F85*$G85,0))</f>
        <v/>
      </c>
      <c r="I85" s="15">
        <f>IF($H85="","",IFERROR($H85,0))</f>
        <v/>
      </c>
      <c r="J85" s="15">
        <f>IF(OR($A85="",$I85=""),"",IFERROR(MAX(0,MIN($I85,IFERROR(VLOOKUP($A85,Employés!$A$6:$N$101,9,FALSE),0)+IFERROR(VLOOKUP($A85,Employés!$A$6:$N$101,10,FALSE),0)+IFERROR(VLOOKUP($A85,Employés!$A$6:$N$101,11,FALSE),0)-SUMIFS($I$6:I84,$A$6:A84,$A85))),0))</f>
        <v/>
      </c>
      <c r="K85" s="15">
        <f>IF($I85="","",IFERROR(MAX(0,$I85-$J85),0))</f>
        <v/>
      </c>
      <c r="L85" s="23" t="n"/>
      <c r="M85" s="13">
        <f>IF($A85="","",IF(COUNTIF(Employés!$A$6:$A$101,$A85)=0,"Employé introuvable",IF(OR($B85="",$C85="",$F85=""),"Information manquante",IF($C85&lt;$B85,"Dates à corriger",IF($F85&lt;=0,"Heures à corriger",IF($K85&gt;0,"Banque insuffisante","OK"))))))</f>
        <v/>
      </c>
    </row>
    <row r="86">
      <c r="A86" s="23" t="n"/>
      <c r="B86" s="25" t="n"/>
      <c r="C86" s="25" t="n"/>
      <c r="D86" s="23" t="n"/>
      <c r="E86" s="24" t="n"/>
      <c r="F86" s="26" t="n"/>
      <c r="G86" s="15">
        <f>IF(OR($B86="",$C86=""),"",IFERROR(NETWORKDAYS.INTL($B86,$C86,Paramètres!$B$9),0))</f>
        <v/>
      </c>
      <c r="H86" s="15">
        <f>IF(OR($F86="",$G86=""),"",IFERROR($F86*$G86,0))</f>
        <v/>
      </c>
      <c r="I86" s="15">
        <f>IF($H86="","",IFERROR($H86,0))</f>
        <v/>
      </c>
      <c r="J86" s="15">
        <f>IF(OR($A86="",$I86=""),"",IFERROR(MAX(0,MIN($I86,IFERROR(VLOOKUP($A86,Employés!$A$6:$N$101,9,FALSE),0)+IFERROR(VLOOKUP($A86,Employés!$A$6:$N$101,10,FALSE),0)+IFERROR(VLOOKUP($A86,Employés!$A$6:$N$101,11,FALSE),0)-SUMIFS($I$6:I85,$A$6:A85,$A86))),0))</f>
        <v/>
      </c>
      <c r="K86" s="15">
        <f>IF($I86="","",IFERROR(MAX(0,$I86-$J86),0))</f>
        <v/>
      </c>
      <c r="L86" s="23" t="n"/>
      <c r="M86" s="13">
        <f>IF($A86="","",IF(COUNTIF(Employés!$A$6:$A$101,$A86)=0,"Employé introuvable",IF(OR($B86="",$C86="",$F86=""),"Information manquante",IF($C86&lt;$B86,"Dates à corriger",IF($F86&lt;=0,"Heures à corriger",IF($K86&gt;0,"Banque insuffisante","OK"))))))</f>
        <v/>
      </c>
    </row>
    <row r="87">
      <c r="A87" s="23" t="n"/>
      <c r="B87" s="25" t="n"/>
      <c r="C87" s="25" t="n"/>
      <c r="D87" s="23" t="n"/>
      <c r="E87" s="24" t="n"/>
      <c r="F87" s="26" t="n"/>
      <c r="G87" s="15">
        <f>IF(OR($B87="",$C87=""),"",IFERROR(NETWORKDAYS.INTL($B87,$C87,Paramètres!$B$9),0))</f>
        <v/>
      </c>
      <c r="H87" s="15">
        <f>IF(OR($F87="",$G87=""),"",IFERROR($F87*$G87,0))</f>
        <v/>
      </c>
      <c r="I87" s="15">
        <f>IF($H87="","",IFERROR($H87,0))</f>
        <v/>
      </c>
      <c r="J87" s="15">
        <f>IF(OR($A87="",$I87=""),"",IFERROR(MAX(0,MIN($I87,IFERROR(VLOOKUP($A87,Employés!$A$6:$N$101,9,FALSE),0)+IFERROR(VLOOKUP($A87,Employés!$A$6:$N$101,10,FALSE),0)+IFERROR(VLOOKUP($A87,Employés!$A$6:$N$101,11,FALSE),0)-SUMIFS($I$6:I86,$A$6:A86,$A87))),0))</f>
        <v/>
      </c>
      <c r="K87" s="15">
        <f>IF($I87="","",IFERROR(MAX(0,$I87-$J87),0))</f>
        <v/>
      </c>
      <c r="L87" s="23" t="n"/>
      <c r="M87" s="13">
        <f>IF($A87="","",IF(COUNTIF(Employés!$A$6:$A$101,$A87)=0,"Employé introuvable",IF(OR($B87="",$C87="",$F87=""),"Information manquante",IF($C87&lt;$B87,"Dates à corriger",IF($F87&lt;=0,"Heures à corriger",IF($K87&gt;0,"Banque insuffisante","OK"))))))</f>
        <v/>
      </c>
    </row>
    <row r="88">
      <c r="A88" s="23" t="n"/>
      <c r="B88" s="25" t="n"/>
      <c r="C88" s="25" t="n"/>
      <c r="D88" s="23" t="n"/>
      <c r="E88" s="24" t="n"/>
      <c r="F88" s="26" t="n"/>
      <c r="G88" s="15">
        <f>IF(OR($B88="",$C88=""),"",IFERROR(NETWORKDAYS.INTL($B88,$C88,Paramètres!$B$9),0))</f>
        <v/>
      </c>
      <c r="H88" s="15">
        <f>IF(OR($F88="",$G88=""),"",IFERROR($F88*$G88,0))</f>
        <v/>
      </c>
      <c r="I88" s="15">
        <f>IF($H88="","",IFERROR($H88,0))</f>
        <v/>
      </c>
      <c r="J88" s="15">
        <f>IF(OR($A88="",$I88=""),"",IFERROR(MAX(0,MIN($I88,IFERROR(VLOOKUP($A88,Employés!$A$6:$N$101,9,FALSE),0)+IFERROR(VLOOKUP($A88,Employés!$A$6:$N$101,10,FALSE),0)+IFERROR(VLOOKUP($A88,Employés!$A$6:$N$101,11,FALSE),0)-SUMIFS($I$6:I87,$A$6:A87,$A88))),0))</f>
        <v/>
      </c>
      <c r="K88" s="15">
        <f>IF($I88="","",IFERROR(MAX(0,$I88-$J88),0))</f>
        <v/>
      </c>
      <c r="L88" s="23" t="n"/>
      <c r="M88" s="13">
        <f>IF($A88="","",IF(COUNTIF(Employés!$A$6:$A$101,$A88)=0,"Employé introuvable",IF(OR($B88="",$C88="",$F88=""),"Information manquante",IF($C88&lt;$B88,"Dates à corriger",IF($F88&lt;=0,"Heures à corriger",IF($K88&gt;0,"Banque insuffisante","OK"))))))</f>
        <v/>
      </c>
    </row>
    <row r="89">
      <c r="A89" s="23" t="n"/>
      <c r="B89" s="25" t="n"/>
      <c r="C89" s="25" t="n"/>
      <c r="D89" s="23" t="n"/>
      <c r="E89" s="24" t="n"/>
      <c r="F89" s="26" t="n"/>
      <c r="G89" s="15">
        <f>IF(OR($B89="",$C89=""),"",IFERROR(NETWORKDAYS.INTL($B89,$C89,Paramètres!$B$9),0))</f>
        <v/>
      </c>
      <c r="H89" s="15">
        <f>IF(OR($F89="",$G89=""),"",IFERROR($F89*$G89,0))</f>
        <v/>
      </c>
      <c r="I89" s="15">
        <f>IF($H89="","",IFERROR($H89,0))</f>
        <v/>
      </c>
      <c r="J89" s="15">
        <f>IF(OR($A89="",$I89=""),"",IFERROR(MAX(0,MIN($I89,IFERROR(VLOOKUP($A89,Employés!$A$6:$N$101,9,FALSE),0)+IFERROR(VLOOKUP($A89,Employés!$A$6:$N$101,10,FALSE),0)+IFERROR(VLOOKUP($A89,Employés!$A$6:$N$101,11,FALSE),0)-SUMIFS($I$6:I88,$A$6:A88,$A89))),0))</f>
        <v/>
      </c>
      <c r="K89" s="15">
        <f>IF($I89="","",IFERROR(MAX(0,$I89-$J89),0))</f>
        <v/>
      </c>
      <c r="L89" s="23" t="n"/>
      <c r="M89" s="13">
        <f>IF($A89="","",IF(COUNTIF(Employés!$A$6:$A$101,$A89)=0,"Employé introuvable",IF(OR($B89="",$C89="",$F89=""),"Information manquante",IF($C89&lt;$B89,"Dates à corriger",IF($F89&lt;=0,"Heures à corriger",IF($K89&gt;0,"Banque insuffisante","OK"))))))</f>
        <v/>
      </c>
    </row>
    <row r="90">
      <c r="A90" s="23" t="n"/>
      <c r="B90" s="25" t="n"/>
      <c r="C90" s="25" t="n"/>
      <c r="D90" s="23" t="n"/>
      <c r="E90" s="24" t="n"/>
      <c r="F90" s="26" t="n"/>
      <c r="G90" s="15">
        <f>IF(OR($B90="",$C90=""),"",IFERROR(NETWORKDAYS.INTL($B90,$C90,Paramètres!$B$9),0))</f>
        <v/>
      </c>
      <c r="H90" s="15">
        <f>IF(OR($F90="",$G90=""),"",IFERROR($F90*$G90,0))</f>
        <v/>
      </c>
      <c r="I90" s="15">
        <f>IF($H90="","",IFERROR($H90,0))</f>
        <v/>
      </c>
      <c r="J90" s="15">
        <f>IF(OR($A90="",$I90=""),"",IFERROR(MAX(0,MIN($I90,IFERROR(VLOOKUP($A90,Employés!$A$6:$N$101,9,FALSE),0)+IFERROR(VLOOKUP($A90,Employés!$A$6:$N$101,10,FALSE),0)+IFERROR(VLOOKUP($A90,Employés!$A$6:$N$101,11,FALSE),0)-SUMIFS($I$6:I89,$A$6:A89,$A90))),0))</f>
        <v/>
      </c>
      <c r="K90" s="15">
        <f>IF($I90="","",IFERROR(MAX(0,$I90-$J90),0))</f>
        <v/>
      </c>
      <c r="L90" s="23" t="n"/>
      <c r="M90" s="13">
        <f>IF($A90="","",IF(COUNTIF(Employés!$A$6:$A$101,$A90)=0,"Employé introuvable",IF(OR($B90="",$C90="",$F90=""),"Information manquante",IF($C90&lt;$B90,"Dates à corriger",IF($F90&lt;=0,"Heures à corriger",IF($K90&gt;0,"Banque insuffisante","OK"))))))</f>
        <v/>
      </c>
    </row>
    <row r="91">
      <c r="A91" s="23" t="n"/>
      <c r="B91" s="25" t="n"/>
      <c r="C91" s="25" t="n"/>
      <c r="D91" s="23" t="n"/>
      <c r="E91" s="24" t="n"/>
      <c r="F91" s="26" t="n"/>
      <c r="G91" s="15">
        <f>IF(OR($B91="",$C91=""),"",IFERROR(NETWORKDAYS.INTL($B91,$C91,Paramètres!$B$9),0))</f>
        <v/>
      </c>
      <c r="H91" s="15">
        <f>IF(OR($F91="",$G91=""),"",IFERROR($F91*$G91,0))</f>
        <v/>
      </c>
      <c r="I91" s="15">
        <f>IF($H91="","",IFERROR($H91,0))</f>
        <v/>
      </c>
      <c r="J91" s="15">
        <f>IF(OR($A91="",$I91=""),"",IFERROR(MAX(0,MIN($I91,IFERROR(VLOOKUP($A91,Employés!$A$6:$N$101,9,FALSE),0)+IFERROR(VLOOKUP($A91,Employés!$A$6:$N$101,10,FALSE),0)+IFERROR(VLOOKUP($A91,Employés!$A$6:$N$101,11,FALSE),0)-SUMIFS($I$6:I90,$A$6:A90,$A91))),0))</f>
        <v/>
      </c>
      <c r="K91" s="15">
        <f>IF($I91="","",IFERROR(MAX(0,$I91-$J91),0))</f>
        <v/>
      </c>
      <c r="L91" s="23" t="n"/>
      <c r="M91" s="13">
        <f>IF($A91="","",IF(COUNTIF(Employés!$A$6:$A$101,$A91)=0,"Employé introuvable",IF(OR($B91="",$C91="",$F91=""),"Information manquante",IF($C91&lt;$B91,"Dates à corriger",IF($F91&lt;=0,"Heures à corriger",IF($K91&gt;0,"Banque insuffisante","OK"))))))</f>
        <v/>
      </c>
    </row>
    <row r="92">
      <c r="A92" s="23" t="n"/>
      <c r="B92" s="25" t="n"/>
      <c r="C92" s="25" t="n"/>
      <c r="D92" s="23" t="n"/>
      <c r="E92" s="24" t="n"/>
      <c r="F92" s="26" t="n"/>
      <c r="G92" s="15">
        <f>IF(OR($B92="",$C92=""),"",IFERROR(NETWORKDAYS.INTL($B92,$C92,Paramètres!$B$9),0))</f>
        <v/>
      </c>
      <c r="H92" s="15">
        <f>IF(OR($F92="",$G92=""),"",IFERROR($F92*$G92,0))</f>
        <v/>
      </c>
      <c r="I92" s="15">
        <f>IF($H92="","",IFERROR($H92,0))</f>
        <v/>
      </c>
      <c r="J92" s="15">
        <f>IF(OR($A92="",$I92=""),"",IFERROR(MAX(0,MIN($I92,IFERROR(VLOOKUP($A92,Employés!$A$6:$N$101,9,FALSE),0)+IFERROR(VLOOKUP($A92,Employés!$A$6:$N$101,10,FALSE),0)+IFERROR(VLOOKUP($A92,Employés!$A$6:$N$101,11,FALSE),0)-SUMIFS($I$6:I91,$A$6:A91,$A92))),0))</f>
        <v/>
      </c>
      <c r="K92" s="15">
        <f>IF($I92="","",IFERROR(MAX(0,$I92-$J92),0))</f>
        <v/>
      </c>
      <c r="L92" s="23" t="n"/>
      <c r="M92" s="13">
        <f>IF($A92="","",IF(COUNTIF(Employés!$A$6:$A$101,$A92)=0,"Employé introuvable",IF(OR($B92="",$C92="",$F92=""),"Information manquante",IF($C92&lt;$B92,"Dates à corriger",IF($F92&lt;=0,"Heures à corriger",IF($K92&gt;0,"Banque insuffisante","OK"))))))</f>
        <v/>
      </c>
    </row>
    <row r="93">
      <c r="A93" s="23" t="n"/>
      <c r="B93" s="25" t="n"/>
      <c r="C93" s="25" t="n"/>
      <c r="D93" s="23" t="n"/>
      <c r="E93" s="24" t="n"/>
      <c r="F93" s="26" t="n"/>
      <c r="G93" s="15">
        <f>IF(OR($B93="",$C93=""),"",IFERROR(NETWORKDAYS.INTL($B93,$C93,Paramètres!$B$9),0))</f>
        <v/>
      </c>
      <c r="H93" s="15">
        <f>IF(OR($F93="",$G93=""),"",IFERROR($F93*$G93,0))</f>
        <v/>
      </c>
      <c r="I93" s="15">
        <f>IF($H93="","",IFERROR($H93,0))</f>
        <v/>
      </c>
      <c r="J93" s="15">
        <f>IF(OR($A93="",$I93=""),"",IFERROR(MAX(0,MIN($I93,IFERROR(VLOOKUP($A93,Employés!$A$6:$N$101,9,FALSE),0)+IFERROR(VLOOKUP($A93,Employés!$A$6:$N$101,10,FALSE),0)+IFERROR(VLOOKUP($A93,Employés!$A$6:$N$101,11,FALSE),0)-SUMIFS($I$6:I92,$A$6:A92,$A93))),0))</f>
        <v/>
      </c>
      <c r="K93" s="15">
        <f>IF($I93="","",IFERROR(MAX(0,$I93-$J93),0))</f>
        <v/>
      </c>
      <c r="L93" s="23" t="n"/>
      <c r="M93" s="13">
        <f>IF($A93="","",IF(COUNTIF(Employés!$A$6:$A$101,$A93)=0,"Employé introuvable",IF(OR($B93="",$C93="",$F93=""),"Information manquante",IF($C93&lt;$B93,"Dates à corriger",IF($F93&lt;=0,"Heures à corriger",IF($K93&gt;0,"Banque insuffisante","OK"))))))</f>
        <v/>
      </c>
    </row>
    <row r="94">
      <c r="A94" s="23" t="n"/>
      <c r="B94" s="25" t="n"/>
      <c r="C94" s="25" t="n"/>
      <c r="D94" s="23" t="n"/>
      <c r="E94" s="24" t="n"/>
      <c r="F94" s="26" t="n"/>
      <c r="G94" s="15">
        <f>IF(OR($B94="",$C94=""),"",IFERROR(NETWORKDAYS.INTL($B94,$C94,Paramètres!$B$9),0))</f>
        <v/>
      </c>
      <c r="H94" s="15">
        <f>IF(OR($F94="",$G94=""),"",IFERROR($F94*$G94,0))</f>
        <v/>
      </c>
      <c r="I94" s="15">
        <f>IF($H94="","",IFERROR($H94,0))</f>
        <v/>
      </c>
      <c r="J94" s="15">
        <f>IF(OR($A94="",$I94=""),"",IFERROR(MAX(0,MIN($I94,IFERROR(VLOOKUP($A94,Employés!$A$6:$N$101,9,FALSE),0)+IFERROR(VLOOKUP($A94,Employés!$A$6:$N$101,10,FALSE),0)+IFERROR(VLOOKUP($A94,Employés!$A$6:$N$101,11,FALSE),0)-SUMIFS($I$6:I93,$A$6:A93,$A94))),0))</f>
        <v/>
      </c>
      <c r="K94" s="15">
        <f>IF($I94="","",IFERROR(MAX(0,$I94-$J94),0))</f>
        <v/>
      </c>
      <c r="L94" s="23" t="n"/>
      <c r="M94" s="13">
        <f>IF($A94="","",IF(COUNTIF(Employés!$A$6:$A$101,$A94)=0,"Employé introuvable",IF(OR($B94="",$C94="",$F94=""),"Information manquante",IF($C94&lt;$B94,"Dates à corriger",IF($F94&lt;=0,"Heures à corriger",IF($K94&gt;0,"Banque insuffisante","OK"))))))</f>
        <v/>
      </c>
    </row>
    <row r="95">
      <c r="A95" s="23" t="n"/>
      <c r="B95" s="25" t="n"/>
      <c r="C95" s="25" t="n"/>
      <c r="D95" s="23" t="n"/>
      <c r="E95" s="24" t="n"/>
      <c r="F95" s="26" t="n"/>
      <c r="G95" s="15">
        <f>IF(OR($B95="",$C95=""),"",IFERROR(NETWORKDAYS.INTL($B95,$C95,Paramètres!$B$9),0))</f>
        <v/>
      </c>
      <c r="H95" s="15">
        <f>IF(OR($F95="",$G95=""),"",IFERROR($F95*$G95,0))</f>
        <v/>
      </c>
      <c r="I95" s="15">
        <f>IF($H95="","",IFERROR($H95,0))</f>
        <v/>
      </c>
      <c r="J95" s="15">
        <f>IF(OR($A95="",$I95=""),"",IFERROR(MAX(0,MIN($I95,IFERROR(VLOOKUP($A95,Employés!$A$6:$N$101,9,FALSE),0)+IFERROR(VLOOKUP($A95,Employés!$A$6:$N$101,10,FALSE),0)+IFERROR(VLOOKUP($A95,Employés!$A$6:$N$101,11,FALSE),0)-SUMIFS($I$6:I94,$A$6:A94,$A95))),0))</f>
        <v/>
      </c>
      <c r="K95" s="15">
        <f>IF($I95="","",IFERROR(MAX(0,$I95-$J95),0))</f>
        <v/>
      </c>
      <c r="L95" s="23" t="n"/>
      <c r="M95" s="13">
        <f>IF($A95="","",IF(COUNTIF(Employés!$A$6:$A$101,$A95)=0,"Employé introuvable",IF(OR($B95="",$C95="",$F95=""),"Information manquante",IF($C95&lt;$B95,"Dates à corriger",IF($F95&lt;=0,"Heures à corriger",IF($K95&gt;0,"Banque insuffisante","OK"))))))</f>
        <v/>
      </c>
    </row>
    <row r="96">
      <c r="A96" s="23" t="n"/>
      <c r="B96" s="25" t="n"/>
      <c r="C96" s="25" t="n"/>
      <c r="D96" s="23" t="n"/>
      <c r="E96" s="24" t="n"/>
      <c r="F96" s="26" t="n"/>
      <c r="G96" s="15">
        <f>IF(OR($B96="",$C96=""),"",IFERROR(NETWORKDAYS.INTL($B96,$C96,Paramètres!$B$9),0))</f>
        <v/>
      </c>
      <c r="H96" s="15">
        <f>IF(OR($F96="",$G96=""),"",IFERROR($F96*$G96,0))</f>
        <v/>
      </c>
      <c r="I96" s="15">
        <f>IF($H96="","",IFERROR($H96,0))</f>
        <v/>
      </c>
      <c r="J96" s="15">
        <f>IF(OR($A96="",$I96=""),"",IFERROR(MAX(0,MIN($I96,IFERROR(VLOOKUP($A96,Employés!$A$6:$N$101,9,FALSE),0)+IFERROR(VLOOKUP($A96,Employés!$A$6:$N$101,10,FALSE),0)+IFERROR(VLOOKUP($A96,Employés!$A$6:$N$101,11,FALSE),0)-SUMIFS($I$6:I95,$A$6:A95,$A96))),0))</f>
        <v/>
      </c>
      <c r="K96" s="15">
        <f>IF($I96="","",IFERROR(MAX(0,$I96-$J96),0))</f>
        <v/>
      </c>
      <c r="L96" s="23" t="n"/>
      <c r="M96" s="13">
        <f>IF($A96="","",IF(COUNTIF(Employés!$A$6:$A$101,$A96)=0,"Employé introuvable",IF(OR($B96="",$C96="",$F96=""),"Information manquante",IF($C96&lt;$B96,"Dates à corriger",IF($F96&lt;=0,"Heures à corriger",IF($K96&gt;0,"Banque insuffisante","OK"))))))</f>
        <v/>
      </c>
    </row>
    <row r="97">
      <c r="A97" s="23" t="n"/>
      <c r="B97" s="25" t="n"/>
      <c r="C97" s="25" t="n"/>
      <c r="D97" s="23" t="n"/>
      <c r="E97" s="24" t="n"/>
      <c r="F97" s="26" t="n"/>
      <c r="G97" s="15">
        <f>IF(OR($B97="",$C97=""),"",IFERROR(NETWORKDAYS.INTL($B97,$C97,Paramètres!$B$9),0))</f>
        <v/>
      </c>
      <c r="H97" s="15">
        <f>IF(OR($F97="",$G97=""),"",IFERROR($F97*$G97,0))</f>
        <v/>
      </c>
      <c r="I97" s="15">
        <f>IF($H97="","",IFERROR($H97,0))</f>
        <v/>
      </c>
      <c r="J97" s="15">
        <f>IF(OR($A97="",$I97=""),"",IFERROR(MAX(0,MIN($I97,IFERROR(VLOOKUP($A97,Employés!$A$6:$N$101,9,FALSE),0)+IFERROR(VLOOKUP($A97,Employés!$A$6:$N$101,10,FALSE),0)+IFERROR(VLOOKUP($A97,Employés!$A$6:$N$101,11,FALSE),0)-SUMIFS($I$6:I96,$A$6:A96,$A97))),0))</f>
        <v/>
      </c>
      <c r="K97" s="15">
        <f>IF($I97="","",IFERROR(MAX(0,$I97-$J97),0))</f>
        <v/>
      </c>
      <c r="L97" s="23" t="n"/>
      <c r="M97" s="13">
        <f>IF($A97="","",IF(COUNTIF(Employés!$A$6:$A$101,$A97)=0,"Employé introuvable",IF(OR($B97="",$C97="",$F97=""),"Information manquante",IF($C97&lt;$B97,"Dates à corriger",IF($F97&lt;=0,"Heures à corriger",IF($K97&gt;0,"Banque insuffisante","OK"))))))</f>
        <v/>
      </c>
    </row>
    <row r="98">
      <c r="A98" s="23" t="n"/>
      <c r="B98" s="25" t="n"/>
      <c r="C98" s="25" t="n"/>
      <c r="D98" s="23" t="n"/>
      <c r="E98" s="24" t="n"/>
      <c r="F98" s="26" t="n"/>
      <c r="G98" s="15">
        <f>IF(OR($B98="",$C98=""),"",IFERROR(NETWORKDAYS.INTL($B98,$C98,Paramètres!$B$9),0))</f>
        <v/>
      </c>
      <c r="H98" s="15">
        <f>IF(OR($F98="",$G98=""),"",IFERROR($F98*$G98,0))</f>
        <v/>
      </c>
      <c r="I98" s="15">
        <f>IF($H98="","",IFERROR($H98,0))</f>
        <v/>
      </c>
      <c r="J98" s="15">
        <f>IF(OR($A98="",$I98=""),"",IFERROR(MAX(0,MIN($I98,IFERROR(VLOOKUP($A98,Employés!$A$6:$N$101,9,FALSE),0)+IFERROR(VLOOKUP($A98,Employés!$A$6:$N$101,10,FALSE),0)+IFERROR(VLOOKUP($A98,Employés!$A$6:$N$101,11,FALSE),0)-SUMIFS($I$6:I97,$A$6:A97,$A98))),0))</f>
        <v/>
      </c>
      <c r="K98" s="15">
        <f>IF($I98="","",IFERROR(MAX(0,$I98-$J98),0))</f>
        <v/>
      </c>
      <c r="L98" s="23" t="n"/>
      <c r="M98" s="13">
        <f>IF($A98="","",IF(COUNTIF(Employés!$A$6:$A$101,$A98)=0,"Employé introuvable",IF(OR($B98="",$C98="",$F98=""),"Information manquante",IF($C98&lt;$B98,"Dates à corriger",IF($F98&lt;=0,"Heures à corriger",IF($K98&gt;0,"Banque insuffisante","OK"))))))</f>
        <v/>
      </c>
    </row>
    <row r="99">
      <c r="A99" s="23" t="n"/>
      <c r="B99" s="25" t="n"/>
      <c r="C99" s="25" t="n"/>
      <c r="D99" s="23" t="n"/>
      <c r="E99" s="24" t="n"/>
      <c r="F99" s="26" t="n"/>
      <c r="G99" s="15">
        <f>IF(OR($B99="",$C99=""),"",IFERROR(NETWORKDAYS.INTL($B99,$C99,Paramètres!$B$9),0))</f>
        <v/>
      </c>
      <c r="H99" s="15">
        <f>IF(OR($F99="",$G99=""),"",IFERROR($F99*$G99,0))</f>
        <v/>
      </c>
      <c r="I99" s="15">
        <f>IF($H99="","",IFERROR($H99,0))</f>
        <v/>
      </c>
      <c r="J99" s="15">
        <f>IF(OR($A99="",$I99=""),"",IFERROR(MAX(0,MIN($I99,IFERROR(VLOOKUP($A99,Employés!$A$6:$N$101,9,FALSE),0)+IFERROR(VLOOKUP($A99,Employés!$A$6:$N$101,10,FALSE),0)+IFERROR(VLOOKUP($A99,Employés!$A$6:$N$101,11,FALSE),0)-SUMIFS($I$6:I98,$A$6:A98,$A99))),0))</f>
        <v/>
      </c>
      <c r="K99" s="15">
        <f>IF($I99="","",IFERROR(MAX(0,$I99-$J99),0))</f>
        <v/>
      </c>
      <c r="L99" s="23" t="n"/>
      <c r="M99" s="13">
        <f>IF($A99="","",IF(COUNTIF(Employés!$A$6:$A$101,$A99)=0,"Employé introuvable",IF(OR($B99="",$C99="",$F99=""),"Information manquante",IF($C99&lt;$B99,"Dates à corriger",IF($F99&lt;=0,"Heures à corriger",IF($K99&gt;0,"Banque insuffisante","OK"))))))</f>
        <v/>
      </c>
    </row>
    <row r="100">
      <c r="A100" s="23" t="n"/>
      <c r="B100" s="25" t="n"/>
      <c r="C100" s="25" t="n"/>
      <c r="D100" s="23" t="n"/>
      <c r="E100" s="24" t="n"/>
      <c r="F100" s="26" t="n"/>
      <c r="G100" s="15">
        <f>IF(OR($B100="",$C100=""),"",IFERROR(NETWORKDAYS.INTL($B100,$C100,Paramètres!$B$9),0))</f>
        <v/>
      </c>
      <c r="H100" s="15">
        <f>IF(OR($F100="",$G100=""),"",IFERROR($F100*$G100,0))</f>
        <v/>
      </c>
      <c r="I100" s="15">
        <f>IF($H100="","",IFERROR($H100,0))</f>
        <v/>
      </c>
      <c r="J100" s="15">
        <f>IF(OR($A100="",$I100=""),"",IFERROR(MAX(0,MIN($I100,IFERROR(VLOOKUP($A100,Employés!$A$6:$N$101,9,FALSE),0)+IFERROR(VLOOKUP($A100,Employés!$A$6:$N$101,10,FALSE),0)+IFERROR(VLOOKUP($A100,Employés!$A$6:$N$101,11,FALSE),0)-SUMIFS($I$6:I99,$A$6:A99,$A100))),0))</f>
        <v/>
      </c>
      <c r="K100" s="15">
        <f>IF($I100="","",IFERROR(MAX(0,$I100-$J100),0))</f>
        <v/>
      </c>
      <c r="L100" s="23" t="n"/>
      <c r="M100" s="13">
        <f>IF($A100="","",IF(COUNTIF(Employés!$A$6:$A$101,$A100)=0,"Employé introuvable",IF(OR($B100="",$C100="",$F100=""),"Information manquante",IF($C100&lt;$B100,"Dates à corriger",IF($F100&lt;=0,"Heures à corriger",IF($K100&gt;0,"Banque insuffisante","OK"))))))</f>
        <v/>
      </c>
    </row>
    <row r="101">
      <c r="A101" s="23" t="n"/>
      <c r="B101" s="25" t="n"/>
      <c r="C101" s="25" t="n"/>
      <c r="D101" s="23" t="n"/>
      <c r="E101" s="24" t="n"/>
      <c r="F101" s="26" t="n"/>
      <c r="G101" s="15">
        <f>IF(OR($B101="",$C101=""),"",IFERROR(NETWORKDAYS.INTL($B101,$C101,Paramètres!$B$9),0))</f>
        <v/>
      </c>
      <c r="H101" s="15">
        <f>IF(OR($F101="",$G101=""),"",IFERROR($F101*$G101,0))</f>
        <v/>
      </c>
      <c r="I101" s="15">
        <f>IF($H101="","",IFERROR($H101,0))</f>
        <v/>
      </c>
      <c r="J101" s="15">
        <f>IF(OR($A101="",$I101=""),"",IFERROR(MAX(0,MIN($I101,IFERROR(VLOOKUP($A101,Employés!$A$6:$N$101,9,FALSE),0)+IFERROR(VLOOKUP($A101,Employés!$A$6:$N$101,10,FALSE),0)+IFERROR(VLOOKUP($A101,Employés!$A$6:$N$101,11,FALSE),0)-SUMIFS($I$6:I100,$A$6:A100,$A101))),0))</f>
        <v/>
      </c>
      <c r="K101" s="15">
        <f>IF($I101="","",IFERROR(MAX(0,$I101-$J101),0))</f>
        <v/>
      </c>
      <c r="L101" s="23" t="n"/>
      <c r="M101" s="13">
        <f>IF($A101="","",IF(COUNTIF(Employés!$A$6:$A$101,$A101)=0,"Employé introuvable",IF(OR($B101="",$C101="",$F101=""),"Information manquante",IF($C101&lt;$B101,"Dates à corriger",IF($F101&lt;=0,"Heures à corriger",IF($K101&gt;0,"Banque insuffisante","OK"))))))</f>
        <v/>
      </c>
    </row>
    <row r="102">
      <c r="A102" s="23" t="n"/>
      <c r="B102" s="25" t="n"/>
      <c r="C102" s="25" t="n"/>
      <c r="D102" s="23" t="n"/>
      <c r="E102" s="24" t="n"/>
      <c r="F102" s="26" t="n"/>
      <c r="G102" s="15">
        <f>IF(OR($B102="",$C102=""),"",IFERROR(NETWORKDAYS.INTL($B102,$C102,Paramètres!$B$9),0))</f>
        <v/>
      </c>
      <c r="H102" s="15">
        <f>IF(OR($F102="",$G102=""),"",IFERROR($F102*$G102,0))</f>
        <v/>
      </c>
      <c r="I102" s="15">
        <f>IF($H102="","",IFERROR($H102,0))</f>
        <v/>
      </c>
      <c r="J102" s="15">
        <f>IF(OR($A102="",$I102=""),"",IFERROR(MAX(0,MIN($I102,IFERROR(VLOOKUP($A102,Employés!$A$6:$N$101,9,FALSE),0)+IFERROR(VLOOKUP($A102,Employés!$A$6:$N$101,10,FALSE),0)+IFERROR(VLOOKUP($A102,Employés!$A$6:$N$101,11,FALSE),0)-SUMIFS($I$6:I101,$A$6:A101,$A102))),0))</f>
        <v/>
      </c>
      <c r="K102" s="15">
        <f>IF($I102="","",IFERROR(MAX(0,$I102-$J102),0))</f>
        <v/>
      </c>
      <c r="L102" s="23" t="n"/>
      <c r="M102" s="13">
        <f>IF($A102="","",IF(COUNTIF(Employés!$A$6:$A$101,$A102)=0,"Employé introuvable",IF(OR($B102="",$C102="",$F102=""),"Information manquante",IF($C102&lt;$B102,"Dates à corriger",IF($F102&lt;=0,"Heures à corriger",IF($K102&gt;0,"Banque insuffisante","OK"))))))</f>
        <v/>
      </c>
    </row>
    <row r="103">
      <c r="A103" s="23" t="n"/>
      <c r="B103" s="25" t="n"/>
      <c r="C103" s="25" t="n"/>
      <c r="D103" s="23" t="n"/>
      <c r="E103" s="24" t="n"/>
      <c r="F103" s="26" t="n"/>
      <c r="G103" s="15">
        <f>IF(OR($B103="",$C103=""),"",IFERROR(NETWORKDAYS.INTL($B103,$C103,Paramètres!$B$9),0))</f>
        <v/>
      </c>
      <c r="H103" s="15">
        <f>IF(OR($F103="",$G103=""),"",IFERROR($F103*$G103,0))</f>
        <v/>
      </c>
      <c r="I103" s="15">
        <f>IF($H103="","",IFERROR($H103,0))</f>
        <v/>
      </c>
      <c r="J103" s="15">
        <f>IF(OR($A103="",$I103=""),"",IFERROR(MAX(0,MIN($I103,IFERROR(VLOOKUP($A103,Employés!$A$6:$N$101,9,FALSE),0)+IFERROR(VLOOKUP($A103,Employés!$A$6:$N$101,10,FALSE),0)+IFERROR(VLOOKUP($A103,Employés!$A$6:$N$101,11,FALSE),0)-SUMIFS($I$6:I102,$A$6:A102,$A103))),0))</f>
        <v/>
      </c>
      <c r="K103" s="15">
        <f>IF($I103="","",IFERROR(MAX(0,$I103-$J103),0))</f>
        <v/>
      </c>
      <c r="L103" s="23" t="n"/>
      <c r="M103" s="13">
        <f>IF($A103="","",IF(COUNTIF(Employés!$A$6:$A$101,$A103)=0,"Employé introuvable",IF(OR($B103="",$C103="",$F103=""),"Information manquante",IF($C103&lt;$B103,"Dates à corriger",IF($F103&lt;=0,"Heures à corriger",IF($K103&gt;0,"Banque insuffisante","OK"))))))</f>
        <v/>
      </c>
    </row>
    <row r="104">
      <c r="A104" s="23" t="n"/>
      <c r="B104" s="25" t="n"/>
      <c r="C104" s="25" t="n"/>
      <c r="D104" s="23" t="n"/>
      <c r="E104" s="24" t="n"/>
      <c r="F104" s="26" t="n"/>
      <c r="G104" s="15">
        <f>IF(OR($B104="",$C104=""),"",IFERROR(NETWORKDAYS.INTL($B104,$C104,Paramètres!$B$9),0))</f>
        <v/>
      </c>
      <c r="H104" s="15">
        <f>IF(OR($F104="",$G104=""),"",IFERROR($F104*$G104,0))</f>
        <v/>
      </c>
      <c r="I104" s="15">
        <f>IF($H104="","",IFERROR($H104,0))</f>
        <v/>
      </c>
      <c r="J104" s="15">
        <f>IF(OR($A104="",$I104=""),"",IFERROR(MAX(0,MIN($I104,IFERROR(VLOOKUP($A104,Employés!$A$6:$N$101,9,FALSE),0)+IFERROR(VLOOKUP($A104,Employés!$A$6:$N$101,10,FALSE),0)+IFERROR(VLOOKUP($A104,Employés!$A$6:$N$101,11,FALSE),0)-SUMIFS($I$6:I103,$A$6:A103,$A104))),0))</f>
        <v/>
      </c>
      <c r="K104" s="15">
        <f>IF($I104="","",IFERROR(MAX(0,$I104-$J104),0))</f>
        <v/>
      </c>
      <c r="L104" s="23" t="n"/>
      <c r="M104" s="13">
        <f>IF($A104="","",IF(COUNTIF(Employés!$A$6:$A$101,$A104)=0,"Employé introuvable",IF(OR($B104="",$C104="",$F104=""),"Information manquante",IF($C104&lt;$B104,"Dates à corriger",IF($F104&lt;=0,"Heures à corriger",IF($K104&gt;0,"Banque insuffisante","OK"))))))</f>
        <v/>
      </c>
    </row>
    <row r="105">
      <c r="A105" s="23" t="n"/>
      <c r="B105" s="25" t="n"/>
      <c r="C105" s="25" t="n"/>
      <c r="D105" s="23" t="n"/>
      <c r="E105" s="24" t="n"/>
      <c r="F105" s="26" t="n"/>
      <c r="G105" s="15">
        <f>IF(OR($B105="",$C105=""),"",IFERROR(NETWORKDAYS.INTL($B105,$C105,Paramètres!$B$9),0))</f>
        <v/>
      </c>
      <c r="H105" s="15">
        <f>IF(OR($F105="",$G105=""),"",IFERROR($F105*$G105,0))</f>
        <v/>
      </c>
      <c r="I105" s="15">
        <f>IF($H105="","",IFERROR($H105,0))</f>
        <v/>
      </c>
      <c r="J105" s="15">
        <f>IF(OR($A105="",$I105=""),"",IFERROR(MAX(0,MIN($I105,IFERROR(VLOOKUP($A105,Employés!$A$6:$N$101,9,FALSE),0)+IFERROR(VLOOKUP($A105,Employés!$A$6:$N$101,10,FALSE),0)+IFERROR(VLOOKUP($A105,Employés!$A$6:$N$101,11,FALSE),0)-SUMIFS($I$6:I104,$A$6:A104,$A105))),0))</f>
        <v/>
      </c>
      <c r="K105" s="15">
        <f>IF($I105="","",IFERROR(MAX(0,$I105-$J105),0))</f>
        <v/>
      </c>
      <c r="L105" s="23" t="n"/>
      <c r="M105" s="13">
        <f>IF($A105="","",IF(COUNTIF(Employés!$A$6:$A$101,$A105)=0,"Employé introuvable",IF(OR($B105="",$C105="",$F105=""),"Information manquante",IF($C105&lt;$B105,"Dates à corriger",IF($F105&lt;=0,"Heures à corriger",IF($K105&gt;0,"Banque insuffisante","OK"))))))</f>
        <v/>
      </c>
    </row>
    <row r="107">
      <c r="A107" s="20" t="inlineStr">
        <is>
          <t>Note : Les jours fériés ne sont pas exclus automatiquement du calcul. Vérifier les absences qui chevauchent un jour férié ou une fermeture d’entreprise.</t>
        </is>
      </c>
      <c r="B107" s="21" t="n"/>
      <c r="C107" s="2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21" t="n"/>
    </row>
  </sheetData>
  <conditionalFormatting sqref="B6:C105">
    <cfRule type="expression" priority="1" dxfId="1">
      <formula>AND($B6&lt;&gt;"",$C6&lt;&gt;"",$C6&lt;$B6)</formula>
    </cfRule>
  </conditionalFormatting>
  <conditionalFormatting sqref="K6:K105">
    <cfRule type="expression" priority="2" dxfId="2">
      <formula>$K6&gt;0</formula>
    </cfRule>
  </conditionalFormatting>
  <conditionalFormatting sqref="M6:M105">
    <cfRule type="expression" priority="3" dxfId="1">
      <formula>OR($M6="Employé introuvable",$M6="Information manquante",$M6="Dates à corriger",$M6="Heures à corriger")</formula>
    </cfRule>
    <cfRule type="expression" priority="4" dxfId="2">
      <formula>$M6="Banque insuffisante"</formula>
    </cfRule>
    <cfRule type="expression" priority="5" dxfId="4">
      <formula>$M6="OK"</formula>
    </cfRule>
  </conditionalFormatting>
  <dataValidations count="6">
    <dataValidation sqref="A6:A105" showErrorMessage="1" showInputMessage="1" allowBlank="0" type="list">
      <formula1>'Employés'!$A$6:$A$101</formula1>
    </dataValidation>
    <dataValidation sqref="B6:C105" showErrorMessage="1" showInputMessage="1" allowBlank="0" type="date" operator="between">
      <formula1>DATE(2020,1,1)</formula1>
      <formula2>DATE(2035,12,31)</formula2>
    </dataValidation>
    <dataValidation sqref="D6:D105" showErrorMessage="1" showInputMessage="1" allowBlank="0" type="list">
      <formula1>'Paramètres'!$G$17:$G$20</formula1>
    </dataValidation>
    <dataValidation sqref="E6:E105" showErrorMessage="1" showInputMessage="1" allowBlank="0" type="list">
      <formula1>'Paramètres'!$I$17:$I$20</formula1>
    </dataValidation>
    <dataValidation sqref="F6:F105" showErrorMessage="1" showInputMessage="1" allowBlank="0" type="decimal" operator="between">
      <formula1>0.01</formula1>
      <formula2>'Paramètres'!$B$8</formula2>
    </dataValidation>
    <dataValidation sqref="L6:L105" showErrorMessage="1" showInputMessage="1" allowBlank="0" type="list">
      <formula1>'Paramètres'!$K$17:$K$20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1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16" customWidth="1" min="2" max="2"/>
    <col width="52" customWidth="1" min="3" max="3"/>
    <col width="4" customWidth="1" min="4" max="4"/>
    <col width="20" customWidth="1" min="5" max="5"/>
    <col width="4" customWidth="1" min="6" max="6"/>
    <col width="28" customWidth="1" min="7" max="7"/>
    <col width="4" customWidth="1" min="8" max="8"/>
    <col width="30" customWidth="1" min="9" max="9"/>
    <col width="4" customWidth="1" min="10" max="10"/>
    <col width="28" customWidth="1" min="11" max="11"/>
    <col width="10" customWidth="1" min="12" max="12"/>
  </cols>
  <sheetData>
    <row r="1">
      <c r="A1" s="1" t="inlineStr">
        <is>
          <t>Paramètres et listes de validation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Modifier uniquement les cellules d’entrée identifiées. Les changements peuvent affecter les calculs et les validations du classeur.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6">
      <c r="A6" s="12" t="inlineStr">
        <is>
          <t>Paramètre</t>
        </is>
      </c>
      <c r="B6" s="12" t="inlineStr">
        <is>
          <t>Valeur</t>
        </is>
      </c>
      <c r="C6" s="12" t="inlineStr">
        <is>
          <t>Description</t>
        </is>
      </c>
    </row>
    <row r="7">
      <c r="A7" s="27" t="inlineStr">
        <is>
          <t>Année de suivi</t>
        </is>
      </c>
      <c r="B7" s="28" t="n">
        <v>2026</v>
      </c>
      <c r="C7" s="27" t="inlineStr">
        <is>
          <t>Année administrative de référence</t>
        </is>
      </c>
    </row>
    <row r="8">
      <c r="A8" s="27" t="inlineStr">
        <is>
          <t>Nombre maximal d’heures par jour</t>
        </is>
      </c>
      <c r="B8" s="29" t="n">
        <v>24</v>
      </c>
      <c r="C8" s="27" t="inlineStr">
        <is>
          <t>Contrôle de saisie des absences</t>
        </is>
      </c>
    </row>
    <row r="9">
      <c r="A9" s="27" t="inlineStr">
        <is>
          <t>Code de fin de semaine</t>
        </is>
      </c>
      <c r="B9" s="28" t="n">
        <v>1</v>
      </c>
      <c r="C9" s="27" t="inlineStr">
        <is>
          <t>Code utilisé par NETWORKDAYS.INTL; 1 correspond à samedi et dimanche</t>
        </is>
      </c>
    </row>
    <row r="10">
      <c r="A10" s="27" t="inlineStr">
        <is>
          <t>Nombre maximal d’heures par semaine</t>
        </is>
      </c>
      <c r="B10" s="29" t="n">
        <v>80</v>
      </c>
      <c r="C10" s="27" t="inlineStr">
        <is>
          <t>Contrôle administratif de l’horaire habituel</t>
        </is>
      </c>
    </row>
    <row r="11">
      <c r="A11" s="27" t="inlineStr">
        <is>
          <t>Tolérance de contrôle des heures</t>
        </is>
      </c>
      <c r="B11" s="29" t="n">
        <v>0.01</v>
      </c>
      <c r="C11" s="27" t="inlineStr">
        <is>
          <t>Tolérance utilisée dans les contrôles de totaux</t>
        </is>
      </c>
    </row>
    <row r="12">
      <c r="A12" s="27" t="inlineStr">
        <is>
          <t>Seuil de solde à surveiller (h)</t>
        </is>
      </c>
      <c r="B12" s="29" t="n">
        <v>8</v>
      </c>
      <c r="C12" s="27" t="inlineStr">
        <is>
          <t>Déclenche l’état « Solde à surveiller »</t>
        </is>
      </c>
    </row>
    <row r="13">
      <c r="A13" s="27" t="inlineStr">
        <is>
          <t>Seuil d’heures d’absence pour suivi (h)</t>
        </is>
      </c>
      <c r="B13" s="29" t="n">
        <v>24</v>
      </c>
      <c r="C13" s="27" t="inlineStr">
        <is>
          <t>Déclenche la colonne « Suivi requis » du tableau de bord</t>
        </is>
      </c>
    </row>
    <row r="16">
      <c r="A16" s="30" t="inlineStr">
        <is>
          <t>Statut d’emploi</t>
        </is>
      </c>
      <c r="C16" s="30" t="inlineStr">
        <is>
          <t>Département</t>
        </is>
      </c>
      <c r="E16" s="30" t="inlineStr">
        <is>
          <t>Statut</t>
        </is>
      </c>
      <c r="G16" s="30" t="inlineStr">
        <is>
          <t>Type d’absence</t>
        </is>
      </c>
      <c r="I16" s="30" t="inlineStr">
        <is>
          <t>Motif administratif</t>
        </is>
      </c>
      <c r="K16" s="30" t="inlineStr">
        <is>
          <t>Suivi administratif</t>
        </is>
      </c>
    </row>
    <row r="17">
      <c r="A17" s="31" t="inlineStr">
        <is>
          <t>Temps plein</t>
        </is>
      </c>
      <c r="C17" s="31" t="inlineStr">
        <is>
          <t>Administration</t>
        </is>
      </c>
      <c r="E17" s="31" t="inlineStr">
        <is>
          <t>Actif</t>
        </is>
      </c>
      <c r="G17" s="31" t="inlineStr">
        <is>
          <t>Maladie</t>
        </is>
      </c>
      <c r="I17" s="31" t="inlineStr">
        <is>
          <t>Absence ponctuelle</t>
        </is>
      </c>
      <c r="K17" s="31" t="inlineStr">
        <is>
          <t>Aucun suivi requis</t>
        </is>
      </c>
    </row>
    <row r="18">
      <c r="A18" s="31" t="inlineStr">
        <is>
          <t>Temps partiel</t>
        </is>
      </c>
      <c r="C18" s="31" t="inlineStr">
        <is>
          <t>Direction</t>
        </is>
      </c>
      <c r="E18" s="31" t="inlineStr">
        <is>
          <t>Inactif</t>
        </is>
      </c>
      <c r="G18" s="31" t="inlineStr">
        <is>
          <t>Rendez-vous médical</t>
        </is>
      </c>
      <c r="I18" s="31" t="inlineStr">
        <is>
          <t>Absence de courte durée</t>
        </is>
      </c>
      <c r="K18" s="31" t="inlineStr">
        <is>
          <t>Avis au supérieur</t>
        </is>
      </c>
    </row>
    <row r="19">
      <c r="A19" s="31" t="inlineStr">
        <is>
          <t>Occasionnel</t>
        </is>
      </c>
      <c r="C19" s="31" t="inlineStr">
        <is>
          <t>Entrepôt</t>
        </is>
      </c>
      <c r="G19" s="31" t="inlineStr">
        <is>
          <t>Accident hors travail</t>
        </is>
      </c>
      <c r="I19" s="31" t="inlineStr">
        <is>
          <t>Absence prolongée</t>
        </is>
      </c>
      <c r="K19" s="31" t="inlineStr">
        <is>
          <t>Document à vérifier</t>
        </is>
      </c>
    </row>
    <row r="20">
      <c r="C20" s="31" t="inlineStr">
        <is>
          <t>Finances</t>
        </is>
      </c>
      <c r="G20" s="31" t="inlineStr">
        <is>
          <t>Autre absence autorisée</t>
        </is>
      </c>
      <c r="I20" s="31" t="inlineStr">
        <is>
          <t>Rendez-vous planifié</t>
        </is>
      </c>
      <c r="K20" s="31" t="inlineStr">
        <is>
          <t>Suivi RH requis</t>
        </is>
      </c>
    </row>
    <row r="21">
      <c r="C21" s="31" t="inlineStr">
        <is>
          <t>Opérations</t>
        </is>
      </c>
    </row>
    <row r="22">
      <c r="C22" s="31" t="inlineStr">
        <is>
          <t>Service à la clientèle</t>
        </is>
      </c>
    </row>
    <row r="23">
      <c r="C23" s="31" t="inlineStr">
        <is>
          <t>Ventes</t>
        </is>
      </c>
    </row>
    <row r="26">
      <c r="A26" s="10" t="inlineStr">
        <is>
          <t>Notes d’utilisation</t>
        </is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</row>
    <row r="27" ht="28" customHeight="1">
      <c r="A27" s="32" t="inlineStr">
        <is>
          <t>1. Ce classeur sert au suivi administratif des heures d’absence maladie.</t>
        </is>
      </c>
      <c r="B27" s="33" t="n"/>
      <c r="C27" s="33" t="n"/>
      <c r="D27" s="33" t="n"/>
      <c r="E27" s="33" t="n"/>
      <c r="F27" s="33" t="n"/>
      <c r="G27" s="33" t="n"/>
      <c r="H27" s="33" t="n"/>
      <c r="I27" s="33" t="n"/>
      <c r="J27" s="33" t="n"/>
      <c r="K27" s="33" t="n"/>
      <c r="L27" s="33" t="n"/>
    </row>
    <row r="28" ht="28" customHeight="1">
      <c r="A28" s="32" t="inlineStr">
        <is>
          <t>2. Valider les règles applicables avec les politiques internes, la paie, les normes du travail et, au besoin, les organismes concernés, notamment la CNESST.</t>
        </is>
      </c>
      <c r="B28" s="33" t="n"/>
      <c r="C28" s="33" t="n"/>
      <c r="D28" s="33" t="n"/>
      <c r="E28" s="33" t="n"/>
      <c r="F28" s="33" t="n"/>
      <c r="G28" s="33" t="n"/>
      <c r="H28" s="33" t="n"/>
      <c r="I28" s="33" t="n"/>
      <c r="J28" s="33" t="n"/>
      <c r="K28" s="33" t="n"/>
      <c r="L28" s="33" t="n"/>
    </row>
    <row r="29" ht="28" customHeight="1">
      <c r="A29" s="32" t="inlineStr">
        <is>
          <t>3. Ne pas consigner de diagnostic ni de renseignement médical détaillé.</t>
        </is>
      </c>
      <c r="B29" s="33" t="n"/>
      <c r="C29" s="33" t="n"/>
      <c r="D29" s="33" t="n"/>
      <c r="E29" s="33" t="n"/>
      <c r="F29" s="33" t="n"/>
      <c r="G29" s="33" t="n"/>
      <c r="H29" s="33" t="n"/>
      <c r="I29" s="33" t="n"/>
      <c r="J29" s="33" t="n"/>
      <c r="K29" s="33" t="n"/>
      <c r="L29" s="33" t="n"/>
    </row>
    <row r="30" ht="28" customHeight="1">
      <c r="A30" s="32" t="inlineStr">
        <is>
          <t>4. Les jours fériés et fermetures d’entreprise ne sont pas exclus automatiquement des jours ouvrables; vérifier les cas concernés.</t>
        </is>
      </c>
      <c r="B30" s="33" t="n"/>
      <c r="C30" s="33" t="n"/>
      <c r="D30" s="33" t="n"/>
      <c r="E30" s="33" t="n"/>
      <c r="F30" s="33" t="n"/>
      <c r="G30" s="33" t="n"/>
      <c r="H30" s="33" t="n"/>
      <c r="I30" s="33" t="n"/>
      <c r="J30" s="33" t="n"/>
      <c r="K30" s="33" t="n"/>
      <c r="L30" s="33" t="n"/>
    </row>
    <row r="31" ht="28" customHeight="1">
      <c r="A31" s="32" t="inlineStr">
        <is>
          <t>5. Les crédits annuels, soldes d’ouverture et ajustements doivent être saisis ou validés selon les règles internes de l’employeur.</t>
        </is>
      </c>
      <c r="B31" s="33" t="n"/>
      <c r="C31" s="33" t="n"/>
      <c r="D31" s="33" t="n"/>
      <c r="E31" s="33" t="n"/>
      <c r="F31" s="33" t="n"/>
      <c r="G31" s="33" t="n"/>
      <c r="H31" s="33" t="n"/>
      <c r="I31" s="33" t="n"/>
      <c r="J31" s="33" t="n"/>
      <c r="K31" s="33" t="n"/>
      <c r="L31" s="3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2026-09-02T13:31:48Z</dcterms:created>
  <dcterms:modified xmlns:dcterms="http://purl.org/dc/terms/" xmlns:xsi="http://www.w3.org/2001/XMLSchema-instance" xsi:type="dcterms:W3CDTF">2026-09-02T13:31:48Z</dcterms:modified>
</cp:coreProperties>
</file>