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styles.xml" ContentType="application/vnd.openxmlformats-officedocument.spreadsheetml.style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ableau de bord" sheetId="1" state="visible" r:id="rId3"/>
    <sheet name="Bons de commande" sheetId="2" state="visible" r:id="rId4"/>
    <sheet name="Listes" sheetId="3" state="visible" r:id="rId5"/>
    <sheet name="Paramètres" sheetId="4" state="visible" r:id="rId6"/>
  </sheets>
  <definedNames>
    <definedName function="false" hidden="false" localSheetId="1" name="_xlnm.Print_Area" vbProcedure="false">'Bons de commande'!$A$1:$U$500</definedName>
    <definedName function="false" hidden="true" localSheetId="2" name="_xlnm._FilterDatabase" vbProcedure="false">Listes!$A$4:$E$104</definedName>
    <definedName function="false" hidden="false" localSheetId="0" name="_xlnm.Print_Area" vbProcedure="false">'Tableau de bord'!$A$1:$H$48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Modèle BC</author>
  </authors>
  <commentList>
    <comment ref="B6" authorId="0">
      <text>
        <r>
          <rPr>
            <sz val="10"/>
            <rFont val="Arial"/>
            <family val="2"/>
          </rPr>
          <t xml:space="preserve">Validez les taux applicables à vos transactions auprès de Revenu Québec ou de votre conseillère ou conseiller fiscal.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-43</xdr:colOff>
                <xdr:row>2</xdr:row>
                <xdr:rowOff>27</xdr:rowOff>
              </xdr:to>
            </anchor>
          </commentPr>
        </mc:Choice>
        <mc:Fallback/>
      </mc:AlternateContent>
    </comment>
    <comment ref="B7" authorId="0">
      <text>
        <r>
          <rPr>
            <sz val="10"/>
            <rFont val="Arial"/>
            <family val="2"/>
          </rPr>
          <t xml:space="preserve">Validez les taux applicables à vos transactions auprès de Revenu Québec ou de votre conseillère ou conseiller fiscal.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-43</xdr:colOff>
                <xdr:row>2</xdr:row>
                <xdr:rowOff>27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<sst xmlns="http://schemas.openxmlformats.org/spreadsheetml/2006/main" count="263" uniqueCount="188">
  <si>
    <t xml:space="preserve">Tableau de bord — Suivi des bons de commande</t>
  </si>
  <si>
    <t xml:space="preserve">Indicateurs calculés à partir du registre des bons de commande. Les montants sont en dollars canadiens.</t>
  </si>
  <si>
    <t xml:space="preserve">Date de consultation</t>
  </si>
  <si>
    <t xml:space="preserve">Total des bons de commande actifs</t>
  </si>
  <si>
    <t xml:space="preserve">Nombre de bons de commande actifs</t>
  </si>
  <si>
    <t xml:space="preserve">Valeur moyenne d’un BC actif</t>
  </si>
  <si>
    <t xml:space="preserve">Bons de commande en retard</t>
  </si>
  <si>
    <t xml:space="preserve">Valeur des BC en retard</t>
  </si>
  <si>
    <t xml:space="preserve">Réceptions partielles</t>
  </si>
  <si>
    <t xml:space="preserve">Factures à recevoir</t>
  </si>
  <si>
    <t xml:space="preserve">Montant à payer</t>
  </si>
  <si>
    <t xml:space="preserve">Lignes à vérifier</t>
  </si>
  <si>
    <t xml:space="preserve">Répartition par statut de suivi</t>
  </si>
  <si>
    <t xml:space="preserve">Nombre de BC</t>
  </si>
  <si>
    <t xml:space="preserve">Valeur totale avec taxes</t>
  </si>
  <si>
    <t xml:space="preserve">Engagements par fournisseur</t>
  </si>
  <si>
    <t xml:space="preserve">Nombre de BC actifs</t>
  </si>
  <si>
    <t xml:space="preserve">Total avec taxes</t>
  </si>
  <si>
    <t xml:space="preserve">En cours</t>
  </si>
  <si>
    <t xml:space="preserve">À suivre bientôt</t>
  </si>
  <si>
    <t xml:space="preserve">En retard</t>
  </si>
  <si>
    <t xml:space="preserve">Réception partielle</t>
  </si>
  <si>
    <t xml:space="preserve">Facture à recevoir</t>
  </si>
  <si>
    <t xml:space="preserve">À payer</t>
  </si>
  <si>
    <t xml:space="preserve">Terminé</t>
  </si>
  <si>
    <t xml:space="preserve">Total des statuts affichés</t>
  </si>
  <si>
    <t xml:space="preserve">Total des fournisseurs</t>
  </si>
  <si>
    <t xml:space="preserve">Contrôles de cohérence</t>
  </si>
  <si>
    <t xml:space="preserve">Total du registre actif</t>
  </si>
  <si>
    <t xml:space="preserve">Total du sommaire par fournisseur</t>
  </si>
  <si>
    <t xml:space="preserve">Écart à expliquer</t>
  </si>
  <si>
    <t xml:space="preserve">L’écart doit être de 0,00 $.</t>
  </si>
  <si>
    <t xml:space="preserve">Résultat du contrôle</t>
  </si>
  <si>
    <t xml:space="preserve">Vérifiez les fournisseurs et les données du registre si un écart est présent.</t>
  </si>
  <si>
    <t xml:space="preserve">Registre des bons de commande</t>
  </si>
  <si>
    <t xml:space="preserve">Saisissez un bon de commande par ligne. Les cellules bleues sont à remplir; les colonnes de calcul sont protégées.</t>
  </si>
  <si>
    <t xml:space="preserve">Les montants avant taxes doivent inclure les frais applicables avant TPS et TVQ. Utilisez « Exonéré » dans le traitement fiscal lorsqu’aucune taxe ne s’applique.</t>
  </si>
  <si>
    <t xml:space="preserve">No de BC</t>
  </si>
  <si>
    <t xml:space="preserve">Date du BC</t>
  </si>
  <si>
    <t xml:space="preserve">Fournisseur</t>
  </si>
  <si>
    <t xml:space="preserve">Description</t>
  </si>
  <si>
    <t xml:space="preserve">Catégorie</t>
  </si>
  <si>
    <t xml:space="preserve">Montant avant taxes</t>
  </si>
  <si>
    <t xml:space="preserve">Traitement fiscal</t>
  </si>
  <si>
    <t xml:space="preserve">TPS</t>
  </si>
  <si>
    <t xml:space="preserve">TVQ</t>
  </si>
  <si>
    <t xml:space="preserve">Date prévue de livraison</t>
  </si>
  <si>
    <t xml:space="preserve">Date de réception</t>
  </si>
  <si>
    <t xml:space="preserve">Statut de réception</t>
  </si>
  <si>
    <t xml:space="preserve">Statut du BC</t>
  </si>
  <si>
    <t xml:space="preserve">No de facture fournisseur</t>
  </si>
  <si>
    <t xml:space="preserve">Statut de facturation</t>
  </si>
  <si>
    <t xml:space="preserve">Responsable</t>
  </si>
  <si>
    <t xml:space="preserve">État de suivi</t>
  </si>
  <si>
    <t xml:space="preserve">Écart de livraison (jours)</t>
  </si>
  <si>
    <t xml:space="preserve">Notes</t>
  </si>
  <si>
    <t xml:space="preserve">Contrôle</t>
  </si>
  <si>
    <t xml:space="preserve">BC-2026-001</t>
  </si>
  <si>
    <t xml:space="preserve">Bureau Pro Montréal inc.</t>
  </si>
  <si>
    <t xml:space="preserve">Papier, cartouches d’encre et fournitures administratives</t>
  </si>
  <si>
    <t xml:space="preserve">Fournitures de bureau</t>
  </si>
  <si>
    <t xml:space="preserve">Taxable</t>
  </si>
  <si>
    <t xml:space="preserve">Reçue</t>
  </si>
  <si>
    <t xml:space="preserve">Fermé</t>
  </si>
  <si>
    <t xml:space="preserve">BPM-45821</t>
  </si>
  <si>
    <t xml:space="preserve">Payée</t>
  </si>
  <si>
    <t xml:space="preserve">Mélanie Roy</t>
  </si>
  <si>
    <t xml:space="preserve">Commande reçue complète.</t>
  </si>
  <si>
    <t xml:space="preserve">BC-2026-002</t>
  </si>
  <si>
    <t xml:space="preserve">Informatique Laurentienne inc.</t>
  </si>
  <si>
    <t xml:space="preserve">Portable pour nouvelle adjointe administrative</t>
  </si>
  <si>
    <t xml:space="preserve">Informatique</t>
  </si>
  <si>
    <t xml:space="preserve">Non reçue</t>
  </si>
  <si>
    <t xml:space="preserve">Confirmé</t>
  </si>
  <si>
    <t xml:space="preserve">Non facturée</t>
  </si>
  <si>
    <t xml:space="preserve">Jean-François Gagnon</t>
  </si>
  <si>
    <t xml:space="preserve">Livraison à confirmer avec le fournisseur.</t>
  </si>
  <si>
    <t xml:space="preserve">BC-2026-003</t>
  </si>
  <si>
    <t xml:space="preserve">Mobilier Commercial Québec inc.</t>
  </si>
  <si>
    <t xml:space="preserve">Bureau réglable et chaise ergonomique</t>
  </si>
  <si>
    <t xml:space="preserve">Mobilier</t>
  </si>
  <si>
    <t xml:space="preserve">MCQ-2026-771</t>
  </si>
  <si>
    <t xml:space="preserve">Facture reçue</t>
  </si>
  <si>
    <t xml:space="preserve">Retard de quatre jours.</t>
  </si>
  <si>
    <t xml:space="preserve">BC-2026-004</t>
  </si>
  <si>
    <t xml:space="preserve">Atelier Mécanique Rive-Sud</t>
  </si>
  <si>
    <t xml:space="preserve">Entretien préventif de la camionnette de service</t>
  </si>
  <si>
    <t xml:space="preserve">Entretien et réparations</t>
  </si>
  <si>
    <t xml:space="preserve">Louis Côté</t>
  </si>
  <si>
    <t xml:space="preserve">Facture à recevoir du fournisseur.</t>
  </si>
  <si>
    <t xml:space="preserve">BC-2026-005</t>
  </si>
  <si>
    <t xml:space="preserve">Imprimerie Saint-Laurent inc.</t>
  </si>
  <si>
    <t xml:space="preserve">Impression de dépliants promotionnels</t>
  </si>
  <si>
    <t xml:space="preserve">Impression et marketing</t>
  </si>
  <si>
    <t xml:space="preserve">Partielle</t>
  </si>
  <si>
    <t xml:space="preserve">ISL-26018</t>
  </si>
  <si>
    <t xml:space="preserve">Sarah Lemieux</t>
  </si>
  <si>
    <t xml:space="preserve">Première livraison reçue; solde attendu.</t>
  </si>
  <si>
    <t xml:space="preserve">BC-2026-006</t>
  </si>
  <si>
    <t xml:space="preserve">Solutions Sécurité Boréale</t>
  </si>
  <si>
    <t xml:space="preserve">Trousse de premiers soins et affichage de sécurité</t>
  </si>
  <si>
    <t xml:space="preserve">Santé et sécurité</t>
  </si>
  <si>
    <t xml:space="preserve">SSB-6817</t>
  </si>
  <si>
    <t xml:space="preserve">Réception confirmée.</t>
  </si>
  <si>
    <t xml:space="preserve">BC-2026-007</t>
  </si>
  <si>
    <t xml:space="preserve">Distribution Café Boréal</t>
  </si>
  <si>
    <t xml:space="preserve">Café, thé et fournitures pour la salle de pause</t>
  </si>
  <si>
    <t xml:space="preserve">Alimentation et café</t>
  </si>
  <si>
    <t xml:space="preserve">DCB-15092</t>
  </si>
  <si>
    <t xml:space="preserve">Commande récurrente.</t>
  </si>
  <si>
    <t xml:space="preserve">BC-2026-008</t>
  </si>
  <si>
    <t xml:space="preserve">Équipements Nordik ltée</t>
  </si>
  <si>
    <t xml:space="preserve">Échelle industrielle et équipement de manutention</t>
  </si>
  <si>
    <t xml:space="preserve">Envoyé</t>
  </si>
  <si>
    <t xml:space="preserve">En attente de confirmation du fournisseur.</t>
  </si>
  <si>
    <t xml:space="preserve">BC-2026-009</t>
  </si>
  <si>
    <t xml:space="preserve">Papeterie du Vieux-Port</t>
  </si>
  <si>
    <t xml:space="preserve">Abonnement annuel à une banque de modèles administratifs</t>
  </si>
  <si>
    <t xml:space="preserve">Services professionnels</t>
  </si>
  <si>
    <t xml:space="preserve">Exonéré</t>
  </si>
  <si>
    <t xml:space="preserve">Sans objet</t>
  </si>
  <si>
    <t xml:space="preserve">PVP-8872</t>
  </si>
  <si>
    <t xml:space="preserve">Service numérique activé le jour même.</t>
  </si>
  <si>
    <t xml:space="preserve">Fournisseurs</t>
  </si>
  <si>
    <t xml:space="preserve">Statuts de bon de commande</t>
  </si>
  <si>
    <t xml:space="preserve">Statuts de réception</t>
  </si>
  <si>
    <t xml:space="preserve">Statuts de facturation</t>
  </si>
  <si>
    <t xml:space="preserve">Catégories d’achat</t>
  </si>
  <si>
    <t xml:space="preserve">Personne-ressource</t>
  </si>
  <si>
    <t xml:space="preserve">Téléphone</t>
  </si>
  <si>
    <t xml:space="preserve">Courriel</t>
  </si>
  <si>
    <t xml:space="preserve">Conditions de paiement</t>
  </si>
  <si>
    <t xml:space="preserve">Amélie Gagnon</t>
  </si>
  <si>
    <t xml:space="preserve">514-555-0184</t>
  </si>
  <si>
    <t xml:space="preserve">commandes@bureaupromtl.ca</t>
  </si>
  <si>
    <t xml:space="preserve">Net 30</t>
  </si>
  <si>
    <t xml:space="preserve">Brouillon</t>
  </si>
  <si>
    <t xml:space="preserve">Marc Tremblay</t>
  </si>
  <si>
    <t xml:space="preserve">418-555-0247</t>
  </si>
  <si>
    <t xml:space="preserve">ventes@equipementsnordik.ca</t>
  </si>
  <si>
    <t xml:space="preserve">Sophie Bélanger</t>
  </si>
  <si>
    <t xml:space="preserve">514-555-0316</t>
  </si>
  <si>
    <t xml:space="preserve">info@papeterievieuxport.ca</t>
  </si>
  <si>
    <t xml:space="preserve">Payable sur réception</t>
  </si>
  <si>
    <t xml:space="preserve">Olivier Roy</t>
  </si>
  <si>
    <t xml:space="preserve">450-555-0188</t>
  </si>
  <si>
    <t xml:space="preserve">soumissions@infolaurentienne.ca</t>
  </si>
  <si>
    <t xml:space="preserve">Refusée</t>
  </si>
  <si>
    <t xml:space="preserve">Litige</t>
  </si>
  <si>
    <t xml:space="preserve">Karine Bouchard</t>
  </si>
  <si>
    <t xml:space="preserve">418-555-0445</t>
  </si>
  <si>
    <t xml:space="preserve">ventes@mobiliercq.ca</t>
  </si>
  <si>
    <t xml:space="preserve">Net 45</t>
  </si>
  <si>
    <t xml:space="preserve">Annulé</t>
  </si>
  <si>
    <t xml:space="preserve">David Côté</t>
  </si>
  <si>
    <t xml:space="preserve">450-555-0521</t>
  </si>
  <si>
    <t xml:space="preserve">atelier@mechaniquesud.ca</t>
  </si>
  <si>
    <t xml:space="preserve">Geneviève Morin</t>
  </si>
  <si>
    <t xml:space="preserve">514-555-0630</t>
  </si>
  <si>
    <t xml:space="preserve">service@imprimeriesl.ca</t>
  </si>
  <si>
    <t xml:space="preserve">Net 15</t>
  </si>
  <si>
    <t xml:space="preserve">Mathieu Pelletier</t>
  </si>
  <si>
    <t xml:space="preserve">819-555-0712</t>
  </si>
  <si>
    <t xml:space="preserve">commandes@securiteboreale.ca</t>
  </si>
  <si>
    <t xml:space="preserve">Valérie Nadeau</t>
  </si>
  <si>
    <t xml:space="preserve">581-555-0825</t>
  </si>
  <si>
    <t xml:space="preserve">ventes@cafeboreal.ca</t>
  </si>
  <si>
    <t xml:space="preserve">Autre</t>
  </si>
  <si>
    <t xml:space="preserve">Paramètres du classeur</t>
  </si>
  <si>
    <t xml:space="preserve">Modifiez seulement les cellules en bleu. Les taux ci-dessous doivent être confirmés selon votre situation fiscale.</t>
  </si>
  <si>
    <t xml:space="preserve">Paramètre</t>
  </si>
  <si>
    <t xml:space="preserve">Valeur</t>
  </si>
  <si>
    <t xml:space="preserve">Unité</t>
  </si>
  <si>
    <t xml:space="preserve">Taux de TPS</t>
  </si>
  <si>
    <t xml:space="preserve">%</t>
  </si>
  <si>
    <t xml:space="preserve">Taxe sur les produits et services applicable, si facturée</t>
  </si>
  <si>
    <t xml:space="preserve">Taux de TVQ</t>
  </si>
  <si>
    <t xml:space="preserve">Taxe de vente du Québec applicable, si facturée</t>
  </si>
  <si>
    <t xml:space="preserve">Délai d’alerte avant livraison</t>
  </si>
  <si>
    <t xml:space="preserve">jours</t>
  </si>
  <si>
    <t xml:space="preserve">Nombre de jours avant la date prévue de livraison pour signaler un suivi</t>
  </si>
  <si>
    <t xml:space="preserve">Devise</t>
  </si>
  <si>
    <t xml:space="preserve">CAD</t>
  </si>
  <si>
    <t xml:space="preserve">texte</t>
  </si>
  <si>
    <t xml:space="preserve">Devise de référence du classeur</t>
  </si>
  <si>
    <t xml:space="preserve">Préfixe suggéré de bon de commande</t>
  </si>
  <si>
    <t xml:space="preserve">BC-</t>
  </si>
  <si>
    <t xml:space="preserve">Préfixe facultatif pour la numérotation interne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</si>
</sst>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.00\ [$$-fr-CA]"/>
    <numFmt numFmtId="167" formatCode="#,##0"/>
    <numFmt numFmtId="168" formatCode="#,##0.00"/>
    <numFmt numFmtId="169" formatCode="0.0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11"/>
      <color rgb="FF40404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4B87"/>
        <bgColor rgb="FF333399"/>
      </patternFill>
    </fill>
    <fill>
      <patternFill patternType="solid">
        <fgColor rgb="FFDDEBF7"/>
        <bgColor rgb="FFD9EAD3"/>
      </patternFill>
    </fill>
    <fill>
      <patternFill patternType="solid">
        <fgColor rgb="FFF2F7FB"/>
        <bgColor rgb="FFFFFFFF"/>
      </patternFill>
    </fill>
    <fill>
      <patternFill patternType="solid">
        <fgColor rgb="FF2D6A9F"/>
        <bgColor rgb="FF147D64"/>
      </patternFill>
    </fill>
    <fill>
      <patternFill patternType="solid">
        <fgColor rgb="FFFFF4D6"/>
        <bgColor rgb="FFFCE4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7D5E0"/>
      </left>
      <right style="thin">
        <color rgb="FFC7D5E0"/>
      </right>
      <top style="thin">
        <color rgb="FFC7D5E0"/>
      </top>
      <bottom style="thin">
        <color rgb="FFC7D5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9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ont>
        <name val="Calibri"/>
        <charset val="1"/>
        <family val="0"/>
        <b val="1"/>
        <color rgb="FFC73939"/>
        <sz val="10"/>
      </font>
      <fill>
        <patternFill>
          <bgColor rgb="FFF4CCCC"/>
        </patternFill>
      </fill>
    </dxf>
    <dxf>
      <font>
        <name val="Calibri"/>
        <charset val="1"/>
        <family val="0"/>
        <b val="1"/>
        <color rgb="FF7F6000"/>
        <sz val="10"/>
      </font>
      <fill>
        <patternFill>
          <bgColor rgb="FFFCE4D6"/>
        </patternFill>
      </fill>
    </dxf>
    <dxf>
      <font>
        <name val="Calibri"/>
        <charset val="1"/>
        <family val="0"/>
        <b val="1"/>
        <color rgb="FF147D64"/>
        <sz val="10"/>
      </font>
      <fill>
        <patternFill>
          <bgColor rgb="FFD9EAD3"/>
        </patternFill>
      </fill>
    </dxf>
    <dxf>
      <fill>
        <patternFill patternType="solid">
          <fgColor rgb="FF2D6A9F"/>
          <bgColor rgb="FF000000"/>
        </patternFill>
      </fill>
    </dxf>
    <dxf>
      <fill>
        <patternFill patternType="solid">
          <fgColor rgb="FFFFF4D6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7FB"/>
          <bgColor rgb="FF000000"/>
        </patternFill>
      </fill>
    </dxf>
    <dxf>
      <fill>
        <patternFill patternType="solid">
          <fgColor rgb="FFD9EAD3"/>
          <bgColor rgb="FF000000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147D64"/>
          <bgColor rgb="FF000000"/>
        </patternFill>
      </fill>
    </dxf>
    <dxf>
      <fill>
        <patternFill patternType="solid">
          <fgColor rgb="FF7F6000"/>
          <bgColor rgb="FF000000"/>
        </patternFill>
      </fill>
    </dxf>
    <dxf>
      <fill>
        <patternFill patternType="solid">
          <fgColor rgb="FFC73939"/>
          <bgColor rgb="FF000000"/>
        </patternFill>
      </fill>
    </dxf>
    <dxf>
      <font>
        <name val="Calibri"/>
        <charset val="1"/>
        <family val="0"/>
        <b val="1"/>
        <color rgb="FF7F6000"/>
        <sz val="10"/>
      </font>
      <fill>
        <patternFill>
          <bgColor rgb="FFFFF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147D64"/>
      <rgbColor rgb="FFD9D9D9"/>
      <rgbColor rgb="FF878787"/>
      <rgbColor rgb="FF9999FF"/>
      <rgbColor rgb="FFC73939"/>
      <rgbColor rgb="FFFFF4D6"/>
      <rgbColor rgb="FFDDEBF7"/>
      <rgbColor rgb="FF660066"/>
      <rgbColor rgb="FFFF8080"/>
      <rgbColor rgb="FF2D6A9F"/>
      <rgbColor rgb="FFC7D5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7FB"/>
      <rgbColor rgb="FFD9EAD3"/>
      <rgbColor rgb="FFFCE4D6"/>
      <rgbColor rgb="FF99CCFF"/>
      <rgbColor rgb="FFF4B183"/>
      <rgbColor rgb="FFCC99FF"/>
      <rgbColor rgb="FFF4CCCC"/>
      <rgbColor rgb="FF3366FF"/>
      <rgbColor rgb="FF33CCCC"/>
      <rgbColor rgb="FF99CC00"/>
      <rgbColor rgb="FFFFD966"/>
      <rgbColor rgb="FFFF9900"/>
      <rgbColor rgb="FFFF6600"/>
      <rgbColor rgb="FF666699"/>
      <rgbColor rgb="FF969696"/>
      <rgbColor rgb="FF004B87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Valeur des bons de commande par état de suivi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'Tableau de bord'!C12</c:f>
              <c:strCache>
                <c:ptCount val="1"/>
                <c:pt idx="0">
                  <c:v>Valeur totale avec taxes</c:v>
                </c:pt>
              </c:strCache>
            </c:strRef>
          </c:tx>
          <c:spPr>
            <a:solidFill>
              <a:srgbClr val="2D6A9F"/>
            </a:solidFill>
            <a:ln w="12600">
              <a:noFill/>
            </a:ln>
          </c:spPr>
          <c:invertIfNegative val="0"/>
          <c:dPt>
            <c:idx val="0"/>
            <c:invertIfNegative val="0"/>
            <c:spPr>
              <a:solidFill>
                <a:srgbClr val="2D6A9F"/>
              </a:solidFill>
              <a:ln w="0">
                <a:noFill/>
              </a:ln>
            </c:spPr>
          </c:dPt>
          <c:dPt>
            <c:idx val="1"/>
            <c:invertIfNegative val="0"/>
            <c:spPr>
              <a:solidFill>
                <a:srgbClr val="FFD966"/>
              </a:solidFill>
              <a:ln w="0">
                <a:noFill/>
              </a:ln>
            </c:spPr>
          </c:dPt>
          <c:dPt>
            <c:idx val="2"/>
            <c:invertIfNegative val="0"/>
            <c:spPr>
              <a:solidFill>
                <a:srgbClr val="C73939"/>
              </a:solidFill>
              <a:ln w="0">
                <a:noFill/>
              </a:ln>
            </c:spPr>
          </c:dPt>
          <c:dPt>
            <c:idx val="3"/>
            <c:invertIfNegative val="0"/>
            <c:spPr>
              <a:solidFill>
                <a:srgbClr val="2D6A9F"/>
              </a:solidFill>
              <a:ln w="0">
                <a:noFill/>
              </a:ln>
            </c:spPr>
          </c:dPt>
          <c:dPt>
            <c:idx val="4"/>
            <c:invertIfNegative val="0"/>
            <c:spPr>
              <a:solidFill>
                <a:srgbClr val="2D6A9F"/>
              </a:solidFill>
              <a:ln w="0">
                <a:noFill/>
              </a:ln>
            </c:spPr>
          </c:dPt>
          <c:dPt>
            <c:idx val="5"/>
            <c:invertIfNegative val="0"/>
            <c:spPr>
              <a:solidFill>
                <a:srgbClr val="F4B183"/>
              </a:solidFill>
              <a:ln w="0">
                <a:noFill/>
              </a:ln>
            </c:spPr>
          </c:dPt>
          <c:dPt>
            <c:idx val="6"/>
            <c:invertIfNegative val="0"/>
            <c:spPr>
              <a:solidFill>
                <a:srgbClr val="147D64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bord'!$A$13:$A$19</c:f>
              <c:strCache>
                <c:ptCount val="7"/>
                <c:pt idx="0">
                  <c:v>En cours</c:v>
                </c:pt>
                <c:pt idx="1">
                  <c:v>À suivre bientôt</c:v>
                </c:pt>
                <c:pt idx="2">
                  <c:v>En retard</c:v>
                </c:pt>
                <c:pt idx="3">
                  <c:v>Réception partielle</c:v>
                </c:pt>
                <c:pt idx="4">
                  <c:v>Facture à recevoir</c:v>
                </c:pt>
                <c:pt idx="5">
                  <c:v>À payer</c:v>
                </c:pt>
                <c:pt idx="6">
                  <c:v>Terminé</c:v>
                </c:pt>
              </c:strCache>
            </c:strRef>
          </c:cat>
          <c:val>
            <c:numRef>
              <c:f>'Tableau de bord'!$C$13:$C$19</c:f>
              <c:numCache>
                <c:formatCode>#,##0.00\ [$$-fr-CA]</c:formatCode>
                <c:ptCount val="7"/>
                <c:pt idx="0">
                  <c:v>0</c:v>
                </c:pt>
                <c:pt idx="1">
                  <c:v>4553.01</c:v>
                </c:pt>
                <c:pt idx="2">
                  <c:v>2125.88775</c:v>
                </c:pt>
                <c:pt idx="3">
                  <c:v>1293.46875</c:v>
                </c:pt>
                <c:pt idx="4">
                  <c:v>799.07625</c:v>
                </c:pt>
                <c:pt idx="5">
                  <c:v>2730.65625</c:v>
                </c:pt>
                <c:pt idx="6">
                  <c:v>1633.9550625</c:v>
                </c:pt>
              </c:numCache>
            </c:numRef>
          </c:val>
        </c:ser>
        <c:gapWidth val="150"/>
        <c:overlap val="0"/>
        <c:axId val="92295598"/>
        <c:axId val="82174980"/>
      </c:barChart>
      <c:catAx>
        <c:axId val="92295598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Montant en dollars canadiens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\ [$$-fr-CA]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2174980"/>
        <c:crosses val="autoZero"/>
        <c:auto val="1"/>
        <c:lblAlgn val="ctr"/>
        <c:lblOffset val="100"/>
        <c:noMultiLvlLbl val="0"/>
      </c:catAx>
      <c:valAx>
        <c:axId val="8217498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État de suivi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\ [$$-fr-CA]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2295598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29</xdr:row>
      <xdr:rowOff>0</xdr:rowOff>
    </xdr:from>
    <xdr:to>
      <xdr:col>3</xdr:col>
      <xdr:colOff>755280</xdr:colOff>
      <xdr:row>44</xdr:row>
      <xdr:rowOff>22320</xdr:rowOff>
    </xdr:to>
    <xdr:graphicFrame>
      <xdr:nvGraphicFramePr>
        <xdr:cNvPr id="1" name="Chart 1"/>
        <xdr:cNvGraphicFramePr/>
      </xdr:nvGraphicFramePr>
      <xdr:xfrm>
        <a:off x="0" y="586368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tblBonsCommande" displayName="tblBonsCommande" ref="A5:U500" headerRowCount="1" totalsRowCount="0" totalsRowShown="0">
  <autoFilter ref="A5:U500"/>
  <tableColumns count="21">
    <tableColumn id="1" name="No de BC"/>
    <tableColumn id="2" name="Date du BC"/>
    <tableColumn id="3" name="Fournisseur"/>
    <tableColumn id="4" name="Description"/>
    <tableColumn id="5" name="Catégorie"/>
    <tableColumn id="6" name="Montant avant taxes"/>
    <tableColumn id="7" name="Traitement fiscal"/>
    <tableColumn id="8" name="TPS"/>
    <tableColumn id="9" name="TVQ"/>
    <tableColumn id="10" name="Total avec taxes"/>
    <tableColumn id="11" name="Date prévue de livraison"/>
    <tableColumn id="12" name="Date de réception"/>
    <tableColumn id="13" name="Statut de réception"/>
    <tableColumn id="14" name="Statut du BC"/>
    <tableColumn id="15" name="No de facture fournisseur"/>
    <tableColumn id="16" name="Statut de facturation"/>
    <tableColumn id="17" name="Responsable"/>
    <tableColumn id="18" name="État de suivi"/>
    <tableColumn id="19" name="Écart de livraison (jours)"/>
    <tableColumn id="20" name="Notes"/>
    <tableColumn id="21" name="Contrôle"/>
  </tableColumns>
</table>
</file>

<file path=xl/tables/table2.xml><?xml version="1.0" encoding="utf-8"?>
<table xmlns="http://schemas.openxmlformats.org/spreadsheetml/2006/main" id="2" name="tblFournisseurs" displayName="tblFournisseurs" ref="A4:E104" headerRowCount="1" totalsRowCount="0" totalsRowShown="0">
  <autoFilter ref="A4:E104"/>
  <tableColumns count="5">
    <tableColumn id="1" name="Fournisseur"/>
    <tableColumn id="2" name="Personne-ressource"/>
    <tableColumn id="3" name="Téléphone"/>
    <tableColumn id="4" name="Courriel"/>
    <tableColumn id="5" name="Conditions de paiement"/>
  </tableColumns>
</table>
</file>

<file path=xl/tables/table3.xml><?xml version="1.0" encoding="utf-8"?>
<table xmlns="http://schemas.openxmlformats.org/spreadsheetml/2006/main" id="3" name="tblStatutsBC" displayName="tblStatutsBC" ref="G4:G9" headerRowCount="1" totalsRowCount="0" totalsRowShown="0">
  <autoFilter ref="G4:G9"/>
  <tableColumns count="1">
    <tableColumn id="1" name="Statut du BC"/>
  </tableColumns>
</table>
</file>

<file path=xl/tables/table4.xml><?xml version="1.0" encoding="utf-8"?>
<table xmlns="http://schemas.openxmlformats.org/spreadsheetml/2006/main" id="4" name="tblStatutsFacturation" displayName="tblStatutsFacturation" ref="K4:K8" headerRowCount="1" totalsRowCount="0" totalsRowShown="0">
  <autoFilter ref="K4:K8"/>
  <tableColumns count="1">
    <tableColumn id="1" name="Statut de facturation"/>
  </tableColumns>
</table>
</file>

<file path=xl/tables/table5.xml><?xml version="1.0" encoding="utf-8"?>
<table xmlns="http://schemas.openxmlformats.org/spreadsheetml/2006/main" id="5" name="tblStatutsReception" displayName="tblStatutsReception" ref="I4:I9" headerRowCount="1" totalsRowCount="0" totalsRowShown="0">
  <autoFilter ref="I4:I9"/>
  <tableColumns count="1">
    <tableColumn id="1" name="Statut de réception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table" Target="../tables/table2.xml"/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table" Target="../tables/table5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"/>
    <col collapsed="false" customWidth="true" hidden="false" outlineLevel="0" max="2" min="2" style="0" width="17"/>
    <col collapsed="false" customWidth="true" hidden="false" outlineLevel="0" max="3" min="3" style="0" width="23"/>
    <col collapsed="false" customWidth="true" hidden="false" outlineLevel="0" max="4" min="4" style="0" width="29"/>
    <col collapsed="false" customWidth="true" hidden="false" outlineLevel="0" max="5" min="5" style="0" width="35"/>
    <col collapsed="false" customWidth="true" hidden="false" outlineLevel="0" max="6" min="6" style="0" width="21"/>
    <col collapsed="false" customWidth="true" hidden="false" outlineLevel="0" max="7" min="7" style="0" width="34"/>
    <col collapsed="false" customWidth="true" hidden="false" outlineLevel="0" max="8" min="8" style="0" width="18"/>
  </cols>
  <sheetData>
    <row r="1" customFormat="false" ht="27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n">
        <f aca="true">TODAY()</f>
        <v>46261</v>
      </c>
    </row>
    <row r="5" customFormat="false" ht="23.85" hidden="false" customHeight="false" outlineLevel="0" collapsed="false">
      <c r="A5" s="5" t="s">
        <v>3</v>
      </c>
      <c r="B5" s="6" t="n">
        <f aca="false">IFERROR(SUMIFS('Bons de commande'!$J$6:$J$500,'Bons de commande'!$N$6:$N$500,"&lt;&gt;"&amp;"Annulé"),0)</f>
        <v>13136.0540625</v>
      </c>
      <c r="D5" s="5" t="s">
        <v>4</v>
      </c>
      <c r="E5" s="7" t="n">
        <f aca="false">IFERROR(COUNTIFS('Bons de commande'!$A$6:$A$500,"&lt;&gt;",'Bons de commande'!$N$6:$N$500,"&lt;&gt;"&amp;"Annulé"),0)</f>
        <v>9</v>
      </c>
      <c r="G5" s="5" t="s">
        <v>5</v>
      </c>
      <c r="H5" s="6" t="n">
        <f aca="false">IFERROR(B5/E5,0)</f>
        <v>1459.5615625</v>
      </c>
    </row>
    <row r="7" customFormat="false" ht="15" hidden="false" customHeight="false" outlineLevel="0" collapsed="false">
      <c r="A7" s="5" t="s">
        <v>6</v>
      </c>
      <c r="B7" s="7" t="n">
        <f aca="false">IFERROR(COUNTIF('Bons de commande'!$R$6:$R$500,"En retard"),0)</f>
        <v>1</v>
      </c>
      <c r="D7" s="5" t="s">
        <v>7</v>
      </c>
      <c r="E7" s="6" t="n">
        <f aca="false">IFERROR(SUMIF('Bons de commande'!$R$6:$R$500,"En retard",'Bons de commande'!$J$6:$J$500),0)</f>
        <v>2125.88775</v>
      </c>
      <c r="G7" s="5" t="s">
        <v>8</v>
      </c>
      <c r="H7" s="7" t="n">
        <f aca="false">IFERROR(COUNTIF('Bons de commande'!$M$6:$M$500,"Partielle"),0)</f>
        <v>1</v>
      </c>
    </row>
    <row r="9" customFormat="false" ht="15" hidden="false" customHeight="false" outlineLevel="0" collapsed="false">
      <c r="A9" s="5" t="s">
        <v>9</v>
      </c>
      <c r="B9" s="7" t="n">
        <f aca="false">IFERROR(COUNTIF('Bons de commande'!$R$6:$R$500,"Facture à recevoir"),0)</f>
        <v>1</v>
      </c>
      <c r="D9" s="5" t="s">
        <v>10</v>
      </c>
      <c r="E9" s="6" t="n">
        <f aca="false">IFERROR(SUMIF('Bons de commande'!$R$6:$R$500,"À payer",'Bons de commande'!$J$6:$J$500),0)</f>
        <v>2730.65625</v>
      </c>
      <c r="G9" s="5" t="s">
        <v>11</v>
      </c>
      <c r="H9" s="7" t="n">
        <f aca="false">IFERROR(COUNTIFS('Bons de commande'!$A$6:$A$500,"&lt;&gt;",'Bons de commande'!$U$6:$U$500,"&lt;&gt;"&amp;"OK"),0)</f>
        <v>0</v>
      </c>
    </row>
    <row r="12" customFormat="false" ht="15" hidden="false" customHeight="false" outlineLevel="0" collapsed="false">
      <c r="A12" s="8" t="s">
        <v>12</v>
      </c>
      <c r="B12" s="8" t="s">
        <v>13</v>
      </c>
      <c r="C12" s="8" t="s">
        <v>14</v>
      </c>
      <c r="E12" s="8" t="s">
        <v>15</v>
      </c>
      <c r="F12" s="8" t="s">
        <v>16</v>
      </c>
      <c r="G12" s="8" t="s">
        <v>17</v>
      </c>
    </row>
    <row r="13" customFormat="false" ht="15" hidden="false" customHeight="false" outlineLevel="0" collapsed="false">
      <c r="A13" s="9" t="s">
        <v>18</v>
      </c>
      <c r="B13" s="10" t="n">
        <f aca="false">IFERROR(COUNTIF('Bons de commande'!$R$6:$R$500,A13),0)</f>
        <v>0</v>
      </c>
      <c r="C13" s="11" t="n">
        <f aca="false">IFERROR(SUMIF('Bons de commande'!$R$6:$R$500,A13,'Bons de commande'!$J$6:$J$500),0)</f>
        <v>0</v>
      </c>
      <c r="E13" s="9" t="str">
        <f aca="false">IFERROR(Listes!$A$5,"")</f>
        <v>Bureau Pro Montréal inc.</v>
      </c>
      <c r="F13" s="10" t="n">
        <f aca="false">IFERROR(COUNTIFS('Bons de commande'!$A$6:$A$500,"&lt;&gt;",'Bons de commande'!$C$6:$C$500,E13,'Bons de commande'!$N$6:$N$500,"&lt;&gt;"&amp;"Annulé"),0)</f>
        <v>1</v>
      </c>
      <c r="G13" s="11" t="n">
        <f aca="false">IFERROR(SUMIFS('Bons de commande'!$J$6:$J$500,'Bons de commande'!$C$6:$C$500,E13,'Bons de commande'!$N$6:$N$500,"&lt;&gt;"&amp;"Annulé"),0)</f>
        <v>559.6408125</v>
      </c>
    </row>
    <row r="14" customFormat="false" ht="15" hidden="false" customHeight="false" outlineLevel="0" collapsed="false">
      <c r="A14" s="9" t="s">
        <v>19</v>
      </c>
      <c r="B14" s="10" t="n">
        <f aca="false">IFERROR(COUNTIF('Bons de commande'!$R$6:$R$500,A14),0)</f>
        <v>1</v>
      </c>
      <c r="C14" s="11" t="n">
        <f aca="false">IFERROR(SUMIF('Bons de commande'!$R$6:$R$500,A14,'Bons de commande'!$J$6:$J$500),0)</f>
        <v>4553.01</v>
      </c>
      <c r="E14" s="9" t="str">
        <f aca="false">IFERROR(Listes!$A$6,"")</f>
        <v>Équipements Nordik ltée</v>
      </c>
      <c r="F14" s="10" t="n">
        <f aca="false">IFERROR(COUNTIFS('Bons de commande'!$A$6:$A$500,"&lt;&gt;",'Bons de commande'!$C$6:$C$500,E14,'Bons de commande'!$N$6:$N$500,"&lt;&gt;"&amp;"Annulé"),0)</f>
        <v>1</v>
      </c>
      <c r="G14" s="11" t="n">
        <f aca="false">IFERROR(SUMIFS('Bons de commande'!$J$6:$J$500,'Bons de commande'!$C$6:$C$500,E14,'Bons de commande'!$N$6:$N$500,"&lt;&gt;"&amp;"Annulé"),0)</f>
        <v>4553.01</v>
      </c>
    </row>
    <row r="15" customFormat="false" ht="15" hidden="false" customHeight="false" outlineLevel="0" collapsed="false">
      <c r="A15" s="9" t="s">
        <v>20</v>
      </c>
      <c r="B15" s="10" t="n">
        <f aca="false">IFERROR(COUNTIF('Bons de commande'!$R$6:$R$500,A15),0)</f>
        <v>1</v>
      </c>
      <c r="C15" s="11" t="n">
        <f aca="false">IFERROR(SUMIF('Bons de commande'!$R$6:$R$500,A15,'Bons de commande'!$J$6:$J$500),0)</f>
        <v>2125.88775</v>
      </c>
      <c r="E15" s="9" t="str">
        <f aca="false">IFERROR(Listes!$A$7,"")</f>
        <v>Papeterie du Vieux-Port</v>
      </c>
      <c r="F15" s="10" t="n">
        <f aca="false">IFERROR(COUNTIFS('Bons de commande'!$A$6:$A$500,"&lt;&gt;",'Bons de commande'!$C$6:$C$500,E15,'Bons de commande'!$N$6:$N$500,"&lt;&gt;"&amp;"Annulé"),0)</f>
        <v>1</v>
      </c>
      <c r="G15" s="11" t="n">
        <f aca="false">IFERROR(SUMIFS('Bons de commande'!$J$6:$J$500,'Bons de commande'!$C$6:$C$500,E15,'Bons de commande'!$N$6:$N$500,"&lt;&gt;"&amp;"Annulé"),0)</f>
        <v>450</v>
      </c>
    </row>
    <row r="16" customFormat="false" ht="15" hidden="false" customHeight="false" outlineLevel="0" collapsed="false">
      <c r="A16" s="9" t="s">
        <v>21</v>
      </c>
      <c r="B16" s="10" t="n">
        <f aca="false">IFERROR(COUNTIF('Bons de commande'!$R$6:$R$500,A16),0)</f>
        <v>1</v>
      </c>
      <c r="C16" s="11" t="n">
        <f aca="false">IFERROR(SUMIF('Bons de commande'!$R$6:$R$500,A16,'Bons de commande'!$J$6:$J$500),0)</f>
        <v>1293.46875</v>
      </c>
      <c r="E16" s="9" t="str">
        <f aca="false">IFERROR(Listes!$A$8,"")</f>
        <v>Informatique Laurentienne inc.</v>
      </c>
      <c r="F16" s="10" t="n">
        <f aca="false">IFERROR(COUNTIFS('Bons de commande'!$A$6:$A$500,"&lt;&gt;",'Bons de commande'!$C$6:$C$500,E16,'Bons de commande'!$N$6:$N$500,"&lt;&gt;"&amp;"Annulé"),0)</f>
        <v>1</v>
      </c>
      <c r="G16" s="11" t="n">
        <f aca="false">IFERROR(SUMIFS('Bons de commande'!$J$6:$J$500,'Bons de commande'!$C$6:$C$500,E16,'Bons de commande'!$N$6:$N$500,"&lt;&gt;"&amp;"Annulé"),0)</f>
        <v>2125.88775</v>
      </c>
    </row>
    <row r="17" customFormat="false" ht="15" hidden="false" customHeight="false" outlineLevel="0" collapsed="false">
      <c r="A17" s="9" t="s">
        <v>22</v>
      </c>
      <c r="B17" s="10" t="n">
        <f aca="false">IFERROR(COUNTIF('Bons de commande'!$R$6:$R$500,A17),0)</f>
        <v>1</v>
      </c>
      <c r="C17" s="11" t="n">
        <f aca="false">IFERROR(SUMIF('Bons de commande'!$R$6:$R$500,A17,'Bons de commande'!$J$6:$J$500),0)</f>
        <v>799.07625</v>
      </c>
      <c r="E17" s="9" t="str">
        <f aca="false">IFERROR(Listes!$A$9,"")</f>
        <v>Mobilier Commercial Québec inc.</v>
      </c>
      <c r="F17" s="10" t="n">
        <f aca="false">IFERROR(COUNTIFS('Bons de commande'!$A$6:$A$500,"&lt;&gt;",'Bons de commande'!$C$6:$C$500,E17,'Bons de commande'!$N$6:$N$500,"&lt;&gt;"&amp;"Annulé"),0)</f>
        <v>1</v>
      </c>
      <c r="G17" s="11" t="n">
        <f aca="false">IFERROR(SUMIFS('Bons de commande'!$J$6:$J$500,'Bons de commande'!$C$6:$C$500,E17,'Bons de commande'!$N$6:$N$500,"&lt;&gt;"&amp;"Annulé"),0)</f>
        <v>2730.65625</v>
      </c>
    </row>
    <row r="18" customFormat="false" ht="15" hidden="false" customHeight="false" outlineLevel="0" collapsed="false">
      <c r="A18" s="9" t="s">
        <v>23</v>
      </c>
      <c r="B18" s="10" t="n">
        <f aca="false">IFERROR(COUNTIF('Bons de commande'!$R$6:$R$500,A18),0)</f>
        <v>1</v>
      </c>
      <c r="C18" s="11" t="n">
        <f aca="false">IFERROR(SUMIF('Bons de commande'!$R$6:$R$500,A18,'Bons de commande'!$J$6:$J$500),0)</f>
        <v>2730.65625</v>
      </c>
      <c r="E18" s="9" t="str">
        <f aca="false">IFERROR(Listes!$A$10,"")</f>
        <v>Atelier Mécanique Rive-Sud</v>
      </c>
      <c r="F18" s="10" t="n">
        <f aca="false">IFERROR(COUNTIFS('Bons de commande'!$A$6:$A$500,"&lt;&gt;",'Bons de commande'!$C$6:$C$500,E18,'Bons de commande'!$N$6:$N$500,"&lt;&gt;"&amp;"Annulé"),0)</f>
        <v>1</v>
      </c>
      <c r="G18" s="11" t="n">
        <f aca="false">IFERROR(SUMIFS('Bons de commande'!$J$6:$J$500,'Bons de commande'!$C$6:$C$500,E18,'Bons de commande'!$N$6:$N$500,"&lt;&gt;"&amp;"Annulé"),0)</f>
        <v>799.07625</v>
      </c>
    </row>
    <row r="19" customFormat="false" ht="15" hidden="false" customHeight="false" outlineLevel="0" collapsed="false">
      <c r="A19" s="9" t="s">
        <v>24</v>
      </c>
      <c r="B19" s="10" t="n">
        <f aca="false">IFERROR(COUNTIF('Bons de commande'!$R$6:$R$500,A19),0)</f>
        <v>4</v>
      </c>
      <c r="C19" s="11" t="n">
        <f aca="false">IFERROR(SUMIF('Bons de commande'!$R$6:$R$500,A19,'Bons de commande'!$J$6:$J$500),0)</f>
        <v>1633.9550625</v>
      </c>
      <c r="E19" s="9" t="str">
        <f aca="false">IFERROR(Listes!$A$11,"")</f>
        <v>Imprimerie Saint-Laurent inc.</v>
      </c>
      <c r="F19" s="10" t="n">
        <f aca="false">IFERROR(COUNTIFS('Bons de commande'!$A$6:$A$500,"&lt;&gt;",'Bons de commande'!$C$6:$C$500,E19,'Bons de commande'!$N$6:$N$500,"&lt;&gt;"&amp;"Annulé"),0)</f>
        <v>1</v>
      </c>
      <c r="G19" s="11" t="n">
        <f aca="false">IFERROR(SUMIFS('Bons de commande'!$J$6:$J$500,'Bons de commande'!$C$6:$C$500,E19,'Bons de commande'!$N$6:$N$500,"&lt;&gt;"&amp;"Annulé"),0)</f>
        <v>1293.46875</v>
      </c>
    </row>
    <row r="20" customFormat="false" ht="15" hidden="false" customHeight="false" outlineLevel="0" collapsed="false">
      <c r="A20" s="3" t="s">
        <v>25</v>
      </c>
      <c r="B20" s="12" t="n">
        <f aca="false">IFERROR(SUM(B13:B19),0)</f>
        <v>9</v>
      </c>
      <c r="C20" s="13" t="n">
        <f aca="false">IFERROR(SUM(C13:C19),0)</f>
        <v>13136.0540625</v>
      </c>
      <c r="E20" s="9" t="str">
        <f aca="false">IFERROR(Listes!$A$12,"")</f>
        <v>Solutions Sécurité Boréale</v>
      </c>
      <c r="F20" s="10" t="n">
        <f aca="false">IFERROR(COUNTIFS('Bons de commande'!$A$6:$A$500,"&lt;&gt;",'Bons de commande'!$C$6:$C$500,E20,'Bons de commande'!$N$6:$N$500,"&lt;&gt;"&amp;"Annulé"),0)</f>
        <v>1</v>
      </c>
      <c r="G20" s="11" t="n">
        <f aca="false">IFERROR(SUMIFS('Bons de commande'!$J$6:$J$500,'Bons de commande'!$C$6:$C$500,E20,'Bons de commande'!$N$6:$N$500,"&lt;&gt;"&amp;"Annulé"),0)</f>
        <v>377.5779</v>
      </c>
    </row>
    <row r="21" customFormat="false" ht="15" hidden="false" customHeight="false" outlineLevel="0" collapsed="false">
      <c r="E21" s="9" t="str">
        <f aca="false">IFERROR(Listes!$A$13,"")</f>
        <v>Distribution Café Boréal</v>
      </c>
      <c r="F21" s="10" t="n">
        <f aca="false">IFERROR(COUNTIFS('Bons de commande'!$A$6:$A$500,"&lt;&gt;",'Bons de commande'!$C$6:$C$500,E21,'Bons de commande'!$N$6:$N$500,"&lt;&gt;"&amp;"Annulé"),0)</f>
        <v>1</v>
      </c>
      <c r="G21" s="11" t="n">
        <f aca="false">IFERROR(SUMIFS('Bons de commande'!$J$6:$J$500,'Bons de commande'!$C$6:$C$500,E21,'Bons de commande'!$N$6:$N$500,"&lt;&gt;"&amp;"Annulé"),0)</f>
        <v>246.73635</v>
      </c>
    </row>
    <row r="22" customFormat="false" ht="15" hidden="false" customHeight="false" outlineLevel="0" collapsed="false">
      <c r="E22" s="3" t="s">
        <v>26</v>
      </c>
      <c r="F22" s="12" t="n">
        <f aca="false">IFERROR(SUM(F13:F21),0)</f>
        <v>9</v>
      </c>
      <c r="G22" s="13" t="n">
        <f aca="false">IFERROR(SUM(G13:G21),0)</f>
        <v>13136.0540625</v>
      </c>
    </row>
    <row r="24" customFormat="false" ht="15" hidden="false" customHeight="false" outlineLevel="0" collapsed="false">
      <c r="E24" s="14" t="s">
        <v>27</v>
      </c>
      <c r="F24" s="15"/>
      <c r="G24" s="15"/>
    </row>
    <row r="25" customFormat="false" ht="15" hidden="false" customHeight="false" outlineLevel="0" collapsed="false">
      <c r="E25" s="16" t="s">
        <v>28</v>
      </c>
      <c r="F25" s="6" t="n">
        <f aca="false">IFERROR(SUMIFS('Bons de commande'!$J$6:$J$500,'Bons de commande'!$N$6:$N$500,"&lt;&gt;"&amp;"Annulé"),0)</f>
        <v>13136.0540625</v>
      </c>
      <c r="G25" s="17"/>
    </row>
    <row r="26" customFormat="false" ht="15" hidden="false" customHeight="false" outlineLevel="0" collapsed="false">
      <c r="E26" s="16" t="s">
        <v>29</v>
      </c>
      <c r="F26" s="6" t="n">
        <f aca="false">IFERROR(SUM(G13:G21),0)</f>
        <v>13136.0540625</v>
      </c>
      <c r="G26" s="17"/>
    </row>
    <row r="27" customFormat="false" ht="15" hidden="false" customHeight="false" outlineLevel="0" collapsed="false">
      <c r="E27" s="16" t="s">
        <v>30</v>
      </c>
      <c r="F27" s="6" t="n">
        <f aca="false">IFERROR(F25-F26,0)</f>
        <v>0</v>
      </c>
      <c r="G27" s="17" t="s">
        <v>31</v>
      </c>
    </row>
    <row r="28" customFormat="false" ht="20.85" hidden="false" customHeight="false" outlineLevel="0" collapsed="false">
      <c r="E28" s="16" t="s">
        <v>32</v>
      </c>
      <c r="F28" s="18" t="str">
        <f aca="false">IFERROR(IF(AND(F27&lt;0.01,F27&gt;-0.01),"OK — Totaux concordants","À vérifier — Écart entre les totaux"),"À vérifier")</f>
        <v>OK — Totaux concordants</v>
      </c>
      <c r="G28" s="17" t="s">
        <v>33</v>
      </c>
    </row>
    <row r="29" customFormat="false" ht="15" hidden="false" customHeight="false" outlineLevel="0" collapsed="false">
      <c r="B29" s="0" t="str">
        <f aca="false">""</f>
        <v/>
      </c>
      <c r="C29" s="0" t="str">
        <f aca="false">""</f>
        <v/>
      </c>
      <c r="E29" s="0" t="str">
        <f aca="false">""</f>
        <v/>
      </c>
      <c r="F29" s="0" t="str">
        <f aca="false">""</f>
        <v/>
      </c>
      <c r="G29" s="0" t="str">
        <f aca="false">""</f>
        <v/>
      </c>
      <c r="H29" s="0" t="str">
        <f aca="false">""</f>
        <v/>
      </c>
    </row>
    <row r="30" customFormat="false" ht="15" hidden="false" customHeight="false" outlineLevel="0" collapsed="false">
      <c r="B30" s="0" t="str">
        <f aca="false">""</f>
        <v/>
      </c>
      <c r="C30" s="0" t="str">
        <f aca="false">""</f>
        <v/>
      </c>
      <c r="E30" s="0" t="str">
        <f aca="false">""</f>
        <v/>
      </c>
      <c r="F30" s="0" t="str">
        <f aca="false">""</f>
        <v/>
      </c>
      <c r="G30" s="0" t="str">
        <f aca="false">""</f>
        <v/>
      </c>
      <c r="H30" s="0" t="str">
        <f aca="false">""</f>
        <v/>
      </c>
    </row>
    <row r="31" customFormat="false" ht="15" hidden="false" customHeight="false" outlineLevel="0" collapsed="false">
      <c r="B31" s="0" t="str">
        <f aca="false">""</f>
        <v/>
      </c>
      <c r="C31" s="0" t="str">
        <f aca="false">""</f>
        <v/>
      </c>
      <c r="E31" s="0" t="str">
        <f aca="false">""</f>
        <v/>
      </c>
      <c r="F31" s="0" t="str">
        <f aca="false">""</f>
        <v/>
      </c>
      <c r="G31" s="0" t="str">
        <f aca="false">""</f>
        <v/>
      </c>
      <c r="H31" s="0" t="str">
        <f aca="false">""</f>
        <v/>
      </c>
    </row>
    <row r="32" customFormat="false" ht="15" hidden="false" customHeight="false" outlineLevel="0" collapsed="false">
      <c r="B32" s="0" t="str">
        <f aca="false">""</f>
        <v/>
      </c>
      <c r="C32" s="0" t="str">
        <f aca="false">""</f>
        <v/>
      </c>
      <c r="E32" s="0" t="str">
        <f aca="false">""</f>
        <v/>
      </c>
      <c r="F32" s="0" t="str">
        <f aca="false">""</f>
        <v/>
      </c>
      <c r="G32" s="0" t="str">
        <f aca="false">""</f>
        <v/>
      </c>
      <c r="H32" s="0" t="str">
        <f aca="false">""</f>
        <v/>
      </c>
    </row>
    <row r="33" customFormat="false" ht="15" hidden="false" customHeight="false" outlineLevel="0" collapsed="false">
      <c r="B33" s="0" t="str">
        <f aca="false">""</f>
        <v/>
      </c>
      <c r="C33" s="0" t="str">
        <f aca="false">""</f>
        <v/>
      </c>
      <c r="E33" s="0" t="str">
        <f aca="false">""</f>
        <v/>
      </c>
      <c r="F33" s="0" t="str">
        <f aca="false">""</f>
        <v/>
      </c>
      <c r="G33" s="0" t="str">
        <f aca="false">""</f>
        <v/>
      </c>
      <c r="H33" s="0" t="str">
        <f aca="false">""</f>
        <v/>
      </c>
    </row>
    <row r="34" customFormat="false" ht="15" hidden="false" customHeight="false" outlineLevel="0" collapsed="false">
      <c r="B34" s="0" t="str">
        <f aca="false">""</f>
        <v/>
      </c>
      <c r="C34" s="0" t="str">
        <f aca="false">""</f>
        <v/>
      </c>
      <c r="E34" s="0" t="str">
        <f aca="false">""</f>
        <v/>
      </c>
      <c r="F34" s="0" t="str">
        <f aca="false">""</f>
        <v/>
      </c>
      <c r="G34" s="0" t="str">
        <f aca="false">""</f>
        <v/>
      </c>
      <c r="H34" s="0" t="str">
        <f aca="false">""</f>
        <v/>
      </c>
    </row>
    <row r="35" customFormat="false" ht="15" hidden="false" customHeight="false" outlineLevel="0" collapsed="false">
      <c r="B35" s="0" t="str">
        <f aca="false">""</f>
        <v/>
      </c>
      <c r="C35" s="0" t="str">
        <f aca="false">""</f>
        <v/>
      </c>
      <c r="E35" s="0" t="str">
        <f aca="false">""</f>
        <v/>
      </c>
      <c r="F35" s="0" t="str">
        <f aca="false">""</f>
        <v/>
      </c>
      <c r="G35" s="0" t="str">
        <f aca="false">""</f>
        <v/>
      </c>
      <c r="H35" s="0" t="str">
        <f aca="false">""</f>
        <v/>
      </c>
    </row>
    <row r="36" customFormat="false" ht="15" hidden="false" customHeight="false" outlineLevel="0" collapsed="false">
      <c r="B36" s="0" t="str">
        <f aca="false">""</f>
        <v/>
      </c>
      <c r="C36" s="0" t="str">
        <f aca="false">""</f>
        <v/>
      </c>
      <c r="E36" s="0" t="str">
        <f aca="false">""</f>
        <v/>
      </c>
      <c r="F36" s="0" t="str">
        <f aca="false">""</f>
        <v/>
      </c>
      <c r="G36" s="0" t="str">
        <f aca="false">""</f>
        <v/>
      </c>
      <c r="H36" s="0" t="str">
        <f aca="false">""</f>
        <v/>
      </c>
    </row>
    <row r="37" customFormat="false" ht="15" hidden="false" customHeight="false" outlineLevel="0" collapsed="false">
      <c r="B37" s="0" t="str">
        <f aca="false">""</f>
        <v/>
      </c>
      <c r="C37" s="0" t="str">
        <f aca="false">""</f>
        <v/>
      </c>
      <c r="E37" s="0" t="str">
        <f aca="false">""</f>
        <v/>
      </c>
      <c r="F37" s="0" t="str">
        <f aca="false">""</f>
        <v/>
      </c>
      <c r="G37" s="0" t="str">
        <f aca="false">""</f>
        <v/>
      </c>
      <c r="H37" s="0" t="str">
        <f aca="false">""</f>
        <v/>
      </c>
    </row>
    <row r="38" customFormat="false" ht="15" hidden="false" customHeight="false" outlineLevel="0" collapsed="false">
      <c r="B38" s="0" t="str">
        <f aca="false">""</f>
        <v/>
      </c>
      <c r="C38" s="0" t="str">
        <f aca="false">""</f>
        <v/>
      </c>
      <c r="E38" s="0" t="str">
        <f aca="false">""</f>
        <v/>
      </c>
      <c r="F38" s="0" t="str">
        <f aca="false">""</f>
        <v/>
      </c>
      <c r="G38" s="0" t="str">
        <f aca="false">""</f>
        <v/>
      </c>
      <c r="H38" s="0" t="str">
        <f aca="false">""</f>
        <v/>
      </c>
    </row>
    <row r="39" customFormat="false" ht="15" hidden="false" customHeight="false" outlineLevel="0" collapsed="false">
      <c r="B39" s="0" t="str">
        <f aca="false">""</f>
        <v/>
      </c>
      <c r="C39" s="0" t="str">
        <f aca="false">""</f>
        <v/>
      </c>
      <c r="E39" s="0" t="str">
        <f aca="false">""</f>
        <v/>
      </c>
      <c r="F39" s="0" t="str">
        <f aca="false">""</f>
        <v/>
      </c>
      <c r="G39" s="0" t="str">
        <f aca="false">""</f>
        <v/>
      </c>
      <c r="H39" s="0" t="str">
        <f aca="false">""</f>
        <v/>
      </c>
    </row>
    <row r="40" customFormat="false" ht="15" hidden="false" customHeight="false" outlineLevel="0" collapsed="false">
      <c r="B40" s="0" t="str">
        <f aca="false">""</f>
        <v/>
      </c>
      <c r="C40" s="0" t="str">
        <f aca="false">""</f>
        <v/>
      </c>
      <c r="E40" s="0" t="str">
        <f aca="false">""</f>
        <v/>
      </c>
      <c r="F40" s="0" t="str">
        <f aca="false">""</f>
        <v/>
      </c>
      <c r="G40" s="0" t="str">
        <f aca="false">""</f>
        <v/>
      </c>
      <c r="H40" s="0" t="str">
        <f aca="false">""</f>
        <v/>
      </c>
    </row>
    <row r="41" customFormat="false" ht="15" hidden="false" customHeight="false" outlineLevel="0" collapsed="false">
      <c r="B41" s="0" t="str">
        <f aca="false">""</f>
        <v/>
      </c>
      <c r="C41" s="0" t="str">
        <f aca="false">""</f>
        <v/>
      </c>
      <c r="E41" s="0" t="str">
        <f aca="false">""</f>
        <v/>
      </c>
      <c r="F41" s="0" t="str">
        <f aca="false">""</f>
        <v/>
      </c>
      <c r="G41" s="0" t="str">
        <f aca="false">""</f>
        <v/>
      </c>
      <c r="H41" s="0" t="str">
        <f aca="false">""</f>
        <v/>
      </c>
    </row>
    <row r="42" customFormat="false" ht="15" hidden="false" customHeight="false" outlineLevel="0" collapsed="false">
      <c r="B42" s="0" t="str">
        <f aca="false">""</f>
        <v/>
      </c>
      <c r="C42" s="0" t="str">
        <f aca="false">""</f>
        <v/>
      </c>
      <c r="E42" s="0" t="str">
        <f aca="false">""</f>
        <v/>
      </c>
      <c r="F42" s="0" t="str">
        <f aca="false">""</f>
        <v/>
      </c>
      <c r="G42" s="0" t="str">
        <f aca="false">""</f>
        <v/>
      </c>
      <c r="H42" s="0" t="str">
        <f aca="false">""</f>
        <v/>
      </c>
    </row>
    <row r="43" customFormat="false" ht="15" hidden="false" customHeight="false" outlineLevel="0" collapsed="false">
      <c r="B43" s="0" t="str">
        <f aca="false">""</f>
        <v/>
      </c>
      <c r="C43" s="0" t="str">
        <f aca="false">""</f>
        <v/>
      </c>
      <c r="E43" s="0" t="str">
        <f aca="false">""</f>
        <v/>
      </c>
      <c r="F43" s="0" t="str">
        <f aca="false">""</f>
        <v/>
      </c>
      <c r="G43" s="0" t="str">
        <f aca="false">""</f>
        <v/>
      </c>
      <c r="H43" s="0" t="str">
        <f aca="false">""</f>
        <v/>
      </c>
    </row>
    <row r="44" customFormat="false" ht="15" hidden="false" customHeight="false" outlineLevel="0" collapsed="false">
      <c r="B44" s="0" t="str">
        <f aca="false">""</f>
        <v/>
      </c>
      <c r="C44" s="0" t="str">
        <f aca="false">""</f>
        <v/>
      </c>
      <c r="E44" s="0" t="str">
        <f aca="false">""</f>
        <v/>
      </c>
      <c r="F44" s="0" t="str">
        <f aca="false">""</f>
        <v/>
      </c>
      <c r="G44" s="0" t="str">
        <f aca="false">""</f>
        <v/>
      </c>
      <c r="H44" s="0" t="str">
        <f aca="false">""</f>
        <v/>
      </c>
    </row>
    <row r="45" customFormat="false" ht="15" hidden="false" customHeight="false" outlineLevel="0" collapsed="false">
      <c r="B45" s="0" t="str">
        <f aca="false">""</f>
        <v/>
      </c>
      <c r="C45" s="0" t="str">
        <f aca="false">""</f>
        <v/>
      </c>
      <c r="E45" s="0" t="str">
        <f aca="false">""</f>
        <v/>
      </c>
      <c r="F45" s="0" t="str">
        <f aca="false">""</f>
        <v/>
      </c>
      <c r="G45" s="0" t="str">
        <f aca="false">""</f>
        <v/>
      </c>
      <c r="H45" s="0" t="str">
        <f aca="false">""</f>
        <v/>
      </c>
    </row>
    <row r="46" customFormat="false" ht="15" hidden="false" customHeight="false" outlineLevel="0" collapsed="false">
      <c r="B46" s="0" t="str">
        <f aca="false">""</f>
        <v/>
      </c>
      <c r="C46" s="0" t="str">
        <f aca="false">""</f>
        <v/>
      </c>
      <c r="E46" s="0" t="str">
        <f aca="false">""</f>
        <v/>
      </c>
      <c r="F46" s="0" t="str">
        <f aca="false">""</f>
        <v/>
      </c>
      <c r="G46" s="0" t="str">
        <f aca="false">""</f>
        <v/>
      </c>
      <c r="H46" s="0" t="str">
        <f aca="false">""</f>
        <v/>
      </c>
    </row>
    <row r="47" customFormat="false" ht="15" hidden="false" customHeight="false" outlineLevel="0" collapsed="false">
      <c r="B47" s="0" t="str">
        <f aca="false">""</f>
        <v/>
      </c>
      <c r="C47" s="0" t="str">
        <f aca="false">""</f>
        <v/>
      </c>
      <c r="E47" s="0" t="str">
        <f aca="false">""</f>
        <v/>
      </c>
      <c r="F47" s="0" t="str">
        <f aca="false">""</f>
        <v/>
      </c>
      <c r="G47" s="0" t="str">
        <f aca="false">""</f>
        <v/>
      </c>
      <c r="H47" s="0" t="str">
        <f aca="false">""</f>
        <v/>
      </c>
    </row>
    <row r="48" customFormat="false" ht="15" hidden="false" customHeight="false" outlineLevel="0" collapsed="false">
      <c r="B48" s="0" t="str">
        <f aca="false">""</f>
        <v/>
      </c>
      <c r="C48" s="0" t="str">
        <f aca="false">""</f>
        <v/>
      </c>
      <c r="E48" s="0" t="str">
        <f aca="false">""</f>
        <v/>
      </c>
      <c r="F48" s="0" t="str">
        <f aca="false">""</f>
        <v/>
      </c>
      <c r="G48" s="0" t="str">
        <f aca="false">""</f>
        <v/>
      </c>
      <c r="H48" s="0" t="str">
        <f aca="false">""</f>
        <v/>
      </c>
    </row>
    <row r="49" customFormat="false" ht="15" hidden="false" customHeight="false" outlineLevel="0" collapsed="false">
      <c r="B49" s="0" t="str">
        <f aca="false">""</f>
        <v/>
      </c>
      <c r="C49" s="0" t="str">
        <f aca="false">""</f>
        <v/>
      </c>
      <c r="E49" s="0" t="str">
        <f aca="false">""</f>
        <v/>
      </c>
      <c r="F49" s="0" t="str">
        <f aca="false">""</f>
        <v/>
      </c>
      <c r="G49" s="0" t="str">
        <f aca="false">""</f>
        <v/>
      </c>
      <c r="H49" s="0" t="str">
        <f aca="false">""</f>
        <v/>
      </c>
    </row>
    <row r="50" customFormat="false" ht="15" hidden="false" customHeight="false" outlineLevel="0" collapsed="false">
      <c r="B50" s="0" t="str">
        <f aca="false">""</f>
        <v/>
      </c>
      <c r="C50" s="0" t="str">
        <f aca="false">""</f>
        <v/>
      </c>
      <c r="E50" s="0" t="str">
        <f aca="false">""</f>
        <v/>
      </c>
      <c r="F50" s="0" t="str">
        <f aca="false">""</f>
        <v/>
      </c>
      <c r="G50" s="0" t="str">
        <f aca="false">""</f>
        <v/>
      </c>
      <c r="H50" s="0" t="str">
        <f aca="false">""</f>
        <v/>
      </c>
    </row>
    <row r="51" customFormat="false" ht="15" hidden="false" customHeight="false" outlineLevel="0" collapsed="false">
      <c r="B51" s="0" t="str">
        <f aca="false">""</f>
        <v/>
      </c>
      <c r="C51" s="0" t="str">
        <f aca="false">""</f>
        <v/>
      </c>
      <c r="E51" s="0" t="str">
        <f aca="false">""</f>
        <v/>
      </c>
      <c r="F51" s="0" t="str">
        <f aca="false">""</f>
        <v/>
      </c>
      <c r="G51" s="0" t="str">
        <f aca="false">""</f>
        <v/>
      </c>
      <c r="H51" s="0" t="str">
        <f aca="false">""</f>
        <v/>
      </c>
    </row>
    <row r="52" customFormat="false" ht="15" hidden="false" customHeight="false" outlineLevel="0" collapsed="false">
      <c r="B52" s="0" t="str">
        <f aca="false">""</f>
        <v/>
      </c>
      <c r="C52" s="0" t="str">
        <f aca="false">""</f>
        <v/>
      </c>
      <c r="E52" s="0" t="str">
        <f aca="false">""</f>
        <v/>
      </c>
      <c r="F52" s="0" t="str">
        <f aca="false">""</f>
        <v/>
      </c>
      <c r="G52" s="0" t="str">
        <f aca="false">""</f>
        <v/>
      </c>
      <c r="H52" s="0" t="str">
        <f aca="false">""</f>
        <v/>
      </c>
    </row>
    <row r="53" customFormat="false" ht="15" hidden="false" customHeight="false" outlineLevel="0" collapsed="false">
      <c r="B53" s="0" t="str">
        <f aca="false">""</f>
        <v/>
      </c>
      <c r="C53" s="0" t="str">
        <f aca="false">""</f>
        <v/>
      </c>
      <c r="E53" s="0" t="str">
        <f aca="false">""</f>
        <v/>
      </c>
      <c r="F53" s="0" t="str">
        <f aca="false">""</f>
        <v/>
      </c>
      <c r="G53" s="0" t="str">
        <f aca="false">""</f>
        <v/>
      </c>
      <c r="H53" s="0" t="str">
        <f aca="false">""</f>
        <v/>
      </c>
    </row>
    <row r="54" customFormat="false" ht="15" hidden="false" customHeight="false" outlineLevel="0" collapsed="false">
      <c r="B54" s="0" t="str">
        <f aca="false">""</f>
        <v/>
      </c>
      <c r="C54" s="0" t="str">
        <f aca="false">""</f>
        <v/>
      </c>
      <c r="E54" s="0" t="str">
        <f aca="false">""</f>
        <v/>
      </c>
      <c r="F54" s="0" t="str">
        <f aca="false">""</f>
        <v/>
      </c>
      <c r="G54" s="0" t="str">
        <f aca="false">""</f>
        <v/>
      </c>
      <c r="H54" s="0" t="str">
        <f aca="false">""</f>
        <v/>
      </c>
    </row>
    <row r="55" customFormat="false" ht="15" hidden="false" customHeight="false" outlineLevel="0" collapsed="false">
      <c r="B55" s="0" t="str">
        <f aca="false">""</f>
        <v/>
      </c>
      <c r="C55" s="0" t="str">
        <f aca="false">""</f>
        <v/>
      </c>
      <c r="E55" s="0" t="str">
        <f aca="false">""</f>
        <v/>
      </c>
      <c r="F55" s="0" t="str">
        <f aca="false">""</f>
        <v/>
      </c>
      <c r="G55" s="0" t="str">
        <f aca="false">""</f>
        <v/>
      </c>
      <c r="H55" s="0" t="str">
        <f aca="false">""</f>
        <v/>
      </c>
    </row>
    <row r="56" customFormat="false" ht="15" hidden="false" customHeight="false" outlineLevel="0" collapsed="false">
      <c r="B56" s="0" t="str">
        <f aca="false">""</f>
        <v/>
      </c>
      <c r="C56" s="0" t="str">
        <f aca="false">""</f>
        <v/>
      </c>
      <c r="E56" s="0" t="str">
        <f aca="false">""</f>
        <v/>
      </c>
      <c r="F56" s="0" t="str">
        <f aca="false">""</f>
        <v/>
      </c>
      <c r="G56" s="0" t="str">
        <f aca="false">""</f>
        <v/>
      </c>
      <c r="H56" s="0" t="str">
        <f aca="false">""</f>
        <v/>
      </c>
    </row>
    <row r="57" customFormat="false" ht="15" hidden="false" customHeight="false" outlineLevel="0" collapsed="false">
      <c r="B57" s="0" t="str">
        <f aca="false">""</f>
        <v/>
      </c>
      <c r="C57" s="0" t="str">
        <f aca="false">""</f>
        <v/>
      </c>
      <c r="E57" s="0" t="str">
        <f aca="false">""</f>
        <v/>
      </c>
      <c r="F57" s="0" t="str">
        <f aca="false">""</f>
        <v/>
      </c>
      <c r="G57" s="0" t="str">
        <f aca="false">""</f>
        <v/>
      </c>
      <c r="H57" s="0" t="str">
        <f aca="false">""</f>
        <v/>
      </c>
    </row>
    <row r="58" customFormat="false" ht="15" hidden="false" customHeight="false" outlineLevel="0" collapsed="false">
      <c r="B58" s="0" t="str">
        <f aca="false">""</f>
        <v/>
      </c>
      <c r="C58" s="0" t="str">
        <f aca="false">""</f>
        <v/>
      </c>
      <c r="E58" s="0" t="str">
        <f aca="false">""</f>
        <v/>
      </c>
      <c r="F58" s="0" t="str">
        <f aca="false">""</f>
        <v/>
      </c>
      <c r="G58" s="0" t="str">
        <f aca="false">""</f>
        <v/>
      </c>
      <c r="H58" s="0" t="str">
        <f aca="false">""</f>
        <v/>
      </c>
    </row>
    <row r="59" customFormat="false" ht="15" hidden="false" customHeight="false" outlineLevel="0" collapsed="false">
      <c r="B59" s="0" t="str">
        <f aca="false">""</f>
        <v/>
      </c>
      <c r="C59" s="0" t="str">
        <f aca="false">""</f>
        <v/>
      </c>
      <c r="E59" s="0" t="str">
        <f aca="false">""</f>
        <v/>
      </c>
      <c r="F59" s="0" t="str">
        <f aca="false">""</f>
        <v/>
      </c>
      <c r="G59" s="0" t="str">
        <f aca="false">""</f>
        <v/>
      </c>
      <c r="H59" s="0" t="str">
        <f aca="false">""</f>
        <v/>
      </c>
    </row>
    <row r="60" customFormat="false" ht="15" hidden="false" customHeight="false" outlineLevel="0" collapsed="false">
      <c r="B60" s="0" t="str">
        <f aca="false">""</f>
        <v/>
      </c>
      <c r="C60" s="0" t="str">
        <f aca="false">""</f>
        <v/>
      </c>
      <c r="E60" s="0" t="str">
        <f aca="false">""</f>
        <v/>
      </c>
      <c r="F60" s="0" t="str">
        <f aca="false">""</f>
        <v/>
      </c>
      <c r="G60" s="0" t="str">
        <f aca="false">""</f>
        <v/>
      </c>
      <c r="H60" s="0" t="str">
        <f aca="false">""</f>
        <v/>
      </c>
    </row>
    <row r="61" customFormat="false" ht="15" hidden="false" customHeight="false" outlineLevel="0" collapsed="false">
      <c r="B61" s="0" t="str">
        <f aca="false">""</f>
        <v/>
      </c>
      <c r="C61" s="0" t="str">
        <f aca="false">""</f>
        <v/>
      </c>
      <c r="E61" s="0" t="str">
        <f aca="false">""</f>
        <v/>
      </c>
      <c r="F61" s="0" t="str">
        <f aca="false">""</f>
        <v/>
      </c>
      <c r="G61" s="0" t="str">
        <f aca="false">""</f>
        <v/>
      </c>
      <c r="H61" s="0" t="str">
        <f aca="false">""</f>
        <v/>
      </c>
    </row>
    <row r="62" customFormat="false" ht="15" hidden="false" customHeight="false" outlineLevel="0" collapsed="false">
      <c r="B62" s="0" t="str">
        <f aca="false">""</f>
        <v/>
      </c>
      <c r="C62" s="0" t="str">
        <f aca="false">""</f>
        <v/>
      </c>
      <c r="E62" s="0" t="str">
        <f aca="false">""</f>
        <v/>
      </c>
      <c r="F62" s="0" t="str">
        <f aca="false">""</f>
        <v/>
      </c>
      <c r="G62" s="0" t="str">
        <f aca="false">""</f>
        <v/>
      </c>
      <c r="H62" s="0" t="str">
        <f aca="false">""</f>
        <v/>
      </c>
    </row>
    <row r="63" customFormat="false" ht="15" hidden="false" customHeight="false" outlineLevel="0" collapsed="false">
      <c r="B63" s="0" t="str">
        <f aca="false">""</f>
        <v/>
      </c>
      <c r="C63" s="0" t="str">
        <f aca="false">""</f>
        <v/>
      </c>
      <c r="E63" s="0" t="str">
        <f aca="false">""</f>
        <v/>
      </c>
      <c r="F63" s="0" t="str">
        <f aca="false">""</f>
        <v/>
      </c>
      <c r="G63" s="0" t="str">
        <f aca="false">""</f>
        <v/>
      </c>
      <c r="H63" s="0" t="str">
        <f aca="false">""</f>
        <v/>
      </c>
    </row>
    <row r="64" customFormat="false" ht="15" hidden="false" customHeight="false" outlineLevel="0" collapsed="false">
      <c r="B64" s="0" t="str">
        <f aca="false">""</f>
        <v/>
      </c>
      <c r="C64" s="0" t="str">
        <f aca="false">""</f>
        <v/>
      </c>
      <c r="E64" s="0" t="str">
        <f aca="false">""</f>
        <v/>
      </c>
      <c r="F64" s="0" t="str">
        <f aca="false">""</f>
        <v/>
      </c>
      <c r="G64" s="0" t="str">
        <f aca="false">""</f>
        <v/>
      </c>
      <c r="H64" s="0" t="str">
        <f aca="false">""</f>
        <v/>
      </c>
    </row>
    <row r="65" customFormat="false" ht="15" hidden="false" customHeight="false" outlineLevel="0" collapsed="false">
      <c r="B65" s="0" t="str">
        <f aca="false">""</f>
        <v/>
      </c>
      <c r="C65" s="0" t="str">
        <f aca="false">""</f>
        <v/>
      </c>
      <c r="E65" s="0" t="str">
        <f aca="false">""</f>
        <v/>
      </c>
      <c r="F65" s="0" t="str">
        <f aca="false">""</f>
        <v/>
      </c>
      <c r="G65" s="0" t="str">
        <f aca="false">""</f>
        <v/>
      </c>
      <c r="H65" s="0" t="str">
        <f aca="false">""</f>
        <v/>
      </c>
    </row>
    <row r="66" customFormat="false" ht="15" hidden="false" customHeight="false" outlineLevel="0" collapsed="false">
      <c r="B66" s="0" t="str">
        <f aca="false">""</f>
        <v/>
      </c>
      <c r="C66" s="0" t="str">
        <f aca="false">""</f>
        <v/>
      </c>
      <c r="E66" s="0" t="str">
        <f aca="false">""</f>
        <v/>
      </c>
      <c r="F66" s="0" t="str">
        <f aca="false">""</f>
        <v/>
      </c>
      <c r="G66" s="0" t="str">
        <f aca="false">""</f>
        <v/>
      </c>
      <c r="H66" s="0" t="str">
        <f aca="false">""</f>
        <v/>
      </c>
    </row>
    <row r="67" customFormat="false" ht="15" hidden="false" customHeight="false" outlineLevel="0" collapsed="false">
      <c r="B67" s="0" t="str">
        <f aca="false">""</f>
        <v/>
      </c>
      <c r="C67" s="0" t="str">
        <f aca="false">""</f>
        <v/>
      </c>
      <c r="E67" s="0" t="str">
        <f aca="false">""</f>
        <v/>
      </c>
      <c r="F67" s="0" t="str">
        <f aca="false">""</f>
        <v/>
      </c>
      <c r="G67" s="0" t="str">
        <f aca="false">""</f>
        <v/>
      </c>
      <c r="H67" s="0" t="str">
        <f aca="false">""</f>
        <v/>
      </c>
    </row>
    <row r="68" customFormat="false" ht="15" hidden="false" customHeight="false" outlineLevel="0" collapsed="false">
      <c r="B68" s="0" t="str">
        <f aca="false">""</f>
        <v/>
      </c>
      <c r="C68" s="0" t="str">
        <f aca="false">""</f>
        <v/>
      </c>
      <c r="E68" s="0" t="str">
        <f aca="false">""</f>
        <v/>
      </c>
      <c r="F68" s="0" t="str">
        <f aca="false">""</f>
        <v/>
      </c>
      <c r="G68" s="0" t="str">
        <f aca="false">""</f>
        <v/>
      </c>
      <c r="H68" s="0" t="str">
        <f aca="false">""</f>
        <v/>
      </c>
    </row>
    <row r="69" customFormat="false" ht="15" hidden="false" customHeight="false" outlineLevel="0" collapsed="false">
      <c r="B69" s="0" t="str">
        <f aca="false">""</f>
        <v/>
      </c>
      <c r="C69" s="0" t="str">
        <f aca="false">""</f>
        <v/>
      </c>
      <c r="E69" s="0" t="str">
        <f aca="false">""</f>
        <v/>
      </c>
      <c r="F69" s="0" t="str">
        <f aca="false">""</f>
        <v/>
      </c>
      <c r="G69" s="0" t="str">
        <f aca="false">""</f>
        <v/>
      </c>
      <c r="H69" s="0" t="str">
        <f aca="false">""</f>
        <v/>
      </c>
    </row>
    <row r="70" customFormat="false" ht="15" hidden="false" customHeight="false" outlineLevel="0" collapsed="false">
      <c r="B70" s="0" t="str">
        <f aca="false">""</f>
        <v/>
      </c>
      <c r="C70" s="0" t="str">
        <f aca="false">""</f>
        <v/>
      </c>
      <c r="E70" s="0" t="str">
        <f aca="false">""</f>
        <v/>
      </c>
      <c r="F70" s="0" t="str">
        <f aca="false">""</f>
        <v/>
      </c>
      <c r="G70" s="0" t="str">
        <f aca="false">""</f>
        <v/>
      </c>
      <c r="H70" s="0" t="str">
        <f aca="false">""</f>
        <v/>
      </c>
    </row>
    <row r="71" customFormat="false" ht="15" hidden="false" customHeight="false" outlineLevel="0" collapsed="false">
      <c r="B71" s="0" t="str">
        <f aca="false">""</f>
        <v/>
      </c>
      <c r="C71" s="0" t="str">
        <f aca="false">""</f>
        <v/>
      </c>
      <c r="E71" s="0" t="str">
        <f aca="false">""</f>
        <v/>
      </c>
      <c r="F71" s="0" t="str">
        <f aca="false">""</f>
        <v/>
      </c>
      <c r="G71" s="0" t="str">
        <f aca="false">""</f>
        <v/>
      </c>
      <c r="H71" s="0" t="str">
        <f aca="false">""</f>
        <v/>
      </c>
    </row>
    <row r="72" customFormat="false" ht="15" hidden="false" customHeight="false" outlineLevel="0" collapsed="false">
      <c r="B72" s="0" t="str">
        <f aca="false">""</f>
        <v/>
      </c>
      <c r="C72" s="0" t="str">
        <f aca="false">""</f>
        <v/>
      </c>
      <c r="E72" s="0" t="str">
        <f aca="false">""</f>
        <v/>
      </c>
      <c r="F72" s="0" t="str">
        <f aca="false">""</f>
        <v/>
      </c>
      <c r="G72" s="0" t="str">
        <f aca="false">""</f>
        <v/>
      </c>
      <c r="H72" s="0" t="str">
        <f aca="false">""</f>
        <v/>
      </c>
    </row>
    <row r="73" customFormat="false" ht="15" hidden="false" customHeight="false" outlineLevel="0" collapsed="false">
      <c r="B73" s="0" t="str">
        <f aca="false">""</f>
        <v/>
      </c>
      <c r="C73" s="0" t="str">
        <f aca="false">""</f>
        <v/>
      </c>
      <c r="E73" s="0" t="str">
        <f aca="false">""</f>
        <v/>
      </c>
      <c r="F73" s="0" t="str">
        <f aca="false">""</f>
        <v/>
      </c>
      <c r="G73" s="0" t="str">
        <f aca="false">""</f>
        <v/>
      </c>
      <c r="H73" s="0" t="str">
        <f aca="false">""</f>
        <v/>
      </c>
    </row>
    <row r="74" customFormat="false" ht="15" hidden="false" customHeight="false" outlineLevel="0" collapsed="false">
      <c r="B74" s="0" t="str">
        <f aca="false">""</f>
        <v/>
      </c>
      <c r="C74" s="0" t="str">
        <f aca="false">""</f>
        <v/>
      </c>
      <c r="E74" s="0" t="str">
        <f aca="false">""</f>
        <v/>
      </c>
      <c r="F74" s="0" t="str">
        <f aca="false">""</f>
        <v/>
      </c>
      <c r="G74" s="0" t="str">
        <f aca="false">""</f>
        <v/>
      </c>
      <c r="H74" s="0" t="str">
        <f aca="false">""</f>
        <v/>
      </c>
    </row>
    <row r="75" customFormat="false" ht="15" hidden="false" customHeight="false" outlineLevel="0" collapsed="false">
      <c r="B75" s="0" t="str">
        <f aca="false">""</f>
        <v/>
      </c>
      <c r="C75" s="0" t="str">
        <f aca="false">""</f>
        <v/>
      </c>
      <c r="E75" s="0" t="str">
        <f aca="false">""</f>
        <v/>
      </c>
      <c r="F75" s="0" t="str">
        <f aca="false">""</f>
        <v/>
      </c>
      <c r="G75" s="0" t="str">
        <f aca="false">""</f>
        <v/>
      </c>
      <c r="H75" s="0" t="str">
        <f aca="false">""</f>
        <v/>
      </c>
    </row>
    <row r="76" customFormat="false" ht="15" hidden="false" customHeight="false" outlineLevel="0" collapsed="false">
      <c r="B76" s="0" t="str">
        <f aca="false">""</f>
        <v/>
      </c>
      <c r="C76" s="0" t="str">
        <f aca="false">""</f>
        <v/>
      </c>
      <c r="E76" s="0" t="str">
        <f aca="false">""</f>
        <v/>
      </c>
      <c r="F76" s="0" t="str">
        <f aca="false">""</f>
        <v/>
      </c>
      <c r="G76" s="0" t="str">
        <f aca="false">""</f>
        <v/>
      </c>
      <c r="H76" s="0" t="str">
        <f aca="false">""</f>
        <v/>
      </c>
    </row>
    <row r="77" customFormat="false" ht="15" hidden="false" customHeight="false" outlineLevel="0" collapsed="false">
      <c r="B77" s="0" t="str">
        <f aca="false">""</f>
        <v/>
      </c>
      <c r="C77" s="0" t="str">
        <f aca="false">""</f>
        <v/>
      </c>
      <c r="E77" s="0" t="str">
        <f aca="false">""</f>
        <v/>
      </c>
      <c r="F77" s="0" t="str">
        <f aca="false">""</f>
        <v/>
      </c>
      <c r="G77" s="0" t="str">
        <f aca="false">""</f>
        <v/>
      </c>
      <c r="H77" s="0" t="str">
        <f aca="false">""</f>
        <v/>
      </c>
    </row>
    <row r="78" customFormat="false" ht="15" hidden="false" customHeight="false" outlineLevel="0" collapsed="false">
      <c r="B78" s="0" t="str">
        <f aca="false">""</f>
        <v/>
      </c>
      <c r="C78" s="0" t="str">
        <f aca="false">""</f>
        <v/>
      </c>
      <c r="E78" s="0" t="str">
        <f aca="false">""</f>
        <v/>
      </c>
      <c r="F78" s="0" t="str">
        <f aca="false">""</f>
        <v/>
      </c>
      <c r="G78" s="0" t="str">
        <f aca="false">""</f>
        <v/>
      </c>
      <c r="H78" s="0" t="str">
        <f aca="false">""</f>
        <v/>
      </c>
    </row>
    <row r="79" customFormat="false" ht="15" hidden="false" customHeight="false" outlineLevel="0" collapsed="false">
      <c r="B79" s="0" t="str">
        <f aca="false">""</f>
        <v/>
      </c>
      <c r="C79" s="0" t="str">
        <f aca="false">""</f>
        <v/>
      </c>
      <c r="E79" s="0" t="str">
        <f aca="false">""</f>
        <v/>
      </c>
      <c r="F79" s="0" t="str">
        <f aca="false">""</f>
        <v/>
      </c>
      <c r="G79" s="0" t="str">
        <f aca="false">""</f>
        <v/>
      </c>
      <c r="H79" s="0" t="str">
        <f aca="false">""</f>
        <v/>
      </c>
    </row>
    <row r="80" customFormat="false" ht="15" hidden="false" customHeight="false" outlineLevel="0" collapsed="false">
      <c r="B80" s="0" t="str">
        <f aca="false">""</f>
        <v/>
      </c>
      <c r="C80" s="0" t="str">
        <f aca="false">""</f>
        <v/>
      </c>
      <c r="E80" s="0" t="str">
        <f aca="false">""</f>
        <v/>
      </c>
      <c r="F80" s="0" t="str">
        <f aca="false">""</f>
        <v/>
      </c>
      <c r="G80" s="0" t="str">
        <f aca="false">""</f>
        <v/>
      </c>
      <c r="H80" s="0" t="str">
        <f aca="false">""</f>
        <v/>
      </c>
    </row>
    <row r="81" customFormat="false" ht="15" hidden="false" customHeight="false" outlineLevel="0" collapsed="false">
      <c r="B81" s="0" t="str">
        <f aca="false">""</f>
        <v/>
      </c>
      <c r="C81" s="0" t="str">
        <f aca="false">""</f>
        <v/>
      </c>
      <c r="E81" s="0" t="str">
        <f aca="false">""</f>
        <v/>
      </c>
      <c r="F81" s="0" t="str">
        <f aca="false">""</f>
        <v/>
      </c>
      <c r="G81" s="0" t="str">
        <f aca="false">""</f>
        <v/>
      </c>
      <c r="H81" s="0" t="str">
        <f aca="false">""</f>
        <v/>
      </c>
    </row>
    <row r="82" customFormat="false" ht="15" hidden="false" customHeight="false" outlineLevel="0" collapsed="false">
      <c r="B82" s="0" t="str">
        <f aca="false">""</f>
        <v/>
      </c>
      <c r="C82" s="0" t="str">
        <f aca="false">""</f>
        <v/>
      </c>
      <c r="E82" s="0" t="str">
        <f aca="false">""</f>
        <v/>
      </c>
      <c r="F82" s="0" t="str">
        <f aca="false">""</f>
        <v/>
      </c>
      <c r="G82" s="0" t="str">
        <f aca="false">""</f>
        <v/>
      </c>
      <c r="H82" s="0" t="str">
        <f aca="false">""</f>
        <v/>
      </c>
    </row>
    <row r="83" customFormat="false" ht="15" hidden="false" customHeight="false" outlineLevel="0" collapsed="false">
      <c r="B83" s="0" t="str">
        <f aca="false">""</f>
        <v/>
      </c>
      <c r="C83" s="0" t="str">
        <f aca="false">""</f>
        <v/>
      </c>
      <c r="E83" s="0" t="str">
        <f aca="false">""</f>
        <v/>
      </c>
      <c r="F83" s="0" t="str">
        <f aca="false">""</f>
        <v/>
      </c>
      <c r="G83" s="0" t="str">
        <f aca="false">""</f>
        <v/>
      </c>
      <c r="H83" s="0" t="str">
        <f aca="false">""</f>
        <v/>
      </c>
    </row>
    <row r="84" customFormat="false" ht="15" hidden="false" customHeight="false" outlineLevel="0" collapsed="false">
      <c r="B84" s="0" t="str">
        <f aca="false">""</f>
        <v/>
      </c>
      <c r="C84" s="0" t="str">
        <f aca="false">""</f>
        <v/>
      </c>
      <c r="E84" s="0" t="str">
        <f aca="false">""</f>
        <v/>
      </c>
      <c r="F84" s="0" t="str">
        <f aca="false">""</f>
        <v/>
      </c>
      <c r="G84" s="0" t="str">
        <f aca="false">""</f>
        <v/>
      </c>
      <c r="H84" s="0" t="str">
        <f aca="false">""</f>
        <v/>
      </c>
    </row>
    <row r="85" customFormat="false" ht="15" hidden="false" customHeight="false" outlineLevel="0" collapsed="false">
      <c r="B85" s="0" t="str">
        <f aca="false">""</f>
        <v/>
      </c>
      <c r="C85" s="0" t="str">
        <f aca="false">""</f>
        <v/>
      </c>
      <c r="E85" s="0" t="str">
        <f aca="false">""</f>
        <v/>
      </c>
      <c r="F85" s="0" t="str">
        <f aca="false">""</f>
        <v/>
      </c>
      <c r="G85" s="0" t="str">
        <f aca="false">""</f>
        <v/>
      </c>
      <c r="H85" s="0" t="str">
        <f aca="false">""</f>
        <v/>
      </c>
    </row>
    <row r="86" customFormat="false" ht="15" hidden="false" customHeight="false" outlineLevel="0" collapsed="false">
      <c r="B86" s="0" t="str">
        <f aca="false">""</f>
        <v/>
      </c>
      <c r="C86" s="0" t="str">
        <f aca="false">""</f>
        <v/>
      </c>
      <c r="E86" s="0" t="str">
        <f aca="false">""</f>
        <v/>
      </c>
      <c r="F86" s="0" t="str">
        <f aca="false">""</f>
        <v/>
      </c>
      <c r="G86" s="0" t="str">
        <f aca="false">""</f>
        <v/>
      </c>
      <c r="H86" s="0" t="str">
        <f aca="false">""</f>
        <v/>
      </c>
    </row>
    <row r="87" customFormat="false" ht="15" hidden="false" customHeight="false" outlineLevel="0" collapsed="false">
      <c r="B87" s="0" t="str">
        <f aca="false">""</f>
        <v/>
      </c>
      <c r="C87" s="0" t="str">
        <f aca="false">""</f>
        <v/>
      </c>
      <c r="E87" s="0" t="str">
        <f aca="false">""</f>
        <v/>
      </c>
      <c r="F87" s="0" t="str">
        <f aca="false">""</f>
        <v/>
      </c>
      <c r="G87" s="0" t="str">
        <f aca="false">""</f>
        <v/>
      </c>
      <c r="H87" s="0" t="str">
        <f aca="false">""</f>
        <v/>
      </c>
    </row>
    <row r="88" customFormat="false" ht="15" hidden="false" customHeight="false" outlineLevel="0" collapsed="false">
      <c r="B88" s="0" t="str">
        <f aca="false">""</f>
        <v/>
      </c>
      <c r="C88" s="0" t="str">
        <f aca="false">""</f>
        <v/>
      </c>
      <c r="E88" s="0" t="str">
        <f aca="false">""</f>
        <v/>
      </c>
      <c r="F88" s="0" t="str">
        <f aca="false">""</f>
        <v/>
      </c>
      <c r="G88" s="0" t="str">
        <f aca="false">""</f>
        <v/>
      </c>
      <c r="H88" s="0" t="str">
        <f aca="false">""</f>
        <v/>
      </c>
    </row>
    <row r="89" customFormat="false" ht="15" hidden="false" customHeight="false" outlineLevel="0" collapsed="false">
      <c r="B89" s="0" t="str">
        <f aca="false">""</f>
        <v/>
      </c>
      <c r="C89" s="0" t="str">
        <f aca="false">""</f>
        <v/>
      </c>
      <c r="E89" s="0" t="str">
        <f aca="false">""</f>
        <v/>
      </c>
      <c r="F89" s="0" t="str">
        <f aca="false">""</f>
        <v/>
      </c>
      <c r="G89" s="0" t="str">
        <f aca="false">""</f>
        <v/>
      </c>
      <c r="H89" s="0" t="str">
        <f aca="false">""</f>
        <v/>
      </c>
    </row>
    <row r="90" customFormat="false" ht="15" hidden="false" customHeight="false" outlineLevel="0" collapsed="false">
      <c r="B90" s="0" t="str">
        <f aca="false">""</f>
        <v/>
      </c>
      <c r="C90" s="0" t="str">
        <f aca="false">""</f>
        <v/>
      </c>
      <c r="E90" s="0" t="str">
        <f aca="false">""</f>
        <v/>
      </c>
      <c r="F90" s="0" t="str">
        <f aca="false">""</f>
        <v/>
      </c>
      <c r="G90" s="0" t="str">
        <f aca="false">""</f>
        <v/>
      </c>
      <c r="H90" s="0" t="str">
        <f aca="false">""</f>
        <v/>
      </c>
    </row>
    <row r="91" customFormat="false" ht="15" hidden="false" customHeight="false" outlineLevel="0" collapsed="false">
      <c r="B91" s="0" t="str">
        <f aca="false">""</f>
        <v/>
      </c>
      <c r="C91" s="0" t="str">
        <f aca="false">""</f>
        <v/>
      </c>
      <c r="E91" s="0" t="str">
        <f aca="false">""</f>
        <v/>
      </c>
      <c r="F91" s="0" t="str">
        <f aca="false">""</f>
        <v/>
      </c>
      <c r="G91" s="0" t="str">
        <f aca="false">""</f>
        <v/>
      </c>
      <c r="H91" s="0" t="str">
        <f aca="false">""</f>
        <v/>
      </c>
    </row>
    <row r="92" customFormat="false" ht="15" hidden="false" customHeight="false" outlineLevel="0" collapsed="false">
      <c r="B92" s="0" t="str">
        <f aca="false">""</f>
        <v/>
      </c>
      <c r="C92" s="0" t="str">
        <f aca="false">""</f>
        <v/>
      </c>
      <c r="E92" s="0" t="str">
        <f aca="false">""</f>
        <v/>
      </c>
      <c r="F92" s="0" t="str">
        <f aca="false">""</f>
        <v/>
      </c>
      <c r="G92" s="0" t="str">
        <f aca="false">""</f>
        <v/>
      </c>
      <c r="H92" s="0" t="str">
        <f aca="false">""</f>
        <v/>
      </c>
    </row>
    <row r="93" customFormat="false" ht="15" hidden="false" customHeight="false" outlineLevel="0" collapsed="false">
      <c r="B93" s="0" t="str">
        <f aca="false">""</f>
        <v/>
      </c>
      <c r="C93" s="0" t="str">
        <f aca="false">""</f>
        <v/>
      </c>
      <c r="E93" s="0" t="str">
        <f aca="false">""</f>
        <v/>
      </c>
      <c r="F93" s="0" t="str">
        <f aca="false">""</f>
        <v/>
      </c>
      <c r="G93" s="0" t="str">
        <f aca="false">""</f>
        <v/>
      </c>
      <c r="H93" s="0" t="str">
        <f aca="false">""</f>
        <v/>
      </c>
    </row>
    <row r="94" customFormat="false" ht="15" hidden="false" customHeight="false" outlineLevel="0" collapsed="false">
      <c r="B94" s="0" t="str">
        <f aca="false">""</f>
        <v/>
      </c>
      <c r="C94" s="0" t="str">
        <f aca="false">""</f>
        <v/>
      </c>
      <c r="E94" s="0" t="str">
        <f aca="false">""</f>
        <v/>
      </c>
      <c r="F94" s="0" t="str">
        <f aca="false">""</f>
        <v/>
      </c>
      <c r="G94" s="0" t="str">
        <f aca="false">""</f>
        <v/>
      </c>
      <c r="H94" s="0" t="str">
        <f aca="false">""</f>
        <v/>
      </c>
    </row>
    <row r="95" customFormat="false" ht="15" hidden="false" customHeight="false" outlineLevel="0" collapsed="false">
      <c r="B95" s="0" t="str">
        <f aca="false">""</f>
        <v/>
      </c>
      <c r="C95" s="0" t="str">
        <f aca="false">""</f>
        <v/>
      </c>
      <c r="E95" s="0" t="str">
        <f aca="false">""</f>
        <v/>
      </c>
      <c r="F95" s="0" t="str">
        <f aca="false">""</f>
        <v/>
      </c>
      <c r="G95" s="0" t="str">
        <f aca="false">""</f>
        <v/>
      </c>
      <c r="H95" s="0" t="str">
        <f aca="false">""</f>
        <v/>
      </c>
    </row>
    <row r="96" customFormat="false" ht="15" hidden="false" customHeight="false" outlineLevel="0" collapsed="false">
      <c r="B96" s="0" t="str">
        <f aca="false">""</f>
        <v/>
      </c>
      <c r="C96" s="0" t="str">
        <f aca="false">""</f>
        <v/>
      </c>
      <c r="E96" s="0" t="str">
        <f aca="false">""</f>
        <v/>
      </c>
      <c r="F96" s="0" t="str">
        <f aca="false">""</f>
        <v/>
      </c>
      <c r="G96" s="0" t="str">
        <f aca="false">""</f>
        <v/>
      </c>
      <c r="H96" s="0" t="str">
        <f aca="false">""</f>
        <v/>
      </c>
    </row>
    <row r="97" customFormat="false" ht="15" hidden="false" customHeight="false" outlineLevel="0" collapsed="false">
      <c r="B97" s="0" t="str">
        <f aca="false">""</f>
        <v/>
      </c>
      <c r="C97" s="0" t="str">
        <f aca="false">""</f>
        <v/>
      </c>
      <c r="E97" s="0" t="str">
        <f aca="false">""</f>
        <v/>
      </c>
      <c r="F97" s="0" t="str">
        <f aca="false">""</f>
        <v/>
      </c>
      <c r="G97" s="0" t="str">
        <f aca="false">""</f>
        <v/>
      </c>
      <c r="H97" s="0" t="str">
        <f aca="false">""</f>
        <v/>
      </c>
    </row>
    <row r="98" customFormat="false" ht="15" hidden="false" customHeight="false" outlineLevel="0" collapsed="false">
      <c r="B98" s="0" t="str">
        <f aca="false">""</f>
        <v/>
      </c>
      <c r="C98" s="0" t="str">
        <f aca="false">""</f>
        <v/>
      </c>
      <c r="E98" s="0" t="str">
        <f aca="false">""</f>
        <v/>
      </c>
      <c r="F98" s="0" t="str">
        <f aca="false">""</f>
        <v/>
      </c>
      <c r="G98" s="0" t="str">
        <f aca="false">""</f>
        <v/>
      </c>
      <c r="H98" s="0" t="str">
        <f aca="false">""</f>
        <v/>
      </c>
    </row>
    <row r="99" customFormat="false" ht="15" hidden="false" customHeight="false" outlineLevel="0" collapsed="false">
      <c r="B99" s="0" t="str">
        <f aca="false">""</f>
        <v/>
      </c>
      <c r="C99" s="0" t="str">
        <f aca="false">""</f>
        <v/>
      </c>
      <c r="E99" s="0" t="str">
        <f aca="false">""</f>
        <v/>
      </c>
      <c r="F99" s="0" t="str">
        <f aca="false">""</f>
        <v/>
      </c>
      <c r="G99" s="0" t="str">
        <f aca="false">""</f>
        <v/>
      </c>
      <c r="H99" s="0" t="str">
        <f aca="false">""</f>
        <v/>
      </c>
    </row>
    <row r="100" customFormat="false" ht="15" hidden="false" customHeight="false" outlineLevel="0" collapsed="false">
      <c r="B100" s="0" t="str">
        <f aca="false">""</f>
        <v/>
      </c>
      <c r="C100" s="0" t="str">
        <f aca="false">""</f>
        <v/>
      </c>
      <c r="E100" s="0" t="str">
        <f aca="false">""</f>
        <v/>
      </c>
      <c r="F100" s="0" t="str">
        <f aca="false">""</f>
        <v/>
      </c>
      <c r="G100" s="0" t="str">
        <f aca="false">""</f>
        <v/>
      </c>
      <c r="H100" s="0" t="str">
        <f aca="false">""</f>
        <v/>
      </c>
    </row>
    <row r="101" customFormat="false" ht="15" hidden="false" customHeight="false" outlineLevel="0" collapsed="false">
      <c r="B101" s="0" t="str">
        <f aca="false">""</f>
        <v/>
      </c>
      <c r="C101" s="0" t="str">
        <f aca="false">""</f>
        <v/>
      </c>
      <c r="E101" s="0" t="str">
        <f aca="false">""</f>
        <v/>
      </c>
      <c r="F101" s="0" t="str">
        <f aca="false">""</f>
        <v/>
      </c>
      <c r="G101" s="0" t="str">
        <f aca="false">""</f>
        <v/>
      </c>
      <c r="H101" s="0" t="str">
        <f aca="false">""</f>
        <v/>
      </c>
    </row>
  </sheetData>
  <mergeCells count="1">
    <mergeCell ref="A1:H1"/>
  </mergeCells>
  <conditionalFormatting sqref="B7">
    <cfRule type="cellIs" priority="2" operator="greaterThan" aboveAverage="0" equalAverage="0" bottom="0" percent="0" rank="0" text="" dxfId="0">
      <formula>0</formula>
    </cfRule>
  </conditionalFormatting>
  <conditionalFormatting sqref="E7">
    <cfRule type="cellIs" priority="3" operator="greaterThan" aboveAverage="0" equalAverage="0" bottom="0" percent="0" rank="0" text="" dxfId="0">
      <formula>0</formula>
    </cfRule>
  </conditionalFormatting>
  <conditionalFormatting sqref="H9">
    <cfRule type="cellIs" priority="4" operator="greaterThan" aboveAverage="0" equalAverage="0" bottom="0" percent="0" rank="0" text="" dxfId="0">
      <formula>0</formula>
    </cfRule>
  </conditionalFormatting>
  <conditionalFormatting sqref="E9">
    <cfRule type="cellIs" priority="5" operator="greaterThan" aboveAverage="0" equalAverage="0" bottom="0" percent="0" rank="0" text="" dxfId="1">
      <formula>0</formula>
    </cfRule>
  </conditionalFormatting>
  <conditionalFormatting sqref="F28">
    <cfRule type="expression" priority="6" aboveAverage="0" equalAverage="0" bottom="0" percent="0" rank="0" text="" dxfId="2">
      <formula>$F28="OK — Totaux concordants"</formula>
    </cfRule>
    <cfRule type="expression" priority="7" aboveAverage="0" equalAverage="0" bottom="0" percent="0" rank="0" text="" dxfId="0">
      <formula>$F28="À vérifier — Écart entre les totaux"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5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3"/>
    <col collapsed="false" customWidth="true" hidden="false" outlineLevel="0" max="3" min="3" style="0" width="31"/>
    <col collapsed="false" customWidth="true" hidden="false" outlineLevel="0" max="4" min="4" style="0" width="45"/>
    <col collapsed="false" customWidth="true" hidden="false" outlineLevel="0" max="5" min="5" style="0" width="25"/>
    <col collapsed="false" customWidth="true" hidden="false" outlineLevel="0" max="6" min="6" style="0" width="18"/>
    <col collapsed="false" customWidth="true" hidden="false" outlineLevel="0" max="7" min="7" style="0" width="17"/>
    <col collapsed="false" customWidth="true" hidden="false" outlineLevel="0" max="9" min="8" style="0" width="13"/>
    <col collapsed="false" customWidth="true" hidden="false" outlineLevel="0" max="10" min="10" style="0" width="18"/>
    <col collapsed="false" customWidth="true" hidden="false" outlineLevel="0" max="11" min="11" style="0" width="20"/>
    <col collapsed="false" customWidth="true" hidden="false" outlineLevel="0" max="12" min="12" style="0" width="17"/>
    <col collapsed="false" customWidth="true" hidden="false" outlineLevel="0" max="13" min="13" style="0" width="19"/>
    <col collapsed="false" customWidth="true" hidden="false" outlineLevel="0" max="14" min="14" style="0" width="15"/>
    <col collapsed="false" customWidth="true" hidden="false" outlineLevel="0" max="15" min="15" style="0" width="22"/>
    <col collapsed="false" customWidth="true" hidden="false" outlineLevel="0" max="16" min="16" style="0" width="20"/>
    <col collapsed="false" customWidth="true" hidden="false" outlineLevel="0" max="17" min="17" style="0" width="23"/>
    <col collapsed="false" customWidth="true" hidden="false" outlineLevel="0" max="18" min="18" style="0" width="22"/>
    <col collapsed="false" customWidth="true" hidden="false" outlineLevel="0" max="19" min="19" style="0" width="24"/>
    <col collapsed="false" customWidth="true" hidden="false" outlineLevel="0" max="20" min="20" style="0" width="38"/>
    <col collapsed="false" customWidth="true" hidden="false" outlineLevel="0" max="21" min="21" style="0" width="21"/>
  </cols>
  <sheetData>
    <row r="1" customFormat="false" ht="25.5" hidden="false" customHeight="true" outlineLevel="0" collapsed="false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Format="false" ht="21.75" hidden="false" customHeight="true" outlineLevel="0" collapsed="false">
      <c r="A2" s="2" t="s">
        <v>35</v>
      </c>
    </row>
    <row r="3" customFormat="false" ht="31.5" hidden="false" customHeight="true" outlineLevel="0" collapsed="false">
      <c r="A3" s="2" t="s">
        <v>36</v>
      </c>
    </row>
    <row r="5" customFormat="false" ht="15" hidden="false" customHeight="false" outlineLevel="0" collapsed="false">
      <c r="A5" s="8" t="s">
        <v>37</v>
      </c>
      <c r="B5" s="8" t="s">
        <v>38</v>
      </c>
      <c r="C5" s="8" t="s">
        <v>39</v>
      </c>
      <c r="D5" s="8" t="s">
        <v>40</v>
      </c>
      <c r="E5" s="8" t="s">
        <v>41</v>
      </c>
      <c r="F5" s="8" t="s">
        <v>42</v>
      </c>
      <c r="G5" s="8" t="s">
        <v>43</v>
      </c>
      <c r="H5" s="8" t="s">
        <v>44</v>
      </c>
      <c r="I5" s="8" t="s">
        <v>45</v>
      </c>
      <c r="J5" s="8" t="s">
        <v>17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52</v>
      </c>
      <c r="R5" s="8" t="s">
        <v>53</v>
      </c>
      <c r="S5" s="8" t="s">
        <v>54</v>
      </c>
      <c r="T5" s="8" t="s">
        <v>55</v>
      </c>
      <c r="U5" s="8" t="s">
        <v>56</v>
      </c>
    </row>
    <row r="6" customFormat="false" ht="15" hidden="false" customHeight="false" outlineLevel="0" collapsed="false">
      <c r="A6" s="19" t="s">
        <v>57</v>
      </c>
      <c r="B6" s="20" t="n">
        <v>46232</v>
      </c>
      <c r="C6" s="19" t="s">
        <v>58</v>
      </c>
      <c r="D6" s="21" t="s">
        <v>59</v>
      </c>
      <c r="E6" s="19" t="s">
        <v>60</v>
      </c>
      <c r="F6" s="22" t="n">
        <v>486.75</v>
      </c>
      <c r="G6" s="19" t="s">
        <v>61</v>
      </c>
      <c r="H6" s="11" t="n">
        <f aca="false">IF($A6="","",IFERROR(IF($G6="Taxable",$F6*Paramètres!$B$6,0),0))</f>
        <v>24.3375</v>
      </c>
      <c r="I6" s="11" t="n">
        <f aca="false">IF($A6="","",IFERROR(IF($G6="Taxable",$F6*Paramètres!$B$7,0),0))</f>
        <v>48.5533125</v>
      </c>
      <c r="J6" s="11" t="n">
        <f aca="false">IF($A6="","",IFERROR($F6+$H6+$I6,0))</f>
        <v>559.6408125</v>
      </c>
      <c r="K6" s="20" t="n">
        <v>46236</v>
      </c>
      <c r="L6" s="20" t="n">
        <v>46235</v>
      </c>
      <c r="M6" s="19" t="s">
        <v>62</v>
      </c>
      <c r="N6" s="19" t="s">
        <v>63</v>
      </c>
      <c r="O6" s="19" t="s">
        <v>64</v>
      </c>
      <c r="P6" s="19" t="s">
        <v>65</v>
      </c>
      <c r="Q6" s="19" t="s">
        <v>66</v>
      </c>
      <c r="R6" s="23" t="str">
        <f aca="true">IF($A6="","",IF($N6="Annulé","Annulé",IF(OR($M6="Reçue",$M6="Sans objet"),IF($P6="Facture reçue","À payer",IF($P6="Payée","Terminé",IF($P6="Non facturée","Facture à recevoir","Suivi de facture"))),IF($M6="Partielle","Réception partielle",IF($M6="Refusée","Réception refusée",IF(NOT(ISNUMBER($K6)),"En cours",IF($K6&lt;TODAY(),"En retard",IF($K6&lt;=TODAY()+Paramètres!$B$8,"À suivre bientôt","En cours"))))))))</f>
        <v>Terminé</v>
      </c>
      <c r="S6" s="24" t="n">
        <f aca="false">IF($A6="","",IFERROR(IF($L6="","",$L6-$K6),""))</f>
        <v>-1</v>
      </c>
      <c r="T6" s="21" t="s">
        <v>67</v>
      </c>
      <c r="U6" s="23" t="str">
        <f aca="false">IF($A6="","",IFERROR(IF(AND($L6&lt;&gt;"",$L6&lt;$B6),"Date à vérifier",IF(AND(OR($P6="Facture reçue",$P6="Payée"),$O6=""),"Facture manquante",IF(COUNTIF($A$6:$A$500,$A6)&gt;1,"Doublon potentiel","OK"))),"À vérifier"))</f>
        <v>OK</v>
      </c>
    </row>
    <row r="7" customFormat="false" ht="15" hidden="false" customHeight="false" outlineLevel="0" collapsed="false">
      <c r="A7" s="19" t="s">
        <v>68</v>
      </c>
      <c r="B7" s="20" t="n">
        <v>46238</v>
      </c>
      <c r="C7" s="19" t="s">
        <v>69</v>
      </c>
      <c r="D7" s="21" t="s">
        <v>70</v>
      </c>
      <c r="E7" s="19" t="s">
        <v>71</v>
      </c>
      <c r="F7" s="22" t="n">
        <v>1849</v>
      </c>
      <c r="G7" s="19" t="s">
        <v>61</v>
      </c>
      <c r="H7" s="11" t="n">
        <f aca="false">IF($A7="","",IFERROR(IF($G7="Taxable",$F7*Paramètres!$B$6,0),0))</f>
        <v>92.45</v>
      </c>
      <c r="I7" s="11" t="n">
        <f aca="false">IF($A7="","",IFERROR(IF($G7="Taxable",$F7*Paramètres!$B$7,0),0))</f>
        <v>184.43775</v>
      </c>
      <c r="J7" s="11" t="n">
        <f aca="false">IF($A7="","",IFERROR($F7+$H7+$I7,0))</f>
        <v>2125.88775</v>
      </c>
      <c r="K7" s="20" t="n">
        <v>46248</v>
      </c>
      <c r="L7" s="20"/>
      <c r="M7" s="19" t="s">
        <v>72</v>
      </c>
      <c r="N7" s="19" t="s">
        <v>73</v>
      </c>
      <c r="O7" s="19"/>
      <c r="P7" s="19" t="s">
        <v>74</v>
      </c>
      <c r="Q7" s="19" t="s">
        <v>75</v>
      </c>
      <c r="R7" s="23" t="str">
        <f aca="true">IF($A7="","",IF($N7="Annulé","Annulé",IF(OR($M7="Reçue",$M7="Sans objet"),IF($P7="Facture reçue","À payer",IF($P7="Payée","Terminé",IF($P7="Non facturée","Facture à recevoir","Suivi de facture"))),IF($M7="Partielle","Réception partielle",IF($M7="Refusée","Réception refusée",IF(NOT(ISNUMBER($K7)),"En cours",IF($K7&lt;TODAY(),"En retard",IF($K7&lt;=TODAY()+Paramètres!$B$8,"À suivre bientôt","En cours"))))))))</f>
        <v>En retard</v>
      </c>
      <c r="S7" s="24" t="str">
        <f aca="false">IF($A7="","",IFERROR(IF($L7="","",$L7-$K7),""))</f>
        <v/>
      </c>
      <c r="T7" s="21" t="s">
        <v>76</v>
      </c>
      <c r="U7" s="23" t="str">
        <f aca="false">IF($A7="","",IFERROR(IF(AND($L7&lt;&gt;"",$L7&lt;$B7),"Date à vérifier",IF(AND(OR($P7="Facture reçue",$P7="Payée"),$O7=""),"Facture manquante",IF(COUNTIF($A$6:$A$500,$A7)&gt;1,"Doublon potentiel","OK"))),"À vérifier"))</f>
        <v>OK</v>
      </c>
    </row>
    <row r="8" customFormat="false" ht="15" hidden="false" customHeight="false" outlineLevel="0" collapsed="false">
      <c r="A8" s="19" t="s">
        <v>77</v>
      </c>
      <c r="B8" s="20" t="n">
        <v>46242</v>
      </c>
      <c r="C8" s="19" t="s">
        <v>78</v>
      </c>
      <c r="D8" s="21" t="s">
        <v>79</v>
      </c>
      <c r="E8" s="19" t="s">
        <v>80</v>
      </c>
      <c r="F8" s="22" t="n">
        <v>2375</v>
      </c>
      <c r="G8" s="19" t="s">
        <v>61</v>
      </c>
      <c r="H8" s="11" t="n">
        <f aca="false">IF($A8="","",IFERROR(IF($G8="Taxable",$F8*Paramètres!$B$6,0),0))</f>
        <v>118.75</v>
      </c>
      <c r="I8" s="11" t="n">
        <f aca="false">IF($A8="","",IFERROR(IF($G8="Taxable",$F8*Paramètres!$B$7,0),0))</f>
        <v>236.90625</v>
      </c>
      <c r="J8" s="11" t="n">
        <f aca="false">IF($A8="","",IFERROR($F8+$H8+$I8,0))</f>
        <v>2730.65625</v>
      </c>
      <c r="K8" s="20" t="n">
        <v>46246</v>
      </c>
      <c r="L8" s="20" t="n">
        <v>46250</v>
      </c>
      <c r="M8" s="19" t="s">
        <v>62</v>
      </c>
      <c r="N8" s="19" t="s">
        <v>63</v>
      </c>
      <c r="O8" s="19" t="s">
        <v>81</v>
      </c>
      <c r="P8" s="19" t="s">
        <v>82</v>
      </c>
      <c r="Q8" s="19" t="s">
        <v>66</v>
      </c>
      <c r="R8" s="23" t="str">
        <f aca="true">IF($A8="","",IF($N8="Annulé","Annulé",IF(OR($M8="Reçue",$M8="Sans objet"),IF($P8="Facture reçue","À payer",IF($P8="Payée","Terminé",IF($P8="Non facturée","Facture à recevoir","Suivi de facture"))),IF($M8="Partielle","Réception partielle",IF($M8="Refusée","Réception refusée",IF(NOT(ISNUMBER($K8)),"En cours",IF($K8&lt;TODAY(),"En retard",IF($K8&lt;=TODAY()+Paramètres!$B$8,"À suivre bientôt","En cours"))))))))</f>
        <v>À payer</v>
      </c>
      <c r="S8" s="24" t="n">
        <f aca="false">IF($A8="","",IFERROR(IF($L8="","",$L8-$K8),""))</f>
        <v>4</v>
      </c>
      <c r="T8" s="21" t="s">
        <v>83</v>
      </c>
      <c r="U8" s="23" t="str">
        <f aca="false">IF($A8="","",IFERROR(IF(AND($L8&lt;&gt;"",$L8&lt;$B8),"Date à vérifier",IF(AND(OR($P8="Facture reçue",$P8="Payée"),$O8=""),"Facture manquante",IF(COUNTIF($A$6:$A$500,$A8)&gt;1,"Doublon potentiel","OK"))),"À vérifier"))</f>
        <v>OK</v>
      </c>
    </row>
    <row r="9" customFormat="false" ht="15" hidden="false" customHeight="false" outlineLevel="0" collapsed="false">
      <c r="A9" s="19" t="s">
        <v>84</v>
      </c>
      <c r="B9" s="20" t="n">
        <v>46245</v>
      </c>
      <c r="C9" s="19" t="s">
        <v>85</v>
      </c>
      <c r="D9" s="21" t="s">
        <v>86</v>
      </c>
      <c r="E9" s="19" t="s">
        <v>87</v>
      </c>
      <c r="F9" s="22" t="n">
        <v>695</v>
      </c>
      <c r="G9" s="19" t="s">
        <v>61</v>
      </c>
      <c r="H9" s="11" t="n">
        <f aca="false">IF($A9="","",IFERROR(IF($G9="Taxable",$F9*Paramètres!$B$6,0),0))</f>
        <v>34.75</v>
      </c>
      <c r="I9" s="11" t="n">
        <f aca="false">IF($A9="","",IFERROR(IF($G9="Taxable",$F9*Paramètres!$B$7,0),0))</f>
        <v>69.32625</v>
      </c>
      <c r="J9" s="11" t="n">
        <f aca="false">IF($A9="","",IFERROR($F9+$H9+$I9,0))</f>
        <v>799.07625</v>
      </c>
      <c r="K9" s="20" t="n">
        <v>46249</v>
      </c>
      <c r="L9" s="20" t="n">
        <v>46249</v>
      </c>
      <c r="M9" s="19" t="s">
        <v>62</v>
      </c>
      <c r="N9" s="19" t="s">
        <v>63</v>
      </c>
      <c r="O9" s="19"/>
      <c r="P9" s="19" t="s">
        <v>74</v>
      </c>
      <c r="Q9" s="19" t="s">
        <v>88</v>
      </c>
      <c r="R9" s="23" t="str">
        <f aca="true">IF($A9="","",IF($N9="Annulé","Annulé",IF(OR($M9="Reçue",$M9="Sans objet"),IF($P9="Facture reçue","À payer",IF($P9="Payée","Terminé",IF($P9="Non facturée","Facture à recevoir","Suivi de facture"))),IF($M9="Partielle","Réception partielle",IF($M9="Refusée","Réception refusée",IF(NOT(ISNUMBER($K9)),"En cours",IF($K9&lt;TODAY(),"En retard",IF($K9&lt;=TODAY()+Paramètres!$B$8,"À suivre bientôt","En cours"))))))))</f>
        <v>Facture à recevoir</v>
      </c>
      <c r="S9" s="24" t="n">
        <f aca="false">IF($A9="","",IFERROR(IF($L9="","",$L9-$K9),""))</f>
        <v>0</v>
      </c>
      <c r="T9" s="21" t="s">
        <v>89</v>
      </c>
      <c r="U9" s="23" t="str">
        <f aca="false">IF($A9="","",IFERROR(IF(AND($L9&lt;&gt;"",$L9&lt;$B9),"Date à vérifier",IF(AND(OR($P9="Facture reçue",$P9="Payée"),$O9=""),"Facture manquante",IF(COUNTIF($A$6:$A$500,$A9)&gt;1,"Doublon potentiel","OK"))),"À vérifier"))</f>
        <v>OK</v>
      </c>
    </row>
    <row r="10" customFormat="false" ht="15" hidden="false" customHeight="false" outlineLevel="0" collapsed="false">
      <c r="A10" s="19" t="s">
        <v>90</v>
      </c>
      <c r="B10" s="20" t="n">
        <v>46250</v>
      </c>
      <c r="C10" s="19" t="s">
        <v>91</v>
      </c>
      <c r="D10" s="21" t="s">
        <v>92</v>
      </c>
      <c r="E10" s="19" t="s">
        <v>93</v>
      </c>
      <c r="F10" s="22" t="n">
        <v>1125</v>
      </c>
      <c r="G10" s="19" t="s">
        <v>61</v>
      </c>
      <c r="H10" s="11" t="n">
        <f aca="false">IF($A10="","",IFERROR(IF($G10="Taxable",$F10*Paramètres!$B$6,0),0))</f>
        <v>56.25</v>
      </c>
      <c r="I10" s="11" t="n">
        <f aca="false">IF($A10="","",IFERROR(IF($G10="Taxable",$F10*Paramètres!$B$7,0),0))</f>
        <v>112.21875</v>
      </c>
      <c r="J10" s="11" t="n">
        <f aca="false">IF($A10="","",IFERROR($F10+$H10+$I10,0))</f>
        <v>1293.46875</v>
      </c>
      <c r="K10" s="20" t="n">
        <v>46257</v>
      </c>
      <c r="L10" s="20"/>
      <c r="M10" s="19" t="s">
        <v>94</v>
      </c>
      <c r="N10" s="19" t="s">
        <v>73</v>
      </c>
      <c r="O10" s="19" t="s">
        <v>95</v>
      </c>
      <c r="P10" s="19" t="s">
        <v>82</v>
      </c>
      <c r="Q10" s="19" t="s">
        <v>96</v>
      </c>
      <c r="R10" s="23" t="str">
        <f aca="true">IF($A10="","",IF($N10="Annulé","Annulé",IF(OR($M10="Reçue",$M10="Sans objet"),IF($P10="Facture reçue","À payer",IF($P10="Payée","Terminé",IF($P10="Non facturée","Facture à recevoir","Suivi de facture"))),IF($M10="Partielle","Réception partielle",IF($M10="Refusée","Réception refusée",IF(NOT(ISNUMBER($K10)),"En cours",IF($K10&lt;TODAY(),"En retard",IF($K10&lt;=TODAY()+Paramètres!$B$8,"À suivre bientôt","En cours"))))))))</f>
        <v>Réception partielle</v>
      </c>
      <c r="S10" s="24" t="str">
        <f aca="false">IF($A10="","",IFERROR(IF($L10="","",$L10-$K10),""))</f>
        <v/>
      </c>
      <c r="T10" s="21" t="s">
        <v>97</v>
      </c>
      <c r="U10" s="23" t="str">
        <f aca="false">IF($A10="","",IFERROR(IF(AND($L10&lt;&gt;"",$L10&lt;$B10),"Date à vérifier",IF(AND(OR($P10="Facture reçue",$P10="Payée"),$O10=""),"Facture manquante",IF(COUNTIF($A$6:$A$500,$A10)&gt;1,"Doublon potentiel","OK"))),"À vérifier"))</f>
        <v>OK</v>
      </c>
    </row>
    <row r="11" customFormat="false" ht="15" hidden="false" customHeight="false" outlineLevel="0" collapsed="false">
      <c r="A11" s="19" t="s">
        <v>98</v>
      </c>
      <c r="B11" s="20" t="n">
        <v>46251</v>
      </c>
      <c r="C11" s="19" t="s">
        <v>99</v>
      </c>
      <c r="D11" s="21" t="s">
        <v>100</v>
      </c>
      <c r="E11" s="19" t="s">
        <v>101</v>
      </c>
      <c r="F11" s="22" t="n">
        <v>328.4</v>
      </c>
      <c r="G11" s="19" t="s">
        <v>61</v>
      </c>
      <c r="H11" s="11" t="n">
        <f aca="false">IF($A11="","",IFERROR(IF($G11="Taxable",$F11*Paramètres!$B$6,0),0))</f>
        <v>16.42</v>
      </c>
      <c r="I11" s="11" t="n">
        <f aca="false">IF($A11="","",IFERROR(IF($G11="Taxable",$F11*Paramètres!$B$7,0),0))</f>
        <v>32.7579</v>
      </c>
      <c r="J11" s="11" t="n">
        <f aca="false">IF($A11="","",IFERROR($F11+$H11+$I11,0))</f>
        <v>377.5779</v>
      </c>
      <c r="K11" s="20" t="n">
        <v>46254</v>
      </c>
      <c r="L11" s="20" t="n">
        <v>46255</v>
      </c>
      <c r="M11" s="19" t="s">
        <v>62</v>
      </c>
      <c r="N11" s="19" t="s">
        <v>63</v>
      </c>
      <c r="O11" s="19" t="s">
        <v>102</v>
      </c>
      <c r="P11" s="19" t="s">
        <v>65</v>
      </c>
      <c r="Q11" s="19" t="s">
        <v>88</v>
      </c>
      <c r="R11" s="23" t="str">
        <f aca="true">IF($A11="","",IF($N11="Annulé","Annulé",IF(OR($M11="Reçue",$M11="Sans objet"),IF($P11="Facture reçue","À payer",IF($P11="Payée","Terminé",IF($P11="Non facturée","Facture à recevoir","Suivi de facture"))),IF($M11="Partielle","Réception partielle",IF($M11="Refusée","Réception refusée",IF(NOT(ISNUMBER($K11)),"En cours",IF($K11&lt;TODAY(),"En retard",IF($K11&lt;=TODAY()+Paramètres!$B$8,"À suivre bientôt","En cours"))))))))</f>
        <v>Terminé</v>
      </c>
      <c r="S11" s="24" t="n">
        <f aca="false">IF($A11="","",IFERROR(IF($L11="","",$L11-$K11),""))</f>
        <v>1</v>
      </c>
      <c r="T11" s="21" t="s">
        <v>103</v>
      </c>
      <c r="U11" s="23" t="str">
        <f aca="false">IF($A11="","",IFERROR(IF(AND($L11&lt;&gt;"",$L11&lt;$B11),"Date à vérifier",IF(AND(OR($P11="Facture reçue",$P11="Payée"),$O11=""),"Facture manquante",IF(COUNTIF($A$6:$A$500,$A11)&gt;1,"Doublon potentiel","OK"))),"À vérifier"))</f>
        <v>OK</v>
      </c>
    </row>
    <row r="12" customFormat="false" ht="15" hidden="false" customHeight="false" outlineLevel="0" collapsed="false">
      <c r="A12" s="19" t="s">
        <v>104</v>
      </c>
      <c r="B12" s="20" t="n">
        <v>46252</v>
      </c>
      <c r="C12" s="19" t="s">
        <v>105</v>
      </c>
      <c r="D12" s="21" t="s">
        <v>106</v>
      </c>
      <c r="E12" s="19" t="s">
        <v>107</v>
      </c>
      <c r="F12" s="22" t="n">
        <v>214.6</v>
      </c>
      <c r="G12" s="19" t="s">
        <v>61</v>
      </c>
      <c r="H12" s="11" t="n">
        <f aca="false">IF($A12="","",IFERROR(IF($G12="Taxable",$F12*Paramètres!$B$6,0),0))</f>
        <v>10.73</v>
      </c>
      <c r="I12" s="11" t="n">
        <f aca="false">IF($A12="","",IFERROR(IF($G12="Taxable",$F12*Paramètres!$B$7,0),0))</f>
        <v>21.40635</v>
      </c>
      <c r="J12" s="11" t="n">
        <f aca="false">IF($A12="","",IFERROR($F12+$H12+$I12,0))</f>
        <v>246.73635</v>
      </c>
      <c r="K12" s="20" t="n">
        <v>46253</v>
      </c>
      <c r="L12" s="20" t="n">
        <v>46253</v>
      </c>
      <c r="M12" s="19" t="s">
        <v>62</v>
      </c>
      <c r="N12" s="19" t="s">
        <v>63</v>
      </c>
      <c r="O12" s="19" t="s">
        <v>108</v>
      </c>
      <c r="P12" s="19" t="s">
        <v>65</v>
      </c>
      <c r="Q12" s="19" t="s">
        <v>66</v>
      </c>
      <c r="R12" s="23" t="str">
        <f aca="true">IF($A12="","",IF($N12="Annulé","Annulé",IF(OR($M12="Reçue",$M12="Sans objet"),IF($P12="Facture reçue","À payer",IF($P12="Payée","Terminé",IF($P12="Non facturée","Facture à recevoir","Suivi de facture"))),IF($M12="Partielle","Réception partielle",IF($M12="Refusée","Réception refusée",IF(NOT(ISNUMBER($K12)),"En cours",IF($K12&lt;TODAY(),"En retard",IF($K12&lt;=TODAY()+Paramètres!$B$8,"À suivre bientôt","En cours"))))))))</f>
        <v>Terminé</v>
      </c>
      <c r="S12" s="24" t="n">
        <f aca="false">IF($A12="","",IFERROR(IF($L12="","",$L12-$K12),""))</f>
        <v>0</v>
      </c>
      <c r="T12" s="21" t="s">
        <v>109</v>
      </c>
      <c r="U12" s="23" t="str">
        <f aca="false">IF($A12="","",IFERROR(IF(AND($L12&lt;&gt;"",$L12&lt;$B12),"Date à vérifier",IF(AND(OR($P12="Facture reçue",$P12="Payée"),$O12=""),"Facture manquante",IF(COUNTIF($A$6:$A$500,$A12)&gt;1,"Doublon potentiel","OK"))),"À vérifier"))</f>
        <v>OK</v>
      </c>
    </row>
    <row r="13" customFormat="false" ht="15" hidden="false" customHeight="false" outlineLevel="0" collapsed="false">
      <c r="A13" s="19" t="s">
        <v>110</v>
      </c>
      <c r="B13" s="20" t="n">
        <v>46257</v>
      </c>
      <c r="C13" s="19" t="s">
        <v>111</v>
      </c>
      <c r="D13" s="21" t="s">
        <v>112</v>
      </c>
      <c r="E13" s="19" t="s">
        <v>101</v>
      </c>
      <c r="F13" s="22" t="n">
        <v>3960</v>
      </c>
      <c r="G13" s="19" t="s">
        <v>61</v>
      </c>
      <c r="H13" s="11" t="n">
        <f aca="false">IF($A13="","",IFERROR(IF($G13="Taxable",$F13*Paramètres!$B$6,0),0))</f>
        <v>198</v>
      </c>
      <c r="I13" s="11" t="n">
        <f aca="false">IF($A13="","",IFERROR(IF($G13="Taxable",$F13*Paramètres!$B$7,0),0))</f>
        <v>395.01</v>
      </c>
      <c r="J13" s="11" t="n">
        <f aca="false">IF($A13="","",IFERROR($F13+$H13+$I13,0))</f>
        <v>4553.01</v>
      </c>
      <c r="K13" s="20" t="n">
        <v>46264</v>
      </c>
      <c r="L13" s="20"/>
      <c r="M13" s="19" t="s">
        <v>72</v>
      </c>
      <c r="N13" s="19" t="s">
        <v>113</v>
      </c>
      <c r="O13" s="19"/>
      <c r="P13" s="19" t="s">
        <v>74</v>
      </c>
      <c r="Q13" s="19" t="s">
        <v>75</v>
      </c>
      <c r="R13" s="23" t="str">
        <f aca="true">IF($A13="","",IF($N13="Annulé","Annulé",IF(OR($M13="Reçue",$M13="Sans objet"),IF($P13="Facture reçue","À payer",IF($P13="Payée","Terminé",IF($P13="Non facturée","Facture à recevoir","Suivi de facture"))),IF($M13="Partielle","Réception partielle",IF($M13="Refusée","Réception refusée",IF(NOT(ISNUMBER($K13)),"En cours",IF($K13&lt;TODAY(),"En retard",IF($K13&lt;=TODAY()+Paramètres!$B$8,"À suivre bientôt","En cours"))))))))</f>
        <v>À suivre bientôt</v>
      </c>
      <c r="S13" s="24" t="str">
        <f aca="false">IF($A13="","",IFERROR(IF($L13="","",$L13-$K13),""))</f>
        <v/>
      </c>
      <c r="T13" s="21" t="s">
        <v>114</v>
      </c>
      <c r="U13" s="23" t="str">
        <f aca="false">IF($A13="","",IFERROR(IF(AND($L13&lt;&gt;"",$L13&lt;$B13),"Date à vérifier",IF(AND(OR($P13="Facture reçue",$P13="Payée"),$O13=""),"Facture manquante",IF(COUNTIF($A$6:$A$500,$A13)&gt;1,"Doublon potentiel","OK"))),"À vérifier"))</f>
        <v>OK</v>
      </c>
    </row>
    <row r="14" customFormat="false" ht="20.85" hidden="false" customHeight="false" outlineLevel="0" collapsed="false">
      <c r="A14" s="19" t="s">
        <v>115</v>
      </c>
      <c r="B14" s="20" t="n">
        <v>46258</v>
      </c>
      <c r="C14" s="19" t="s">
        <v>116</v>
      </c>
      <c r="D14" s="21" t="s">
        <v>117</v>
      </c>
      <c r="E14" s="19" t="s">
        <v>118</v>
      </c>
      <c r="F14" s="22" t="n">
        <v>450</v>
      </c>
      <c r="G14" s="19" t="s">
        <v>119</v>
      </c>
      <c r="H14" s="11" t="n">
        <f aca="false">IF($A14="","",IFERROR(IF($G14="Taxable",$F14*Paramètres!$B$6,0),0))</f>
        <v>0</v>
      </c>
      <c r="I14" s="11" t="n">
        <f aca="false">IF($A14="","",IFERROR(IF($G14="Taxable",$F14*Paramètres!$B$7,0),0))</f>
        <v>0</v>
      </c>
      <c r="J14" s="11" t="n">
        <f aca="false">IF($A14="","",IFERROR($F14+$H14+$I14,0))</f>
        <v>450</v>
      </c>
      <c r="K14" s="20" t="n">
        <v>46258</v>
      </c>
      <c r="L14" s="20" t="n">
        <v>46258</v>
      </c>
      <c r="M14" s="19" t="s">
        <v>120</v>
      </c>
      <c r="N14" s="19" t="s">
        <v>63</v>
      </c>
      <c r="O14" s="19" t="s">
        <v>121</v>
      </c>
      <c r="P14" s="19" t="s">
        <v>65</v>
      </c>
      <c r="Q14" s="19" t="s">
        <v>96</v>
      </c>
      <c r="R14" s="23" t="str">
        <f aca="true">IF($A14="","",IF($N14="Annulé","Annulé",IF(OR($M14="Reçue",$M14="Sans objet"),IF($P14="Facture reçue","À payer",IF($P14="Payée","Terminé",IF($P14="Non facturée","Facture à recevoir","Suivi de facture"))),IF($M14="Partielle","Réception partielle",IF($M14="Refusée","Réception refusée",IF(NOT(ISNUMBER($K14)),"En cours",IF($K14&lt;TODAY(),"En retard",IF($K14&lt;=TODAY()+Paramètres!$B$8,"À suivre bientôt","En cours"))))))))</f>
        <v>Terminé</v>
      </c>
      <c r="S14" s="24" t="n">
        <f aca="false">IF($A14="","",IFERROR(IF($L14="","",$L14-$K14),""))</f>
        <v>0</v>
      </c>
      <c r="T14" s="21" t="s">
        <v>122</v>
      </c>
      <c r="U14" s="23" t="str">
        <f aca="false">IF($A14="","",IFERROR(IF(AND($L14&lt;&gt;"",$L14&lt;$B14),"Date à vérifier",IF(AND(OR($P14="Facture reçue",$P14="Payée"),$O14=""),"Facture manquante",IF(COUNTIF($A$6:$A$500,$A14)&gt;1,"Doublon potentiel","OK"))),"À vérifier"))</f>
        <v>OK</v>
      </c>
    </row>
    <row r="15" customFormat="false" ht="15" hidden="false" customHeight="false" outlineLevel="0" collapsed="false">
      <c r="A15" s="19"/>
      <c r="B15" s="20"/>
      <c r="C15" s="19"/>
      <c r="D15" s="21"/>
      <c r="E15" s="19"/>
      <c r="F15" s="22"/>
      <c r="G15" s="19"/>
      <c r="H15" s="11" t="str">
        <f aca="false">IF($A15="","",IFERROR(IF($G15="Taxable",$F15*Paramètres!$B$6,0),0))</f>
        <v/>
      </c>
      <c r="I15" s="11" t="str">
        <f aca="false">IF($A15="","",IFERROR(IF($G15="Taxable",$F15*Paramètres!$B$7,0),0))</f>
        <v/>
      </c>
      <c r="J15" s="11" t="str">
        <f aca="false">IF($A15="","",IFERROR($F15+$H15+$I15,0))</f>
        <v/>
      </c>
      <c r="K15" s="20"/>
      <c r="L15" s="20"/>
      <c r="M15" s="19"/>
      <c r="N15" s="19"/>
      <c r="O15" s="19"/>
      <c r="P15" s="19"/>
      <c r="Q15" s="19"/>
      <c r="R15" s="23" t="str">
        <f aca="true">IF($A15="","",IF($N15="Annulé","Annulé",IF(OR($M15="Reçue",$M15="Sans objet"),IF($P15="Facture reçue","À payer",IF($P15="Payée","Terminé",IF($P15="Non facturée","Facture à recevoir","Suivi de facture"))),IF($M15="Partielle","Réception partielle",IF($M15="Refusée","Réception refusée",IF(NOT(ISNUMBER($K15)),"En cours",IF($K15&lt;TODAY(),"En retard",IF($K15&lt;=TODAY()+Paramètres!$B$8,"À suivre bientôt","En cours"))))))))</f>
        <v/>
      </c>
      <c r="S15" s="24" t="str">
        <f aca="false">IF($A15="","",IFERROR(IF($L15="","",$L15-$K15),""))</f>
        <v/>
      </c>
      <c r="T15" s="21"/>
      <c r="U15" s="23" t="str">
        <f aca="false">IF($A15="","",IFERROR(IF(AND($L15&lt;&gt;"",$L15&lt;$B15),"Date à vérifier",IF(AND(OR($P15="Facture reçue",$P15="Payée"),$O15=""),"Facture manquante",IF(COUNTIF($A$6:$A$500,$A15)&gt;1,"Doublon potentiel","OK"))),"À vérifier"))</f>
        <v/>
      </c>
    </row>
    <row r="16" customFormat="false" ht="15" hidden="false" customHeight="false" outlineLevel="0" collapsed="false">
      <c r="A16" s="19"/>
      <c r="B16" s="20"/>
      <c r="C16" s="19"/>
      <c r="D16" s="21"/>
      <c r="E16" s="19"/>
      <c r="F16" s="22"/>
      <c r="G16" s="19"/>
      <c r="H16" s="11" t="str">
        <f aca="false">IF($A16="","",IFERROR(IF($G16="Taxable",$F16*Paramètres!$B$6,0),0))</f>
        <v/>
      </c>
      <c r="I16" s="11" t="str">
        <f aca="false">IF($A16="","",IFERROR(IF($G16="Taxable",$F16*Paramètres!$B$7,0),0))</f>
        <v/>
      </c>
      <c r="J16" s="11" t="str">
        <f aca="false">IF($A16="","",IFERROR($F16+$H16+$I16,0))</f>
        <v/>
      </c>
      <c r="K16" s="20"/>
      <c r="L16" s="20"/>
      <c r="M16" s="19"/>
      <c r="N16" s="19"/>
      <c r="O16" s="19"/>
      <c r="P16" s="19"/>
      <c r="Q16" s="19"/>
      <c r="R16" s="23" t="str">
        <f aca="true">IF($A16="","",IF($N16="Annulé","Annulé",IF(OR($M16="Reçue",$M16="Sans objet"),IF($P16="Facture reçue","À payer",IF($P16="Payée","Terminé",IF($P16="Non facturée","Facture à recevoir","Suivi de facture"))),IF($M16="Partielle","Réception partielle",IF($M16="Refusée","Réception refusée",IF(NOT(ISNUMBER($K16)),"En cours",IF($K16&lt;TODAY(),"En retard",IF($K16&lt;=TODAY()+Paramètres!$B$8,"À suivre bientôt","En cours"))))))))</f>
        <v/>
      </c>
      <c r="S16" s="24" t="str">
        <f aca="false">IF($A16="","",IFERROR(IF($L16="","",$L16-$K16),""))</f>
        <v/>
      </c>
      <c r="T16" s="21"/>
      <c r="U16" s="23" t="str">
        <f aca="false">IF($A16="","",IFERROR(IF(AND($L16&lt;&gt;"",$L16&lt;$B16),"Date à vérifier",IF(AND(OR($P16="Facture reçue",$P16="Payée"),$O16=""),"Facture manquante",IF(COUNTIF($A$6:$A$500,$A16)&gt;1,"Doublon potentiel","OK"))),"À vérifier"))</f>
        <v/>
      </c>
    </row>
    <row r="17" customFormat="false" ht="15" hidden="false" customHeight="false" outlineLevel="0" collapsed="false">
      <c r="A17" s="19"/>
      <c r="B17" s="20"/>
      <c r="C17" s="19"/>
      <c r="D17" s="21"/>
      <c r="E17" s="19"/>
      <c r="F17" s="22"/>
      <c r="G17" s="19"/>
      <c r="H17" s="11" t="str">
        <f aca="false">IF($A17="","",IFERROR(IF($G17="Taxable",$F17*Paramètres!$B$6,0),0))</f>
        <v/>
      </c>
      <c r="I17" s="11" t="str">
        <f aca="false">IF($A17="","",IFERROR(IF($G17="Taxable",$F17*Paramètres!$B$7,0),0))</f>
        <v/>
      </c>
      <c r="J17" s="11" t="str">
        <f aca="false">IF($A17="","",IFERROR($F17+$H17+$I17,0))</f>
        <v/>
      </c>
      <c r="K17" s="20"/>
      <c r="L17" s="20"/>
      <c r="M17" s="19"/>
      <c r="N17" s="19"/>
      <c r="O17" s="19"/>
      <c r="P17" s="19"/>
      <c r="Q17" s="19"/>
      <c r="R17" s="23" t="str">
        <f aca="true">IF($A17="","",IF($N17="Annulé","Annulé",IF(OR($M17="Reçue",$M17="Sans objet"),IF($P17="Facture reçue","À payer",IF($P17="Payée","Terminé",IF($P17="Non facturée","Facture à recevoir","Suivi de facture"))),IF($M17="Partielle","Réception partielle",IF($M17="Refusée","Réception refusée",IF(NOT(ISNUMBER($K17)),"En cours",IF($K17&lt;TODAY(),"En retard",IF($K17&lt;=TODAY()+Paramètres!$B$8,"À suivre bientôt","En cours"))))))))</f>
        <v/>
      </c>
      <c r="S17" s="24" t="str">
        <f aca="false">IF($A17="","",IFERROR(IF($L17="","",$L17-$K17),""))</f>
        <v/>
      </c>
      <c r="T17" s="21"/>
      <c r="U17" s="23" t="str">
        <f aca="false">IF($A17="","",IFERROR(IF(AND($L17&lt;&gt;"",$L17&lt;$B17),"Date à vérifier",IF(AND(OR($P17="Facture reçue",$P17="Payée"),$O17=""),"Facture manquante",IF(COUNTIF($A$6:$A$500,$A17)&gt;1,"Doublon potentiel","OK"))),"À vérifier"))</f>
        <v/>
      </c>
    </row>
    <row r="18" customFormat="false" ht="15" hidden="false" customHeight="false" outlineLevel="0" collapsed="false">
      <c r="A18" s="19"/>
      <c r="B18" s="20"/>
      <c r="C18" s="19"/>
      <c r="D18" s="21"/>
      <c r="E18" s="19"/>
      <c r="F18" s="22"/>
      <c r="G18" s="19"/>
      <c r="H18" s="11" t="str">
        <f aca="false">IF($A18="","",IFERROR(IF($G18="Taxable",$F18*Paramètres!$B$6,0),0))</f>
        <v/>
      </c>
      <c r="I18" s="11" t="str">
        <f aca="false">IF($A18="","",IFERROR(IF($G18="Taxable",$F18*Paramètres!$B$7,0),0))</f>
        <v/>
      </c>
      <c r="J18" s="11" t="str">
        <f aca="false">IF($A18="","",IFERROR($F18+$H18+$I18,0))</f>
        <v/>
      </c>
      <c r="K18" s="20"/>
      <c r="L18" s="20"/>
      <c r="M18" s="19"/>
      <c r="N18" s="19"/>
      <c r="O18" s="19"/>
      <c r="P18" s="19"/>
      <c r="Q18" s="19"/>
      <c r="R18" s="23" t="str">
        <f aca="true">IF($A18="","",IF($N18="Annulé","Annulé",IF(OR($M18="Reçue",$M18="Sans objet"),IF($P18="Facture reçue","À payer",IF($P18="Payée","Terminé",IF($P18="Non facturée","Facture à recevoir","Suivi de facture"))),IF($M18="Partielle","Réception partielle",IF($M18="Refusée","Réception refusée",IF(NOT(ISNUMBER($K18)),"En cours",IF($K18&lt;TODAY(),"En retard",IF($K18&lt;=TODAY()+Paramètres!$B$8,"À suivre bientôt","En cours"))))))))</f>
        <v/>
      </c>
      <c r="S18" s="24" t="str">
        <f aca="false">IF($A18="","",IFERROR(IF($L18="","",$L18-$K18),""))</f>
        <v/>
      </c>
      <c r="T18" s="21"/>
      <c r="U18" s="23" t="str">
        <f aca="false">IF($A18="","",IFERROR(IF(AND($L18&lt;&gt;"",$L18&lt;$B18),"Date à vérifier",IF(AND(OR($P18="Facture reçue",$P18="Payée"),$O18=""),"Facture manquante",IF(COUNTIF($A$6:$A$500,$A18)&gt;1,"Doublon potentiel","OK"))),"À vérifier"))</f>
        <v/>
      </c>
    </row>
    <row r="19" customFormat="false" ht="15" hidden="false" customHeight="false" outlineLevel="0" collapsed="false">
      <c r="A19" s="19"/>
      <c r="B19" s="20"/>
      <c r="C19" s="19"/>
      <c r="D19" s="21"/>
      <c r="E19" s="19"/>
      <c r="F19" s="22"/>
      <c r="G19" s="19"/>
      <c r="H19" s="11" t="str">
        <f aca="false">IF($A19="","",IFERROR(IF($G19="Taxable",$F19*Paramètres!$B$6,0),0))</f>
        <v/>
      </c>
      <c r="I19" s="11" t="str">
        <f aca="false">IF($A19="","",IFERROR(IF($G19="Taxable",$F19*Paramètres!$B$7,0),0))</f>
        <v/>
      </c>
      <c r="J19" s="11" t="str">
        <f aca="false">IF($A19="","",IFERROR($F19+$H19+$I19,0))</f>
        <v/>
      </c>
      <c r="K19" s="20"/>
      <c r="L19" s="20"/>
      <c r="M19" s="19"/>
      <c r="N19" s="19"/>
      <c r="O19" s="19"/>
      <c r="P19" s="19"/>
      <c r="Q19" s="19"/>
      <c r="R19" s="23" t="str">
        <f aca="true">IF($A19="","",IF($N19="Annulé","Annulé",IF(OR($M19="Reçue",$M19="Sans objet"),IF($P19="Facture reçue","À payer",IF($P19="Payée","Terminé",IF($P19="Non facturée","Facture à recevoir","Suivi de facture"))),IF($M19="Partielle","Réception partielle",IF($M19="Refusée","Réception refusée",IF(NOT(ISNUMBER($K19)),"En cours",IF($K19&lt;TODAY(),"En retard",IF($K19&lt;=TODAY()+Paramètres!$B$8,"À suivre bientôt","En cours"))))))))</f>
        <v/>
      </c>
      <c r="S19" s="24" t="str">
        <f aca="false">IF($A19="","",IFERROR(IF($L19="","",$L19-$K19),""))</f>
        <v/>
      </c>
      <c r="T19" s="21"/>
      <c r="U19" s="23" t="str">
        <f aca="false">IF($A19="","",IFERROR(IF(AND($L19&lt;&gt;"",$L19&lt;$B19),"Date à vérifier",IF(AND(OR($P19="Facture reçue",$P19="Payée"),$O19=""),"Facture manquante",IF(COUNTIF($A$6:$A$500,$A19)&gt;1,"Doublon potentiel","OK"))),"À vérifier"))</f>
        <v/>
      </c>
    </row>
    <row r="20" customFormat="false" ht="15" hidden="false" customHeight="false" outlineLevel="0" collapsed="false">
      <c r="A20" s="19"/>
      <c r="B20" s="20"/>
      <c r="C20" s="19"/>
      <c r="D20" s="21"/>
      <c r="E20" s="19"/>
      <c r="F20" s="22"/>
      <c r="G20" s="19"/>
      <c r="H20" s="11" t="str">
        <f aca="false">IF($A20="","",IFERROR(IF($G20="Taxable",$F20*Paramètres!$B$6,0),0))</f>
        <v/>
      </c>
      <c r="I20" s="11" t="str">
        <f aca="false">IF($A20="","",IFERROR(IF($G20="Taxable",$F20*Paramètres!$B$7,0),0))</f>
        <v/>
      </c>
      <c r="J20" s="11" t="str">
        <f aca="false">IF($A20="","",IFERROR($F20+$H20+$I20,0))</f>
        <v/>
      </c>
      <c r="K20" s="20"/>
      <c r="L20" s="20"/>
      <c r="M20" s="19"/>
      <c r="N20" s="19"/>
      <c r="O20" s="19"/>
      <c r="P20" s="19"/>
      <c r="Q20" s="19"/>
      <c r="R20" s="23" t="str">
        <f aca="true">IF($A20="","",IF($N20="Annulé","Annulé",IF(OR($M20="Reçue",$M20="Sans objet"),IF($P20="Facture reçue","À payer",IF($P20="Payée","Terminé",IF($P20="Non facturée","Facture à recevoir","Suivi de facture"))),IF($M20="Partielle","Réception partielle",IF($M20="Refusée","Réception refusée",IF(NOT(ISNUMBER($K20)),"En cours",IF($K20&lt;TODAY(),"En retard",IF($K20&lt;=TODAY()+Paramètres!$B$8,"À suivre bientôt","En cours"))))))))</f>
        <v/>
      </c>
      <c r="S20" s="24" t="str">
        <f aca="false">IF($A20="","",IFERROR(IF($L20="","",$L20-$K20),""))</f>
        <v/>
      </c>
      <c r="T20" s="21"/>
      <c r="U20" s="23" t="str">
        <f aca="false">IF($A20="","",IFERROR(IF(AND($L20&lt;&gt;"",$L20&lt;$B20),"Date à vérifier",IF(AND(OR($P20="Facture reçue",$P20="Payée"),$O20=""),"Facture manquante",IF(COUNTIF($A$6:$A$500,$A20)&gt;1,"Doublon potentiel","OK"))),"À vérifier"))</f>
        <v/>
      </c>
    </row>
    <row r="21" customFormat="false" ht="15" hidden="false" customHeight="false" outlineLevel="0" collapsed="false">
      <c r="A21" s="19"/>
      <c r="B21" s="20"/>
      <c r="C21" s="19"/>
      <c r="D21" s="21"/>
      <c r="E21" s="19"/>
      <c r="F21" s="22"/>
      <c r="G21" s="19"/>
      <c r="H21" s="11" t="str">
        <f aca="false">IF($A21="","",IFERROR(IF($G21="Taxable",$F21*Paramètres!$B$6,0),0))</f>
        <v/>
      </c>
      <c r="I21" s="11" t="str">
        <f aca="false">IF($A21="","",IFERROR(IF($G21="Taxable",$F21*Paramètres!$B$7,0),0))</f>
        <v/>
      </c>
      <c r="J21" s="11" t="str">
        <f aca="false">IF($A21="","",IFERROR($F21+$H21+$I21,0))</f>
        <v/>
      </c>
      <c r="K21" s="20"/>
      <c r="L21" s="20"/>
      <c r="M21" s="19"/>
      <c r="N21" s="19"/>
      <c r="O21" s="19"/>
      <c r="P21" s="19"/>
      <c r="Q21" s="19"/>
      <c r="R21" s="23" t="str">
        <f aca="true">IF($A21="","",IF($N21="Annulé","Annulé",IF(OR($M21="Reçue",$M21="Sans objet"),IF($P21="Facture reçue","À payer",IF($P21="Payée","Terminé",IF($P21="Non facturée","Facture à recevoir","Suivi de facture"))),IF($M21="Partielle","Réception partielle",IF($M21="Refusée","Réception refusée",IF(NOT(ISNUMBER($K21)),"En cours",IF($K21&lt;TODAY(),"En retard",IF($K21&lt;=TODAY()+Paramètres!$B$8,"À suivre bientôt","En cours"))))))))</f>
        <v/>
      </c>
      <c r="S21" s="24" t="str">
        <f aca="false">IF($A21="","",IFERROR(IF($L21="","",$L21-$K21),""))</f>
        <v/>
      </c>
      <c r="T21" s="21"/>
      <c r="U21" s="23" t="str">
        <f aca="false">IF($A21="","",IFERROR(IF(AND($L21&lt;&gt;"",$L21&lt;$B21),"Date à vérifier",IF(AND(OR($P21="Facture reçue",$P21="Payée"),$O21=""),"Facture manquante",IF(COUNTIF($A$6:$A$500,$A21)&gt;1,"Doublon potentiel","OK"))),"À vérifier"))</f>
        <v/>
      </c>
    </row>
    <row r="22" customFormat="false" ht="15" hidden="false" customHeight="false" outlineLevel="0" collapsed="false">
      <c r="A22" s="19"/>
      <c r="B22" s="20"/>
      <c r="C22" s="19"/>
      <c r="D22" s="21"/>
      <c r="E22" s="19"/>
      <c r="F22" s="22"/>
      <c r="G22" s="19"/>
      <c r="H22" s="11" t="str">
        <f aca="false">IF($A22="","",IFERROR(IF($G22="Taxable",$F22*Paramètres!$B$6,0),0))</f>
        <v/>
      </c>
      <c r="I22" s="11" t="str">
        <f aca="false">IF($A22="","",IFERROR(IF($G22="Taxable",$F22*Paramètres!$B$7,0),0))</f>
        <v/>
      </c>
      <c r="J22" s="11" t="str">
        <f aca="false">IF($A22="","",IFERROR($F22+$H22+$I22,0))</f>
        <v/>
      </c>
      <c r="K22" s="20"/>
      <c r="L22" s="20"/>
      <c r="M22" s="19"/>
      <c r="N22" s="19"/>
      <c r="O22" s="19"/>
      <c r="P22" s="19"/>
      <c r="Q22" s="19"/>
      <c r="R22" s="23" t="str">
        <f aca="true">IF($A22="","",IF($N22="Annulé","Annulé",IF(OR($M22="Reçue",$M22="Sans objet"),IF($P22="Facture reçue","À payer",IF($P22="Payée","Terminé",IF($P22="Non facturée","Facture à recevoir","Suivi de facture"))),IF($M22="Partielle","Réception partielle",IF($M22="Refusée","Réception refusée",IF(NOT(ISNUMBER($K22)),"En cours",IF($K22&lt;TODAY(),"En retard",IF($K22&lt;=TODAY()+Paramètres!$B$8,"À suivre bientôt","En cours"))))))))</f>
        <v/>
      </c>
      <c r="S22" s="24" t="str">
        <f aca="false">IF($A22="","",IFERROR(IF($L22="","",$L22-$K22),""))</f>
        <v/>
      </c>
      <c r="T22" s="21"/>
      <c r="U22" s="23" t="str">
        <f aca="false">IF($A22="","",IFERROR(IF(AND($L22&lt;&gt;"",$L22&lt;$B22),"Date à vérifier",IF(AND(OR($P22="Facture reçue",$P22="Payée"),$O22=""),"Facture manquante",IF(COUNTIF($A$6:$A$500,$A22)&gt;1,"Doublon potentiel","OK"))),"À vérifier"))</f>
        <v/>
      </c>
    </row>
    <row r="23" customFormat="false" ht="15" hidden="false" customHeight="false" outlineLevel="0" collapsed="false">
      <c r="A23" s="19"/>
      <c r="B23" s="20"/>
      <c r="C23" s="19"/>
      <c r="D23" s="21"/>
      <c r="E23" s="19"/>
      <c r="F23" s="22"/>
      <c r="G23" s="19"/>
      <c r="H23" s="11" t="str">
        <f aca="false">IF($A23="","",IFERROR(IF($G23="Taxable",$F23*Paramètres!$B$6,0),0))</f>
        <v/>
      </c>
      <c r="I23" s="11" t="str">
        <f aca="false">IF($A23="","",IFERROR(IF($G23="Taxable",$F23*Paramètres!$B$7,0),0))</f>
        <v/>
      </c>
      <c r="J23" s="11" t="str">
        <f aca="false">IF($A23="","",IFERROR($F23+$H23+$I23,0))</f>
        <v/>
      </c>
      <c r="K23" s="20"/>
      <c r="L23" s="20"/>
      <c r="M23" s="19"/>
      <c r="N23" s="19"/>
      <c r="O23" s="19"/>
      <c r="P23" s="19"/>
      <c r="Q23" s="19"/>
      <c r="R23" s="23" t="str">
        <f aca="true">IF($A23="","",IF($N23="Annulé","Annulé",IF(OR($M23="Reçue",$M23="Sans objet"),IF($P23="Facture reçue","À payer",IF($P23="Payée","Terminé",IF($P23="Non facturée","Facture à recevoir","Suivi de facture"))),IF($M23="Partielle","Réception partielle",IF($M23="Refusée","Réception refusée",IF(NOT(ISNUMBER($K23)),"En cours",IF($K23&lt;TODAY(),"En retard",IF($K23&lt;=TODAY()+Paramètres!$B$8,"À suivre bientôt","En cours"))))))))</f>
        <v/>
      </c>
      <c r="S23" s="24" t="str">
        <f aca="false">IF($A23="","",IFERROR(IF($L23="","",$L23-$K23),""))</f>
        <v/>
      </c>
      <c r="T23" s="21"/>
      <c r="U23" s="23" t="str">
        <f aca="false">IF($A23="","",IFERROR(IF(AND($L23&lt;&gt;"",$L23&lt;$B23),"Date à vérifier",IF(AND(OR($P23="Facture reçue",$P23="Payée"),$O23=""),"Facture manquante",IF(COUNTIF($A$6:$A$500,$A23)&gt;1,"Doublon potentiel","OK"))),"À vérifier"))</f>
        <v/>
      </c>
    </row>
    <row r="24" customFormat="false" ht="15" hidden="false" customHeight="false" outlineLevel="0" collapsed="false">
      <c r="A24" s="19"/>
      <c r="B24" s="20"/>
      <c r="C24" s="19"/>
      <c r="D24" s="21"/>
      <c r="E24" s="19"/>
      <c r="F24" s="22"/>
      <c r="G24" s="19"/>
      <c r="H24" s="11" t="str">
        <f aca="false">IF($A24="","",IFERROR(IF($G24="Taxable",$F24*Paramètres!$B$6,0),0))</f>
        <v/>
      </c>
      <c r="I24" s="11" t="str">
        <f aca="false">IF($A24="","",IFERROR(IF($G24="Taxable",$F24*Paramètres!$B$7,0),0))</f>
        <v/>
      </c>
      <c r="J24" s="11" t="str">
        <f aca="false">IF($A24="","",IFERROR($F24+$H24+$I24,0))</f>
        <v/>
      </c>
      <c r="K24" s="20"/>
      <c r="L24" s="20"/>
      <c r="M24" s="19"/>
      <c r="N24" s="19"/>
      <c r="O24" s="19"/>
      <c r="P24" s="19"/>
      <c r="Q24" s="19"/>
      <c r="R24" s="23" t="str">
        <f aca="true">IF($A24="","",IF($N24="Annulé","Annulé",IF(OR($M24="Reçue",$M24="Sans objet"),IF($P24="Facture reçue","À payer",IF($P24="Payée","Terminé",IF($P24="Non facturée","Facture à recevoir","Suivi de facture"))),IF($M24="Partielle","Réception partielle",IF($M24="Refusée","Réception refusée",IF(NOT(ISNUMBER($K24)),"En cours",IF($K24&lt;TODAY(),"En retard",IF($K24&lt;=TODAY()+Paramètres!$B$8,"À suivre bientôt","En cours"))))))))</f>
        <v/>
      </c>
      <c r="S24" s="24" t="str">
        <f aca="false">IF($A24="","",IFERROR(IF($L24="","",$L24-$K24),""))</f>
        <v/>
      </c>
      <c r="T24" s="21"/>
      <c r="U24" s="23" t="str">
        <f aca="false">IF($A24="","",IFERROR(IF(AND($L24&lt;&gt;"",$L24&lt;$B24),"Date à vérifier",IF(AND(OR($P24="Facture reçue",$P24="Payée"),$O24=""),"Facture manquante",IF(COUNTIF($A$6:$A$500,$A24)&gt;1,"Doublon potentiel","OK"))),"À vérifier"))</f>
        <v/>
      </c>
    </row>
    <row r="25" customFormat="false" ht="15" hidden="false" customHeight="false" outlineLevel="0" collapsed="false">
      <c r="A25" s="19"/>
      <c r="B25" s="20"/>
      <c r="C25" s="19"/>
      <c r="D25" s="21"/>
      <c r="E25" s="19"/>
      <c r="F25" s="22"/>
      <c r="G25" s="19"/>
      <c r="H25" s="11" t="str">
        <f aca="false">IF($A25="","",IFERROR(IF($G25="Taxable",$F25*Paramètres!$B$6,0),0))</f>
        <v/>
      </c>
      <c r="I25" s="11" t="str">
        <f aca="false">IF($A25="","",IFERROR(IF($G25="Taxable",$F25*Paramètres!$B$7,0),0))</f>
        <v/>
      </c>
      <c r="J25" s="11" t="str">
        <f aca="false">IF($A25="","",IFERROR($F25+$H25+$I25,0))</f>
        <v/>
      </c>
      <c r="K25" s="20"/>
      <c r="L25" s="20"/>
      <c r="M25" s="19"/>
      <c r="N25" s="19"/>
      <c r="O25" s="19"/>
      <c r="P25" s="19"/>
      <c r="Q25" s="19"/>
      <c r="R25" s="23" t="str">
        <f aca="true">IF($A25="","",IF($N25="Annulé","Annulé",IF(OR($M25="Reçue",$M25="Sans objet"),IF($P25="Facture reçue","À payer",IF($P25="Payée","Terminé",IF($P25="Non facturée","Facture à recevoir","Suivi de facture"))),IF($M25="Partielle","Réception partielle",IF($M25="Refusée","Réception refusée",IF(NOT(ISNUMBER($K25)),"En cours",IF($K25&lt;TODAY(),"En retard",IF($K25&lt;=TODAY()+Paramètres!$B$8,"À suivre bientôt","En cours"))))))))</f>
        <v/>
      </c>
      <c r="S25" s="24" t="str">
        <f aca="false">IF($A25="","",IFERROR(IF($L25="","",$L25-$K25),""))</f>
        <v/>
      </c>
      <c r="T25" s="21"/>
      <c r="U25" s="23" t="str">
        <f aca="false">IF($A25="","",IFERROR(IF(AND($L25&lt;&gt;"",$L25&lt;$B25),"Date à vérifier",IF(AND(OR($P25="Facture reçue",$P25="Payée"),$O25=""),"Facture manquante",IF(COUNTIF($A$6:$A$500,$A25)&gt;1,"Doublon potentiel","OK"))),"À vérifier"))</f>
        <v/>
      </c>
    </row>
    <row r="26" customFormat="false" ht="15" hidden="false" customHeight="false" outlineLevel="0" collapsed="false">
      <c r="A26" s="19"/>
      <c r="B26" s="20"/>
      <c r="C26" s="19"/>
      <c r="D26" s="21"/>
      <c r="E26" s="19"/>
      <c r="F26" s="22"/>
      <c r="G26" s="19"/>
      <c r="H26" s="11" t="str">
        <f aca="false">IF($A26="","",IFERROR(IF($G26="Taxable",$F26*Paramètres!$B$6,0),0))</f>
        <v/>
      </c>
      <c r="I26" s="11" t="str">
        <f aca="false">IF($A26="","",IFERROR(IF($G26="Taxable",$F26*Paramètres!$B$7,0),0))</f>
        <v/>
      </c>
      <c r="J26" s="11" t="str">
        <f aca="false">IF($A26="","",IFERROR($F26+$H26+$I26,0))</f>
        <v/>
      </c>
      <c r="K26" s="20"/>
      <c r="L26" s="20"/>
      <c r="M26" s="19"/>
      <c r="N26" s="19"/>
      <c r="O26" s="19"/>
      <c r="P26" s="19"/>
      <c r="Q26" s="19"/>
      <c r="R26" s="23" t="str">
        <f aca="true">IF($A26="","",IF($N26="Annulé","Annulé",IF(OR($M26="Reçue",$M26="Sans objet"),IF($P26="Facture reçue","À payer",IF($P26="Payée","Terminé",IF($P26="Non facturée","Facture à recevoir","Suivi de facture"))),IF($M26="Partielle","Réception partielle",IF($M26="Refusée","Réception refusée",IF(NOT(ISNUMBER($K26)),"En cours",IF($K26&lt;TODAY(),"En retard",IF($K26&lt;=TODAY()+Paramètres!$B$8,"À suivre bientôt","En cours"))))))))</f>
        <v/>
      </c>
      <c r="S26" s="24" t="str">
        <f aca="false">IF($A26="","",IFERROR(IF($L26="","",$L26-$K26),""))</f>
        <v/>
      </c>
      <c r="T26" s="21"/>
      <c r="U26" s="23" t="str">
        <f aca="false">IF($A26="","",IFERROR(IF(AND($L26&lt;&gt;"",$L26&lt;$B26),"Date à vérifier",IF(AND(OR($P26="Facture reçue",$P26="Payée"),$O26=""),"Facture manquante",IF(COUNTIF($A$6:$A$500,$A26)&gt;1,"Doublon potentiel","OK"))),"À vérifier"))</f>
        <v/>
      </c>
    </row>
    <row r="27" customFormat="false" ht="15" hidden="false" customHeight="false" outlineLevel="0" collapsed="false">
      <c r="A27" s="19"/>
      <c r="B27" s="20"/>
      <c r="C27" s="19"/>
      <c r="D27" s="21"/>
      <c r="E27" s="19"/>
      <c r="F27" s="22"/>
      <c r="G27" s="19"/>
      <c r="H27" s="11" t="str">
        <f aca="false">IF($A27="","",IFERROR(IF($G27="Taxable",$F27*Paramètres!$B$6,0),0))</f>
        <v/>
      </c>
      <c r="I27" s="11" t="str">
        <f aca="false">IF($A27="","",IFERROR(IF($G27="Taxable",$F27*Paramètres!$B$7,0),0))</f>
        <v/>
      </c>
      <c r="J27" s="11" t="str">
        <f aca="false">IF($A27="","",IFERROR($F27+$H27+$I27,0))</f>
        <v/>
      </c>
      <c r="K27" s="20"/>
      <c r="L27" s="20"/>
      <c r="M27" s="19"/>
      <c r="N27" s="19"/>
      <c r="O27" s="19"/>
      <c r="P27" s="19"/>
      <c r="Q27" s="19"/>
      <c r="R27" s="23" t="str">
        <f aca="true">IF($A27="","",IF($N27="Annulé","Annulé",IF(OR($M27="Reçue",$M27="Sans objet"),IF($P27="Facture reçue","À payer",IF($P27="Payée","Terminé",IF($P27="Non facturée","Facture à recevoir","Suivi de facture"))),IF($M27="Partielle","Réception partielle",IF($M27="Refusée","Réception refusée",IF(NOT(ISNUMBER($K27)),"En cours",IF($K27&lt;TODAY(),"En retard",IF($K27&lt;=TODAY()+Paramètres!$B$8,"À suivre bientôt","En cours"))))))))</f>
        <v/>
      </c>
      <c r="S27" s="24" t="str">
        <f aca="false">IF($A27="","",IFERROR(IF($L27="","",$L27-$K27),""))</f>
        <v/>
      </c>
      <c r="T27" s="21"/>
      <c r="U27" s="23" t="str">
        <f aca="false">IF($A27="","",IFERROR(IF(AND($L27&lt;&gt;"",$L27&lt;$B27),"Date à vérifier",IF(AND(OR($P27="Facture reçue",$P27="Payée"),$O27=""),"Facture manquante",IF(COUNTIF($A$6:$A$500,$A27)&gt;1,"Doublon potentiel","OK"))),"À vérifier"))</f>
        <v/>
      </c>
    </row>
    <row r="28" customFormat="false" ht="15" hidden="false" customHeight="false" outlineLevel="0" collapsed="false">
      <c r="A28" s="19"/>
      <c r="B28" s="20"/>
      <c r="C28" s="19"/>
      <c r="D28" s="21"/>
      <c r="E28" s="19"/>
      <c r="F28" s="22"/>
      <c r="G28" s="19"/>
      <c r="H28" s="11" t="str">
        <f aca="false">IF($A28="","",IFERROR(IF($G28="Taxable",$F28*Paramètres!$B$6,0),0))</f>
        <v/>
      </c>
      <c r="I28" s="11" t="str">
        <f aca="false">IF($A28="","",IFERROR(IF($G28="Taxable",$F28*Paramètres!$B$7,0),0))</f>
        <v/>
      </c>
      <c r="J28" s="11" t="str">
        <f aca="false">IF($A28="","",IFERROR($F28+$H28+$I28,0))</f>
        <v/>
      </c>
      <c r="K28" s="20"/>
      <c r="L28" s="20"/>
      <c r="M28" s="19"/>
      <c r="N28" s="19"/>
      <c r="O28" s="19"/>
      <c r="P28" s="19"/>
      <c r="Q28" s="19"/>
      <c r="R28" s="23" t="str">
        <f aca="true">IF($A28="","",IF($N28="Annulé","Annulé",IF(OR($M28="Reçue",$M28="Sans objet"),IF($P28="Facture reçue","À payer",IF($P28="Payée","Terminé",IF($P28="Non facturée","Facture à recevoir","Suivi de facture"))),IF($M28="Partielle","Réception partielle",IF($M28="Refusée","Réception refusée",IF(NOT(ISNUMBER($K28)),"En cours",IF($K28&lt;TODAY(),"En retard",IF($K28&lt;=TODAY()+Paramètres!$B$8,"À suivre bientôt","En cours"))))))))</f>
        <v/>
      </c>
      <c r="S28" s="24" t="str">
        <f aca="false">IF($A28="","",IFERROR(IF($L28="","",$L28-$K28),""))</f>
        <v/>
      </c>
      <c r="T28" s="21"/>
      <c r="U28" s="23" t="str">
        <f aca="false">IF($A28="","",IFERROR(IF(AND($L28&lt;&gt;"",$L28&lt;$B28),"Date à vérifier",IF(AND(OR($P28="Facture reçue",$P28="Payée"),$O28=""),"Facture manquante",IF(COUNTIF($A$6:$A$500,$A28)&gt;1,"Doublon potentiel","OK"))),"À vérifier"))</f>
        <v/>
      </c>
    </row>
    <row r="29" customFormat="false" ht="15" hidden="false" customHeight="false" outlineLevel="0" collapsed="false">
      <c r="A29" s="19"/>
      <c r="B29" s="20"/>
      <c r="C29" s="19"/>
      <c r="D29" s="21"/>
      <c r="E29" s="19"/>
      <c r="F29" s="22"/>
      <c r="G29" s="19"/>
      <c r="H29" s="11" t="str">
        <f aca="false">IF($A29="","",IFERROR(IF($G29="Taxable",$F29*Paramètres!$B$6,0),0))</f>
        <v/>
      </c>
      <c r="I29" s="11" t="str">
        <f aca="false">IF($A29="","",IFERROR(IF($G29="Taxable",$F29*Paramètres!$B$7,0),0))</f>
        <v/>
      </c>
      <c r="J29" s="11" t="str">
        <f aca="false">IF($A29="","",IFERROR($F29+$H29+$I29,0))</f>
        <v/>
      </c>
      <c r="K29" s="20"/>
      <c r="L29" s="20"/>
      <c r="M29" s="19"/>
      <c r="N29" s="19"/>
      <c r="O29" s="19"/>
      <c r="P29" s="19"/>
      <c r="Q29" s="19"/>
      <c r="R29" s="23" t="str">
        <f aca="true">IF($A29="","",IF($N29="Annulé","Annulé",IF(OR($M29="Reçue",$M29="Sans objet"),IF($P29="Facture reçue","À payer",IF($P29="Payée","Terminé",IF($P29="Non facturée","Facture à recevoir","Suivi de facture"))),IF($M29="Partielle","Réception partielle",IF($M29="Refusée","Réception refusée",IF(NOT(ISNUMBER($K29)),"En cours",IF($K29&lt;TODAY(),"En retard",IF($K29&lt;=TODAY()+Paramètres!$B$8,"À suivre bientôt","En cours"))))))))</f>
        <v/>
      </c>
      <c r="S29" s="24" t="str">
        <f aca="false">IF($A29="","",IFERROR(IF($L29="","",$L29-$K29),""))</f>
        <v/>
      </c>
      <c r="T29" s="21"/>
      <c r="U29" s="23" t="str">
        <f aca="false">IF($A29="","",IFERROR(IF(AND($L29&lt;&gt;"",$L29&lt;$B29),"Date à vérifier",IF(AND(OR($P29="Facture reçue",$P29="Payée"),$O29=""),"Facture manquante",IF(COUNTIF($A$6:$A$500,$A29)&gt;1,"Doublon potentiel","OK"))),"À vérifier"))</f>
        <v/>
      </c>
    </row>
    <row r="30" customFormat="false" ht="15" hidden="false" customHeight="false" outlineLevel="0" collapsed="false">
      <c r="A30" s="19"/>
      <c r="B30" s="20"/>
      <c r="C30" s="19"/>
      <c r="D30" s="21"/>
      <c r="E30" s="19"/>
      <c r="F30" s="22"/>
      <c r="G30" s="19"/>
      <c r="H30" s="11" t="str">
        <f aca="false">IF($A30="","",IFERROR(IF($G30="Taxable",$F30*Paramètres!$B$6,0),0))</f>
        <v/>
      </c>
      <c r="I30" s="11" t="str">
        <f aca="false">IF($A30="","",IFERROR(IF($G30="Taxable",$F30*Paramètres!$B$7,0),0))</f>
        <v/>
      </c>
      <c r="J30" s="11" t="str">
        <f aca="false">IF($A30="","",IFERROR($F30+$H30+$I30,0))</f>
        <v/>
      </c>
      <c r="K30" s="20"/>
      <c r="L30" s="20"/>
      <c r="M30" s="19"/>
      <c r="N30" s="19"/>
      <c r="O30" s="19"/>
      <c r="P30" s="19"/>
      <c r="Q30" s="19"/>
      <c r="R30" s="23" t="str">
        <f aca="true">IF($A30="","",IF($N30="Annulé","Annulé",IF(OR($M30="Reçue",$M30="Sans objet"),IF($P30="Facture reçue","À payer",IF($P30="Payée","Terminé",IF($P30="Non facturée","Facture à recevoir","Suivi de facture"))),IF($M30="Partielle","Réception partielle",IF($M30="Refusée","Réception refusée",IF(NOT(ISNUMBER($K30)),"En cours",IF($K30&lt;TODAY(),"En retard",IF($K30&lt;=TODAY()+Paramètres!$B$8,"À suivre bientôt","En cours"))))))))</f>
        <v/>
      </c>
      <c r="S30" s="24" t="str">
        <f aca="false">IF($A30="","",IFERROR(IF($L30="","",$L30-$K30),""))</f>
        <v/>
      </c>
      <c r="T30" s="21"/>
      <c r="U30" s="23" t="str">
        <f aca="false">IF($A30="","",IFERROR(IF(AND($L30&lt;&gt;"",$L30&lt;$B30),"Date à vérifier",IF(AND(OR($P30="Facture reçue",$P30="Payée"),$O30=""),"Facture manquante",IF(COUNTIF($A$6:$A$500,$A30)&gt;1,"Doublon potentiel","OK"))),"À vérifier"))</f>
        <v/>
      </c>
    </row>
    <row r="31" customFormat="false" ht="15" hidden="false" customHeight="false" outlineLevel="0" collapsed="false">
      <c r="A31" s="19"/>
      <c r="B31" s="20"/>
      <c r="C31" s="19"/>
      <c r="D31" s="21"/>
      <c r="E31" s="19"/>
      <c r="F31" s="22"/>
      <c r="G31" s="19"/>
      <c r="H31" s="11" t="str">
        <f aca="false">IF($A31="","",IFERROR(IF($G31="Taxable",$F31*Paramètres!$B$6,0),0))</f>
        <v/>
      </c>
      <c r="I31" s="11" t="str">
        <f aca="false">IF($A31="","",IFERROR(IF($G31="Taxable",$F31*Paramètres!$B$7,0),0))</f>
        <v/>
      </c>
      <c r="J31" s="11" t="str">
        <f aca="false">IF($A31="","",IFERROR($F31+$H31+$I31,0))</f>
        <v/>
      </c>
      <c r="K31" s="20"/>
      <c r="L31" s="20"/>
      <c r="M31" s="19"/>
      <c r="N31" s="19"/>
      <c r="O31" s="19"/>
      <c r="P31" s="19"/>
      <c r="Q31" s="19"/>
      <c r="R31" s="23" t="str">
        <f aca="true">IF($A31="","",IF($N31="Annulé","Annulé",IF(OR($M31="Reçue",$M31="Sans objet"),IF($P31="Facture reçue","À payer",IF($P31="Payée","Terminé",IF($P31="Non facturée","Facture à recevoir","Suivi de facture"))),IF($M31="Partielle","Réception partielle",IF($M31="Refusée","Réception refusée",IF(NOT(ISNUMBER($K31)),"En cours",IF($K31&lt;TODAY(),"En retard",IF($K31&lt;=TODAY()+Paramètres!$B$8,"À suivre bientôt","En cours"))))))))</f>
        <v/>
      </c>
      <c r="S31" s="24" t="str">
        <f aca="false">IF($A31="","",IFERROR(IF($L31="","",$L31-$K31),""))</f>
        <v/>
      </c>
      <c r="T31" s="21"/>
      <c r="U31" s="23" t="str">
        <f aca="false">IF($A31="","",IFERROR(IF(AND($L31&lt;&gt;"",$L31&lt;$B31),"Date à vérifier",IF(AND(OR($P31="Facture reçue",$P31="Payée"),$O31=""),"Facture manquante",IF(COUNTIF($A$6:$A$500,$A31)&gt;1,"Doublon potentiel","OK"))),"À vérifier"))</f>
        <v/>
      </c>
    </row>
    <row r="32" customFormat="false" ht="15" hidden="false" customHeight="false" outlineLevel="0" collapsed="false">
      <c r="A32" s="19"/>
      <c r="B32" s="20"/>
      <c r="C32" s="19"/>
      <c r="D32" s="21"/>
      <c r="E32" s="19"/>
      <c r="F32" s="22"/>
      <c r="G32" s="19"/>
      <c r="H32" s="11" t="str">
        <f aca="false">IF($A32="","",IFERROR(IF($G32="Taxable",$F32*Paramètres!$B$6,0),0))</f>
        <v/>
      </c>
      <c r="I32" s="11" t="str">
        <f aca="false">IF($A32="","",IFERROR(IF($G32="Taxable",$F32*Paramètres!$B$7,0),0))</f>
        <v/>
      </c>
      <c r="J32" s="11" t="str">
        <f aca="false">IF($A32="","",IFERROR($F32+$H32+$I32,0))</f>
        <v/>
      </c>
      <c r="K32" s="20"/>
      <c r="L32" s="20"/>
      <c r="M32" s="19"/>
      <c r="N32" s="19"/>
      <c r="O32" s="19"/>
      <c r="P32" s="19"/>
      <c r="Q32" s="19"/>
      <c r="R32" s="23" t="str">
        <f aca="true">IF($A32="","",IF($N32="Annulé","Annulé",IF(OR($M32="Reçue",$M32="Sans objet"),IF($P32="Facture reçue","À payer",IF($P32="Payée","Terminé",IF($P32="Non facturée","Facture à recevoir","Suivi de facture"))),IF($M32="Partielle","Réception partielle",IF($M32="Refusée","Réception refusée",IF(NOT(ISNUMBER($K32)),"En cours",IF($K32&lt;TODAY(),"En retard",IF($K32&lt;=TODAY()+Paramètres!$B$8,"À suivre bientôt","En cours"))))))))</f>
        <v/>
      </c>
      <c r="S32" s="24" t="str">
        <f aca="false">IF($A32="","",IFERROR(IF($L32="","",$L32-$K32),""))</f>
        <v/>
      </c>
      <c r="T32" s="21"/>
      <c r="U32" s="23" t="str">
        <f aca="false">IF($A32="","",IFERROR(IF(AND($L32&lt;&gt;"",$L32&lt;$B32),"Date à vérifier",IF(AND(OR($P32="Facture reçue",$P32="Payée"),$O32=""),"Facture manquante",IF(COUNTIF($A$6:$A$500,$A32)&gt;1,"Doublon potentiel","OK"))),"À vérifier"))</f>
        <v/>
      </c>
    </row>
    <row r="33" customFormat="false" ht="15" hidden="false" customHeight="false" outlineLevel="0" collapsed="false">
      <c r="A33" s="19"/>
      <c r="B33" s="20"/>
      <c r="C33" s="19"/>
      <c r="D33" s="21"/>
      <c r="E33" s="19"/>
      <c r="F33" s="22"/>
      <c r="G33" s="19"/>
      <c r="H33" s="11" t="str">
        <f aca="false">IF($A33="","",IFERROR(IF($G33="Taxable",$F33*Paramètres!$B$6,0),0))</f>
        <v/>
      </c>
      <c r="I33" s="11" t="str">
        <f aca="false">IF($A33="","",IFERROR(IF($G33="Taxable",$F33*Paramètres!$B$7,0),0))</f>
        <v/>
      </c>
      <c r="J33" s="11" t="str">
        <f aca="false">IF($A33="","",IFERROR($F33+$H33+$I33,0))</f>
        <v/>
      </c>
      <c r="K33" s="20"/>
      <c r="L33" s="20"/>
      <c r="M33" s="19"/>
      <c r="N33" s="19"/>
      <c r="O33" s="19"/>
      <c r="P33" s="19"/>
      <c r="Q33" s="19"/>
      <c r="R33" s="23" t="str">
        <f aca="true">IF($A33="","",IF($N33="Annulé","Annulé",IF(OR($M33="Reçue",$M33="Sans objet"),IF($P33="Facture reçue","À payer",IF($P33="Payée","Terminé",IF($P33="Non facturée","Facture à recevoir","Suivi de facture"))),IF($M33="Partielle","Réception partielle",IF($M33="Refusée","Réception refusée",IF(NOT(ISNUMBER($K33)),"En cours",IF($K33&lt;TODAY(),"En retard",IF($K33&lt;=TODAY()+Paramètres!$B$8,"À suivre bientôt","En cours"))))))))</f>
        <v/>
      </c>
      <c r="S33" s="24" t="str">
        <f aca="false">IF($A33="","",IFERROR(IF($L33="","",$L33-$K33),""))</f>
        <v/>
      </c>
      <c r="T33" s="21"/>
      <c r="U33" s="23" t="str">
        <f aca="false">IF($A33="","",IFERROR(IF(AND($L33&lt;&gt;"",$L33&lt;$B33),"Date à vérifier",IF(AND(OR($P33="Facture reçue",$P33="Payée"),$O33=""),"Facture manquante",IF(COUNTIF($A$6:$A$500,$A33)&gt;1,"Doublon potentiel","OK"))),"À vérifier"))</f>
        <v/>
      </c>
    </row>
    <row r="34" customFormat="false" ht="15" hidden="false" customHeight="false" outlineLevel="0" collapsed="false">
      <c r="A34" s="19"/>
      <c r="B34" s="20"/>
      <c r="C34" s="19"/>
      <c r="D34" s="21"/>
      <c r="E34" s="19"/>
      <c r="F34" s="22"/>
      <c r="G34" s="19"/>
      <c r="H34" s="11" t="str">
        <f aca="false">IF($A34="","",IFERROR(IF($G34="Taxable",$F34*Paramètres!$B$6,0),0))</f>
        <v/>
      </c>
      <c r="I34" s="11" t="str">
        <f aca="false">IF($A34="","",IFERROR(IF($G34="Taxable",$F34*Paramètres!$B$7,0),0))</f>
        <v/>
      </c>
      <c r="J34" s="11" t="str">
        <f aca="false">IF($A34="","",IFERROR($F34+$H34+$I34,0))</f>
        <v/>
      </c>
      <c r="K34" s="20"/>
      <c r="L34" s="20"/>
      <c r="M34" s="19"/>
      <c r="N34" s="19"/>
      <c r="O34" s="19"/>
      <c r="P34" s="19"/>
      <c r="Q34" s="19"/>
      <c r="R34" s="23" t="str">
        <f aca="true">IF($A34="","",IF($N34="Annulé","Annulé",IF(OR($M34="Reçue",$M34="Sans objet"),IF($P34="Facture reçue","À payer",IF($P34="Payée","Terminé",IF($P34="Non facturée","Facture à recevoir","Suivi de facture"))),IF($M34="Partielle","Réception partielle",IF($M34="Refusée","Réception refusée",IF(NOT(ISNUMBER($K34)),"En cours",IF($K34&lt;TODAY(),"En retard",IF($K34&lt;=TODAY()+Paramètres!$B$8,"À suivre bientôt","En cours"))))))))</f>
        <v/>
      </c>
      <c r="S34" s="24" t="str">
        <f aca="false">IF($A34="","",IFERROR(IF($L34="","",$L34-$K34),""))</f>
        <v/>
      </c>
      <c r="T34" s="21"/>
      <c r="U34" s="23" t="str">
        <f aca="false">IF($A34="","",IFERROR(IF(AND($L34&lt;&gt;"",$L34&lt;$B34),"Date à vérifier",IF(AND(OR($P34="Facture reçue",$P34="Payée"),$O34=""),"Facture manquante",IF(COUNTIF($A$6:$A$500,$A34)&gt;1,"Doublon potentiel","OK"))),"À vérifier"))</f>
        <v/>
      </c>
    </row>
    <row r="35" customFormat="false" ht="15" hidden="false" customHeight="false" outlineLevel="0" collapsed="false">
      <c r="A35" s="19"/>
      <c r="B35" s="20"/>
      <c r="C35" s="19"/>
      <c r="D35" s="21"/>
      <c r="E35" s="19"/>
      <c r="F35" s="22"/>
      <c r="G35" s="19"/>
      <c r="H35" s="11" t="str">
        <f aca="false">IF($A35="","",IFERROR(IF($G35="Taxable",$F35*Paramètres!$B$6,0),0))</f>
        <v/>
      </c>
      <c r="I35" s="11" t="str">
        <f aca="false">IF($A35="","",IFERROR(IF($G35="Taxable",$F35*Paramètres!$B$7,0),0))</f>
        <v/>
      </c>
      <c r="J35" s="11" t="str">
        <f aca="false">IF($A35="","",IFERROR($F35+$H35+$I35,0))</f>
        <v/>
      </c>
      <c r="K35" s="20"/>
      <c r="L35" s="20"/>
      <c r="M35" s="19"/>
      <c r="N35" s="19"/>
      <c r="O35" s="19"/>
      <c r="P35" s="19"/>
      <c r="Q35" s="19"/>
      <c r="R35" s="23" t="str">
        <f aca="true">IF($A35="","",IF($N35="Annulé","Annulé",IF(OR($M35="Reçue",$M35="Sans objet"),IF($P35="Facture reçue","À payer",IF($P35="Payée","Terminé",IF($P35="Non facturée","Facture à recevoir","Suivi de facture"))),IF($M35="Partielle","Réception partielle",IF($M35="Refusée","Réception refusée",IF(NOT(ISNUMBER($K35)),"En cours",IF($K35&lt;TODAY(),"En retard",IF($K35&lt;=TODAY()+Paramètres!$B$8,"À suivre bientôt","En cours"))))))))</f>
        <v/>
      </c>
      <c r="S35" s="24" t="str">
        <f aca="false">IF($A35="","",IFERROR(IF($L35="","",$L35-$K35),""))</f>
        <v/>
      </c>
      <c r="T35" s="21"/>
      <c r="U35" s="23" t="str">
        <f aca="false">IF($A35="","",IFERROR(IF(AND($L35&lt;&gt;"",$L35&lt;$B35),"Date à vérifier",IF(AND(OR($P35="Facture reçue",$P35="Payée"),$O35=""),"Facture manquante",IF(COUNTIF($A$6:$A$500,$A35)&gt;1,"Doublon potentiel","OK"))),"À vérifier"))</f>
        <v/>
      </c>
    </row>
    <row r="36" customFormat="false" ht="15" hidden="false" customHeight="false" outlineLevel="0" collapsed="false">
      <c r="A36" s="19"/>
      <c r="B36" s="20"/>
      <c r="C36" s="19"/>
      <c r="D36" s="21"/>
      <c r="E36" s="19"/>
      <c r="F36" s="22"/>
      <c r="G36" s="19"/>
      <c r="H36" s="11" t="str">
        <f aca="false">IF($A36="","",IFERROR(IF($G36="Taxable",$F36*Paramètres!$B$6,0),0))</f>
        <v/>
      </c>
      <c r="I36" s="11" t="str">
        <f aca="false">IF($A36="","",IFERROR(IF($G36="Taxable",$F36*Paramètres!$B$7,0),0))</f>
        <v/>
      </c>
      <c r="J36" s="11" t="str">
        <f aca="false">IF($A36="","",IFERROR($F36+$H36+$I36,0))</f>
        <v/>
      </c>
      <c r="K36" s="20"/>
      <c r="L36" s="20"/>
      <c r="M36" s="19"/>
      <c r="N36" s="19"/>
      <c r="O36" s="19"/>
      <c r="P36" s="19"/>
      <c r="Q36" s="19"/>
      <c r="R36" s="23" t="str">
        <f aca="true">IF($A36="","",IF($N36="Annulé","Annulé",IF(OR($M36="Reçue",$M36="Sans objet"),IF($P36="Facture reçue","À payer",IF($P36="Payée","Terminé",IF($P36="Non facturée","Facture à recevoir","Suivi de facture"))),IF($M36="Partielle","Réception partielle",IF($M36="Refusée","Réception refusée",IF(NOT(ISNUMBER($K36)),"En cours",IF($K36&lt;TODAY(),"En retard",IF($K36&lt;=TODAY()+Paramètres!$B$8,"À suivre bientôt","En cours"))))))))</f>
        <v/>
      </c>
      <c r="S36" s="24" t="str">
        <f aca="false">IF($A36="","",IFERROR(IF($L36="","",$L36-$K36),""))</f>
        <v/>
      </c>
      <c r="T36" s="21"/>
      <c r="U36" s="23" t="str">
        <f aca="false">IF($A36="","",IFERROR(IF(AND($L36&lt;&gt;"",$L36&lt;$B36),"Date à vérifier",IF(AND(OR($P36="Facture reçue",$P36="Payée"),$O36=""),"Facture manquante",IF(COUNTIF($A$6:$A$500,$A36)&gt;1,"Doublon potentiel","OK"))),"À vérifier"))</f>
        <v/>
      </c>
    </row>
    <row r="37" customFormat="false" ht="15" hidden="false" customHeight="false" outlineLevel="0" collapsed="false">
      <c r="A37" s="19"/>
      <c r="B37" s="20"/>
      <c r="C37" s="19"/>
      <c r="D37" s="21"/>
      <c r="E37" s="19"/>
      <c r="F37" s="22"/>
      <c r="G37" s="19"/>
      <c r="H37" s="11" t="str">
        <f aca="false">IF($A37="","",IFERROR(IF($G37="Taxable",$F37*Paramètres!$B$6,0),0))</f>
        <v/>
      </c>
      <c r="I37" s="11" t="str">
        <f aca="false">IF($A37="","",IFERROR(IF($G37="Taxable",$F37*Paramètres!$B$7,0),0))</f>
        <v/>
      </c>
      <c r="J37" s="11" t="str">
        <f aca="false">IF($A37="","",IFERROR($F37+$H37+$I37,0))</f>
        <v/>
      </c>
      <c r="K37" s="20"/>
      <c r="L37" s="20"/>
      <c r="M37" s="19"/>
      <c r="N37" s="19"/>
      <c r="O37" s="19"/>
      <c r="P37" s="19"/>
      <c r="Q37" s="19"/>
      <c r="R37" s="23" t="str">
        <f aca="true">IF($A37="","",IF($N37="Annulé","Annulé",IF(OR($M37="Reçue",$M37="Sans objet"),IF($P37="Facture reçue","À payer",IF($P37="Payée","Terminé",IF($P37="Non facturée","Facture à recevoir","Suivi de facture"))),IF($M37="Partielle","Réception partielle",IF($M37="Refusée","Réception refusée",IF(NOT(ISNUMBER($K37)),"En cours",IF($K37&lt;TODAY(),"En retard",IF($K37&lt;=TODAY()+Paramètres!$B$8,"À suivre bientôt","En cours"))))))))</f>
        <v/>
      </c>
      <c r="S37" s="24" t="str">
        <f aca="false">IF($A37="","",IFERROR(IF($L37="","",$L37-$K37),""))</f>
        <v/>
      </c>
      <c r="T37" s="21"/>
      <c r="U37" s="23" t="str">
        <f aca="false">IF($A37="","",IFERROR(IF(AND($L37&lt;&gt;"",$L37&lt;$B37),"Date à vérifier",IF(AND(OR($P37="Facture reçue",$P37="Payée"),$O37=""),"Facture manquante",IF(COUNTIF($A$6:$A$500,$A37)&gt;1,"Doublon potentiel","OK"))),"À vérifier"))</f>
        <v/>
      </c>
    </row>
    <row r="38" customFormat="false" ht="15" hidden="false" customHeight="false" outlineLevel="0" collapsed="false">
      <c r="A38" s="19"/>
      <c r="B38" s="20"/>
      <c r="C38" s="19"/>
      <c r="D38" s="21"/>
      <c r="E38" s="19"/>
      <c r="F38" s="22"/>
      <c r="G38" s="19"/>
      <c r="H38" s="11" t="str">
        <f aca="false">IF($A38="","",IFERROR(IF($G38="Taxable",$F38*Paramètres!$B$6,0),0))</f>
        <v/>
      </c>
      <c r="I38" s="11" t="str">
        <f aca="false">IF($A38="","",IFERROR(IF($G38="Taxable",$F38*Paramètres!$B$7,0),0))</f>
        <v/>
      </c>
      <c r="J38" s="11" t="str">
        <f aca="false">IF($A38="","",IFERROR($F38+$H38+$I38,0))</f>
        <v/>
      </c>
      <c r="K38" s="20"/>
      <c r="L38" s="20"/>
      <c r="M38" s="19"/>
      <c r="N38" s="19"/>
      <c r="O38" s="19"/>
      <c r="P38" s="19"/>
      <c r="Q38" s="19"/>
      <c r="R38" s="23" t="str">
        <f aca="true">IF($A38="","",IF($N38="Annulé","Annulé",IF(OR($M38="Reçue",$M38="Sans objet"),IF($P38="Facture reçue","À payer",IF($P38="Payée","Terminé",IF($P38="Non facturée","Facture à recevoir","Suivi de facture"))),IF($M38="Partielle","Réception partielle",IF($M38="Refusée","Réception refusée",IF(NOT(ISNUMBER($K38)),"En cours",IF($K38&lt;TODAY(),"En retard",IF($K38&lt;=TODAY()+Paramètres!$B$8,"À suivre bientôt","En cours"))))))))</f>
        <v/>
      </c>
      <c r="S38" s="24" t="str">
        <f aca="false">IF($A38="","",IFERROR(IF($L38="","",$L38-$K38),""))</f>
        <v/>
      </c>
      <c r="T38" s="21"/>
      <c r="U38" s="23" t="str">
        <f aca="false">IF($A38="","",IFERROR(IF(AND($L38&lt;&gt;"",$L38&lt;$B38),"Date à vérifier",IF(AND(OR($P38="Facture reçue",$P38="Payée"),$O38=""),"Facture manquante",IF(COUNTIF($A$6:$A$500,$A38)&gt;1,"Doublon potentiel","OK"))),"À vérifier"))</f>
        <v/>
      </c>
    </row>
    <row r="39" customFormat="false" ht="15" hidden="false" customHeight="false" outlineLevel="0" collapsed="false">
      <c r="A39" s="19"/>
      <c r="B39" s="20"/>
      <c r="C39" s="19"/>
      <c r="D39" s="21"/>
      <c r="E39" s="19"/>
      <c r="F39" s="22"/>
      <c r="G39" s="19"/>
      <c r="H39" s="11" t="str">
        <f aca="false">IF($A39="","",IFERROR(IF($G39="Taxable",$F39*Paramètres!$B$6,0),0))</f>
        <v/>
      </c>
      <c r="I39" s="11" t="str">
        <f aca="false">IF($A39="","",IFERROR(IF($G39="Taxable",$F39*Paramètres!$B$7,0),0))</f>
        <v/>
      </c>
      <c r="J39" s="11" t="str">
        <f aca="false">IF($A39="","",IFERROR($F39+$H39+$I39,0))</f>
        <v/>
      </c>
      <c r="K39" s="20"/>
      <c r="L39" s="20"/>
      <c r="M39" s="19"/>
      <c r="N39" s="19"/>
      <c r="O39" s="19"/>
      <c r="P39" s="19"/>
      <c r="Q39" s="19"/>
      <c r="R39" s="23" t="str">
        <f aca="true">IF($A39="","",IF($N39="Annulé","Annulé",IF(OR($M39="Reçue",$M39="Sans objet"),IF($P39="Facture reçue","À payer",IF($P39="Payée","Terminé",IF($P39="Non facturée","Facture à recevoir","Suivi de facture"))),IF($M39="Partielle","Réception partielle",IF($M39="Refusée","Réception refusée",IF(NOT(ISNUMBER($K39)),"En cours",IF($K39&lt;TODAY(),"En retard",IF($K39&lt;=TODAY()+Paramètres!$B$8,"À suivre bientôt","En cours"))))))))</f>
        <v/>
      </c>
      <c r="S39" s="24" t="str">
        <f aca="false">IF($A39="","",IFERROR(IF($L39="","",$L39-$K39),""))</f>
        <v/>
      </c>
      <c r="T39" s="21"/>
      <c r="U39" s="23" t="str">
        <f aca="false">IF($A39="","",IFERROR(IF(AND($L39&lt;&gt;"",$L39&lt;$B39),"Date à vérifier",IF(AND(OR($P39="Facture reçue",$P39="Payée"),$O39=""),"Facture manquante",IF(COUNTIF($A$6:$A$500,$A39)&gt;1,"Doublon potentiel","OK"))),"À vérifier"))</f>
        <v/>
      </c>
    </row>
    <row r="40" customFormat="false" ht="15" hidden="false" customHeight="false" outlineLevel="0" collapsed="false">
      <c r="A40" s="19"/>
      <c r="B40" s="20"/>
      <c r="C40" s="19"/>
      <c r="D40" s="21"/>
      <c r="E40" s="19"/>
      <c r="F40" s="22"/>
      <c r="G40" s="19"/>
      <c r="H40" s="11" t="str">
        <f aca="false">IF($A40="","",IFERROR(IF($G40="Taxable",$F40*Paramètres!$B$6,0),0))</f>
        <v/>
      </c>
      <c r="I40" s="11" t="str">
        <f aca="false">IF($A40="","",IFERROR(IF($G40="Taxable",$F40*Paramètres!$B$7,0),0))</f>
        <v/>
      </c>
      <c r="J40" s="11" t="str">
        <f aca="false">IF($A40="","",IFERROR($F40+$H40+$I40,0))</f>
        <v/>
      </c>
      <c r="K40" s="20"/>
      <c r="L40" s="20"/>
      <c r="M40" s="19"/>
      <c r="N40" s="19"/>
      <c r="O40" s="19"/>
      <c r="P40" s="19"/>
      <c r="Q40" s="19"/>
      <c r="R40" s="23" t="str">
        <f aca="true">IF($A40="","",IF($N40="Annulé","Annulé",IF(OR($M40="Reçue",$M40="Sans objet"),IF($P40="Facture reçue","À payer",IF($P40="Payée","Terminé",IF($P40="Non facturée","Facture à recevoir","Suivi de facture"))),IF($M40="Partielle","Réception partielle",IF($M40="Refusée","Réception refusée",IF(NOT(ISNUMBER($K40)),"En cours",IF($K40&lt;TODAY(),"En retard",IF($K40&lt;=TODAY()+Paramètres!$B$8,"À suivre bientôt","En cours"))))))))</f>
        <v/>
      </c>
      <c r="S40" s="24" t="str">
        <f aca="false">IF($A40="","",IFERROR(IF($L40="","",$L40-$K40),""))</f>
        <v/>
      </c>
      <c r="T40" s="21"/>
      <c r="U40" s="23" t="str">
        <f aca="false">IF($A40="","",IFERROR(IF(AND($L40&lt;&gt;"",$L40&lt;$B40),"Date à vérifier",IF(AND(OR($P40="Facture reçue",$P40="Payée"),$O40=""),"Facture manquante",IF(COUNTIF($A$6:$A$500,$A40)&gt;1,"Doublon potentiel","OK"))),"À vérifier"))</f>
        <v/>
      </c>
    </row>
    <row r="41" customFormat="false" ht="15" hidden="false" customHeight="false" outlineLevel="0" collapsed="false">
      <c r="A41" s="19"/>
      <c r="B41" s="20"/>
      <c r="C41" s="19"/>
      <c r="D41" s="21"/>
      <c r="E41" s="19"/>
      <c r="F41" s="22"/>
      <c r="G41" s="19"/>
      <c r="H41" s="11" t="str">
        <f aca="false">IF($A41="","",IFERROR(IF($G41="Taxable",$F41*Paramètres!$B$6,0),0))</f>
        <v/>
      </c>
      <c r="I41" s="11" t="str">
        <f aca="false">IF($A41="","",IFERROR(IF($G41="Taxable",$F41*Paramètres!$B$7,0),0))</f>
        <v/>
      </c>
      <c r="J41" s="11" t="str">
        <f aca="false">IF($A41="","",IFERROR($F41+$H41+$I41,0))</f>
        <v/>
      </c>
      <c r="K41" s="20"/>
      <c r="L41" s="20"/>
      <c r="M41" s="19"/>
      <c r="N41" s="19"/>
      <c r="O41" s="19"/>
      <c r="P41" s="19"/>
      <c r="Q41" s="19"/>
      <c r="R41" s="23" t="str">
        <f aca="true">IF($A41="","",IF($N41="Annulé","Annulé",IF(OR($M41="Reçue",$M41="Sans objet"),IF($P41="Facture reçue","À payer",IF($P41="Payée","Terminé",IF($P41="Non facturée","Facture à recevoir","Suivi de facture"))),IF($M41="Partielle","Réception partielle",IF($M41="Refusée","Réception refusée",IF(NOT(ISNUMBER($K41)),"En cours",IF($K41&lt;TODAY(),"En retard",IF($K41&lt;=TODAY()+Paramètres!$B$8,"À suivre bientôt","En cours"))))))))</f>
        <v/>
      </c>
      <c r="S41" s="24" t="str">
        <f aca="false">IF($A41="","",IFERROR(IF($L41="","",$L41-$K41),""))</f>
        <v/>
      </c>
      <c r="T41" s="21"/>
      <c r="U41" s="23" t="str">
        <f aca="false">IF($A41="","",IFERROR(IF(AND($L41&lt;&gt;"",$L41&lt;$B41),"Date à vérifier",IF(AND(OR($P41="Facture reçue",$P41="Payée"),$O41=""),"Facture manquante",IF(COUNTIF($A$6:$A$500,$A41)&gt;1,"Doublon potentiel","OK"))),"À vérifier"))</f>
        <v/>
      </c>
    </row>
    <row r="42" customFormat="false" ht="15" hidden="false" customHeight="false" outlineLevel="0" collapsed="false">
      <c r="A42" s="19"/>
      <c r="B42" s="20"/>
      <c r="C42" s="19"/>
      <c r="D42" s="21"/>
      <c r="E42" s="19"/>
      <c r="F42" s="22"/>
      <c r="G42" s="19"/>
      <c r="H42" s="11" t="str">
        <f aca="false">IF($A42="","",IFERROR(IF($G42="Taxable",$F42*Paramètres!$B$6,0),0))</f>
        <v/>
      </c>
      <c r="I42" s="11" t="str">
        <f aca="false">IF($A42="","",IFERROR(IF($G42="Taxable",$F42*Paramètres!$B$7,0),0))</f>
        <v/>
      </c>
      <c r="J42" s="11" t="str">
        <f aca="false">IF($A42="","",IFERROR($F42+$H42+$I42,0))</f>
        <v/>
      </c>
      <c r="K42" s="20"/>
      <c r="L42" s="20"/>
      <c r="M42" s="19"/>
      <c r="N42" s="19"/>
      <c r="O42" s="19"/>
      <c r="P42" s="19"/>
      <c r="Q42" s="19"/>
      <c r="R42" s="23" t="str">
        <f aca="true">IF($A42="","",IF($N42="Annulé","Annulé",IF(OR($M42="Reçue",$M42="Sans objet"),IF($P42="Facture reçue","À payer",IF($P42="Payée","Terminé",IF($P42="Non facturée","Facture à recevoir","Suivi de facture"))),IF($M42="Partielle","Réception partielle",IF($M42="Refusée","Réception refusée",IF(NOT(ISNUMBER($K42)),"En cours",IF($K42&lt;TODAY(),"En retard",IF($K42&lt;=TODAY()+Paramètres!$B$8,"À suivre bientôt","En cours"))))))))</f>
        <v/>
      </c>
      <c r="S42" s="24" t="str">
        <f aca="false">IF($A42="","",IFERROR(IF($L42="","",$L42-$K42),""))</f>
        <v/>
      </c>
      <c r="T42" s="21"/>
      <c r="U42" s="23" t="str">
        <f aca="false">IF($A42="","",IFERROR(IF(AND($L42&lt;&gt;"",$L42&lt;$B42),"Date à vérifier",IF(AND(OR($P42="Facture reçue",$P42="Payée"),$O42=""),"Facture manquante",IF(COUNTIF($A$6:$A$500,$A42)&gt;1,"Doublon potentiel","OK"))),"À vérifier"))</f>
        <v/>
      </c>
    </row>
    <row r="43" customFormat="false" ht="15" hidden="false" customHeight="false" outlineLevel="0" collapsed="false">
      <c r="A43" s="19"/>
      <c r="B43" s="20"/>
      <c r="C43" s="19"/>
      <c r="D43" s="21"/>
      <c r="E43" s="19"/>
      <c r="F43" s="22"/>
      <c r="G43" s="19"/>
      <c r="H43" s="11" t="str">
        <f aca="false">IF($A43="","",IFERROR(IF($G43="Taxable",$F43*Paramètres!$B$6,0),0))</f>
        <v/>
      </c>
      <c r="I43" s="11" t="str">
        <f aca="false">IF($A43="","",IFERROR(IF($G43="Taxable",$F43*Paramètres!$B$7,0),0))</f>
        <v/>
      </c>
      <c r="J43" s="11" t="str">
        <f aca="false">IF($A43="","",IFERROR($F43+$H43+$I43,0))</f>
        <v/>
      </c>
      <c r="K43" s="20"/>
      <c r="L43" s="20"/>
      <c r="M43" s="19"/>
      <c r="N43" s="19"/>
      <c r="O43" s="19"/>
      <c r="P43" s="19"/>
      <c r="Q43" s="19"/>
      <c r="R43" s="23" t="str">
        <f aca="true">IF($A43="","",IF($N43="Annulé","Annulé",IF(OR($M43="Reçue",$M43="Sans objet"),IF($P43="Facture reçue","À payer",IF($P43="Payée","Terminé",IF($P43="Non facturée","Facture à recevoir","Suivi de facture"))),IF($M43="Partielle","Réception partielle",IF($M43="Refusée","Réception refusée",IF(NOT(ISNUMBER($K43)),"En cours",IF($K43&lt;TODAY(),"En retard",IF($K43&lt;=TODAY()+Paramètres!$B$8,"À suivre bientôt","En cours"))))))))</f>
        <v/>
      </c>
      <c r="S43" s="24" t="str">
        <f aca="false">IF($A43="","",IFERROR(IF($L43="","",$L43-$K43),""))</f>
        <v/>
      </c>
      <c r="T43" s="21"/>
      <c r="U43" s="23" t="str">
        <f aca="false">IF($A43="","",IFERROR(IF(AND($L43&lt;&gt;"",$L43&lt;$B43),"Date à vérifier",IF(AND(OR($P43="Facture reçue",$P43="Payée"),$O43=""),"Facture manquante",IF(COUNTIF($A$6:$A$500,$A43)&gt;1,"Doublon potentiel","OK"))),"À vérifier"))</f>
        <v/>
      </c>
    </row>
    <row r="44" customFormat="false" ht="15" hidden="false" customHeight="false" outlineLevel="0" collapsed="false">
      <c r="A44" s="19"/>
      <c r="B44" s="20"/>
      <c r="C44" s="19"/>
      <c r="D44" s="21"/>
      <c r="E44" s="19"/>
      <c r="F44" s="22"/>
      <c r="G44" s="19"/>
      <c r="H44" s="11" t="str">
        <f aca="false">IF($A44="","",IFERROR(IF($G44="Taxable",$F44*Paramètres!$B$6,0),0))</f>
        <v/>
      </c>
      <c r="I44" s="11" t="str">
        <f aca="false">IF($A44="","",IFERROR(IF($G44="Taxable",$F44*Paramètres!$B$7,0),0))</f>
        <v/>
      </c>
      <c r="J44" s="11" t="str">
        <f aca="false">IF($A44="","",IFERROR($F44+$H44+$I44,0))</f>
        <v/>
      </c>
      <c r="K44" s="20"/>
      <c r="L44" s="20"/>
      <c r="M44" s="19"/>
      <c r="N44" s="19"/>
      <c r="O44" s="19"/>
      <c r="P44" s="19"/>
      <c r="Q44" s="19"/>
      <c r="R44" s="23" t="str">
        <f aca="true">IF($A44="","",IF($N44="Annulé","Annulé",IF(OR($M44="Reçue",$M44="Sans objet"),IF($P44="Facture reçue","À payer",IF($P44="Payée","Terminé",IF($P44="Non facturée","Facture à recevoir","Suivi de facture"))),IF($M44="Partielle","Réception partielle",IF($M44="Refusée","Réception refusée",IF(NOT(ISNUMBER($K44)),"En cours",IF($K44&lt;TODAY(),"En retard",IF($K44&lt;=TODAY()+Paramètres!$B$8,"À suivre bientôt","En cours"))))))))</f>
        <v/>
      </c>
      <c r="S44" s="24" t="str">
        <f aca="false">IF($A44="","",IFERROR(IF($L44="","",$L44-$K44),""))</f>
        <v/>
      </c>
      <c r="T44" s="21"/>
      <c r="U44" s="23" t="str">
        <f aca="false">IF($A44="","",IFERROR(IF(AND($L44&lt;&gt;"",$L44&lt;$B44),"Date à vérifier",IF(AND(OR($P44="Facture reçue",$P44="Payée"),$O44=""),"Facture manquante",IF(COUNTIF($A$6:$A$500,$A44)&gt;1,"Doublon potentiel","OK"))),"À vérifier"))</f>
        <v/>
      </c>
    </row>
    <row r="45" customFormat="false" ht="15" hidden="false" customHeight="false" outlineLevel="0" collapsed="false">
      <c r="A45" s="19"/>
      <c r="B45" s="20"/>
      <c r="C45" s="19"/>
      <c r="D45" s="21"/>
      <c r="E45" s="19"/>
      <c r="F45" s="22"/>
      <c r="G45" s="19"/>
      <c r="H45" s="11" t="str">
        <f aca="false">IF($A45="","",IFERROR(IF($G45="Taxable",$F45*Paramètres!$B$6,0),0))</f>
        <v/>
      </c>
      <c r="I45" s="11" t="str">
        <f aca="false">IF($A45="","",IFERROR(IF($G45="Taxable",$F45*Paramètres!$B$7,0),0))</f>
        <v/>
      </c>
      <c r="J45" s="11" t="str">
        <f aca="false">IF($A45="","",IFERROR($F45+$H45+$I45,0))</f>
        <v/>
      </c>
      <c r="K45" s="20"/>
      <c r="L45" s="20"/>
      <c r="M45" s="19"/>
      <c r="N45" s="19"/>
      <c r="O45" s="19"/>
      <c r="P45" s="19"/>
      <c r="Q45" s="19"/>
      <c r="R45" s="23" t="str">
        <f aca="true">IF($A45="","",IF($N45="Annulé","Annulé",IF(OR($M45="Reçue",$M45="Sans objet"),IF($P45="Facture reçue","À payer",IF($P45="Payée","Terminé",IF($P45="Non facturée","Facture à recevoir","Suivi de facture"))),IF($M45="Partielle","Réception partielle",IF($M45="Refusée","Réception refusée",IF(NOT(ISNUMBER($K45)),"En cours",IF($K45&lt;TODAY(),"En retard",IF($K45&lt;=TODAY()+Paramètres!$B$8,"À suivre bientôt","En cours"))))))))</f>
        <v/>
      </c>
      <c r="S45" s="24" t="str">
        <f aca="false">IF($A45="","",IFERROR(IF($L45="","",$L45-$K45),""))</f>
        <v/>
      </c>
      <c r="T45" s="21"/>
      <c r="U45" s="23" t="str">
        <f aca="false">IF($A45="","",IFERROR(IF(AND($L45&lt;&gt;"",$L45&lt;$B45),"Date à vérifier",IF(AND(OR($P45="Facture reçue",$P45="Payée"),$O45=""),"Facture manquante",IF(COUNTIF($A$6:$A$500,$A45)&gt;1,"Doublon potentiel","OK"))),"À vérifier"))</f>
        <v/>
      </c>
    </row>
    <row r="46" customFormat="false" ht="15" hidden="false" customHeight="false" outlineLevel="0" collapsed="false">
      <c r="A46" s="19"/>
      <c r="B46" s="20"/>
      <c r="C46" s="19"/>
      <c r="D46" s="21"/>
      <c r="E46" s="19"/>
      <c r="F46" s="22"/>
      <c r="G46" s="19"/>
      <c r="H46" s="11" t="str">
        <f aca="false">IF($A46="","",IFERROR(IF($G46="Taxable",$F46*Paramètres!$B$6,0),0))</f>
        <v/>
      </c>
      <c r="I46" s="11" t="str">
        <f aca="false">IF($A46="","",IFERROR(IF($G46="Taxable",$F46*Paramètres!$B$7,0),0))</f>
        <v/>
      </c>
      <c r="J46" s="11" t="str">
        <f aca="false">IF($A46="","",IFERROR($F46+$H46+$I46,0))</f>
        <v/>
      </c>
      <c r="K46" s="20"/>
      <c r="L46" s="20"/>
      <c r="M46" s="19"/>
      <c r="N46" s="19"/>
      <c r="O46" s="19"/>
      <c r="P46" s="19"/>
      <c r="Q46" s="19"/>
      <c r="R46" s="23" t="str">
        <f aca="true">IF($A46="","",IF($N46="Annulé","Annulé",IF(OR($M46="Reçue",$M46="Sans objet"),IF($P46="Facture reçue","À payer",IF($P46="Payée","Terminé",IF($P46="Non facturée","Facture à recevoir","Suivi de facture"))),IF($M46="Partielle","Réception partielle",IF($M46="Refusée","Réception refusée",IF(NOT(ISNUMBER($K46)),"En cours",IF($K46&lt;TODAY(),"En retard",IF($K46&lt;=TODAY()+Paramètres!$B$8,"À suivre bientôt","En cours"))))))))</f>
        <v/>
      </c>
      <c r="S46" s="24" t="str">
        <f aca="false">IF($A46="","",IFERROR(IF($L46="","",$L46-$K46),""))</f>
        <v/>
      </c>
      <c r="T46" s="21"/>
      <c r="U46" s="23" t="str">
        <f aca="false">IF($A46="","",IFERROR(IF(AND($L46&lt;&gt;"",$L46&lt;$B46),"Date à vérifier",IF(AND(OR($P46="Facture reçue",$P46="Payée"),$O46=""),"Facture manquante",IF(COUNTIF($A$6:$A$500,$A46)&gt;1,"Doublon potentiel","OK"))),"À vérifier"))</f>
        <v/>
      </c>
    </row>
    <row r="47" customFormat="false" ht="15" hidden="false" customHeight="false" outlineLevel="0" collapsed="false">
      <c r="A47" s="19"/>
      <c r="B47" s="20"/>
      <c r="C47" s="19"/>
      <c r="D47" s="21"/>
      <c r="E47" s="19"/>
      <c r="F47" s="22"/>
      <c r="G47" s="19"/>
      <c r="H47" s="11" t="str">
        <f aca="false">IF($A47="","",IFERROR(IF($G47="Taxable",$F47*Paramètres!$B$6,0),0))</f>
        <v/>
      </c>
      <c r="I47" s="11" t="str">
        <f aca="false">IF($A47="","",IFERROR(IF($G47="Taxable",$F47*Paramètres!$B$7,0),0))</f>
        <v/>
      </c>
      <c r="J47" s="11" t="str">
        <f aca="false">IF($A47="","",IFERROR($F47+$H47+$I47,0))</f>
        <v/>
      </c>
      <c r="K47" s="20"/>
      <c r="L47" s="20"/>
      <c r="M47" s="19"/>
      <c r="N47" s="19"/>
      <c r="O47" s="19"/>
      <c r="P47" s="19"/>
      <c r="Q47" s="19"/>
      <c r="R47" s="23" t="str">
        <f aca="true">IF($A47="","",IF($N47="Annulé","Annulé",IF(OR($M47="Reçue",$M47="Sans objet"),IF($P47="Facture reçue","À payer",IF($P47="Payée","Terminé",IF($P47="Non facturée","Facture à recevoir","Suivi de facture"))),IF($M47="Partielle","Réception partielle",IF($M47="Refusée","Réception refusée",IF(NOT(ISNUMBER($K47)),"En cours",IF($K47&lt;TODAY(),"En retard",IF($K47&lt;=TODAY()+Paramètres!$B$8,"À suivre bientôt","En cours"))))))))</f>
        <v/>
      </c>
      <c r="S47" s="24" t="str">
        <f aca="false">IF($A47="","",IFERROR(IF($L47="","",$L47-$K47),""))</f>
        <v/>
      </c>
      <c r="T47" s="21"/>
      <c r="U47" s="23" t="str">
        <f aca="false">IF($A47="","",IFERROR(IF(AND($L47&lt;&gt;"",$L47&lt;$B47),"Date à vérifier",IF(AND(OR($P47="Facture reçue",$P47="Payée"),$O47=""),"Facture manquante",IF(COUNTIF($A$6:$A$500,$A47)&gt;1,"Doublon potentiel","OK"))),"À vérifier"))</f>
        <v/>
      </c>
    </row>
    <row r="48" customFormat="false" ht="15" hidden="false" customHeight="false" outlineLevel="0" collapsed="false">
      <c r="A48" s="19"/>
      <c r="B48" s="20"/>
      <c r="C48" s="19"/>
      <c r="D48" s="21"/>
      <c r="E48" s="19"/>
      <c r="F48" s="22"/>
      <c r="G48" s="19"/>
      <c r="H48" s="11" t="str">
        <f aca="false">IF($A48="","",IFERROR(IF($G48="Taxable",$F48*Paramètres!$B$6,0),0))</f>
        <v/>
      </c>
      <c r="I48" s="11" t="str">
        <f aca="false">IF($A48="","",IFERROR(IF($G48="Taxable",$F48*Paramètres!$B$7,0),0))</f>
        <v/>
      </c>
      <c r="J48" s="11" t="str">
        <f aca="false">IF($A48="","",IFERROR($F48+$H48+$I48,0))</f>
        <v/>
      </c>
      <c r="K48" s="20"/>
      <c r="L48" s="20"/>
      <c r="M48" s="19"/>
      <c r="N48" s="19"/>
      <c r="O48" s="19"/>
      <c r="P48" s="19"/>
      <c r="Q48" s="19"/>
      <c r="R48" s="23" t="str">
        <f aca="true">IF($A48="","",IF($N48="Annulé","Annulé",IF(OR($M48="Reçue",$M48="Sans objet"),IF($P48="Facture reçue","À payer",IF($P48="Payée","Terminé",IF($P48="Non facturée","Facture à recevoir","Suivi de facture"))),IF($M48="Partielle","Réception partielle",IF($M48="Refusée","Réception refusée",IF(NOT(ISNUMBER($K48)),"En cours",IF($K48&lt;TODAY(),"En retard",IF($K48&lt;=TODAY()+Paramètres!$B$8,"À suivre bientôt","En cours"))))))))</f>
        <v/>
      </c>
      <c r="S48" s="24" t="str">
        <f aca="false">IF($A48="","",IFERROR(IF($L48="","",$L48-$K48),""))</f>
        <v/>
      </c>
      <c r="T48" s="21"/>
      <c r="U48" s="23" t="str">
        <f aca="false">IF($A48="","",IFERROR(IF(AND($L48&lt;&gt;"",$L48&lt;$B48),"Date à vérifier",IF(AND(OR($P48="Facture reçue",$P48="Payée"),$O48=""),"Facture manquante",IF(COUNTIF($A$6:$A$500,$A48)&gt;1,"Doublon potentiel","OK"))),"À vérifier"))</f>
        <v/>
      </c>
    </row>
    <row r="49" customFormat="false" ht="15" hidden="false" customHeight="false" outlineLevel="0" collapsed="false">
      <c r="A49" s="19"/>
      <c r="B49" s="20"/>
      <c r="C49" s="19"/>
      <c r="D49" s="21"/>
      <c r="E49" s="19"/>
      <c r="F49" s="22"/>
      <c r="G49" s="19"/>
      <c r="H49" s="11" t="str">
        <f aca="false">IF($A49="","",IFERROR(IF($G49="Taxable",$F49*Paramètres!$B$6,0),0))</f>
        <v/>
      </c>
      <c r="I49" s="11" t="str">
        <f aca="false">IF($A49="","",IFERROR(IF($G49="Taxable",$F49*Paramètres!$B$7,0),0))</f>
        <v/>
      </c>
      <c r="J49" s="11" t="str">
        <f aca="false">IF($A49="","",IFERROR($F49+$H49+$I49,0))</f>
        <v/>
      </c>
      <c r="K49" s="20"/>
      <c r="L49" s="20"/>
      <c r="M49" s="19"/>
      <c r="N49" s="19"/>
      <c r="O49" s="19"/>
      <c r="P49" s="19"/>
      <c r="Q49" s="19"/>
      <c r="R49" s="23" t="str">
        <f aca="true">IF($A49="","",IF($N49="Annulé","Annulé",IF(OR($M49="Reçue",$M49="Sans objet"),IF($P49="Facture reçue","À payer",IF($P49="Payée","Terminé",IF($P49="Non facturée","Facture à recevoir","Suivi de facture"))),IF($M49="Partielle","Réception partielle",IF($M49="Refusée","Réception refusée",IF(NOT(ISNUMBER($K49)),"En cours",IF($K49&lt;TODAY(),"En retard",IF($K49&lt;=TODAY()+Paramètres!$B$8,"À suivre bientôt","En cours"))))))))</f>
        <v/>
      </c>
      <c r="S49" s="24" t="str">
        <f aca="false">IF($A49="","",IFERROR(IF($L49="","",$L49-$K49),""))</f>
        <v/>
      </c>
      <c r="T49" s="21"/>
      <c r="U49" s="23" t="str">
        <f aca="false">IF($A49="","",IFERROR(IF(AND($L49&lt;&gt;"",$L49&lt;$B49),"Date à vérifier",IF(AND(OR($P49="Facture reçue",$P49="Payée"),$O49=""),"Facture manquante",IF(COUNTIF($A$6:$A$500,$A49)&gt;1,"Doublon potentiel","OK"))),"À vérifier"))</f>
        <v/>
      </c>
    </row>
    <row r="50" customFormat="false" ht="15" hidden="false" customHeight="false" outlineLevel="0" collapsed="false">
      <c r="A50" s="19"/>
      <c r="B50" s="20"/>
      <c r="C50" s="19"/>
      <c r="D50" s="21"/>
      <c r="E50" s="19"/>
      <c r="F50" s="22"/>
      <c r="G50" s="19"/>
      <c r="H50" s="11" t="str">
        <f aca="false">IF($A50="","",IFERROR(IF($G50="Taxable",$F50*Paramètres!$B$6,0),0))</f>
        <v/>
      </c>
      <c r="I50" s="11" t="str">
        <f aca="false">IF($A50="","",IFERROR(IF($G50="Taxable",$F50*Paramètres!$B$7,0),0))</f>
        <v/>
      </c>
      <c r="J50" s="11" t="str">
        <f aca="false">IF($A50="","",IFERROR($F50+$H50+$I50,0))</f>
        <v/>
      </c>
      <c r="K50" s="20"/>
      <c r="L50" s="20"/>
      <c r="M50" s="19"/>
      <c r="N50" s="19"/>
      <c r="O50" s="19"/>
      <c r="P50" s="19"/>
      <c r="Q50" s="19"/>
      <c r="R50" s="23" t="str">
        <f aca="true">IF($A50="","",IF($N50="Annulé","Annulé",IF(OR($M50="Reçue",$M50="Sans objet"),IF($P50="Facture reçue","À payer",IF($P50="Payée","Terminé",IF($P50="Non facturée","Facture à recevoir","Suivi de facture"))),IF($M50="Partielle","Réception partielle",IF($M50="Refusée","Réception refusée",IF(NOT(ISNUMBER($K50)),"En cours",IF($K50&lt;TODAY(),"En retard",IF($K50&lt;=TODAY()+Paramètres!$B$8,"À suivre bientôt","En cours"))))))))</f>
        <v/>
      </c>
      <c r="S50" s="24" t="str">
        <f aca="false">IF($A50="","",IFERROR(IF($L50="","",$L50-$K50),""))</f>
        <v/>
      </c>
      <c r="T50" s="21"/>
      <c r="U50" s="23" t="str">
        <f aca="false">IF($A50="","",IFERROR(IF(AND($L50&lt;&gt;"",$L50&lt;$B50),"Date à vérifier",IF(AND(OR($P50="Facture reçue",$P50="Payée"),$O50=""),"Facture manquante",IF(COUNTIF($A$6:$A$500,$A50)&gt;1,"Doublon potentiel","OK"))),"À vérifier"))</f>
        <v/>
      </c>
    </row>
    <row r="51" customFormat="false" ht="15" hidden="false" customHeight="false" outlineLevel="0" collapsed="false">
      <c r="A51" s="19"/>
      <c r="B51" s="20"/>
      <c r="C51" s="19"/>
      <c r="D51" s="21"/>
      <c r="E51" s="19"/>
      <c r="F51" s="22"/>
      <c r="G51" s="19"/>
      <c r="H51" s="11" t="str">
        <f aca="false">IF($A51="","",IFERROR(IF($G51="Taxable",$F51*Paramètres!$B$6,0),0))</f>
        <v/>
      </c>
      <c r="I51" s="11" t="str">
        <f aca="false">IF($A51="","",IFERROR(IF($G51="Taxable",$F51*Paramètres!$B$7,0),0))</f>
        <v/>
      </c>
      <c r="J51" s="11" t="str">
        <f aca="false">IF($A51="","",IFERROR($F51+$H51+$I51,0))</f>
        <v/>
      </c>
      <c r="K51" s="20"/>
      <c r="L51" s="20"/>
      <c r="M51" s="19"/>
      <c r="N51" s="19"/>
      <c r="O51" s="19"/>
      <c r="P51" s="19"/>
      <c r="Q51" s="19"/>
      <c r="R51" s="23" t="str">
        <f aca="true">IF($A51="","",IF($N51="Annulé","Annulé",IF(OR($M51="Reçue",$M51="Sans objet"),IF($P51="Facture reçue","À payer",IF($P51="Payée","Terminé",IF($P51="Non facturée","Facture à recevoir","Suivi de facture"))),IF($M51="Partielle","Réception partielle",IF($M51="Refusée","Réception refusée",IF(NOT(ISNUMBER($K51)),"En cours",IF($K51&lt;TODAY(),"En retard",IF($K51&lt;=TODAY()+Paramètres!$B$8,"À suivre bientôt","En cours"))))))))</f>
        <v/>
      </c>
      <c r="S51" s="24" t="str">
        <f aca="false">IF($A51="","",IFERROR(IF($L51="","",$L51-$K51),""))</f>
        <v/>
      </c>
      <c r="T51" s="21"/>
      <c r="U51" s="23" t="str">
        <f aca="false">IF($A51="","",IFERROR(IF(AND($L51&lt;&gt;"",$L51&lt;$B51),"Date à vérifier",IF(AND(OR($P51="Facture reçue",$P51="Payée"),$O51=""),"Facture manquante",IF(COUNTIF($A$6:$A$500,$A51)&gt;1,"Doublon potentiel","OK"))),"À vérifier"))</f>
        <v/>
      </c>
    </row>
    <row r="52" customFormat="false" ht="15" hidden="false" customHeight="false" outlineLevel="0" collapsed="false">
      <c r="A52" s="19"/>
      <c r="B52" s="20"/>
      <c r="C52" s="19"/>
      <c r="D52" s="21"/>
      <c r="E52" s="19"/>
      <c r="F52" s="22"/>
      <c r="G52" s="19"/>
      <c r="H52" s="11" t="str">
        <f aca="false">IF($A52="","",IFERROR(IF($G52="Taxable",$F52*Paramètres!$B$6,0),0))</f>
        <v/>
      </c>
      <c r="I52" s="11" t="str">
        <f aca="false">IF($A52="","",IFERROR(IF($G52="Taxable",$F52*Paramètres!$B$7,0),0))</f>
        <v/>
      </c>
      <c r="J52" s="11" t="str">
        <f aca="false">IF($A52="","",IFERROR($F52+$H52+$I52,0))</f>
        <v/>
      </c>
      <c r="K52" s="20"/>
      <c r="L52" s="20"/>
      <c r="M52" s="19"/>
      <c r="N52" s="19"/>
      <c r="O52" s="19"/>
      <c r="P52" s="19"/>
      <c r="Q52" s="19"/>
      <c r="R52" s="23" t="str">
        <f aca="true">IF($A52="","",IF($N52="Annulé","Annulé",IF(OR($M52="Reçue",$M52="Sans objet"),IF($P52="Facture reçue","À payer",IF($P52="Payée","Terminé",IF($P52="Non facturée","Facture à recevoir","Suivi de facture"))),IF($M52="Partielle","Réception partielle",IF($M52="Refusée","Réception refusée",IF(NOT(ISNUMBER($K52)),"En cours",IF($K52&lt;TODAY(),"En retard",IF($K52&lt;=TODAY()+Paramètres!$B$8,"À suivre bientôt","En cours"))))))))</f>
        <v/>
      </c>
      <c r="S52" s="24" t="str">
        <f aca="false">IF($A52="","",IFERROR(IF($L52="","",$L52-$K52),""))</f>
        <v/>
      </c>
      <c r="T52" s="21"/>
      <c r="U52" s="23" t="str">
        <f aca="false">IF($A52="","",IFERROR(IF(AND($L52&lt;&gt;"",$L52&lt;$B52),"Date à vérifier",IF(AND(OR($P52="Facture reçue",$P52="Payée"),$O52=""),"Facture manquante",IF(COUNTIF($A$6:$A$500,$A52)&gt;1,"Doublon potentiel","OK"))),"À vérifier"))</f>
        <v/>
      </c>
    </row>
    <row r="53" customFormat="false" ht="15" hidden="false" customHeight="false" outlineLevel="0" collapsed="false">
      <c r="A53" s="19"/>
      <c r="B53" s="20"/>
      <c r="C53" s="19"/>
      <c r="D53" s="21"/>
      <c r="E53" s="19"/>
      <c r="F53" s="22"/>
      <c r="G53" s="19"/>
      <c r="H53" s="11" t="str">
        <f aca="false">IF($A53="","",IFERROR(IF($G53="Taxable",$F53*Paramètres!$B$6,0),0))</f>
        <v/>
      </c>
      <c r="I53" s="11" t="str">
        <f aca="false">IF($A53="","",IFERROR(IF($G53="Taxable",$F53*Paramètres!$B$7,0),0))</f>
        <v/>
      </c>
      <c r="J53" s="11" t="str">
        <f aca="false">IF($A53="","",IFERROR($F53+$H53+$I53,0))</f>
        <v/>
      </c>
      <c r="K53" s="20"/>
      <c r="L53" s="20"/>
      <c r="M53" s="19"/>
      <c r="N53" s="19"/>
      <c r="O53" s="19"/>
      <c r="P53" s="19"/>
      <c r="Q53" s="19"/>
      <c r="R53" s="23" t="str">
        <f aca="true">IF($A53="","",IF($N53="Annulé","Annulé",IF(OR($M53="Reçue",$M53="Sans objet"),IF($P53="Facture reçue","À payer",IF($P53="Payée","Terminé",IF($P53="Non facturée","Facture à recevoir","Suivi de facture"))),IF($M53="Partielle","Réception partielle",IF($M53="Refusée","Réception refusée",IF(NOT(ISNUMBER($K53)),"En cours",IF($K53&lt;TODAY(),"En retard",IF($K53&lt;=TODAY()+Paramètres!$B$8,"À suivre bientôt","En cours"))))))))</f>
        <v/>
      </c>
      <c r="S53" s="24" t="str">
        <f aca="false">IF($A53="","",IFERROR(IF($L53="","",$L53-$K53),""))</f>
        <v/>
      </c>
      <c r="T53" s="21"/>
      <c r="U53" s="23" t="str">
        <f aca="false">IF($A53="","",IFERROR(IF(AND($L53&lt;&gt;"",$L53&lt;$B53),"Date à vérifier",IF(AND(OR($P53="Facture reçue",$P53="Payée"),$O53=""),"Facture manquante",IF(COUNTIF($A$6:$A$500,$A53)&gt;1,"Doublon potentiel","OK"))),"À vérifier"))</f>
        <v/>
      </c>
    </row>
    <row r="54" customFormat="false" ht="15" hidden="false" customHeight="false" outlineLevel="0" collapsed="false">
      <c r="A54" s="19"/>
      <c r="B54" s="20"/>
      <c r="C54" s="19"/>
      <c r="D54" s="21"/>
      <c r="E54" s="19"/>
      <c r="F54" s="22"/>
      <c r="G54" s="19"/>
      <c r="H54" s="11" t="str">
        <f aca="false">IF($A54="","",IFERROR(IF($G54="Taxable",$F54*Paramètres!$B$6,0),0))</f>
        <v/>
      </c>
      <c r="I54" s="11" t="str">
        <f aca="false">IF($A54="","",IFERROR(IF($G54="Taxable",$F54*Paramètres!$B$7,0),0))</f>
        <v/>
      </c>
      <c r="J54" s="11" t="str">
        <f aca="false">IF($A54="","",IFERROR($F54+$H54+$I54,0))</f>
        <v/>
      </c>
      <c r="K54" s="20"/>
      <c r="L54" s="20"/>
      <c r="M54" s="19"/>
      <c r="N54" s="19"/>
      <c r="O54" s="19"/>
      <c r="P54" s="19"/>
      <c r="Q54" s="19"/>
      <c r="R54" s="23" t="str">
        <f aca="true">IF($A54="","",IF($N54="Annulé","Annulé",IF(OR($M54="Reçue",$M54="Sans objet"),IF($P54="Facture reçue","À payer",IF($P54="Payée","Terminé",IF($P54="Non facturée","Facture à recevoir","Suivi de facture"))),IF($M54="Partielle","Réception partielle",IF($M54="Refusée","Réception refusée",IF(NOT(ISNUMBER($K54)),"En cours",IF($K54&lt;TODAY(),"En retard",IF($K54&lt;=TODAY()+Paramètres!$B$8,"À suivre bientôt","En cours"))))))))</f>
        <v/>
      </c>
      <c r="S54" s="24" t="str">
        <f aca="false">IF($A54="","",IFERROR(IF($L54="","",$L54-$K54),""))</f>
        <v/>
      </c>
      <c r="T54" s="21"/>
      <c r="U54" s="23" t="str">
        <f aca="false">IF($A54="","",IFERROR(IF(AND($L54&lt;&gt;"",$L54&lt;$B54),"Date à vérifier",IF(AND(OR($P54="Facture reçue",$P54="Payée"),$O54=""),"Facture manquante",IF(COUNTIF($A$6:$A$500,$A54)&gt;1,"Doublon potentiel","OK"))),"À vérifier"))</f>
        <v/>
      </c>
    </row>
    <row r="55" customFormat="false" ht="15" hidden="false" customHeight="false" outlineLevel="0" collapsed="false">
      <c r="A55" s="19"/>
      <c r="B55" s="20"/>
      <c r="C55" s="19"/>
      <c r="D55" s="21"/>
      <c r="E55" s="19"/>
      <c r="F55" s="22"/>
      <c r="G55" s="19"/>
      <c r="H55" s="11" t="str">
        <f aca="false">IF($A55="","",IFERROR(IF($G55="Taxable",$F55*Paramètres!$B$6,0),0))</f>
        <v/>
      </c>
      <c r="I55" s="11" t="str">
        <f aca="false">IF($A55="","",IFERROR(IF($G55="Taxable",$F55*Paramètres!$B$7,0),0))</f>
        <v/>
      </c>
      <c r="J55" s="11" t="str">
        <f aca="false">IF($A55="","",IFERROR($F55+$H55+$I55,0))</f>
        <v/>
      </c>
      <c r="K55" s="20"/>
      <c r="L55" s="20"/>
      <c r="M55" s="19"/>
      <c r="N55" s="19"/>
      <c r="O55" s="19"/>
      <c r="P55" s="19"/>
      <c r="Q55" s="19"/>
      <c r="R55" s="23" t="str">
        <f aca="true">IF($A55="","",IF($N55="Annulé","Annulé",IF(OR($M55="Reçue",$M55="Sans objet"),IF($P55="Facture reçue","À payer",IF($P55="Payée","Terminé",IF($P55="Non facturée","Facture à recevoir","Suivi de facture"))),IF($M55="Partielle","Réception partielle",IF($M55="Refusée","Réception refusée",IF(NOT(ISNUMBER($K55)),"En cours",IF($K55&lt;TODAY(),"En retard",IF($K55&lt;=TODAY()+Paramètres!$B$8,"À suivre bientôt","En cours"))))))))</f>
        <v/>
      </c>
      <c r="S55" s="24" t="str">
        <f aca="false">IF($A55="","",IFERROR(IF($L55="","",$L55-$K55),""))</f>
        <v/>
      </c>
      <c r="T55" s="21"/>
      <c r="U55" s="23" t="str">
        <f aca="false">IF($A55="","",IFERROR(IF(AND($L55&lt;&gt;"",$L55&lt;$B55),"Date à vérifier",IF(AND(OR($P55="Facture reçue",$P55="Payée"),$O55=""),"Facture manquante",IF(COUNTIF($A$6:$A$500,$A55)&gt;1,"Doublon potentiel","OK"))),"À vérifier"))</f>
        <v/>
      </c>
    </row>
    <row r="56" customFormat="false" ht="15" hidden="false" customHeight="false" outlineLevel="0" collapsed="false">
      <c r="A56" s="19"/>
      <c r="B56" s="20"/>
      <c r="C56" s="19"/>
      <c r="D56" s="21"/>
      <c r="E56" s="19"/>
      <c r="F56" s="22"/>
      <c r="G56" s="19"/>
      <c r="H56" s="11" t="str">
        <f aca="false">IF($A56="","",IFERROR(IF($G56="Taxable",$F56*Paramètres!$B$6,0),0))</f>
        <v/>
      </c>
      <c r="I56" s="11" t="str">
        <f aca="false">IF($A56="","",IFERROR(IF($G56="Taxable",$F56*Paramètres!$B$7,0),0))</f>
        <v/>
      </c>
      <c r="J56" s="11" t="str">
        <f aca="false">IF($A56="","",IFERROR($F56+$H56+$I56,0))</f>
        <v/>
      </c>
      <c r="K56" s="20"/>
      <c r="L56" s="20"/>
      <c r="M56" s="19"/>
      <c r="N56" s="19"/>
      <c r="O56" s="19"/>
      <c r="P56" s="19"/>
      <c r="Q56" s="19"/>
      <c r="R56" s="23" t="str">
        <f aca="true">IF($A56="","",IF($N56="Annulé","Annulé",IF(OR($M56="Reçue",$M56="Sans objet"),IF($P56="Facture reçue","À payer",IF($P56="Payée","Terminé",IF($P56="Non facturée","Facture à recevoir","Suivi de facture"))),IF($M56="Partielle","Réception partielle",IF($M56="Refusée","Réception refusée",IF(NOT(ISNUMBER($K56)),"En cours",IF($K56&lt;TODAY(),"En retard",IF($K56&lt;=TODAY()+Paramètres!$B$8,"À suivre bientôt","En cours"))))))))</f>
        <v/>
      </c>
      <c r="S56" s="24" t="str">
        <f aca="false">IF($A56="","",IFERROR(IF($L56="","",$L56-$K56),""))</f>
        <v/>
      </c>
      <c r="T56" s="21"/>
      <c r="U56" s="23" t="str">
        <f aca="false">IF($A56="","",IFERROR(IF(AND($L56&lt;&gt;"",$L56&lt;$B56),"Date à vérifier",IF(AND(OR($P56="Facture reçue",$P56="Payée"),$O56=""),"Facture manquante",IF(COUNTIF($A$6:$A$500,$A56)&gt;1,"Doublon potentiel","OK"))),"À vérifier"))</f>
        <v/>
      </c>
    </row>
    <row r="57" customFormat="false" ht="15" hidden="false" customHeight="false" outlineLevel="0" collapsed="false">
      <c r="A57" s="19"/>
      <c r="B57" s="20"/>
      <c r="C57" s="19"/>
      <c r="D57" s="21"/>
      <c r="E57" s="19"/>
      <c r="F57" s="22"/>
      <c r="G57" s="19"/>
      <c r="H57" s="11" t="str">
        <f aca="false">IF($A57="","",IFERROR(IF($G57="Taxable",$F57*Paramètres!$B$6,0),0))</f>
        <v/>
      </c>
      <c r="I57" s="11" t="str">
        <f aca="false">IF($A57="","",IFERROR(IF($G57="Taxable",$F57*Paramètres!$B$7,0),0))</f>
        <v/>
      </c>
      <c r="J57" s="11" t="str">
        <f aca="false">IF($A57="","",IFERROR($F57+$H57+$I57,0))</f>
        <v/>
      </c>
      <c r="K57" s="20"/>
      <c r="L57" s="20"/>
      <c r="M57" s="19"/>
      <c r="N57" s="19"/>
      <c r="O57" s="19"/>
      <c r="P57" s="19"/>
      <c r="Q57" s="19"/>
      <c r="R57" s="23" t="str">
        <f aca="true">IF($A57="","",IF($N57="Annulé","Annulé",IF(OR($M57="Reçue",$M57="Sans objet"),IF($P57="Facture reçue","À payer",IF($P57="Payée","Terminé",IF($P57="Non facturée","Facture à recevoir","Suivi de facture"))),IF($M57="Partielle","Réception partielle",IF($M57="Refusée","Réception refusée",IF(NOT(ISNUMBER($K57)),"En cours",IF($K57&lt;TODAY(),"En retard",IF($K57&lt;=TODAY()+Paramètres!$B$8,"À suivre bientôt","En cours"))))))))</f>
        <v/>
      </c>
      <c r="S57" s="24" t="str">
        <f aca="false">IF($A57="","",IFERROR(IF($L57="","",$L57-$K57),""))</f>
        <v/>
      </c>
      <c r="T57" s="21"/>
      <c r="U57" s="23" t="str">
        <f aca="false">IF($A57="","",IFERROR(IF(AND($L57&lt;&gt;"",$L57&lt;$B57),"Date à vérifier",IF(AND(OR($P57="Facture reçue",$P57="Payée"),$O57=""),"Facture manquante",IF(COUNTIF($A$6:$A$500,$A57)&gt;1,"Doublon potentiel","OK"))),"À vérifier"))</f>
        <v/>
      </c>
    </row>
    <row r="58" customFormat="false" ht="15" hidden="false" customHeight="false" outlineLevel="0" collapsed="false">
      <c r="A58" s="19"/>
      <c r="B58" s="20"/>
      <c r="C58" s="19"/>
      <c r="D58" s="21"/>
      <c r="E58" s="19"/>
      <c r="F58" s="22"/>
      <c r="G58" s="19"/>
      <c r="H58" s="11" t="str">
        <f aca="false">IF($A58="","",IFERROR(IF($G58="Taxable",$F58*Paramètres!$B$6,0),0))</f>
        <v/>
      </c>
      <c r="I58" s="11" t="str">
        <f aca="false">IF($A58="","",IFERROR(IF($G58="Taxable",$F58*Paramètres!$B$7,0),0))</f>
        <v/>
      </c>
      <c r="J58" s="11" t="str">
        <f aca="false">IF($A58="","",IFERROR($F58+$H58+$I58,0))</f>
        <v/>
      </c>
      <c r="K58" s="20"/>
      <c r="L58" s="20"/>
      <c r="M58" s="19"/>
      <c r="N58" s="19"/>
      <c r="O58" s="19"/>
      <c r="P58" s="19"/>
      <c r="Q58" s="19"/>
      <c r="R58" s="23" t="str">
        <f aca="true">IF($A58="","",IF($N58="Annulé","Annulé",IF(OR($M58="Reçue",$M58="Sans objet"),IF($P58="Facture reçue","À payer",IF($P58="Payée","Terminé",IF($P58="Non facturée","Facture à recevoir","Suivi de facture"))),IF($M58="Partielle","Réception partielle",IF($M58="Refusée","Réception refusée",IF(NOT(ISNUMBER($K58)),"En cours",IF($K58&lt;TODAY(),"En retard",IF($K58&lt;=TODAY()+Paramètres!$B$8,"À suivre bientôt","En cours"))))))))</f>
        <v/>
      </c>
      <c r="S58" s="24" t="str">
        <f aca="false">IF($A58="","",IFERROR(IF($L58="","",$L58-$K58),""))</f>
        <v/>
      </c>
      <c r="T58" s="21"/>
      <c r="U58" s="23" t="str">
        <f aca="false">IF($A58="","",IFERROR(IF(AND($L58&lt;&gt;"",$L58&lt;$B58),"Date à vérifier",IF(AND(OR($P58="Facture reçue",$P58="Payée"),$O58=""),"Facture manquante",IF(COUNTIF($A$6:$A$500,$A58)&gt;1,"Doublon potentiel","OK"))),"À vérifier"))</f>
        <v/>
      </c>
    </row>
    <row r="59" customFormat="false" ht="15" hidden="false" customHeight="false" outlineLevel="0" collapsed="false">
      <c r="A59" s="19"/>
      <c r="B59" s="20"/>
      <c r="C59" s="19"/>
      <c r="D59" s="21"/>
      <c r="E59" s="19"/>
      <c r="F59" s="22"/>
      <c r="G59" s="19"/>
      <c r="H59" s="11" t="str">
        <f aca="false">IF($A59="","",IFERROR(IF($G59="Taxable",$F59*Paramètres!$B$6,0),0))</f>
        <v/>
      </c>
      <c r="I59" s="11" t="str">
        <f aca="false">IF($A59="","",IFERROR(IF($G59="Taxable",$F59*Paramètres!$B$7,0),0))</f>
        <v/>
      </c>
      <c r="J59" s="11" t="str">
        <f aca="false">IF($A59="","",IFERROR($F59+$H59+$I59,0))</f>
        <v/>
      </c>
      <c r="K59" s="20"/>
      <c r="L59" s="20"/>
      <c r="M59" s="19"/>
      <c r="N59" s="19"/>
      <c r="O59" s="19"/>
      <c r="P59" s="19"/>
      <c r="Q59" s="19"/>
      <c r="R59" s="23" t="str">
        <f aca="true">IF($A59="","",IF($N59="Annulé","Annulé",IF(OR($M59="Reçue",$M59="Sans objet"),IF($P59="Facture reçue","À payer",IF($P59="Payée","Terminé",IF($P59="Non facturée","Facture à recevoir","Suivi de facture"))),IF($M59="Partielle","Réception partielle",IF($M59="Refusée","Réception refusée",IF(NOT(ISNUMBER($K59)),"En cours",IF($K59&lt;TODAY(),"En retard",IF($K59&lt;=TODAY()+Paramètres!$B$8,"À suivre bientôt","En cours"))))))))</f>
        <v/>
      </c>
      <c r="S59" s="24" t="str">
        <f aca="false">IF($A59="","",IFERROR(IF($L59="","",$L59-$K59),""))</f>
        <v/>
      </c>
      <c r="T59" s="21"/>
      <c r="U59" s="23" t="str">
        <f aca="false">IF($A59="","",IFERROR(IF(AND($L59&lt;&gt;"",$L59&lt;$B59),"Date à vérifier",IF(AND(OR($P59="Facture reçue",$P59="Payée"),$O59=""),"Facture manquante",IF(COUNTIF($A$6:$A$500,$A59)&gt;1,"Doublon potentiel","OK"))),"À vérifier"))</f>
        <v/>
      </c>
    </row>
    <row r="60" customFormat="false" ht="15" hidden="false" customHeight="false" outlineLevel="0" collapsed="false">
      <c r="A60" s="19"/>
      <c r="B60" s="20"/>
      <c r="C60" s="19"/>
      <c r="D60" s="21"/>
      <c r="E60" s="19"/>
      <c r="F60" s="22"/>
      <c r="G60" s="19"/>
      <c r="H60" s="11" t="str">
        <f aca="false">IF($A60="","",IFERROR(IF($G60="Taxable",$F60*Paramètres!$B$6,0),0))</f>
        <v/>
      </c>
      <c r="I60" s="11" t="str">
        <f aca="false">IF($A60="","",IFERROR(IF($G60="Taxable",$F60*Paramètres!$B$7,0),0))</f>
        <v/>
      </c>
      <c r="J60" s="11" t="str">
        <f aca="false">IF($A60="","",IFERROR($F60+$H60+$I60,0))</f>
        <v/>
      </c>
      <c r="K60" s="20"/>
      <c r="L60" s="20"/>
      <c r="M60" s="19"/>
      <c r="N60" s="19"/>
      <c r="O60" s="19"/>
      <c r="P60" s="19"/>
      <c r="Q60" s="19"/>
      <c r="R60" s="23" t="str">
        <f aca="true">IF($A60="","",IF($N60="Annulé","Annulé",IF(OR($M60="Reçue",$M60="Sans objet"),IF($P60="Facture reçue","À payer",IF($P60="Payée","Terminé",IF($P60="Non facturée","Facture à recevoir","Suivi de facture"))),IF($M60="Partielle","Réception partielle",IF($M60="Refusée","Réception refusée",IF(NOT(ISNUMBER($K60)),"En cours",IF($K60&lt;TODAY(),"En retard",IF($K60&lt;=TODAY()+Paramètres!$B$8,"À suivre bientôt","En cours"))))))))</f>
        <v/>
      </c>
      <c r="S60" s="24" t="str">
        <f aca="false">IF($A60="","",IFERROR(IF($L60="","",$L60-$K60),""))</f>
        <v/>
      </c>
      <c r="T60" s="21"/>
      <c r="U60" s="23" t="str">
        <f aca="false">IF($A60="","",IFERROR(IF(AND($L60&lt;&gt;"",$L60&lt;$B60),"Date à vérifier",IF(AND(OR($P60="Facture reçue",$P60="Payée"),$O60=""),"Facture manquante",IF(COUNTIF($A$6:$A$500,$A60)&gt;1,"Doublon potentiel","OK"))),"À vérifier"))</f>
        <v/>
      </c>
    </row>
    <row r="61" customFormat="false" ht="15" hidden="false" customHeight="false" outlineLevel="0" collapsed="false">
      <c r="A61" s="19"/>
      <c r="B61" s="20"/>
      <c r="C61" s="19"/>
      <c r="D61" s="21"/>
      <c r="E61" s="19"/>
      <c r="F61" s="22"/>
      <c r="G61" s="19"/>
      <c r="H61" s="11" t="str">
        <f aca="false">IF($A61="","",IFERROR(IF($G61="Taxable",$F61*Paramètres!$B$6,0),0))</f>
        <v/>
      </c>
      <c r="I61" s="11" t="str">
        <f aca="false">IF($A61="","",IFERROR(IF($G61="Taxable",$F61*Paramètres!$B$7,0),0))</f>
        <v/>
      </c>
      <c r="J61" s="11" t="str">
        <f aca="false">IF($A61="","",IFERROR($F61+$H61+$I61,0))</f>
        <v/>
      </c>
      <c r="K61" s="20"/>
      <c r="L61" s="20"/>
      <c r="M61" s="19"/>
      <c r="N61" s="19"/>
      <c r="O61" s="19"/>
      <c r="P61" s="19"/>
      <c r="Q61" s="19"/>
      <c r="R61" s="23" t="str">
        <f aca="true">IF($A61="","",IF($N61="Annulé","Annulé",IF(OR($M61="Reçue",$M61="Sans objet"),IF($P61="Facture reçue","À payer",IF($P61="Payée","Terminé",IF($P61="Non facturée","Facture à recevoir","Suivi de facture"))),IF($M61="Partielle","Réception partielle",IF($M61="Refusée","Réception refusée",IF(NOT(ISNUMBER($K61)),"En cours",IF($K61&lt;TODAY(),"En retard",IF($K61&lt;=TODAY()+Paramètres!$B$8,"À suivre bientôt","En cours"))))))))</f>
        <v/>
      </c>
      <c r="S61" s="24" t="str">
        <f aca="false">IF($A61="","",IFERROR(IF($L61="","",$L61-$K61),""))</f>
        <v/>
      </c>
      <c r="T61" s="21"/>
      <c r="U61" s="23" t="str">
        <f aca="false">IF($A61="","",IFERROR(IF(AND($L61&lt;&gt;"",$L61&lt;$B61),"Date à vérifier",IF(AND(OR($P61="Facture reçue",$P61="Payée"),$O61=""),"Facture manquante",IF(COUNTIF($A$6:$A$500,$A61)&gt;1,"Doublon potentiel","OK"))),"À vérifier"))</f>
        <v/>
      </c>
    </row>
    <row r="62" customFormat="false" ht="15" hidden="false" customHeight="false" outlineLevel="0" collapsed="false">
      <c r="A62" s="19"/>
      <c r="B62" s="20"/>
      <c r="C62" s="19"/>
      <c r="D62" s="21"/>
      <c r="E62" s="19"/>
      <c r="F62" s="22"/>
      <c r="G62" s="19"/>
      <c r="H62" s="11" t="str">
        <f aca="false">IF($A62="","",IFERROR(IF($G62="Taxable",$F62*Paramètres!$B$6,0),0))</f>
        <v/>
      </c>
      <c r="I62" s="11" t="str">
        <f aca="false">IF($A62="","",IFERROR(IF($G62="Taxable",$F62*Paramètres!$B$7,0),0))</f>
        <v/>
      </c>
      <c r="J62" s="11" t="str">
        <f aca="false">IF($A62="","",IFERROR($F62+$H62+$I62,0))</f>
        <v/>
      </c>
      <c r="K62" s="20"/>
      <c r="L62" s="20"/>
      <c r="M62" s="19"/>
      <c r="N62" s="19"/>
      <c r="O62" s="19"/>
      <c r="P62" s="19"/>
      <c r="Q62" s="19"/>
      <c r="R62" s="23" t="str">
        <f aca="true">IF($A62="","",IF($N62="Annulé","Annulé",IF(OR($M62="Reçue",$M62="Sans objet"),IF($P62="Facture reçue","À payer",IF($P62="Payée","Terminé",IF($P62="Non facturée","Facture à recevoir","Suivi de facture"))),IF($M62="Partielle","Réception partielle",IF($M62="Refusée","Réception refusée",IF(NOT(ISNUMBER($K62)),"En cours",IF($K62&lt;TODAY(),"En retard",IF($K62&lt;=TODAY()+Paramètres!$B$8,"À suivre bientôt","En cours"))))))))</f>
        <v/>
      </c>
      <c r="S62" s="24" t="str">
        <f aca="false">IF($A62="","",IFERROR(IF($L62="","",$L62-$K62),""))</f>
        <v/>
      </c>
      <c r="T62" s="21"/>
      <c r="U62" s="23" t="str">
        <f aca="false">IF($A62="","",IFERROR(IF(AND($L62&lt;&gt;"",$L62&lt;$B62),"Date à vérifier",IF(AND(OR($P62="Facture reçue",$P62="Payée"),$O62=""),"Facture manquante",IF(COUNTIF($A$6:$A$500,$A62)&gt;1,"Doublon potentiel","OK"))),"À vérifier"))</f>
        <v/>
      </c>
    </row>
    <row r="63" customFormat="false" ht="15" hidden="false" customHeight="false" outlineLevel="0" collapsed="false">
      <c r="A63" s="19"/>
      <c r="B63" s="20"/>
      <c r="C63" s="19"/>
      <c r="D63" s="21"/>
      <c r="E63" s="19"/>
      <c r="F63" s="22"/>
      <c r="G63" s="19"/>
      <c r="H63" s="11" t="str">
        <f aca="false">IF($A63="","",IFERROR(IF($G63="Taxable",$F63*Paramètres!$B$6,0),0))</f>
        <v/>
      </c>
      <c r="I63" s="11" t="str">
        <f aca="false">IF($A63="","",IFERROR(IF($G63="Taxable",$F63*Paramètres!$B$7,0),0))</f>
        <v/>
      </c>
      <c r="J63" s="11" t="str">
        <f aca="false">IF($A63="","",IFERROR($F63+$H63+$I63,0))</f>
        <v/>
      </c>
      <c r="K63" s="20"/>
      <c r="L63" s="20"/>
      <c r="M63" s="19"/>
      <c r="N63" s="19"/>
      <c r="O63" s="19"/>
      <c r="P63" s="19"/>
      <c r="Q63" s="19"/>
      <c r="R63" s="23" t="str">
        <f aca="true">IF($A63="","",IF($N63="Annulé","Annulé",IF(OR($M63="Reçue",$M63="Sans objet"),IF($P63="Facture reçue","À payer",IF($P63="Payée","Terminé",IF($P63="Non facturée","Facture à recevoir","Suivi de facture"))),IF($M63="Partielle","Réception partielle",IF($M63="Refusée","Réception refusée",IF(NOT(ISNUMBER($K63)),"En cours",IF($K63&lt;TODAY(),"En retard",IF($K63&lt;=TODAY()+Paramètres!$B$8,"À suivre bientôt","En cours"))))))))</f>
        <v/>
      </c>
      <c r="S63" s="24" t="str">
        <f aca="false">IF($A63="","",IFERROR(IF($L63="","",$L63-$K63),""))</f>
        <v/>
      </c>
      <c r="T63" s="21"/>
      <c r="U63" s="23" t="str">
        <f aca="false">IF($A63="","",IFERROR(IF(AND($L63&lt;&gt;"",$L63&lt;$B63),"Date à vérifier",IF(AND(OR($P63="Facture reçue",$P63="Payée"),$O63=""),"Facture manquante",IF(COUNTIF($A$6:$A$500,$A63)&gt;1,"Doublon potentiel","OK"))),"À vérifier"))</f>
        <v/>
      </c>
    </row>
    <row r="64" customFormat="false" ht="15" hidden="false" customHeight="false" outlineLevel="0" collapsed="false">
      <c r="A64" s="19"/>
      <c r="B64" s="20"/>
      <c r="C64" s="19"/>
      <c r="D64" s="21"/>
      <c r="E64" s="19"/>
      <c r="F64" s="22"/>
      <c r="G64" s="19"/>
      <c r="H64" s="11" t="str">
        <f aca="false">IF($A64="","",IFERROR(IF($G64="Taxable",$F64*Paramètres!$B$6,0),0))</f>
        <v/>
      </c>
      <c r="I64" s="11" t="str">
        <f aca="false">IF($A64="","",IFERROR(IF($G64="Taxable",$F64*Paramètres!$B$7,0),0))</f>
        <v/>
      </c>
      <c r="J64" s="11" t="str">
        <f aca="false">IF($A64="","",IFERROR($F64+$H64+$I64,0))</f>
        <v/>
      </c>
      <c r="K64" s="20"/>
      <c r="L64" s="20"/>
      <c r="M64" s="19"/>
      <c r="N64" s="19"/>
      <c r="O64" s="19"/>
      <c r="P64" s="19"/>
      <c r="Q64" s="19"/>
      <c r="R64" s="23" t="str">
        <f aca="true">IF($A64="","",IF($N64="Annulé","Annulé",IF(OR($M64="Reçue",$M64="Sans objet"),IF($P64="Facture reçue","À payer",IF($P64="Payée","Terminé",IF($P64="Non facturée","Facture à recevoir","Suivi de facture"))),IF($M64="Partielle","Réception partielle",IF($M64="Refusée","Réception refusée",IF(NOT(ISNUMBER($K64)),"En cours",IF($K64&lt;TODAY(),"En retard",IF($K64&lt;=TODAY()+Paramètres!$B$8,"À suivre bientôt","En cours"))))))))</f>
        <v/>
      </c>
      <c r="S64" s="24" t="str">
        <f aca="false">IF($A64="","",IFERROR(IF($L64="","",$L64-$K64),""))</f>
        <v/>
      </c>
      <c r="T64" s="21"/>
      <c r="U64" s="23" t="str">
        <f aca="false">IF($A64="","",IFERROR(IF(AND($L64&lt;&gt;"",$L64&lt;$B64),"Date à vérifier",IF(AND(OR($P64="Facture reçue",$P64="Payée"),$O64=""),"Facture manquante",IF(COUNTIF($A$6:$A$500,$A64)&gt;1,"Doublon potentiel","OK"))),"À vérifier"))</f>
        <v/>
      </c>
    </row>
    <row r="65" customFormat="false" ht="15" hidden="false" customHeight="false" outlineLevel="0" collapsed="false">
      <c r="A65" s="19"/>
      <c r="B65" s="20"/>
      <c r="C65" s="19"/>
      <c r="D65" s="21"/>
      <c r="E65" s="19"/>
      <c r="F65" s="22"/>
      <c r="G65" s="19"/>
      <c r="H65" s="11" t="str">
        <f aca="false">IF($A65="","",IFERROR(IF($G65="Taxable",$F65*Paramètres!$B$6,0),0))</f>
        <v/>
      </c>
      <c r="I65" s="11" t="str">
        <f aca="false">IF($A65="","",IFERROR(IF($G65="Taxable",$F65*Paramètres!$B$7,0),0))</f>
        <v/>
      </c>
      <c r="J65" s="11" t="str">
        <f aca="false">IF($A65="","",IFERROR($F65+$H65+$I65,0))</f>
        <v/>
      </c>
      <c r="K65" s="20"/>
      <c r="L65" s="20"/>
      <c r="M65" s="19"/>
      <c r="N65" s="19"/>
      <c r="O65" s="19"/>
      <c r="P65" s="19"/>
      <c r="Q65" s="19"/>
      <c r="R65" s="23" t="str">
        <f aca="true">IF($A65="","",IF($N65="Annulé","Annulé",IF(OR($M65="Reçue",$M65="Sans objet"),IF($P65="Facture reçue","À payer",IF($P65="Payée","Terminé",IF($P65="Non facturée","Facture à recevoir","Suivi de facture"))),IF($M65="Partielle","Réception partielle",IF($M65="Refusée","Réception refusée",IF(NOT(ISNUMBER($K65)),"En cours",IF($K65&lt;TODAY(),"En retard",IF($K65&lt;=TODAY()+Paramètres!$B$8,"À suivre bientôt","En cours"))))))))</f>
        <v/>
      </c>
      <c r="S65" s="24" t="str">
        <f aca="false">IF($A65="","",IFERROR(IF($L65="","",$L65-$K65),""))</f>
        <v/>
      </c>
      <c r="T65" s="21"/>
      <c r="U65" s="23" t="str">
        <f aca="false">IF($A65="","",IFERROR(IF(AND($L65&lt;&gt;"",$L65&lt;$B65),"Date à vérifier",IF(AND(OR($P65="Facture reçue",$P65="Payée"),$O65=""),"Facture manquante",IF(COUNTIF($A$6:$A$500,$A65)&gt;1,"Doublon potentiel","OK"))),"À vérifier"))</f>
        <v/>
      </c>
    </row>
    <row r="66" customFormat="false" ht="15" hidden="false" customHeight="false" outlineLevel="0" collapsed="false">
      <c r="A66" s="19"/>
      <c r="B66" s="20"/>
      <c r="C66" s="19"/>
      <c r="D66" s="21"/>
      <c r="E66" s="19"/>
      <c r="F66" s="22"/>
      <c r="G66" s="19"/>
      <c r="H66" s="11" t="str">
        <f aca="false">IF($A66="","",IFERROR(IF($G66="Taxable",$F66*Paramètres!$B$6,0),0))</f>
        <v/>
      </c>
      <c r="I66" s="11" t="str">
        <f aca="false">IF($A66="","",IFERROR(IF($G66="Taxable",$F66*Paramètres!$B$7,0),0))</f>
        <v/>
      </c>
      <c r="J66" s="11" t="str">
        <f aca="false">IF($A66="","",IFERROR($F66+$H66+$I66,0))</f>
        <v/>
      </c>
      <c r="K66" s="20"/>
      <c r="L66" s="20"/>
      <c r="M66" s="19"/>
      <c r="N66" s="19"/>
      <c r="O66" s="19"/>
      <c r="P66" s="19"/>
      <c r="Q66" s="19"/>
      <c r="R66" s="23" t="str">
        <f aca="true">IF($A66="","",IF($N66="Annulé","Annulé",IF(OR($M66="Reçue",$M66="Sans objet"),IF($P66="Facture reçue","À payer",IF($P66="Payée","Terminé",IF($P66="Non facturée","Facture à recevoir","Suivi de facture"))),IF($M66="Partielle","Réception partielle",IF($M66="Refusée","Réception refusée",IF(NOT(ISNUMBER($K66)),"En cours",IF($K66&lt;TODAY(),"En retard",IF($K66&lt;=TODAY()+Paramètres!$B$8,"À suivre bientôt","En cours"))))))))</f>
        <v/>
      </c>
      <c r="S66" s="24" t="str">
        <f aca="false">IF($A66="","",IFERROR(IF($L66="","",$L66-$K66),""))</f>
        <v/>
      </c>
      <c r="T66" s="21"/>
      <c r="U66" s="23" t="str">
        <f aca="false">IF($A66="","",IFERROR(IF(AND($L66&lt;&gt;"",$L66&lt;$B66),"Date à vérifier",IF(AND(OR($P66="Facture reçue",$P66="Payée"),$O66=""),"Facture manquante",IF(COUNTIF($A$6:$A$500,$A66)&gt;1,"Doublon potentiel","OK"))),"À vérifier"))</f>
        <v/>
      </c>
    </row>
    <row r="67" customFormat="false" ht="15" hidden="false" customHeight="false" outlineLevel="0" collapsed="false">
      <c r="A67" s="19"/>
      <c r="B67" s="20"/>
      <c r="C67" s="19"/>
      <c r="D67" s="21"/>
      <c r="E67" s="19"/>
      <c r="F67" s="22"/>
      <c r="G67" s="19"/>
      <c r="H67" s="11" t="str">
        <f aca="false">IF($A67="","",IFERROR(IF($G67="Taxable",$F67*Paramètres!$B$6,0),0))</f>
        <v/>
      </c>
      <c r="I67" s="11" t="str">
        <f aca="false">IF($A67="","",IFERROR(IF($G67="Taxable",$F67*Paramètres!$B$7,0),0))</f>
        <v/>
      </c>
      <c r="J67" s="11" t="str">
        <f aca="false">IF($A67="","",IFERROR($F67+$H67+$I67,0))</f>
        <v/>
      </c>
      <c r="K67" s="20"/>
      <c r="L67" s="20"/>
      <c r="M67" s="19"/>
      <c r="N67" s="19"/>
      <c r="O67" s="19"/>
      <c r="P67" s="19"/>
      <c r="Q67" s="19"/>
      <c r="R67" s="23" t="str">
        <f aca="true">IF($A67="","",IF($N67="Annulé","Annulé",IF(OR($M67="Reçue",$M67="Sans objet"),IF($P67="Facture reçue","À payer",IF($P67="Payée","Terminé",IF($P67="Non facturée","Facture à recevoir","Suivi de facture"))),IF($M67="Partielle","Réception partielle",IF($M67="Refusée","Réception refusée",IF(NOT(ISNUMBER($K67)),"En cours",IF($K67&lt;TODAY(),"En retard",IF($K67&lt;=TODAY()+Paramètres!$B$8,"À suivre bientôt","En cours"))))))))</f>
        <v/>
      </c>
      <c r="S67" s="24" t="str">
        <f aca="false">IF($A67="","",IFERROR(IF($L67="","",$L67-$K67),""))</f>
        <v/>
      </c>
      <c r="T67" s="21"/>
      <c r="U67" s="23" t="str">
        <f aca="false">IF($A67="","",IFERROR(IF(AND($L67&lt;&gt;"",$L67&lt;$B67),"Date à vérifier",IF(AND(OR($P67="Facture reçue",$P67="Payée"),$O67=""),"Facture manquante",IF(COUNTIF($A$6:$A$500,$A67)&gt;1,"Doublon potentiel","OK"))),"À vérifier"))</f>
        <v/>
      </c>
    </row>
    <row r="68" customFormat="false" ht="15" hidden="false" customHeight="false" outlineLevel="0" collapsed="false">
      <c r="A68" s="19"/>
      <c r="B68" s="20"/>
      <c r="C68" s="19"/>
      <c r="D68" s="21"/>
      <c r="E68" s="19"/>
      <c r="F68" s="22"/>
      <c r="G68" s="19"/>
      <c r="H68" s="11" t="str">
        <f aca="false">IF($A68="","",IFERROR(IF($G68="Taxable",$F68*Paramètres!$B$6,0),0))</f>
        <v/>
      </c>
      <c r="I68" s="11" t="str">
        <f aca="false">IF($A68="","",IFERROR(IF($G68="Taxable",$F68*Paramètres!$B$7,0),0))</f>
        <v/>
      </c>
      <c r="J68" s="11" t="str">
        <f aca="false">IF($A68="","",IFERROR($F68+$H68+$I68,0))</f>
        <v/>
      </c>
      <c r="K68" s="20"/>
      <c r="L68" s="20"/>
      <c r="M68" s="19"/>
      <c r="N68" s="19"/>
      <c r="O68" s="19"/>
      <c r="P68" s="19"/>
      <c r="Q68" s="19"/>
      <c r="R68" s="23" t="str">
        <f aca="true">IF($A68="","",IF($N68="Annulé","Annulé",IF(OR($M68="Reçue",$M68="Sans objet"),IF($P68="Facture reçue","À payer",IF($P68="Payée","Terminé",IF($P68="Non facturée","Facture à recevoir","Suivi de facture"))),IF($M68="Partielle","Réception partielle",IF($M68="Refusée","Réception refusée",IF(NOT(ISNUMBER($K68)),"En cours",IF($K68&lt;TODAY(),"En retard",IF($K68&lt;=TODAY()+Paramètres!$B$8,"À suivre bientôt","En cours"))))))))</f>
        <v/>
      </c>
      <c r="S68" s="24" t="str">
        <f aca="false">IF($A68="","",IFERROR(IF($L68="","",$L68-$K68),""))</f>
        <v/>
      </c>
      <c r="T68" s="21"/>
      <c r="U68" s="23" t="str">
        <f aca="false">IF($A68="","",IFERROR(IF(AND($L68&lt;&gt;"",$L68&lt;$B68),"Date à vérifier",IF(AND(OR($P68="Facture reçue",$P68="Payée"),$O68=""),"Facture manquante",IF(COUNTIF($A$6:$A$500,$A68)&gt;1,"Doublon potentiel","OK"))),"À vérifier"))</f>
        <v/>
      </c>
    </row>
    <row r="69" customFormat="false" ht="15" hidden="false" customHeight="false" outlineLevel="0" collapsed="false">
      <c r="A69" s="19"/>
      <c r="B69" s="20"/>
      <c r="C69" s="19"/>
      <c r="D69" s="21"/>
      <c r="E69" s="19"/>
      <c r="F69" s="22"/>
      <c r="G69" s="19"/>
      <c r="H69" s="11" t="str">
        <f aca="false">IF($A69="","",IFERROR(IF($G69="Taxable",$F69*Paramètres!$B$6,0),0))</f>
        <v/>
      </c>
      <c r="I69" s="11" t="str">
        <f aca="false">IF($A69="","",IFERROR(IF($G69="Taxable",$F69*Paramètres!$B$7,0),0))</f>
        <v/>
      </c>
      <c r="J69" s="11" t="str">
        <f aca="false">IF($A69="","",IFERROR($F69+$H69+$I69,0))</f>
        <v/>
      </c>
      <c r="K69" s="20"/>
      <c r="L69" s="20"/>
      <c r="M69" s="19"/>
      <c r="N69" s="19"/>
      <c r="O69" s="19"/>
      <c r="P69" s="19"/>
      <c r="Q69" s="19"/>
      <c r="R69" s="23" t="str">
        <f aca="true">IF($A69="","",IF($N69="Annulé","Annulé",IF(OR($M69="Reçue",$M69="Sans objet"),IF($P69="Facture reçue","À payer",IF($P69="Payée","Terminé",IF($P69="Non facturée","Facture à recevoir","Suivi de facture"))),IF($M69="Partielle","Réception partielle",IF($M69="Refusée","Réception refusée",IF(NOT(ISNUMBER($K69)),"En cours",IF($K69&lt;TODAY(),"En retard",IF($K69&lt;=TODAY()+Paramètres!$B$8,"À suivre bientôt","En cours"))))))))</f>
        <v/>
      </c>
      <c r="S69" s="24" t="str">
        <f aca="false">IF($A69="","",IFERROR(IF($L69="","",$L69-$K69),""))</f>
        <v/>
      </c>
      <c r="T69" s="21"/>
      <c r="U69" s="23" t="str">
        <f aca="false">IF($A69="","",IFERROR(IF(AND($L69&lt;&gt;"",$L69&lt;$B69),"Date à vérifier",IF(AND(OR($P69="Facture reçue",$P69="Payée"),$O69=""),"Facture manquante",IF(COUNTIF($A$6:$A$500,$A69)&gt;1,"Doublon potentiel","OK"))),"À vérifier"))</f>
        <v/>
      </c>
    </row>
    <row r="70" customFormat="false" ht="15" hidden="false" customHeight="false" outlineLevel="0" collapsed="false">
      <c r="A70" s="19"/>
      <c r="B70" s="20"/>
      <c r="C70" s="19"/>
      <c r="D70" s="21"/>
      <c r="E70" s="19"/>
      <c r="F70" s="22"/>
      <c r="G70" s="19"/>
      <c r="H70" s="11" t="str">
        <f aca="false">IF($A70="","",IFERROR(IF($G70="Taxable",$F70*Paramètres!$B$6,0),0))</f>
        <v/>
      </c>
      <c r="I70" s="11" t="str">
        <f aca="false">IF($A70="","",IFERROR(IF($G70="Taxable",$F70*Paramètres!$B$7,0),0))</f>
        <v/>
      </c>
      <c r="J70" s="11" t="str">
        <f aca="false">IF($A70="","",IFERROR($F70+$H70+$I70,0))</f>
        <v/>
      </c>
      <c r="K70" s="20"/>
      <c r="L70" s="20"/>
      <c r="M70" s="19"/>
      <c r="N70" s="19"/>
      <c r="O70" s="19"/>
      <c r="P70" s="19"/>
      <c r="Q70" s="19"/>
      <c r="R70" s="23" t="str">
        <f aca="true">IF($A70="","",IF($N70="Annulé","Annulé",IF(OR($M70="Reçue",$M70="Sans objet"),IF($P70="Facture reçue","À payer",IF($P70="Payée","Terminé",IF($P70="Non facturée","Facture à recevoir","Suivi de facture"))),IF($M70="Partielle","Réception partielle",IF($M70="Refusée","Réception refusée",IF(NOT(ISNUMBER($K70)),"En cours",IF($K70&lt;TODAY(),"En retard",IF($K70&lt;=TODAY()+Paramètres!$B$8,"À suivre bientôt","En cours"))))))))</f>
        <v/>
      </c>
      <c r="S70" s="24" t="str">
        <f aca="false">IF($A70="","",IFERROR(IF($L70="","",$L70-$K70),""))</f>
        <v/>
      </c>
      <c r="T70" s="21"/>
      <c r="U70" s="23" t="str">
        <f aca="false">IF($A70="","",IFERROR(IF(AND($L70&lt;&gt;"",$L70&lt;$B70),"Date à vérifier",IF(AND(OR($P70="Facture reçue",$P70="Payée"),$O70=""),"Facture manquante",IF(COUNTIF($A$6:$A$500,$A70)&gt;1,"Doublon potentiel","OK"))),"À vérifier"))</f>
        <v/>
      </c>
    </row>
    <row r="71" customFormat="false" ht="15" hidden="false" customHeight="false" outlineLevel="0" collapsed="false">
      <c r="A71" s="19"/>
      <c r="B71" s="20"/>
      <c r="C71" s="19"/>
      <c r="D71" s="21"/>
      <c r="E71" s="19"/>
      <c r="F71" s="22"/>
      <c r="G71" s="19"/>
      <c r="H71" s="11" t="str">
        <f aca="false">IF($A71="","",IFERROR(IF($G71="Taxable",$F71*Paramètres!$B$6,0),0))</f>
        <v/>
      </c>
      <c r="I71" s="11" t="str">
        <f aca="false">IF($A71="","",IFERROR(IF($G71="Taxable",$F71*Paramètres!$B$7,0),0))</f>
        <v/>
      </c>
      <c r="J71" s="11" t="str">
        <f aca="false">IF($A71="","",IFERROR($F71+$H71+$I71,0))</f>
        <v/>
      </c>
      <c r="K71" s="20"/>
      <c r="L71" s="20"/>
      <c r="M71" s="19"/>
      <c r="N71" s="19"/>
      <c r="O71" s="19"/>
      <c r="P71" s="19"/>
      <c r="Q71" s="19"/>
      <c r="R71" s="23" t="str">
        <f aca="true">IF($A71="","",IF($N71="Annulé","Annulé",IF(OR($M71="Reçue",$M71="Sans objet"),IF($P71="Facture reçue","À payer",IF($P71="Payée","Terminé",IF($P71="Non facturée","Facture à recevoir","Suivi de facture"))),IF($M71="Partielle","Réception partielle",IF($M71="Refusée","Réception refusée",IF(NOT(ISNUMBER($K71)),"En cours",IF($K71&lt;TODAY(),"En retard",IF($K71&lt;=TODAY()+Paramètres!$B$8,"À suivre bientôt","En cours"))))))))</f>
        <v/>
      </c>
      <c r="S71" s="24" t="str">
        <f aca="false">IF($A71="","",IFERROR(IF($L71="","",$L71-$K71),""))</f>
        <v/>
      </c>
      <c r="T71" s="21"/>
      <c r="U71" s="23" t="str">
        <f aca="false">IF($A71="","",IFERROR(IF(AND($L71&lt;&gt;"",$L71&lt;$B71),"Date à vérifier",IF(AND(OR($P71="Facture reçue",$P71="Payée"),$O71=""),"Facture manquante",IF(COUNTIF($A$6:$A$500,$A71)&gt;1,"Doublon potentiel","OK"))),"À vérifier"))</f>
        <v/>
      </c>
    </row>
    <row r="72" customFormat="false" ht="15" hidden="false" customHeight="false" outlineLevel="0" collapsed="false">
      <c r="A72" s="19"/>
      <c r="B72" s="20"/>
      <c r="C72" s="19"/>
      <c r="D72" s="21"/>
      <c r="E72" s="19"/>
      <c r="F72" s="22"/>
      <c r="G72" s="19"/>
      <c r="H72" s="11" t="str">
        <f aca="false">IF($A72="","",IFERROR(IF($G72="Taxable",$F72*Paramètres!$B$6,0),0))</f>
        <v/>
      </c>
      <c r="I72" s="11" t="str">
        <f aca="false">IF($A72="","",IFERROR(IF($G72="Taxable",$F72*Paramètres!$B$7,0),0))</f>
        <v/>
      </c>
      <c r="J72" s="11" t="str">
        <f aca="false">IF($A72="","",IFERROR($F72+$H72+$I72,0))</f>
        <v/>
      </c>
      <c r="K72" s="20"/>
      <c r="L72" s="20"/>
      <c r="M72" s="19"/>
      <c r="N72" s="19"/>
      <c r="O72" s="19"/>
      <c r="P72" s="19"/>
      <c r="Q72" s="19"/>
      <c r="R72" s="23" t="str">
        <f aca="true">IF($A72="","",IF($N72="Annulé","Annulé",IF(OR($M72="Reçue",$M72="Sans objet"),IF($P72="Facture reçue","À payer",IF($P72="Payée","Terminé",IF($P72="Non facturée","Facture à recevoir","Suivi de facture"))),IF($M72="Partielle","Réception partielle",IF($M72="Refusée","Réception refusée",IF(NOT(ISNUMBER($K72)),"En cours",IF($K72&lt;TODAY(),"En retard",IF($K72&lt;=TODAY()+Paramètres!$B$8,"À suivre bientôt","En cours"))))))))</f>
        <v/>
      </c>
      <c r="S72" s="24" t="str">
        <f aca="false">IF($A72="","",IFERROR(IF($L72="","",$L72-$K72),""))</f>
        <v/>
      </c>
      <c r="T72" s="21"/>
      <c r="U72" s="23" t="str">
        <f aca="false">IF($A72="","",IFERROR(IF(AND($L72&lt;&gt;"",$L72&lt;$B72),"Date à vérifier",IF(AND(OR($P72="Facture reçue",$P72="Payée"),$O72=""),"Facture manquante",IF(COUNTIF($A$6:$A$500,$A72)&gt;1,"Doublon potentiel","OK"))),"À vérifier"))</f>
        <v/>
      </c>
    </row>
    <row r="73" customFormat="false" ht="15" hidden="false" customHeight="false" outlineLevel="0" collapsed="false">
      <c r="A73" s="19"/>
      <c r="B73" s="20"/>
      <c r="C73" s="19"/>
      <c r="D73" s="21"/>
      <c r="E73" s="19"/>
      <c r="F73" s="22"/>
      <c r="G73" s="19"/>
      <c r="H73" s="11" t="str">
        <f aca="false">IF($A73="","",IFERROR(IF($G73="Taxable",$F73*Paramètres!$B$6,0),0))</f>
        <v/>
      </c>
      <c r="I73" s="11" t="str">
        <f aca="false">IF($A73="","",IFERROR(IF($G73="Taxable",$F73*Paramètres!$B$7,0),0))</f>
        <v/>
      </c>
      <c r="J73" s="11" t="str">
        <f aca="false">IF($A73="","",IFERROR($F73+$H73+$I73,0))</f>
        <v/>
      </c>
      <c r="K73" s="20"/>
      <c r="L73" s="20"/>
      <c r="M73" s="19"/>
      <c r="N73" s="19"/>
      <c r="O73" s="19"/>
      <c r="P73" s="19"/>
      <c r="Q73" s="19"/>
      <c r="R73" s="23" t="str">
        <f aca="true">IF($A73="","",IF($N73="Annulé","Annulé",IF(OR($M73="Reçue",$M73="Sans objet"),IF($P73="Facture reçue","À payer",IF($P73="Payée","Terminé",IF($P73="Non facturée","Facture à recevoir","Suivi de facture"))),IF($M73="Partielle","Réception partielle",IF($M73="Refusée","Réception refusée",IF(NOT(ISNUMBER($K73)),"En cours",IF($K73&lt;TODAY(),"En retard",IF($K73&lt;=TODAY()+Paramètres!$B$8,"À suivre bientôt","En cours"))))))))</f>
        <v/>
      </c>
      <c r="S73" s="24" t="str">
        <f aca="false">IF($A73="","",IFERROR(IF($L73="","",$L73-$K73),""))</f>
        <v/>
      </c>
      <c r="T73" s="21"/>
      <c r="U73" s="23" t="str">
        <f aca="false">IF($A73="","",IFERROR(IF(AND($L73&lt;&gt;"",$L73&lt;$B73),"Date à vérifier",IF(AND(OR($P73="Facture reçue",$P73="Payée"),$O73=""),"Facture manquante",IF(COUNTIF($A$6:$A$500,$A73)&gt;1,"Doublon potentiel","OK"))),"À vérifier"))</f>
        <v/>
      </c>
    </row>
    <row r="74" customFormat="false" ht="15" hidden="false" customHeight="false" outlineLevel="0" collapsed="false">
      <c r="A74" s="19"/>
      <c r="B74" s="20"/>
      <c r="C74" s="19"/>
      <c r="D74" s="21"/>
      <c r="E74" s="19"/>
      <c r="F74" s="22"/>
      <c r="G74" s="19"/>
      <c r="H74" s="11" t="str">
        <f aca="false">IF($A74="","",IFERROR(IF($G74="Taxable",$F74*Paramètres!$B$6,0),0))</f>
        <v/>
      </c>
      <c r="I74" s="11" t="str">
        <f aca="false">IF($A74="","",IFERROR(IF($G74="Taxable",$F74*Paramètres!$B$7,0),0))</f>
        <v/>
      </c>
      <c r="J74" s="11" t="str">
        <f aca="false">IF($A74="","",IFERROR($F74+$H74+$I74,0))</f>
        <v/>
      </c>
      <c r="K74" s="20"/>
      <c r="L74" s="20"/>
      <c r="M74" s="19"/>
      <c r="N74" s="19"/>
      <c r="O74" s="19"/>
      <c r="P74" s="19"/>
      <c r="Q74" s="19"/>
      <c r="R74" s="23" t="str">
        <f aca="true">IF($A74="","",IF($N74="Annulé","Annulé",IF(OR($M74="Reçue",$M74="Sans objet"),IF($P74="Facture reçue","À payer",IF($P74="Payée","Terminé",IF($P74="Non facturée","Facture à recevoir","Suivi de facture"))),IF($M74="Partielle","Réception partielle",IF($M74="Refusée","Réception refusée",IF(NOT(ISNUMBER($K74)),"En cours",IF($K74&lt;TODAY(),"En retard",IF($K74&lt;=TODAY()+Paramètres!$B$8,"À suivre bientôt","En cours"))))))))</f>
        <v/>
      </c>
      <c r="S74" s="24" t="str">
        <f aca="false">IF($A74="","",IFERROR(IF($L74="","",$L74-$K74),""))</f>
        <v/>
      </c>
      <c r="T74" s="21"/>
      <c r="U74" s="23" t="str">
        <f aca="false">IF($A74="","",IFERROR(IF(AND($L74&lt;&gt;"",$L74&lt;$B74),"Date à vérifier",IF(AND(OR($P74="Facture reçue",$P74="Payée"),$O74=""),"Facture manquante",IF(COUNTIF($A$6:$A$500,$A74)&gt;1,"Doublon potentiel","OK"))),"À vérifier"))</f>
        <v/>
      </c>
    </row>
    <row r="75" customFormat="false" ht="15" hidden="false" customHeight="false" outlineLevel="0" collapsed="false">
      <c r="A75" s="19"/>
      <c r="B75" s="20"/>
      <c r="C75" s="19"/>
      <c r="D75" s="21"/>
      <c r="E75" s="19"/>
      <c r="F75" s="22"/>
      <c r="G75" s="19"/>
      <c r="H75" s="11" t="str">
        <f aca="false">IF($A75="","",IFERROR(IF($G75="Taxable",$F75*Paramètres!$B$6,0),0))</f>
        <v/>
      </c>
      <c r="I75" s="11" t="str">
        <f aca="false">IF($A75="","",IFERROR(IF($G75="Taxable",$F75*Paramètres!$B$7,0),0))</f>
        <v/>
      </c>
      <c r="J75" s="11" t="str">
        <f aca="false">IF($A75="","",IFERROR($F75+$H75+$I75,0))</f>
        <v/>
      </c>
      <c r="K75" s="20"/>
      <c r="L75" s="20"/>
      <c r="M75" s="19"/>
      <c r="N75" s="19"/>
      <c r="O75" s="19"/>
      <c r="P75" s="19"/>
      <c r="Q75" s="19"/>
      <c r="R75" s="23" t="str">
        <f aca="true">IF($A75="","",IF($N75="Annulé","Annulé",IF(OR($M75="Reçue",$M75="Sans objet"),IF($P75="Facture reçue","À payer",IF($P75="Payée","Terminé",IF($P75="Non facturée","Facture à recevoir","Suivi de facture"))),IF($M75="Partielle","Réception partielle",IF($M75="Refusée","Réception refusée",IF(NOT(ISNUMBER($K75)),"En cours",IF($K75&lt;TODAY(),"En retard",IF($K75&lt;=TODAY()+Paramètres!$B$8,"À suivre bientôt","En cours"))))))))</f>
        <v/>
      </c>
      <c r="S75" s="24" t="str">
        <f aca="false">IF($A75="","",IFERROR(IF($L75="","",$L75-$K75),""))</f>
        <v/>
      </c>
      <c r="T75" s="21"/>
      <c r="U75" s="23" t="str">
        <f aca="false">IF($A75="","",IFERROR(IF(AND($L75&lt;&gt;"",$L75&lt;$B75),"Date à vérifier",IF(AND(OR($P75="Facture reçue",$P75="Payée"),$O75=""),"Facture manquante",IF(COUNTIF($A$6:$A$500,$A75)&gt;1,"Doublon potentiel","OK"))),"À vérifier"))</f>
        <v/>
      </c>
    </row>
    <row r="76" customFormat="false" ht="15" hidden="false" customHeight="false" outlineLevel="0" collapsed="false">
      <c r="A76" s="19"/>
      <c r="B76" s="20"/>
      <c r="C76" s="19"/>
      <c r="D76" s="21"/>
      <c r="E76" s="19"/>
      <c r="F76" s="22"/>
      <c r="G76" s="19"/>
      <c r="H76" s="11" t="str">
        <f aca="false">IF($A76="","",IFERROR(IF($G76="Taxable",$F76*Paramètres!$B$6,0),0))</f>
        <v/>
      </c>
      <c r="I76" s="11" t="str">
        <f aca="false">IF($A76="","",IFERROR(IF($G76="Taxable",$F76*Paramètres!$B$7,0),0))</f>
        <v/>
      </c>
      <c r="J76" s="11" t="str">
        <f aca="false">IF($A76="","",IFERROR($F76+$H76+$I76,0))</f>
        <v/>
      </c>
      <c r="K76" s="20"/>
      <c r="L76" s="20"/>
      <c r="M76" s="19"/>
      <c r="N76" s="19"/>
      <c r="O76" s="19"/>
      <c r="P76" s="19"/>
      <c r="Q76" s="19"/>
      <c r="R76" s="23" t="str">
        <f aca="true">IF($A76="","",IF($N76="Annulé","Annulé",IF(OR($M76="Reçue",$M76="Sans objet"),IF($P76="Facture reçue","À payer",IF($P76="Payée","Terminé",IF($P76="Non facturée","Facture à recevoir","Suivi de facture"))),IF($M76="Partielle","Réception partielle",IF($M76="Refusée","Réception refusée",IF(NOT(ISNUMBER($K76)),"En cours",IF($K76&lt;TODAY(),"En retard",IF($K76&lt;=TODAY()+Paramètres!$B$8,"À suivre bientôt","En cours"))))))))</f>
        <v/>
      </c>
      <c r="S76" s="24" t="str">
        <f aca="false">IF($A76="","",IFERROR(IF($L76="","",$L76-$K76),""))</f>
        <v/>
      </c>
      <c r="T76" s="21"/>
      <c r="U76" s="23" t="str">
        <f aca="false">IF($A76="","",IFERROR(IF(AND($L76&lt;&gt;"",$L76&lt;$B76),"Date à vérifier",IF(AND(OR($P76="Facture reçue",$P76="Payée"),$O76=""),"Facture manquante",IF(COUNTIF($A$6:$A$500,$A76)&gt;1,"Doublon potentiel","OK"))),"À vérifier"))</f>
        <v/>
      </c>
    </row>
    <row r="77" customFormat="false" ht="15" hidden="false" customHeight="false" outlineLevel="0" collapsed="false">
      <c r="A77" s="19"/>
      <c r="B77" s="20"/>
      <c r="C77" s="19"/>
      <c r="D77" s="21"/>
      <c r="E77" s="19"/>
      <c r="F77" s="22"/>
      <c r="G77" s="19"/>
      <c r="H77" s="11" t="str">
        <f aca="false">IF($A77="","",IFERROR(IF($G77="Taxable",$F77*Paramètres!$B$6,0),0))</f>
        <v/>
      </c>
      <c r="I77" s="11" t="str">
        <f aca="false">IF($A77="","",IFERROR(IF($G77="Taxable",$F77*Paramètres!$B$7,0),0))</f>
        <v/>
      </c>
      <c r="J77" s="11" t="str">
        <f aca="false">IF($A77="","",IFERROR($F77+$H77+$I77,0))</f>
        <v/>
      </c>
      <c r="K77" s="20"/>
      <c r="L77" s="20"/>
      <c r="M77" s="19"/>
      <c r="N77" s="19"/>
      <c r="O77" s="19"/>
      <c r="P77" s="19"/>
      <c r="Q77" s="19"/>
      <c r="R77" s="23" t="str">
        <f aca="true">IF($A77="","",IF($N77="Annulé","Annulé",IF(OR($M77="Reçue",$M77="Sans objet"),IF($P77="Facture reçue","À payer",IF($P77="Payée","Terminé",IF($P77="Non facturée","Facture à recevoir","Suivi de facture"))),IF($M77="Partielle","Réception partielle",IF($M77="Refusée","Réception refusée",IF(NOT(ISNUMBER($K77)),"En cours",IF($K77&lt;TODAY(),"En retard",IF($K77&lt;=TODAY()+Paramètres!$B$8,"À suivre bientôt","En cours"))))))))</f>
        <v/>
      </c>
      <c r="S77" s="24" t="str">
        <f aca="false">IF($A77="","",IFERROR(IF($L77="","",$L77-$K77),""))</f>
        <v/>
      </c>
      <c r="T77" s="21"/>
      <c r="U77" s="23" t="str">
        <f aca="false">IF($A77="","",IFERROR(IF(AND($L77&lt;&gt;"",$L77&lt;$B77),"Date à vérifier",IF(AND(OR($P77="Facture reçue",$P77="Payée"),$O77=""),"Facture manquante",IF(COUNTIF($A$6:$A$500,$A77)&gt;1,"Doublon potentiel","OK"))),"À vérifier"))</f>
        <v/>
      </c>
    </row>
    <row r="78" customFormat="false" ht="15" hidden="false" customHeight="false" outlineLevel="0" collapsed="false">
      <c r="A78" s="19"/>
      <c r="B78" s="20"/>
      <c r="C78" s="19"/>
      <c r="D78" s="21"/>
      <c r="E78" s="19"/>
      <c r="F78" s="22"/>
      <c r="G78" s="19"/>
      <c r="H78" s="11" t="str">
        <f aca="false">IF($A78="","",IFERROR(IF($G78="Taxable",$F78*Paramètres!$B$6,0),0))</f>
        <v/>
      </c>
      <c r="I78" s="11" t="str">
        <f aca="false">IF($A78="","",IFERROR(IF($G78="Taxable",$F78*Paramètres!$B$7,0),0))</f>
        <v/>
      </c>
      <c r="J78" s="11" t="str">
        <f aca="false">IF($A78="","",IFERROR($F78+$H78+$I78,0))</f>
        <v/>
      </c>
      <c r="K78" s="20"/>
      <c r="L78" s="20"/>
      <c r="M78" s="19"/>
      <c r="N78" s="19"/>
      <c r="O78" s="19"/>
      <c r="P78" s="19"/>
      <c r="Q78" s="19"/>
      <c r="R78" s="23" t="str">
        <f aca="true">IF($A78="","",IF($N78="Annulé","Annulé",IF(OR($M78="Reçue",$M78="Sans objet"),IF($P78="Facture reçue","À payer",IF($P78="Payée","Terminé",IF($P78="Non facturée","Facture à recevoir","Suivi de facture"))),IF($M78="Partielle","Réception partielle",IF($M78="Refusée","Réception refusée",IF(NOT(ISNUMBER($K78)),"En cours",IF($K78&lt;TODAY(),"En retard",IF($K78&lt;=TODAY()+Paramètres!$B$8,"À suivre bientôt","En cours"))))))))</f>
        <v/>
      </c>
      <c r="S78" s="24" t="str">
        <f aca="false">IF($A78="","",IFERROR(IF($L78="","",$L78-$K78),""))</f>
        <v/>
      </c>
      <c r="T78" s="21"/>
      <c r="U78" s="23" t="str">
        <f aca="false">IF($A78="","",IFERROR(IF(AND($L78&lt;&gt;"",$L78&lt;$B78),"Date à vérifier",IF(AND(OR($P78="Facture reçue",$P78="Payée"),$O78=""),"Facture manquante",IF(COUNTIF($A$6:$A$500,$A78)&gt;1,"Doublon potentiel","OK"))),"À vérifier"))</f>
        <v/>
      </c>
    </row>
    <row r="79" customFormat="false" ht="15" hidden="false" customHeight="false" outlineLevel="0" collapsed="false">
      <c r="A79" s="19"/>
      <c r="B79" s="20"/>
      <c r="C79" s="19"/>
      <c r="D79" s="21"/>
      <c r="E79" s="19"/>
      <c r="F79" s="22"/>
      <c r="G79" s="19"/>
      <c r="H79" s="11" t="str">
        <f aca="false">IF($A79="","",IFERROR(IF($G79="Taxable",$F79*Paramètres!$B$6,0),0))</f>
        <v/>
      </c>
      <c r="I79" s="11" t="str">
        <f aca="false">IF($A79="","",IFERROR(IF($G79="Taxable",$F79*Paramètres!$B$7,0),0))</f>
        <v/>
      </c>
      <c r="J79" s="11" t="str">
        <f aca="false">IF($A79="","",IFERROR($F79+$H79+$I79,0))</f>
        <v/>
      </c>
      <c r="K79" s="20"/>
      <c r="L79" s="20"/>
      <c r="M79" s="19"/>
      <c r="N79" s="19"/>
      <c r="O79" s="19"/>
      <c r="P79" s="19"/>
      <c r="Q79" s="19"/>
      <c r="R79" s="23" t="str">
        <f aca="true">IF($A79="","",IF($N79="Annulé","Annulé",IF(OR($M79="Reçue",$M79="Sans objet"),IF($P79="Facture reçue","À payer",IF($P79="Payée","Terminé",IF($P79="Non facturée","Facture à recevoir","Suivi de facture"))),IF($M79="Partielle","Réception partielle",IF($M79="Refusée","Réception refusée",IF(NOT(ISNUMBER($K79)),"En cours",IF($K79&lt;TODAY(),"En retard",IF($K79&lt;=TODAY()+Paramètres!$B$8,"À suivre bientôt","En cours"))))))))</f>
        <v/>
      </c>
      <c r="S79" s="24" t="str">
        <f aca="false">IF($A79="","",IFERROR(IF($L79="","",$L79-$K79),""))</f>
        <v/>
      </c>
      <c r="T79" s="21"/>
      <c r="U79" s="23" t="str">
        <f aca="false">IF($A79="","",IFERROR(IF(AND($L79&lt;&gt;"",$L79&lt;$B79),"Date à vérifier",IF(AND(OR($P79="Facture reçue",$P79="Payée"),$O79=""),"Facture manquante",IF(COUNTIF($A$6:$A$500,$A79)&gt;1,"Doublon potentiel","OK"))),"À vérifier"))</f>
        <v/>
      </c>
    </row>
    <row r="80" customFormat="false" ht="15" hidden="false" customHeight="false" outlineLevel="0" collapsed="false">
      <c r="A80" s="19"/>
      <c r="B80" s="20"/>
      <c r="C80" s="19"/>
      <c r="D80" s="21"/>
      <c r="E80" s="19"/>
      <c r="F80" s="22"/>
      <c r="G80" s="19"/>
      <c r="H80" s="11" t="str">
        <f aca="false">IF($A80="","",IFERROR(IF($G80="Taxable",$F80*Paramètres!$B$6,0),0))</f>
        <v/>
      </c>
      <c r="I80" s="11" t="str">
        <f aca="false">IF($A80="","",IFERROR(IF($G80="Taxable",$F80*Paramètres!$B$7,0),0))</f>
        <v/>
      </c>
      <c r="J80" s="11" t="str">
        <f aca="false">IF($A80="","",IFERROR($F80+$H80+$I80,0))</f>
        <v/>
      </c>
      <c r="K80" s="20"/>
      <c r="L80" s="20"/>
      <c r="M80" s="19"/>
      <c r="N80" s="19"/>
      <c r="O80" s="19"/>
      <c r="P80" s="19"/>
      <c r="Q80" s="19"/>
      <c r="R80" s="23" t="str">
        <f aca="true">IF($A80="","",IF($N80="Annulé","Annulé",IF(OR($M80="Reçue",$M80="Sans objet"),IF($P80="Facture reçue","À payer",IF($P80="Payée","Terminé",IF($P80="Non facturée","Facture à recevoir","Suivi de facture"))),IF($M80="Partielle","Réception partielle",IF($M80="Refusée","Réception refusée",IF(NOT(ISNUMBER($K80)),"En cours",IF($K80&lt;TODAY(),"En retard",IF($K80&lt;=TODAY()+Paramètres!$B$8,"À suivre bientôt","En cours"))))))))</f>
        <v/>
      </c>
      <c r="S80" s="24" t="str">
        <f aca="false">IF($A80="","",IFERROR(IF($L80="","",$L80-$K80),""))</f>
        <v/>
      </c>
      <c r="T80" s="21"/>
      <c r="U80" s="23" t="str">
        <f aca="false">IF($A80="","",IFERROR(IF(AND($L80&lt;&gt;"",$L80&lt;$B80),"Date à vérifier",IF(AND(OR($P80="Facture reçue",$P80="Payée"),$O80=""),"Facture manquante",IF(COUNTIF($A$6:$A$500,$A80)&gt;1,"Doublon potentiel","OK"))),"À vérifier"))</f>
        <v/>
      </c>
    </row>
    <row r="81" customFormat="false" ht="15" hidden="false" customHeight="false" outlineLevel="0" collapsed="false">
      <c r="A81" s="19"/>
      <c r="B81" s="20"/>
      <c r="C81" s="19"/>
      <c r="D81" s="21"/>
      <c r="E81" s="19"/>
      <c r="F81" s="22"/>
      <c r="G81" s="19"/>
      <c r="H81" s="11" t="str">
        <f aca="false">IF($A81="","",IFERROR(IF($G81="Taxable",$F81*Paramètres!$B$6,0),0))</f>
        <v/>
      </c>
      <c r="I81" s="11" t="str">
        <f aca="false">IF($A81="","",IFERROR(IF($G81="Taxable",$F81*Paramètres!$B$7,0),0))</f>
        <v/>
      </c>
      <c r="J81" s="11" t="str">
        <f aca="false">IF($A81="","",IFERROR($F81+$H81+$I81,0))</f>
        <v/>
      </c>
      <c r="K81" s="20"/>
      <c r="L81" s="20"/>
      <c r="M81" s="19"/>
      <c r="N81" s="19"/>
      <c r="O81" s="19"/>
      <c r="P81" s="19"/>
      <c r="Q81" s="19"/>
      <c r="R81" s="23" t="str">
        <f aca="true">IF($A81="","",IF($N81="Annulé","Annulé",IF(OR($M81="Reçue",$M81="Sans objet"),IF($P81="Facture reçue","À payer",IF($P81="Payée","Terminé",IF($P81="Non facturée","Facture à recevoir","Suivi de facture"))),IF($M81="Partielle","Réception partielle",IF($M81="Refusée","Réception refusée",IF(NOT(ISNUMBER($K81)),"En cours",IF($K81&lt;TODAY(),"En retard",IF($K81&lt;=TODAY()+Paramètres!$B$8,"À suivre bientôt","En cours"))))))))</f>
        <v/>
      </c>
      <c r="S81" s="24" t="str">
        <f aca="false">IF($A81="","",IFERROR(IF($L81="","",$L81-$K81),""))</f>
        <v/>
      </c>
      <c r="T81" s="21"/>
      <c r="U81" s="23" t="str">
        <f aca="false">IF($A81="","",IFERROR(IF(AND($L81&lt;&gt;"",$L81&lt;$B81),"Date à vérifier",IF(AND(OR($P81="Facture reçue",$P81="Payée"),$O81=""),"Facture manquante",IF(COUNTIF($A$6:$A$500,$A81)&gt;1,"Doublon potentiel","OK"))),"À vérifier"))</f>
        <v/>
      </c>
    </row>
    <row r="82" customFormat="false" ht="15" hidden="false" customHeight="false" outlineLevel="0" collapsed="false">
      <c r="A82" s="19"/>
      <c r="B82" s="20"/>
      <c r="C82" s="19"/>
      <c r="D82" s="21"/>
      <c r="E82" s="19"/>
      <c r="F82" s="22"/>
      <c r="G82" s="19"/>
      <c r="H82" s="11" t="str">
        <f aca="false">IF($A82="","",IFERROR(IF($G82="Taxable",$F82*Paramètres!$B$6,0),0))</f>
        <v/>
      </c>
      <c r="I82" s="11" t="str">
        <f aca="false">IF($A82="","",IFERROR(IF($G82="Taxable",$F82*Paramètres!$B$7,0),0))</f>
        <v/>
      </c>
      <c r="J82" s="11" t="str">
        <f aca="false">IF($A82="","",IFERROR($F82+$H82+$I82,0))</f>
        <v/>
      </c>
      <c r="K82" s="20"/>
      <c r="L82" s="20"/>
      <c r="M82" s="19"/>
      <c r="N82" s="19"/>
      <c r="O82" s="19"/>
      <c r="P82" s="19"/>
      <c r="Q82" s="19"/>
      <c r="R82" s="23" t="str">
        <f aca="true">IF($A82="","",IF($N82="Annulé","Annulé",IF(OR($M82="Reçue",$M82="Sans objet"),IF($P82="Facture reçue","À payer",IF($P82="Payée","Terminé",IF($P82="Non facturée","Facture à recevoir","Suivi de facture"))),IF($M82="Partielle","Réception partielle",IF($M82="Refusée","Réception refusée",IF(NOT(ISNUMBER($K82)),"En cours",IF($K82&lt;TODAY(),"En retard",IF($K82&lt;=TODAY()+Paramètres!$B$8,"À suivre bientôt","En cours"))))))))</f>
        <v/>
      </c>
      <c r="S82" s="24" t="str">
        <f aca="false">IF($A82="","",IFERROR(IF($L82="","",$L82-$K82),""))</f>
        <v/>
      </c>
      <c r="T82" s="21"/>
      <c r="U82" s="23" t="str">
        <f aca="false">IF($A82="","",IFERROR(IF(AND($L82&lt;&gt;"",$L82&lt;$B82),"Date à vérifier",IF(AND(OR($P82="Facture reçue",$P82="Payée"),$O82=""),"Facture manquante",IF(COUNTIF($A$6:$A$500,$A82)&gt;1,"Doublon potentiel","OK"))),"À vérifier"))</f>
        <v/>
      </c>
    </row>
    <row r="83" customFormat="false" ht="15" hidden="false" customHeight="false" outlineLevel="0" collapsed="false">
      <c r="A83" s="19"/>
      <c r="B83" s="20"/>
      <c r="C83" s="19"/>
      <c r="D83" s="21"/>
      <c r="E83" s="19"/>
      <c r="F83" s="22"/>
      <c r="G83" s="19"/>
      <c r="H83" s="11" t="str">
        <f aca="false">IF($A83="","",IFERROR(IF($G83="Taxable",$F83*Paramètres!$B$6,0),0))</f>
        <v/>
      </c>
      <c r="I83" s="11" t="str">
        <f aca="false">IF($A83="","",IFERROR(IF($G83="Taxable",$F83*Paramètres!$B$7,0),0))</f>
        <v/>
      </c>
      <c r="J83" s="11" t="str">
        <f aca="false">IF($A83="","",IFERROR($F83+$H83+$I83,0))</f>
        <v/>
      </c>
      <c r="K83" s="20"/>
      <c r="L83" s="20"/>
      <c r="M83" s="19"/>
      <c r="N83" s="19"/>
      <c r="O83" s="19"/>
      <c r="P83" s="19"/>
      <c r="Q83" s="19"/>
      <c r="R83" s="23" t="str">
        <f aca="true">IF($A83="","",IF($N83="Annulé","Annulé",IF(OR($M83="Reçue",$M83="Sans objet"),IF($P83="Facture reçue","À payer",IF($P83="Payée","Terminé",IF($P83="Non facturée","Facture à recevoir","Suivi de facture"))),IF($M83="Partielle","Réception partielle",IF($M83="Refusée","Réception refusée",IF(NOT(ISNUMBER($K83)),"En cours",IF($K83&lt;TODAY(),"En retard",IF($K83&lt;=TODAY()+Paramètres!$B$8,"À suivre bientôt","En cours"))))))))</f>
        <v/>
      </c>
      <c r="S83" s="24" t="str">
        <f aca="false">IF($A83="","",IFERROR(IF($L83="","",$L83-$K83),""))</f>
        <v/>
      </c>
      <c r="T83" s="21"/>
      <c r="U83" s="23" t="str">
        <f aca="false">IF($A83="","",IFERROR(IF(AND($L83&lt;&gt;"",$L83&lt;$B83),"Date à vérifier",IF(AND(OR($P83="Facture reçue",$P83="Payée"),$O83=""),"Facture manquante",IF(COUNTIF($A$6:$A$500,$A83)&gt;1,"Doublon potentiel","OK"))),"À vérifier"))</f>
        <v/>
      </c>
    </row>
    <row r="84" customFormat="false" ht="15" hidden="false" customHeight="false" outlineLevel="0" collapsed="false">
      <c r="A84" s="19"/>
      <c r="B84" s="20"/>
      <c r="C84" s="19"/>
      <c r="D84" s="21"/>
      <c r="E84" s="19"/>
      <c r="F84" s="22"/>
      <c r="G84" s="19"/>
      <c r="H84" s="11" t="str">
        <f aca="false">IF($A84="","",IFERROR(IF($G84="Taxable",$F84*Paramètres!$B$6,0),0))</f>
        <v/>
      </c>
      <c r="I84" s="11" t="str">
        <f aca="false">IF($A84="","",IFERROR(IF($G84="Taxable",$F84*Paramètres!$B$7,0),0))</f>
        <v/>
      </c>
      <c r="J84" s="11" t="str">
        <f aca="false">IF($A84="","",IFERROR($F84+$H84+$I84,0))</f>
        <v/>
      </c>
      <c r="K84" s="20"/>
      <c r="L84" s="20"/>
      <c r="M84" s="19"/>
      <c r="N84" s="19"/>
      <c r="O84" s="19"/>
      <c r="P84" s="19"/>
      <c r="Q84" s="19"/>
      <c r="R84" s="23" t="str">
        <f aca="true">IF($A84="","",IF($N84="Annulé","Annulé",IF(OR($M84="Reçue",$M84="Sans objet"),IF($P84="Facture reçue","À payer",IF($P84="Payée","Terminé",IF($P84="Non facturée","Facture à recevoir","Suivi de facture"))),IF($M84="Partielle","Réception partielle",IF($M84="Refusée","Réception refusée",IF(NOT(ISNUMBER($K84)),"En cours",IF($K84&lt;TODAY(),"En retard",IF($K84&lt;=TODAY()+Paramètres!$B$8,"À suivre bientôt","En cours"))))))))</f>
        <v/>
      </c>
      <c r="S84" s="24" t="str">
        <f aca="false">IF($A84="","",IFERROR(IF($L84="","",$L84-$K84),""))</f>
        <v/>
      </c>
      <c r="T84" s="21"/>
      <c r="U84" s="23" t="str">
        <f aca="false">IF($A84="","",IFERROR(IF(AND($L84&lt;&gt;"",$L84&lt;$B84),"Date à vérifier",IF(AND(OR($P84="Facture reçue",$P84="Payée"),$O84=""),"Facture manquante",IF(COUNTIF($A$6:$A$500,$A84)&gt;1,"Doublon potentiel","OK"))),"À vérifier"))</f>
        <v/>
      </c>
    </row>
    <row r="85" customFormat="false" ht="15" hidden="false" customHeight="false" outlineLevel="0" collapsed="false">
      <c r="A85" s="19"/>
      <c r="B85" s="20"/>
      <c r="C85" s="19"/>
      <c r="D85" s="21"/>
      <c r="E85" s="19"/>
      <c r="F85" s="22"/>
      <c r="G85" s="19"/>
      <c r="H85" s="11" t="str">
        <f aca="false">IF($A85="","",IFERROR(IF($G85="Taxable",$F85*Paramètres!$B$6,0),0))</f>
        <v/>
      </c>
      <c r="I85" s="11" t="str">
        <f aca="false">IF($A85="","",IFERROR(IF($G85="Taxable",$F85*Paramètres!$B$7,0),0))</f>
        <v/>
      </c>
      <c r="J85" s="11" t="str">
        <f aca="false">IF($A85="","",IFERROR($F85+$H85+$I85,0))</f>
        <v/>
      </c>
      <c r="K85" s="20"/>
      <c r="L85" s="20"/>
      <c r="M85" s="19"/>
      <c r="N85" s="19"/>
      <c r="O85" s="19"/>
      <c r="P85" s="19"/>
      <c r="Q85" s="19"/>
      <c r="R85" s="23" t="str">
        <f aca="true">IF($A85="","",IF($N85="Annulé","Annulé",IF(OR($M85="Reçue",$M85="Sans objet"),IF($P85="Facture reçue","À payer",IF($P85="Payée","Terminé",IF($P85="Non facturée","Facture à recevoir","Suivi de facture"))),IF($M85="Partielle","Réception partielle",IF($M85="Refusée","Réception refusée",IF(NOT(ISNUMBER($K85)),"En cours",IF($K85&lt;TODAY(),"En retard",IF($K85&lt;=TODAY()+Paramètres!$B$8,"À suivre bientôt","En cours"))))))))</f>
        <v/>
      </c>
      <c r="S85" s="24" t="str">
        <f aca="false">IF($A85="","",IFERROR(IF($L85="","",$L85-$K85),""))</f>
        <v/>
      </c>
      <c r="T85" s="21"/>
      <c r="U85" s="23" t="str">
        <f aca="false">IF($A85="","",IFERROR(IF(AND($L85&lt;&gt;"",$L85&lt;$B85),"Date à vérifier",IF(AND(OR($P85="Facture reçue",$P85="Payée"),$O85=""),"Facture manquante",IF(COUNTIF($A$6:$A$500,$A85)&gt;1,"Doublon potentiel","OK"))),"À vérifier"))</f>
        <v/>
      </c>
    </row>
    <row r="86" customFormat="false" ht="15" hidden="false" customHeight="false" outlineLevel="0" collapsed="false">
      <c r="A86" s="19"/>
      <c r="B86" s="20"/>
      <c r="C86" s="19"/>
      <c r="D86" s="21"/>
      <c r="E86" s="19"/>
      <c r="F86" s="22"/>
      <c r="G86" s="19"/>
      <c r="H86" s="11" t="str">
        <f aca="false">IF($A86="","",IFERROR(IF($G86="Taxable",$F86*Paramètres!$B$6,0),0))</f>
        <v/>
      </c>
      <c r="I86" s="11" t="str">
        <f aca="false">IF($A86="","",IFERROR(IF($G86="Taxable",$F86*Paramètres!$B$7,0),0))</f>
        <v/>
      </c>
      <c r="J86" s="11" t="str">
        <f aca="false">IF($A86="","",IFERROR($F86+$H86+$I86,0))</f>
        <v/>
      </c>
      <c r="K86" s="20"/>
      <c r="L86" s="20"/>
      <c r="M86" s="19"/>
      <c r="N86" s="19"/>
      <c r="O86" s="19"/>
      <c r="P86" s="19"/>
      <c r="Q86" s="19"/>
      <c r="R86" s="23" t="str">
        <f aca="true">IF($A86="","",IF($N86="Annulé","Annulé",IF(OR($M86="Reçue",$M86="Sans objet"),IF($P86="Facture reçue","À payer",IF($P86="Payée","Terminé",IF($P86="Non facturée","Facture à recevoir","Suivi de facture"))),IF($M86="Partielle","Réception partielle",IF($M86="Refusée","Réception refusée",IF(NOT(ISNUMBER($K86)),"En cours",IF($K86&lt;TODAY(),"En retard",IF($K86&lt;=TODAY()+Paramètres!$B$8,"À suivre bientôt","En cours"))))))))</f>
        <v/>
      </c>
      <c r="S86" s="24" t="str">
        <f aca="false">IF($A86="","",IFERROR(IF($L86="","",$L86-$K86),""))</f>
        <v/>
      </c>
      <c r="T86" s="21"/>
      <c r="U86" s="23" t="str">
        <f aca="false">IF($A86="","",IFERROR(IF(AND($L86&lt;&gt;"",$L86&lt;$B86),"Date à vérifier",IF(AND(OR($P86="Facture reçue",$P86="Payée"),$O86=""),"Facture manquante",IF(COUNTIF($A$6:$A$500,$A86)&gt;1,"Doublon potentiel","OK"))),"À vérifier"))</f>
        <v/>
      </c>
    </row>
    <row r="87" customFormat="false" ht="15" hidden="false" customHeight="false" outlineLevel="0" collapsed="false">
      <c r="A87" s="19"/>
      <c r="B87" s="20"/>
      <c r="C87" s="19"/>
      <c r="D87" s="21"/>
      <c r="E87" s="19"/>
      <c r="F87" s="22"/>
      <c r="G87" s="19"/>
      <c r="H87" s="11" t="str">
        <f aca="false">IF($A87="","",IFERROR(IF($G87="Taxable",$F87*Paramètres!$B$6,0),0))</f>
        <v/>
      </c>
      <c r="I87" s="11" t="str">
        <f aca="false">IF($A87="","",IFERROR(IF($G87="Taxable",$F87*Paramètres!$B$7,0),0))</f>
        <v/>
      </c>
      <c r="J87" s="11" t="str">
        <f aca="false">IF($A87="","",IFERROR($F87+$H87+$I87,0))</f>
        <v/>
      </c>
      <c r="K87" s="20"/>
      <c r="L87" s="20"/>
      <c r="M87" s="19"/>
      <c r="N87" s="19"/>
      <c r="O87" s="19"/>
      <c r="P87" s="19"/>
      <c r="Q87" s="19"/>
      <c r="R87" s="23" t="str">
        <f aca="true">IF($A87="","",IF($N87="Annulé","Annulé",IF(OR($M87="Reçue",$M87="Sans objet"),IF($P87="Facture reçue","À payer",IF($P87="Payée","Terminé",IF($P87="Non facturée","Facture à recevoir","Suivi de facture"))),IF($M87="Partielle","Réception partielle",IF($M87="Refusée","Réception refusée",IF(NOT(ISNUMBER($K87)),"En cours",IF($K87&lt;TODAY(),"En retard",IF($K87&lt;=TODAY()+Paramètres!$B$8,"À suivre bientôt","En cours"))))))))</f>
        <v/>
      </c>
      <c r="S87" s="24" t="str">
        <f aca="false">IF($A87="","",IFERROR(IF($L87="","",$L87-$K87),""))</f>
        <v/>
      </c>
      <c r="T87" s="21"/>
      <c r="U87" s="23" t="str">
        <f aca="false">IF($A87="","",IFERROR(IF(AND($L87&lt;&gt;"",$L87&lt;$B87),"Date à vérifier",IF(AND(OR($P87="Facture reçue",$P87="Payée"),$O87=""),"Facture manquante",IF(COUNTIF($A$6:$A$500,$A87)&gt;1,"Doublon potentiel","OK"))),"À vérifier"))</f>
        <v/>
      </c>
    </row>
    <row r="88" customFormat="false" ht="15" hidden="false" customHeight="false" outlineLevel="0" collapsed="false">
      <c r="A88" s="19"/>
      <c r="B88" s="20"/>
      <c r="C88" s="19"/>
      <c r="D88" s="21"/>
      <c r="E88" s="19"/>
      <c r="F88" s="22"/>
      <c r="G88" s="19"/>
      <c r="H88" s="11" t="str">
        <f aca="false">IF($A88="","",IFERROR(IF($G88="Taxable",$F88*Paramètres!$B$6,0),0))</f>
        <v/>
      </c>
      <c r="I88" s="11" t="str">
        <f aca="false">IF($A88="","",IFERROR(IF($G88="Taxable",$F88*Paramètres!$B$7,0),0))</f>
        <v/>
      </c>
      <c r="J88" s="11" t="str">
        <f aca="false">IF($A88="","",IFERROR($F88+$H88+$I88,0))</f>
        <v/>
      </c>
      <c r="K88" s="20"/>
      <c r="L88" s="20"/>
      <c r="M88" s="19"/>
      <c r="N88" s="19"/>
      <c r="O88" s="19"/>
      <c r="P88" s="19"/>
      <c r="Q88" s="19"/>
      <c r="R88" s="23" t="str">
        <f aca="true">IF($A88="","",IF($N88="Annulé","Annulé",IF(OR($M88="Reçue",$M88="Sans objet"),IF($P88="Facture reçue","À payer",IF($P88="Payée","Terminé",IF($P88="Non facturée","Facture à recevoir","Suivi de facture"))),IF($M88="Partielle","Réception partielle",IF($M88="Refusée","Réception refusée",IF(NOT(ISNUMBER($K88)),"En cours",IF($K88&lt;TODAY(),"En retard",IF($K88&lt;=TODAY()+Paramètres!$B$8,"À suivre bientôt","En cours"))))))))</f>
        <v/>
      </c>
      <c r="S88" s="24" t="str">
        <f aca="false">IF($A88="","",IFERROR(IF($L88="","",$L88-$K88),""))</f>
        <v/>
      </c>
      <c r="T88" s="21"/>
      <c r="U88" s="23" t="str">
        <f aca="false">IF($A88="","",IFERROR(IF(AND($L88&lt;&gt;"",$L88&lt;$B88),"Date à vérifier",IF(AND(OR($P88="Facture reçue",$P88="Payée"),$O88=""),"Facture manquante",IF(COUNTIF($A$6:$A$500,$A88)&gt;1,"Doublon potentiel","OK"))),"À vérifier"))</f>
        <v/>
      </c>
    </row>
    <row r="89" customFormat="false" ht="15" hidden="false" customHeight="false" outlineLevel="0" collapsed="false">
      <c r="A89" s="19"/>
      <c r="B89" s="20"/>
      <c r="C89" s="19"/>
      <c r="D89" s="21"/>
      <c r="E89" s="19"/>
      <c r="F89" s="22"/>
      <c r="G89" s="19"/>
      <c r="H89" s="11" t="str">
        <f aca="false">IF($A89="","",IFERROR(IF($G89="Taxable",$F89*Paramètres!$B$6,0),0))</f>
        <v/>
      </c>
      <c r="I89" s="11" t="str">
        <f aca="false">IF($A89="","",IFERROR(IF($G89="Taxable",$F89*Paramètres!$B$7,0),0))</f>
        <v/>
      </c>
      <c r="J89" s="11" t="str">
        <f aca="false">IF($A89="","",IFERROR($F89+$H89+$I89,0))</f>
        <v/>
      </c>
      <c r="K89" s="20"/>
      <c r="L89" s="20"/>
      <c r="M89" s="19"/>
      <c r="N89" s="19"/>
      <c r="O89" s="19"/>
      <c r="P89" s="19"/>
      <c r="Q89" s="19"/>
      <c r="R89" s="23" t="str">
        <f aca="true">IF($A89="","",IF($N89="Annulé","Annulé",IF(OR($M89="Reçue",$M89="Sans objet"),IF($P89="Facture reçue","À payer",IF($P89="Payée","Terminé",IF($P89="Non facturée","Facture à recevoir","Suivi de facture"))),IF($M89="Partielle","Réception partielle",IF($M89="Refusée","Réception refusée",IF(NOT(ISNUMBER($K89)),"En cours",IF($K89&lt;TODAY(),"En retard",IF($K89&lt;=TODAY()+Paramètres!$B$8,"À suivre bientôt","En cours"))))))))</f>
        <v/>
      </c>
      <c r="S89" s="24" t="str">
        <f aca="false">IF($A89="","",IFERROR(IF($L89="","",$L89-$K89),""))</f>
        <v/>
      </c>
      <c r="T89" s="21"/>
      <c r="U89" s="23" t="str">
        <f aca="false">IF($A89="","",IFERROR(IF(AND($L89&lt;&gt;"",$L89&lt;$B89),"Date à vérifier",IF(AND(OR($P89="Facture reçue",$P89="Payée"),$O89=""),"Facture manquante",IF(COUNTIF($A$6:$A$500,$A89)&gt;1,"Doublon potentiel","OK"))),"À vérifier"))</f>
        <v/>
      </c>
    </row>
    <row r="90" customFormat="false" ht="15" hidden="false" customHeight="false" outlineLevel="0" collapsed="false">
      <c r="A90" s="19"/>
      <c r="B90" s="20"/>
      <c r="C90" s="19"/>
      <c r="D90" s="21"/>
      <c r="E90" s="19"/>
      <c r="F90" s="22"/>
      <c r="G90" s="19"/>
      <c r="H90" s="11" t="str">
        <f aca="false">IF($A90="","",IFERROR(IF($G90="Taxable",$F90*Paramètres!$B$6,0),0))</f>
        <v/>
      </c>
      <c r="I90" s="11" t="str">
        <f aca="false">IF($A90="","",IFERROR(IF($G90="Taxable",$F90*Paramètres!$B$7,0),0))</f>
        <v/>
      </c>
      <c r="J90" s="11" t="str">
        <f aca="false">IF($A90="","",IFERROR($F90+$H90+$I90,0))</f>
        <v/>
      </c>
      <c r="K90" s="20"/>
      <c r="L90" s="20"/>
      <c r="M90" s="19"/>
      <c r="N90" s="19"/>
      <c r="O90" s="19"/>
      <c r="P90" s="19"/>
      <c r="Q90" s="19"/>
      <c r="R90" s="23" t="str">
        <f aca="true">IF($A90="","",IF($N90="Annulé","Annulé",IF(OR($M90="Reçue",$M90="Sans objet"),IF($P90="Facture reçue","À payer",IF($P90="Payée","Terminé",IF($P90="Non facturée","Facture à recevoir","Suivi de facture"))),IF($M90="Partielle","Réception partielle",IF($M90="Refusée","Réception refusée",IF(NOT(ISNUMBER($K90)),"En cours",IF($K90&lt;TODAY(),"En retard",IF($K90&lt;=TODAY()+Paramètres!$B$8,"À suivre bientôt","En cours"))))))))</f>
        <v/>
      </c>
      <c r="S90" s="24" t="str">
        <f aca="false">IF($A90="","",IFERROR(IF($L90="","",$L90-$K90),""))</f>
        <v/>
      </c>
      <c r="T90" s="21"/>
      <c r="U90" s="23" t="str">
        <f aca="false">IF($A90="","",IFERROR(IF(AND($L90&lt;&gt;"",$L90&lt;$B90),"Date à vérifier",IF(AND(OR($P90="Facture reçue",$P90="Payée"),$O90=""),"Facture manquante",IF(COUNTIF($A$6:$A$500,$A90)&gt;1,"Doublon potentiel","OK"))),"À vérifier"))</f>
        <v/>
      </c>
    </row>
    <row r="91" customFormat="false" ht="15" hidden="false" customHeight="false" outlineLevel="0" collapsed="false">
      <c r="A91" s="19"/>
      <c r="B91" s="20"/>
      <c r="C91" s="19"/>
      <c r="D91" s="21"/>
      <c r="E91" s="19"/>
      <c r="F91" s="22"/>
      <c r="G91" s="19"/>
      <c r="H91" s="11" t="str">
        <f aca="false">IF($A91="","",IFERROR(IF($G91="Taxable",$F91*Paramètres!$B$6,0),0))</f>
        <v/>
      </c>
      <c r="I91" s="11" t="str">
        <f aca="false">IF($A91="","",IFERROR(IF($G91="Taxable",$F91*Paramètres!$B$7,0),0))</f>
        <v/>
      </c>
      <c r="J91" s="11" t="str">
        <f aca="false">IF($A91="","",IFERROR($F91+$H91+$I91,0))</f>
        <v/>
      </c>
      <c r="K91" s="20"/>
      <c r="L91" s="20"/>
      <c r="M91" s="19"/>
      <c r="N91" s="19"/>
      <c r="O91" s="19"/>
      <c r="P91" s="19"/>
      <c r="Q91" s="19"/>
      <c r="R91" s="23" t="str">
        <f aca="true">IF($A91="","",IF($N91="Annulé","Annulé",IF(OR($M91="Reçue",$M91="Sans objet"),IF($P91="Facture reçue","À payer",IF($P91="Payée","Terminé",IF($P91="Non facturée","Facture à recevoir","Suivi de facture"))),IF($M91="Partielle","Réception partielle",IF($M91="Refusée","Réception refusée",IF(NOT(ISNUMBER($K91)),"En cours",IF($K91&lt;TODAY(),"En retard",IF($K91&lt;=TODAY()+Paramètres!$B$8,"À suivre bientôt","En cours"))))))))</f>
        <v/>
      </c>
      <c r="S91" s="24" t="str">
        <f aca="false">IF($A91="","",IFERROR(IF($L91="","",$L91-$K91),""))</f>
        <v/>
      </c>
      <c r="T91" s="21"/>
      <c r="U91" s="23" t="str">
        <f aca="false">IF($A91="","",IFERROR(IF(AND($L91&lt;&gt;"",$L91&lt;$B91),"Date à vérifier",IF(AND(OR($P91="Facture reçue",$P91="Payée"),$O91=""),"Facture manquante",IF(COUNTIF($A$6:$A$500,$A91)&gt;1,"Doublon potentiel","OK"))),"À vérifier"))</f>
        <v/>
      </c>
    </row>
    <row r="92" customFormat="false" ht="15" hidden="false" customHeight="false" outlineLevel="0" collapsed="false">
      <c r="A92" s="19"/>
      <c r="B92" s="20"/>
      <c r="C92" s="19"/>
      <c r="D92" s="21"/>
      <c r="E92" s="19"/>
      <c r="F92" s="22"/>
      <c r="G92" s="19"/>
      <c r="H92" s="11" t="str">
        <f aca="false">IF($A92="","",IFERROR(IF($G92="Taxable",$F92*Paramètres!$B$6,0),0))</f>
        <v/>
      </c>
      <c r="I92" s="11" t="str">
        <f aca="false">IF($A92="","",IFERROR(IF($G92="Taxable",$F92*Paramètres!$B$7,0),0))</f>
        <v/>
      </c>
      <c r="J92" s="11" t="str">
        <f aca="false">IF($A92="","",IFERROR($F92+$H92+$I92,0))</f>
        <v/>
      </c>
      <c r="K92" s="20"/>
      <c r="L92" s="20"/>
      <c r="M92" s="19"/>
      <c r="N92" s="19"/>
      <c r="O92" s="19"/>
      <c r="P92" s="19"/>
      <c r="Q92" s="19"/>
      <c r="R92" s="23" t="str">
        <f aca="true">IF($A92="","",IF($N92="Annulé","Annulé",IF(OR($M92="Reçue",$M92="Sans objet"),IF($P92="Facture reçue","À payer",IF($P92="Payée","Terminé",IF($P92="Non facturée","Facture à recevoir","Suivi de facture"))),IF($M92="Partielle","Réception partielle",IF($M92="Refusée","Réception refusée",IF(NOT(ISNUMBER($K92)),"En cours",IF($K92&lt;TODAY(),"En retard",IF($K92&lt;=TODAY()+Paramètres!$B$8,"À suivre bientôt","En cours"))))))))</f>
        <v/>
      </c>
      <c r="S92" s="24" t="str">
        <f aca="false">IF($A92="","",IFERROR(IF($L92="","",$L92-$K92),""))</f>
        <v/>
      </c>
      <c r="T92" s="21"/>
      <c r="U92" s="23" t="str">
        <f aca="false">IF($A92="","",IFERROR(IF(AND($L92&lt;&gt;"",$L92&lt;$B92),"Date à vérifier",IF(AND(OR($P92="Facture reçue",$P92="Payée"),$O92=""),"Facture manquante",IF(COUNTIF($A$6:$A$500,$A92)&gt;1,"Doublon potentiel","OK"))),"À vérifier"))</f>
        <v/>
      </c>
    </row>
    <row r="93" customFormat="false" ht="15" hidden="false" customHeight="false" outlineLevel="0" collapsed="false">
      <c r="A93" s="19"/>
      <c r="B93" s="20"/>
      <c r="C93" s="19"/>
      <c r="D93" s="21"/>
      <c r="E93" s="19"/>
      <c r="F93" s="22"/>
      <c r="G93" s="19"/>
      <c r="H93" s="11" t="str">
        <f aca="false">IF($A93="","",IFERROR(IF($G93="Taxable",$F93*Paramètres!$B$6,0),0))</f>
        <v/>
      </c>
      <c r="I93" s="11" t="str">
        <f aca="false">IF($A93="","",IFERROR(IF($G93="Taxable",$F93*Paramètres!$B$7,0),0))</f>
        <v/>
      </c>
      <c r="J93" s="11" t="str">
        <f aca="false">IF($A93="","",IFERROR($F93+$H93+$I93,0))</f>
        <v/>
      </c>
      <c r="K93" s="20"/>
      <c r="L93" s="20"/>
      <c r="M93" s="19"/>
      <c r="N93" s="19"/>
      <c r="O93" s="19"/>
      <c r="P93" s="19"/>
      <c r="Q93" s="19"/>
      <c r="R93" s="23" t="str">
        <f aca="true">IF($A93="","",IF($N93="Annulé","Annulé",IF(OR($M93="Reçue",$M93="Sans objet"),IF($P93="Facture reçue","À payer",IF($P93="Payée","Terminé",IF($P93="Non facturée","Facture à recevoir","Suivi de facture"))),IF($M93="Partielle","Réception partielle",IF($M93="Refusée","Réception refusée",IF(NOT(ISNUMBER($K93)),"En cours",IF($K93&lt;TODAY(),"En retard",IF($K93&lt;=TODAY()+Paramètres!$B$8,"À suivre bientôt","En cours"))))))))</f>
        <v/>
      </c>
      <c r="S93" s="24" t="str">
        <f aca="false">IF($A93="","",IFERROR(IF($L93="","",$L93-$K93),""))</f>
        <v/>
      </c>
      <c r="T93" s="21"/>
      <c r="U93" s="23" t="str">
        <f aca="false">IF($A93="","",IFERROR(IF(AND($L93&lt;&gt;"",$L93&lt;$B93),"Date à vérifier",IF(AND(OR($P93="Facture reçue",$P93="Payée"),$O93=""),"Facture manquante",IF(COUNTIF($A$6:$A$500,$A93)&gt;1,"Doublon potentiel","OK"))),"À vérifier"))</f>
        <v/>
      </c>
    </row>
    <row r="94" customFormat="false" ht="15" hidden="false" customHeight="false" outlineLevel="0" collapsed="false">
      <c r="A94" s="19"/>
      <c r="B94" s="20"/>
      <c r="C94" s="19"/>
      <c r="D94" s="21"/>
      <c r="E94" s="19"/>
      <c r="F94" s="22"/>
      <c r="G94" s="19"/>
      <c r="H94" s="11" t="str">
        <f aca="false">IF($A94="","",IFERROR(IF($G94="Taxable",$F94*Paramètres!$B$6,0),0))</f>
        <v/>
      </c>
      <c r="I94" s="11" t="str">
        <f aca="false">IF($A94="","",IFERROR(IF($G94="Taxable",$F94*Paramètres!$B$7,0),0))</f>
        <v/>
      </c>
      <c r="J94" s="11" t="str">
        <f aca="false">IF($A94="","",IFERROR($F94+$H94+$I94,0))</f>
        <v/>
      </c>
      <c r="K94" s="20"/>
      <c r="L94" s="20"/>
      <c r="M94" s="19"/>
      <c r="N94" s="19"/>
      <c r="O94" s="19"/>
      <c r="P94" s="19"/>
      <c r="Q94" s="19"/>
      <c r="R94" s="23" t="str">
        <f aca="true">IF($A94="","",IF($N94="Annulé","Annulé",IF(OR($M94="Reçue",$M94="Sans objet"),IF($P94="Facture reçue","À payer",IF($P94="Payée","Terminé",IF($P94="Non facturée","Facture à recevoir","Suivi de facture"))),IF($M94="Partielle","Réception partielle",IF($M94="Refusée","Réception refusée",IF(NOT(ISNUMBER($K94)),"En cours",IF($K94&lt;TODAY(),"En retard",IF($K94&lt;=TODAY()+Paramètres!$B$8,"À suivre bientôt","En cours"))))))))</f>
        <v/>
      </c>
      <c r="S94" s="24" t="str">
        <f aca="false">IF($A94="","",IFERROR(IF($L94="","",$L94-$K94),""))</f>
        <v/>
      </c>
      <c r="T94" s="21"/>
      <c r="U94" s="23" t="str">
        <f aca="false">IF($A94="","",IFERROR(IF(AND($L94&lt;&gt;"",$L94&lt;$B94),"Date à vérifier",IF(AND(OR($P94="Facture reçue",$P94="Payée"),$O94=""),"Facture manquante",IF(COUNTIF($A$6:$A$500,$A94)&gt;1,"Doublon potentiel","OK"))),"À vérifier"))</f>
        <v/>
      </c>
    </row>
    <row r="95" customFormat="false" ht="15" hidden="false" customHeight="false" outlineLevel="0" collapsed="false">
      <c r="A95" s="19"/>
      <c r="B95" s="20"/>
      <c r="C95" s="19"/>
      <c r="D95" s="21"/>
      <c r="E95" s="19"/>
      <c r="F95" s="22"/>
      <c r="G95" s="19"/>
      <c r="H95" s="11" t="str">
        <f aca="false">IF($A95="","",IFERROR(IF($G95="Taxable",$F95*Paramètres!$B$6,0),0))</f>
        <v/>
      </c>
      <c r="I95" s="11" t="str">
        <f aca="false">IF($A95="","",IFERROR(IF($G95="Taxable",$F95*Paramètres!$B$7,0),0))</f>
        <v/>
      </c>
      <c r="J95" s="11" t="str">
        <f aca="false">IF($A95="","",IFERROR($F95+$H95+$I95,0))</f>
        <v/>
      </c>
      <c r="K95" s="20"/>
      <c r="L95" s="20"/>
      <c r="M95" s="19"/>
      <c r="N95" s="19"/>
      <c r="O95" s="19"/>
      <c r="P95" s="19"/>
      <c r="Q95" s="19"/>
      <c r="R95" s="23" t="str">
        <f aca="true">IF($A95="","",IF($N95="Annulé","Annulé",IF(OR($M95="Reçue",$M95="Sans objet"),IF($P95="Facture reçue","À payer",IF($P95="Payée","Terminé",IF($P95="Non facturée","Facture à recevoir","Suivi de facture"))),IF($M95="Partielle","Réception partielle",IF($M95="Refusée","Réception refusée",IF(NOT(ISNUMBER($K95)),"En cours",IF($K95&lt;TODAY(),"En retard",IF($K95&lt;=TODAY()+Paramètres!$B$8,"À suivre bientôt","En cours"))))))))</f>
        <v/>
      </c>
      <c r="S95" s="24" t="str">
        <f aca="false">IF($A95="","",IFERROR(IF($L95="","",$L95-$K95),""))</f>
        <v/>
      </c>
      <c r="T95" s="21"/>
      <c r="U95" s="23" t="str">
        <f aca="false">IF($A95="","",IFERROR(IF(AND($L95&lt;&gt;"",$L95&lt;$B95),"Date à vérifier",IF(AND(OR($P95="Facture reçue",$P95="Payée"),$O95=""),"Facture manquante",IF(COUNTIF($A$6:$A$500,$A95)&gt;1,"Doublon potentiel","OK"))),"À vérifier"))</f>
        <v/>
      </c>
    </row>
    <row r="96" customFormat="false" ht="15" hidden="false" customHeight="false" outlineLevel="0" collapsed="false">
      <c r="A96" s="19"/>
      <c r="B96" s="20"/>
      <c r="C96" s="19"/>
      <c r="D96" s="21"/>
      <c r="E96" s="19"/>
      <c r="F96" s="22"/>
      <c r="G96" s="19"/>
      <c r="H96" s="11" t="str">
        <f aca="false">IF($A96="","",IFERROR(IF($G96="Taxable",$F96*Paramètres!$B$6,0),0))</f>
        <v/>
      </c>
      <c r="I96" s="11" t="str">
        <f aca="false">IF($A96="","",IFERROR(IF($G96="Taxable",$F96*Paramètres!$B$7,0),0))</f>
        <v/>
      </c>
      <c r="J96" s="11" t="str">
        <f aca="false">IF($A96="","",IFERROR($F96+$H96+$I96,0))</f>
        <v/>
      </c>
      <c r="K96" s="20"/>
      <c r="L96" s="20"/>
      <c r="M96" s="19"/>
      <c r="N96" s="19"/>
      <c r="O96" s="19"/>
      <c r="P96" s="19"/>
      <c r="Q96" s="19"/>
      <c r="R96" s="23" t="str">
        <f aca="true">IF($A96="","",IF($N96="Annulé","Annulé",IF(OR($M96="Reçue",$M96="Sans objet"),IF($P96="Facture reçue","À payer",IF($P96="Payée","Terminé",IF($P96="Non facturée","Facture à recevoir","Suivi de facture"))),IF($M96="Partielle","Réception partielle",IF($M96="Refusée","Réception refusée",IF(NOT(ISNUMBER($K96)),"En cours",IF($K96&lt;TODAY(),"En retard",IF($K96&lt;=TODAY()+Paramètres!$B$8,"À suivre bientôt","En cours"))))))))</f>
        <v/>
      </c>
      <c r="S96" s="24" t="str">
        <f aca="false">IF($A96="","",IFERROR(IF($L96="","",$L96-$K96),""))</f>
        <v/>
      </c>
      <c r="T96" s="21"/>
      <c r="U96" s="23" t="str">
        <f aca="false">IF($A96="","",IFERROR(IF(AND($L96&lt;&gt;"",$L96&lt;$B96),"Date à vérifier",IF(AND(OR($P96="Facture reçue",$P96="Payée"),$O96=""),"Facture manquante",IF(COUNTIF($A$6:$A$500,$A96)&gt;1,"Doublon potentiel","OK"))),"À vérifier"))</f>
        <v/>
      </c>
    </row>
    <row r="97" customFormat="false" ht="15" hidden="false" customHeight="false" outlineLevel="0" collapsed="false">
      <c r="A97" s="19"/>
      <c r="B97" s="20"/>
      <c r="C97" s="19"/>
      <c r="D97" s="21"/>
      <c r="E97" s="19"/>
      <c r="F97" s="22"/>
      <c r="G97" s="19"/>
      <c r="H97" s="11" t="str">
        <f aca="false">IF($A97="","",IFERROR(IF($G97="Taxable",$F97*Paramètres!$B$6,0),0))</f>
        <v/>
      </c>
      <c r="I97" s="11" t="str">
        <f aca="false">IF($A97="","",IFERROR(IF($G97="Taxable",$F97*Paramètres!$B$7,0),0))</f>
        <v/>
      </c>
      <c r="J97" s="11" t="str">
        <f aca="false">IF($A97="","",IFERROR($F97+$H97+$I97,0))</f>
        <v/>
      </c>
      <c r="K97" s="20"/>
      <c r="L97" s="20"/>
      <c r="M97" s="19"/>
      <c r="N97" s="19"/>
      <c r="O97" s="19"/>
      <c r="P97" s="19"/>
      <c r="Q97" s="19"/>
      <c r="R97" s="23" t="str">
        <f aca="true">IF($A97="","",IF($N97="Annulé","Annulé",IF(OR($M97="Reçue",$M97="Sans objet"),IF($P97="Facture reçue","À payer",IF($P97="Payée","Terminé",IF($P97="Non facturée","Facture à recevoir","Suivi de facture"))),IF($M97="Partielle","Réception partielle",IF($M97="Refusée","Réception refusée",IF(NOT(ISNUMBER($K97)),"En cours",IF($K97&lt;TODAY(),"En retard",IF($K97&lt;=TODAY()+Paramètres!$B$8,"À suivre bientôt","En cours"))))))))</f>
        <v/>
      </c>
      <c r="S97" s="24" t="str">
        <f aca="false">IF($A97="","",IFERROR(IF($L97="","",$L97-$K97),""))</f>
        <v/>
      </c>
      <c r="T97" s="21"/>
      <c r="U97" s="23" t="str">
        <f aca="false">IF($A97="","",IFERROR(IF(AND($L97&lt;&gt;"",$L97&lt;$B97),"Date à vérifier",IF(AND(OR($P97="Facture reçue",$P97="Payée"),$O97=""),"Facture manquante",IF(COUNTIF($A$6:$A$500,$A97)&gt;1,"Doublon potentiel","OK"))),"À vérifier"))</f>
        <v/>
      </c>
    </row>
    <row r="98" customFormat="false" ht="15" hidden="false" customHeight="false" outlineLevel="0" collapsed="false">
      <c r="A98" s="19"/>
      <c r="B98" s="20"/>
      <c r="C98" s="19"/>
      <c r="D98" s="21"/>
      <c r="E98" s="19"/>
      <c r="F98" s="22"/>
      <c r="G98" s="19"/>
      <c r="H98" s="11" t="str">
        <f aca="false">IF($A98="","",IFERROR(IF($G98="Taxable",$F98*Paramètres!$B$6,0),0))</f>
        <v/>
      </c>
      <c r="I98" s="11" t="str">
        <f aca="false">IF($A98="","",IFERROR(IF($G98="Taxable",$F98*Paramètres!$B$7,0),0))</f>
        <v/>
      </c>
      <c r="J98" s="11" t="str">
        <f aca="false">IF($A98="","",IFERROR($F98+$H98+$I98,0))</f>
        <v/>
      </c>
      <c r="K98" s="20"/>
      <c r="L98" s="20"/>
      <c r="M98" s="19"/>
      <c r="N98" s="19"/>
      <c r="O98" s="19"/>
      <c r="P98" s="19"/>
      <c r="Q98" s="19"/>
      <c r="R98" s="23" t="str">
        <f aca="true">IF($A98="","",IF($N98="Annulé","Annulé",IF(OR($M98="Reçue",$M98="Sans objet"),IF($P98="Facture reçue","À payer",IF($P98="Payée","Terminé",IF($P98="Non facturée","Facture à recevoir","Suivi de facture"))),IF($M98="Partielle","Réception partielle",IF($M98="Refusée","Réception refusée",IF(NOT(ISNUMBER($K98)),"En cours",IF($K98&lt;TODAY(),"En retard",IF($K98&lt;=TODAY()+Paramètres!$B$8,"À suivre bientôt","En cours"))))))))</f>
        <v/>
      </c>
      <c r="S98" s="24" t="str">
        <f aca="false">IF($A98="","",IFERROR(IF($L98="","",$L98-$K98),""))</f>
        <v/>
      </c>
      <c r="T98" s="21"/>
      <c r="U98" s="23" t="str">
        <f aca="false">IF($A98="","",IFERROR(IF(AND($L98&lt;&gt;"",$L98&lt;$B98),"Date à vérifier",IF(AND(OR($P98="Facture reçue",$P98="Payée"),$O98=""),"Facture manquante",IF(COUNTIF($A$6:$A$500,$A98)&gt;1,"Doublon potentiel","OK"))),"À vérifier"))</f>
        <v/>
      </c>
    </row>
    <row r="99" customFormat="false" ht="15" hidden="false" customHeight="false" outlineLevel="0" collapsed="false">
      <c r="A99" s="19"/>
      <c r="B99" s="20"/>
      <c r="C99" s="19"/>
      <c r="D99" s="21"/>
      <c r="E99" s="19"/>
      <c r="F99" s="22"/>
      <c r="G99" s="19"/>
      <c r="H99" s="11" t="str">
        <f aca="false">IF($A99="","",IFERROR(IF($G99="Taxable",$F99*Paramètres!$B$6,0),0))</f>
        <v/>
      </c>
      <c r="I99" s="11" t="str">
        <f aca="false">IF($A99="","",IFERROR(IF($G99="Taxable",$F99*Paramètres!$B$7,0),0))</f>
        <v/>
      </c>
      <c r="J99" s="11" t="str">
        <f aca="false">IF($A99="","",IFERROR($F99+$H99+$I99,0))</f>
        <v/>
      </c>
      <c r="K99" s="20"/>
      <c r="L99" s="20"/>
      <c r="M99" s="19"/>
      <c r="N99" s="19"/>
      <c r="O99" s="19"/>
      <c r="P99" s="19"/>
      <c r="Q99" s="19"/>
      <c r="R99" s="23" t="str">
        <f aca="true">IF($A99="","",IF($N99="Annulé","Annulé",IF(OR($M99="Reçue",$M99="Sans objet"),IF($P99="Facture reçue","À payer",IF($P99="Payée","Terminé",IF($P99="Non facturée","Facture à recevoir","Suivi de facture"))),IF($M99="Partielle","Réception partielle",IF($M99="Refusée","Réception refusée",IF(NOT(ISNUMBER($K99)),"En cours",IF($K99&lt;TODAY(),"En retard",IF($K99&lt;=TODAY()+Paramètres!$B$8,"À suivre bientôt","En cours"))))))))</f>
        <v/>
      </c>
      <c r="S99" s="24" t="str">
        <f aca="false">IF($A99="","",IFERROR(IF($L99="","",$L99-$K99),""))</f>
        <v/>
      </c>
      <c r="T99" s="21"/>
      <c r="U99" s="23" t="str">
        <f aca="false">IF($A99="","",IFERROR(IF(AND($L99&lt;&gt;"",$L99&lt;$B99),"Date à vérifier",IF(AND(OR($P99="Facture reçue",$P99="Payée"),$O99=""),"Facture manquante",IF(COUNTIF($A$6:$A$500,$A99)&gt;1,"Doublon potentiel","OK"))),"À vérifier"))</f>
        <v/>
      </c>
    </row>
    <row r="100" customFormat="false" ht="15" hidden="false" customHeight="false" outlineLevel="0" collapsed="false">
      <c r="A100" s="19"/>
      <c r="B100" s="20"/>
      <c r="C100" s="19"/>
      <c r="D100" s="21"/>
      <c r="E100" s="19"/>
      <c r="F100" s="22"/>
      <c r="G100" s="19"/>
      <c r="H100" s="11" t="str">
        <f aca="false">IF($A100="","",IFERROR(IF($G100="Taxable",$F100*Paramètres!$B$6,0),0))</f>
        <v/>
      </c>
      <c r="I100" s="11" t="str">
        <f aca="false">IF($A100="","",IFERROR(IF($G100="Taxable",$F100*Paramètres!$B$7,0),0))</f>
        <v/>
      </c>
      <c r="J100" s="11" t="str">
        <f aca="false">IF($A100="","",IFERROR($F100+$H100+$I100,0))</f>
        <v/>
      </c>
      <c r="K100" s="20"/>
      <c r="L100" s="20"/>
      <c r="M100" s="19"/>
      <c r="N100" s="19"/>
      <c r="O100" s="19"/>
      <c r="P100" s="19"/>
      <c r="Q100" s="19"/>
      <c r="R100" s="23" t="str">
        <f aca="true">IF($A100="","",IF($N100="Annulé","Annulé",IF(OR($M100="Reçue",$M100="Sans objet"),IF($P100="Facture reçue","À payer",IF($P100="Payée","Terminé",IF($P100="Non facturée","Facture à recevoir","Suivi de facture"))),IF($M100="Partielle","Réception partielle",IF($M100="Refusée","Réception refusée",IF(NOT(ISNUMBER($K100)),"En cours",IF($K100&lt;TODAY(),"En retard",IF($K100&lt;=TODAY()+Paramètres!$B$8,"À suivre bientôt","En cours"))))))))</f>
        <v/>
      </c>
      <c r="S100" s="24" t="str">
        <f aca="false">IF($A100="","",IFERROR(IF($L100="","",$L100-$K100),""))</f>
        <v/>
      </c>
      <c r="T100" s="21"/>
      <c r="U100" s="23" t="str">
        <f aca="false">IF($A100="","",IFERROR(IF(AND($L100&lt;&gt;"",$L100&lt;$B100),"Date à vérifier",IF(AND(OR($P100="Facture reçue",$P100="Payée"),$O100=""),"Facture manquante",IF(COUNTIF($A$6:$A$500,$A100)&gt;1,"Doublon potentiel","OK"))),"À vérifier"))</f>
        <v/>
      </c>
    </row>
    <row r="101" customFormat="false" ht="15" hidden="false" customHeight="false" outlineLevel="0" collapsed="false">
      <c r="A101" s="19"/>
      <c r="B101" s="20"/>
      <c r="C101" s="19"/>
      <c r="D101" s="21"/>
      <c r="E101" s="19"/>
      <c r="F101" s="22"/>
      <c r="G101" s="19"/>
      <c r="H101" s="11" t="str">
        <f aca="false">IF($A101="","",IFERROR(IF($G101="Taxable",$F101*Paramètres!$B$6,0),0))</f>
        <v/>
      </c>
      <c r="I101" s="11" t="str">
        <f aca="false">IF($A101="","",IFERROR(IF($G101="Taxable",$F101*Paramètres!$B$7,0),0))</f>
        <v/>
      </c>
      <c r="J101" s="11" t="str">
        <f aca="false">IF($A101="","",IFERROR($F101+$H101+$I101,0))</f>
        <v/>
      </c>
      <c r="K101" s="20"/>
      <c r="L101" s="20"/>
      <c r="M101" s="19"/>
      <c r="N101" s="19"/>
      <c r="O101" s="19"/>
      <c r="P101" s="19"/>
      <c r="Q101" s="19"/>
      <c r="R101" s="23" t="str">
        <f aca="true">IF($A101="","",IF($N101="Annulé","Annulé",IF(OR($M101="Reçue",$M101="Sans objet"),IF($P101="Facture reçue","À payer",IF($P101="Payée","Terminé",IF($P101="Non facturée","Facture à recevoir","Suivi de facture"))),IF($M101="Partielle","Réception partielle",IF($M101="Refusée","Réception refusée",IF(NOT(ISNUMBER($K101)),"En cours",IF($K101&lt;TODAY(),"En retard",IF($K101&lt;=TODAY()+Paramètres!$B$8,"À suivre bientôt","En cours"))))))))</f>
        <v/>
      </c>
      <c r="S101" s="24" t="str">
        <f aca="false">IF($A101="","",IFERROR(IF($L101="","",$L101-$K101),""))</f>
        <v/>
      </c>
      <c r="T101" s="21"/>
      <c r="U101" s="23" t="str">
        <f aca="false">IF($A101="","",IFERROR(IF(AND($L101&lt;&gt;"",$L101&lt;$B101),"Date à vérifier",IF(AND(OR($P101="Facture reçue",$P101="Payée"),$O101=""),"Facture manquante",IF(COUNTIF($A$6:$A$500,$A101)&gt;1,"Doublon potentiel","OK"))),"À vérifier"))</f>
        <v/>
      </c>
    </row>
    <row r="102" customFormat="false" ht="15" hidden="false" customHeight="false" outlineLevel="0" collapsed="false">
      <c r="A102" s="19"/>
      <c r="B102" s="20"/>
      <c r="C102" s="19"/>
      <c r="D102" s="21"/>
      <c r="E102" s="19"/>
      <c r="F102" s="22"/>
      <c r="G102" s="19"/>
      <c r="H102" s="11" t="str">
        <f aca="false">IF($A102="","",IFERROR(IF($G102="Taxable",$F102*Paramètres!$B$6,0),0))</f>
        <v/>
      </c>
      <c r="I102" s="11" t="str">
        <f aca="false">IF($A102="","",IFERROR(IF($G102="Taxable",$F102*Paramètres!$B$7,0),0))</f>
        <v/>
      </c>
      <c r="J102" s="11" t="str">
        <f aca="false">IF($A102="","",IFERROR($F102+$H102+$I102,0))</f>
        <v/>
      </c>
      <c r="K102" s="20"/>
      <c r="L102" s="20"/>
      <c r="M102" s="19"/>
      <c r="N102" s="19"/>
      <c r="O102" s="19"/>
      <c r="P102" s="19"/>
      <c r="Q102" s="19"/>
      <c r="R102" s="23" t="str">
        <f aca="true">IF($A102="","",IF($N102="Annulé","Annulé",IF(OR($M102="Reçue",$M102="Sans objet"),IF($P102="Facture reçue","À payer",IF($P102="Payée","Terminé",IF($P102="Non facturée","Facture à recevoir","Suivi de facture"))),IF($M102="Partielle","Réception partielle",IF($M102="Refusée","Réception refusée",IF(NOT(ISNUMBER($K102)),"En cours",IF($K102&lt;TODAY(),"En retard",IF($K102&lt;=TODAY()+Paramètres!$B$8,"À suivre bientôt","En cours"))))))))</f>
        <v/>
      </c>
      <c r="S102" s="24" t="str">
        <f aca="false">IF($A102="","",IFERROR(IF($L102="","",$L102-$K102),""))</f>
        <v/>
      </c>
      <c r="T102" s="21"/>
      <c r="U102" s="23" t="str">
        <f aca="false">IF($A102="","",IFERROR(IF(AND($L102&lt;&gt;"",$L102&lt;$B102),"Date à vérifier",IF(AND(OR($P102="Facture reçue",$P102="Payée"),$O102=""),"Facture manquante",IF(COUNTIF($A$6:$A$500,$A102)&gt;1,"Doublon potentiel","OK"))),"À vérifier"))</f>
        <v/>
      </c>
    </row>
    <row r="103" customFormat="false" ht="15" hidden="false" customHeight="false" outlineLevel="0" collapsed="false">
      <c r="A103" s="19"/>
      <c r="B103" s="20"/>
      <c r="C103" s="19"/>
      <c r="D103" s="21"/>
      <c r="E103" s="19"/>
      <c r="F103" s="22"/>
      <c r="G103" s="19"/>
      <c r="H103" s="11" t="str">
        <f aca="false">IF($A103="","",IFERROR(IF($G103="Taxable",$F103*Paramètres!$B$6,0),0))</f>
        <v/>
      </c>
      <c r="I103" s="11" t="str">
        <f aca="false">IF($A103="","",IFERROR(IF($G103="Taxable",$F103*Paramètres!$B$7,0),0))</f>
        <v/>
      </c>
      <c r="J103" s="11" t="str">
        <f aca="false">IF($A103="","",IFERROR($F103+$H103+$I103,0))</f>
        <v/>
      </c>
      <c r="K103" s="20"/>
      <c r="L103" s="20"/>
      <c r="M103" s="19"/>
      <c r="N103" s="19"/>
      <c r="O103" s="19"/>
      <c r="P103" s="19"/>
      <c r="Q103" s="19"/>
      <c r="R103" s="23" t="str">
        <f aca="true">IF($A103="","",IF($N103="Annulé","Annulé",IF(OR($M103="Reçue",$M103="Sans objet"),IF($P103="Facture reçue","À payer",IF($P103="Payée","Terminé",IF($P103="Non facturée","Facture à recevoir","Suivi de facture"))),IF($M103="Partielle","Réception partielle",IF($M103="Refusée","Réception refusée",IF(NOT(ISNUMBER($K103)),"En cours",IF($K103&lt;TODAY(),"En retard",IF($K103&lt;=TODAY()+Paramètres!$B$8,"À suivre bientôt","En cours"))))))))</f>
        <v/>
      </c>
      <c r="S103" s="24" t="str">
        <f aca="false">IF($A103="","",IFERROR(IF($L103="","",$L103-$K103),""))</f>
        <v/>
      </c>
      <c r="T103" s="21"/>
      <c r="U103" s="23" t="str">
        <f aca="false">IF($A103="","",IFERROR(IF(AND($L103&lt;&gt;"",$L103&lt;$B103),"Date à vérifier",IF(AND(OR($P103="Facture reçue",$P103="Payée"),$O103=""),"Facture manquante",IF(COUNTIF($A$6:$A$500,$A103)&gt;1,"Doublon potentiel","OK"))),"À vérifier"))</f>
        <v/>
      </c>
    </row>
    <row r="104" customFormat="false" ht="15" hidden="false" customHeight="false" outlineLevel="0" collapsed="false">
      <c r="A104" s="19"/>
      <c r="B104" s="20"/>
      <c r="C104" s="19"/>
      <c r="D104" s="21"/>
      <c r="E104" s="19"/>
      <c r="F104" s="22"/>
      <c r="G104" s="19"/>
      <c r="H104" s="11" t="str">
        <f aca="false">IF($A104="","",IFERROR(IF($G104="Taxable",$F104*Paramètres!$B$6,0),0))</f>
        <v/>
      </c>
      <c r="I104" s="11" t="str">
        <f aca="false">IF($A104="","",IFERROR(IF($G104="Taxable",$F104*Paramètres!$B$7,0),0))</f>
        <v/>
      </c>
      <c r="J104" s="11" t="str">
        <f aca="false">IF($A104="","",IFERROR($F104+$H104+$I104,0))</f>
        <v/>
      </c>
      <c r="K104" s="20"/>
      <c r="L104" s="20"/>
      <c r="M104" s="19"/>
      <c r="N104" s="19"/>
      <c r="O104" s="19"/>
      <c r="P104" s="19"/>
      <c r="Q104" s="19"/>
      <c r="R104" s="23" t="str">
        <f aca="true">IF($A104="","",IF($N104="Annulé","Annulé",IF(OR($M104="Reçue",$M104="Sans objet"),IF($P104="Facture reçue","À payer",IF($P104="Payée","Terminé",IF($P104="Non facturée","Facture à recevoir","Suivi de facture"))),IF($M104="Partielle","Réception partielle",IF($M104="Refusée","Réception refusée",IF(NOT(ISNUMBER($K104)),"En cours",IF($K104&lt;TODAY(),"En retard",IF($K104&lt;=TODAY()+Paramètres!$B$8,"À suivre bientôt","En cours"))))))))</f>
        <v/>
      </c>
      <c r="S104" s="24" t="str">
        <f aca="false">IF($A104="","",IFERROR(IF($L104="","",$L104-$K104),""))</f>
        <v/>
      </c>
      <c r="T104" s="21"/>
      <c r="U104" s="23" t="str">
        <f aca="false">IF($A104="","",IFERROR(IF(AND($L104&lt;&gt;"",$L104&lt;$B104),"Date à vérifier",IF(AND(OR($P104="Facture reçue",$P104="Payée"),$O104=""),"Facture manquante",IF(COUNTIF($A$6:$A$500,$A104)&gt;1,"Doublon potentiel","OK"))),"À vérifier"))</f>
        <v/>
      </c>
    </row>
    <row r="105" customFormat="false" ht="15" hidden="false" customHeight="false" outlineLevel="0" collapsed="false">
      <c r="A105" s="19"/>
      <c r="B105" s="20"/>
      <c r="C105" s="19"/>
      <c r="D105" s="21"/>
      <c r="E105" s="19"/>
      <c r="F105" s="22"/>
      <c r="G105" s="19"/>
      <c r="H105" s="11" t="str">
        <f aca="false">IF($A105="","",IFERROR(IF($G105="Taxable",$F105*Paramètres!$B$6,0),0))</f>
        <v/>
      </c>
      <c r="I105" s="11" t="str">
        <f aca="false">IF($A105="","",IFERROR(IF($G105="Taxable",$F105*Paramètres!$B$7,0),0))</f>
        <v/>
      </c>
      <c r="J105" s="11" t="str">
        <f aca="false">IF($A105="","",IFERROR($F105+$H105+$I105,0))</f>
        <v/>
      </c>
      <c r="K105" s="20"/>
      <c r="L105" s="20"/>
      <c r="M105" s="19"/>
      <c r="N105" s="19"/>
      <c r="O105" s="19"/>
      <c r="P105" s="19"/>
      <c r="Q105" s="19"/>
      <c r="R105" s="23" t="str">
        <f aca="true">IF($A105="","",IF($N105="Annulé","Annulé",IF(OR($M105="Reçue",$M105="Sans objet"),IF($P105="Facture reçue","À payer",IF($P105="Payée","Terminé",IF($P105="Non facturée","Facture à recevoir","Suivi de facture"))),IF($M105="Partielle","Réception partielle",IF($M105="Refusée","Réception refusée",IF(NOT(ISNUMBER($K105)),"En cours",IF($K105&lt;TODAY(),"En retard",IF($K105&lt;=TODAY()+Paramètres!$B$8,"À suivre bientôt","En cours"))))))))</f>
        <v/>
      </c>
      <c r="S105" s="24" t="str">
        <f aca="false">IF($A105="","",IFERROR(IF($L105="","",$L105-$K105),""))</f>
        <v/>
      </c>
      <c r="T105" s="21"/>
      <c r="U105" s="23" t="str">
        <f aca="false">IF($A105="","",IFERROR(IF(AND($L105&lt;&gt;"",$L105&lt;$B105),"Date à vérifier",IF(AND(OR($P105="Facture reçue",$P105="Payée"),$O105=""),"Facture manquante",IF(COUNTIF($A$6:$A$500,$A105)&gt;1,"Doublon potentiel","OK"))),"À vérifier"))</f>
        <v/>
      </c>
    </row>
    <row r="106" customFormat="false" ht="15" hidden="false" customHeight="false" outlineLevel="0" collapsed="false">
      <c r="A106" s="19"/>
      <c r="B106" s="20"/>
      <c r="C106" s="19"/>
      <c r="D106" s="21"/>
      <c r="E106" s="19"/>
      <c r="F106" s="22"/>
      <c r="G106" s="19"/>
      <c r="H106" s="11" t="str">
        <f aca="false">IF($A106="","",IFERROR(IF($G106="Taxable",$F106*Paramètres!$B$6,0),0))</f>
        <v/>
      </c>
      <c r="I106" s="11" t="str">
        <f aca="false">IF($A106="","",IFERROR(IF($G106="Taxable",$F106*Paramètres!$B$7,0),0))</f>
        <v/>
      </c>
      <c r="J106" s="11" t="str">
        <f aca="false">IF($A106="","",IFERROR($F106+$H106+$I106,0))</f>
        <v/>
      </c>
      <c r="K106" s="20"/>
      <c r="L106" s="20"/>
      <c r="M106" s="19"/>
      <c r="N106" s="19"/>
      <c r="O106" s="19"/>
      <c r="P106" s="19"/>
      <c r="Q106" s="19"/>
      <c r="R106" s="23" t="str">
        <f aca="true">IF($A106="","",IF($N106="Annulé","Annulé",IF(OR($M106="Reçue",$M106="Sans objet"),IF($P106="Facture reçue","À payer",IF($P106="Payée","Terminé",IF($P106="Non facturée","Facture à recevoir","Suivi de facture"))),IF($M106="Partielle","Réception partielle",IF($M106="Refusée","Réception refusée",IF(NOT(ISNUMBER($K106)),"En cours",IF($K106&lt;TODAY(),"En retard",IF($K106&lt;=TODAY()+Paramètres!$B$8,"À suivre bientôt","En cours"))))))))</f>
        <v/>
      </c>
      <c r="S106" s="24" t="str">
        <f aca="false">IF($A106="","",IFERROR(IF($L106="","",$L106-$K106),""))</f>
        <v/>
      </c>
      <c r="T106" s="21"/>
      <c r="U106" s="23" t="str">
        <f aca="false">IF($A106="","",IFERROR(IF(AND($L106&lt;&gt;"",$L106&lt;$B106),"Date à vérifier",IF(AND(OR($P106="Facture reçue",$P106="Payée"),$O106=""),"Facture manquante",IF(COUNTIF($A$6:$A$500,$A106)&gt;1,"Doublon potentiel","OK"))),"À vérifier"))</f>
        <v/>
      </c>
    </row>
    <row r="107" customFormat="false" ht="15" hidden="false" customHeight="false" outlineLevel="0" collapsed="false">
      <c r="A107" s="19"/>
      <c r="B107" s="20"/>
      <c r="C107" s="19"/>
      <c r="D107" s="21"/>
      <c r="E107" s="19"/>
      <c r="F107" s="22"/>
      <c r="G107" s="19"/>
      <c r="H107" s="11" t="str">
        <f aca="false">IF($A107="","",IFERROR(IF($G107="Taxable",$F107*Paramètres!$B$6,0),0))</f>
        <v/>
      </c>
      <c r="I107" s="11" t="str">
        <f aca="false">IF($A107="","",IFERROR(IF($G107="Taxable",$F107*Paramètres!$B$7,0),0))</f>
        <v/>
      </c>
      <c r="J107" s="11" t="str">
        <f aca="false">IF($A107="","",IFERROR($F107+$H107+$I107,0))</f>
        <v/>
      </c>
      <c r="K107" s="20"/>
      <c r="L107" s="20"/>
      <c r="M107" s="19"/>
      <c r="N107" s="19"/>
      <c r="O107" s="19"/>
      <c r="P107" s="19"/>
      <c r="Q107" s="19"/>
      <c r="R107" s="23" t="str">
        <f aca="true">IF($A107="","",IF($N107="Annulé","Annulé",IF(OR($M107="Reçue",$M107="Sans objet"),IF($P107="Facture reçue","À payer",IF($P107="Payée","Terminé",IF($P107="Non facturée","Facture à recevoir","Suivi de facture"))),IF($M107="Partielle","Réception partielle",IF($M107="Refusée","Réception refusée",IF(NOT(ISNUMBER($K107)),"En cours",IF($K107&lt;TODAY(),"En retard",IF($K107&lt;=TODAY()+Paramètres!$B$8,"À suivre bientôt","En cours"))))))))</f>
        <v/>
      </c>
      <c r="S107" s="24" t="str">
        <f aca="false">IF($A107="","",IFERROR(IF($L107="","",$L107-$K107),""))</f>
        <v/>
      </c>
      <c r="T107" s="21"/>
      <c r="U107" s="23" t="str">
        <f aca="false">IF($A107="","",IFERROR(IF(AND($L107&lt;&gt;"",$L107&lt;$B107),"Date à vérifier",IF(AND(OR($P107="Facture reçue",$P107="Payée"),$O107=""),"Facture manquante",IF(COUNTIF($A$6:$A$500,$A107)&gt;1,"Doublon potentiel","OK"))),"À vérifier"))</f>
        <v/>
      </c>
    </row>
    <row r="108" customFormat="false" ht="15" hidden="false" customHeight="false" outlineLevel="0" collapsed="false">
      <c r="A108" s="19"/>
      <c r="B108" s="20"/>
      <c r="C108" s="19"/>
      <c r="D108" s="21"/>
      <c r="E108" s="19"/>
      <c r="F108" s="22"/>
      <c r="G108" s="19"/>
      <c r="H108" s="11" t="str">
        <f aca="false">IF($A108="","",IFERROR(IF($G108="Taxable",$F108*Paramètres!$B$6,0),0))</f>
        <v/>
      </c>
      <c r="I108" s="11" t="str">
        <f aca="false">IF($A108="","",IFERROR(IF($G108="Taxable",$F108*Paramètres!$B$7,0),0))</f>
        <v/>
      </c>
      <c r="J108" s="11" t="str">
        <f aca="false">IF($A108="","",IFERROR($F108+$H108+$I108,0))</f>
        <v/>
      </c>
      <c r="K108" s="20"/>
      <c r="L108" s="20"/>
      <c r="M108" s="19"/>
      <c r="N108" s="19"/>
      <c r="O108" s="19"/>
      <c r="P108" s="19"/>
      <c r="Q108" s="19"/>
      <c r="R108" s="23" t="str">
        <f aca="true">IF($A108="","",IF($N108="Annulé","Annulé",IF(OR($M108="Reçue",$M108="Sans objet"),IF($P108="Facture reçue","À payer",IF($P108="Payée","Terminé",IF($P108="Non facturée","Facture à recevoir","Suivi de facture"))),IF($M108="Partielle","Réception partielle",IF($M108="Refusée","Réception refusée",IF(NOT(ISNUMBER($K108)),"En cours",IF($K108&lt;TODAY(),"En retard",IF($K108&lt;=TODAY()+Paramètres!$B$8,"À suivre bientôt","En cours"))))))))</f>
        <v/>
      </c>
      <c r="S108" s="24" t="str">
        <f aca="false">IF($A108="","",IFERROR(IF($L108="","",$L108-$K108),""))</f>
        <v/>
      </c>
      <c r="T108" s="21"/>
      <c r="U108" s="23" t="str">
        <f aca="false">IF($A108="","",IFERROR(IF(AND($L108&lt;&gt;"",$L108&lt;$B108),"Date à vérifier",IF(AND(OR($P108="Facture reçue",$P108="Payée"),$O108=""),"Facture manquante",IF(COUNTIF($A$6:$A$500,$A108)&gt;1,"Doublon potentiel","OK"))),"À vérifier"))</f>
        <v/>
      </c>
    </row>
    <row r="109" customFormat="false" ht="15" hidden="false" customHeight="false" outlineLevel="0" collapsed="false">
      <c r="A109" s="19"/>
      <c r="B109" s="20"/>
      <c r="C109" s="19"/>
      <c r="D109" s="21"/>
      <c r="E109" s="19"/>
      <c r="F109" s="22"/>
      <c r="G109" s="19"/>
      <c r="H109" s="11" t="str">
        <f aca="false">IF($A109="","",IFERROR(IF($G109="Taxable",$F109*Paramètres!$B$6,0),0))</f>
        <v/>
      </c>
      <c r="I109" s="11" t="str">
        <f aca="false">IF($A109="","",IFERROR(IF($G109="Taxable",$F109*Paramètres!$B$7,0),0))</f>
        <v/>
      </c>
      <c r="J109" s="11" t="str">
        <f aca="false">IF($A109="","",IFERROR($F109+$H109+$I109,0))</f>
        <v/>
      </c>
      <c r="K109" s="20"/>
      <c r="L109" s="20"/>
      <c r="M109" s="19"/>
      <c r="N109" s="19"/>
      <c r="O109" s="19"/>
      <c r="P109" s="19"/>
      <c r="Q109" s="19"/>
      <c r="R109" s="23" t="str">
        <f aca="true">IF($A109="","",IF($N109="Annulé","Annulé",IF(OR($M109="Reçue",$M109="Sans objet"),IF($P109="Facture reçue","À payer",IF($P109="Payée","Terminé",IF($P109="Non facturée","Facture à recevoir","Suivi de facture"))),IF($M109="Partielle","Réception partielle",IF($M109="Refusée","Réception refusée",IF(NOT(ISNUMBER($K109)),"En cours",IF($K109&lt;TODAY(),"En retard",IF($K109&lt;=TODAY()+Paramètres!$B$8,"À suivre bientôt","En cours"))))))))</f>
        <v/>
      </c>
      <c r="S109" s="24" t="str">
        <f aca="false">IF($A109="","",IFERROR(IF($L109="","",$L109-$K109),""))</f>
        <v/>
      </c>
      <c r="T109" s="21"/>
      <c r="U109" s="23" t="str">
        <f aca="false">IF($A109="","",IFERROR(IF(AND($L109&lt;&gt;"",$L109&lt;$B109),"Date à vérifier",IF(AND(OR($P109="Facture reçue",$P109="Payée"),$O109=""),"Facture manquante",IF(COUNTIF($A$6:$A$500,$A109)&gt;1,"Doublon potentiel","OK"))),"À vérifier"))</f>
        <v/>
      </c>
    </row>
    <row r="110" customFormat="false" ht="15" hidden="false" customHeight="false" outlineLevel="0" collapsed="false">
      <c r="A110" s="19"/>
      <c r="B110" s="20"/>
      <c r="C110" s="19"/>
      <c r="D110" s="21"/>
      <c r="E110" s="19"/>
      <c r="F110" s="22"/>
      <c r="G110" s="19"/>
      <c r="H110" s="11" t="str">
        <f aca="false">IF($A110="","",IFERROR(IF($G110="Taxable",$F110*Paramètres!$B$6,0),0))</f>
        <v/>
      </c>
      <c r="I110" s="11" t="str">
        <f aca="false">IF($A110="","",IFERROR(IF($G110="Taxable",$F110*Paramètres!$B$7,0),0))</f>
        <v/>
      </c>
      <c r="J110" s="11" t="str">
        <f aca="false">IF($A110="","",IFERROR($F110+$H110+$I110,0))</f>
        <v/>
      </c>
      <c r="K110" s="20"/>
      <c r="L110" s="20"/>
      <c r="M110" s="19"/>
      <c r="N110" s="19"/>
      <c r="O110" s="19"/>
      <c r="P110" s="19"/>
      <c r="Q110" s="19"/>
      <c r="R110" s="23" t="str">
        <f aca="true">IF($A110="","",IF($N110="Annulé","Annulé",IF(OR($M110="Reçue",$M110="Sans objet"),IF($P110="Facture reçue","À payer",IF($P110="Payée","Terminé",IF($P110="Non facturée","Facture à recevoir","Suivi de facture"))),IF($M110="Partielle","Réception partielle",IF($M110="Refusée","Réception refusée",IF(NOT(ISNUMBER($K110)),"En cours",IF($K110&lt;TODAY(),"En retard",IF($K110&lt;=TODAY()+Paramètres!$B$8,"À suivre bientôt","En cours"))))))))</f>
        <v/>
      </c>
      <c r="S110" s="24" t="str">
        <f aca="false">IF($A110="","",IFERROR(IF($L110="","",$L110-$K110),""))</f>
        <v/>
      </c>
      <c r="T110" s="21"/>
      <c r="U110" s="23" t="str">
        <f aca="false">IF($A110="","",IFERROR(IF(AND($L110&lt;&gt;"",$L110&lt;$B110),"Date à vérifier",IF(AND(OR($P110="Facture reçue",$P110="Payée"),$O110=""),"Facture manquante",IF(COUNTIF($A$6:$A$500,$A110)&gt;1,"Doublon potentiel","OK"))),"À vérifier"))</f>
        <v/>
      </c>
    </row>
    <row r="111" customFormat="false" ht="15" hidden="false" customHeight="false" outlineLevel="0" collapsed="false">
      <c r="A111" s="19"/>
      <c r="B111" s="20"/>
      <c r="C111" s="19"/>
      <c r="D111" s="21"/>
      <c r="E111" s="19"/>
      <c r="F111" s="22"/>
      <c r="G111" s="19"/>
      <c r="H111" s="11" t="str">
        <f aca="false">IF($A111="","",IFERROR(IF($G111="Taxable",$F111*Paramètres!$B$6,0),0))</f>
        <v/>
      </c>
      <c r="I111" s="11" t="str">
        <f aca="false">IF($A111="","",IFERROR(IF($G111="Taxable",$F111*Paramètres!$B$7,0),0))</f>
        <v/>
      </c>
      <c r="J111" s="11" t="str">
        <f aca="false">IF($A111="","",IFERROR($F111+$H111+$I111,0))</f>
        <v/>
      </c>
      <c r="K111" s="20"/>
      <c r="L111" s="20"/>
      <c r="M111" s="19"/>
      <c r="N111" s="19"/>
      <c r="O111" s="19"/>
      <c r="P111" s="19"/>
      <c r="Q111" s="19"/>
      <c r="R111" s="23" t="str">
        <f aca="true">IF($A111="","",IF($N111="Annulé","Annulé",IF(OR($M111="Reçue",$M111="Sans objet"),IF($P111="Facture reçue","À payer",IF($P111="Payée","Terminé",IF($P111="Non facturée","Facture à recevoir","Suivi de facture"))),IF($M111="Partielle","Réception partielle",IF($M111="Refusée","Réception refusée",IF(NOT(ISNUMBER($K111)),"En cours",IF($K111&lt;TODAY(),"En retard",IF($K111&lt;=TODAY()+Paramètres!$B$8,"À suivre bientôt","En cours"))))))))</f>
        <v/>
      </c>
      <c r="S111" s="24" t="str">
        <f aca="false">IF($A111="","",IFERROR(IF($L111="","",$L111-$K111),""))</f>
        <v/>
      </c>
      <c r="T111" s="21"/>
      <c r="U111" s="23" t="str">
        <f aca="false">IF($A111="","",IFERROR(IF(AND($L111&lt;&gt;"",$L111&lt;$B111),"Date à vérifier",IF(AND(OR($P111="Facture reçue",$P111="Payée"),$O111=""),"Facture manquante",IF(COUNTIF($A$6:$A$500,$A111)&gt;1,"Doublon potentiel","OK"))),"À vérifier"))</f>
        <v/>
      </c>
    </row>
    <row r="112" customFormat="false" ht="15" hidden="false" customHeight="false" outlineLevel="0" collapsed="false">
      <c r="A112" s="19"/>
      <c r="B112" s="20"/>
      <c r="C112" s="19"/>
      <c r="D112" s="21"/>
      <c r="E112" s="19"/>
      <c r="F112" s="22"/>
      <c r="G112" s="19"/>
      <c r="H112" s="11" t="str">
        <f aca="false">IF($A112="","",IFERROR(IF($G112="Taxable",$F112*Paramètres!$B$6,0),0))</f>
        <v/>
      </c>
      <c r="I112" s="11" t="str">
        <f aca="false">IF($A112="","",IFERROR(IF($G112="Taxable",$F112*Paramètres!$B$7,0),0))</f>
        <v/>
      </c>
      <c r="J112" s="11" t="str">
        <f aca="false">IF($A112="","",IFERROR($F112+$H112+$I112,0))</f>
        <v/>
      </c>
      <c r="K112" s="20"/>
      <c r="L112" s="20"/>
      <c r="M112" s="19"/>
      <c r="N112" s="19"/>
      <c r="O112" s="19"/>
      <c r="P112" s="19"/>
      <c r="Q112" s="19"/>
      <c r="R112" s="23" t="str">
        <f aca="true">IF($A112="","",IF($N112="Annulé","Annulé",IF(OR($M112="Reçue",$M112="Sans objet"),IF($P112="Facture reçue","À payer",IF($P112="Payée","Terminé",IF($P112="Non facturée","Facture à recevoir","Suivi de facture"))),IF($M112="Partielle","Réception partielle",IF($M112="Refusée","Réception refusée",IF(NOT(ISNUMBER($K112)),"En cours",IF($K112&lt;TODAY(),"En retard",IF($K112&lt;=TODAY()+Paramètres!$B$8,"À suivre bientôt","En cours"))))))))</f>
        <v/>
      </c>
      <c r="S112" s="24" t="str">
        <f aca="false">IF($A112="","",IFERROR(IF($L112="","",$L112-$K112),""))</f>
        <v/>
      </c>
      <c r="T112" s="21"/>
      <c r="U112" s="23" t="str">
        <f aca="false">IF($A112="","",IFERROR(IF(AND($L112&lt;&gt;"",$L112&lt;$B112),"Date à vérifier",IF(AND(OR($P112="Facture reçue",$P112="Payée"),$O112=""),"Facture manquante",IF(COUNTIF($A$6:$A$500,$A112)&gt;1,"Doublon potentiel","OK"))),"À vérifier"))</f>
        <v/>
      </c>
    </row>
    <row r="113" customFormat="false" ht="15" hidden="false" customHeight="false" outlineLevel="0" collapsed="false">
      <c r="A113" s="19"/>
      <c r="B113" s="20"/>
      <c r="C113" s="19"/>
      <c r="D113" s="21"/>
      <c r="E113" s="19"/>
      <c r="F113" s="22"/>
      <c r="G113" s="19"/>
      <c r="H113" s="11" t="str">
        <f aca="false">IF($A113="","",IFERROR(IF($G113="Taxable",$F113*Paramètres!$B$6,0),0))</f>
        <v/>
      </c>
      <c r="I113" s="11" t="str">
        <f aca="false">IF($A113="","",IFERROR(IF($G113="Taxable",$F113*Paramètres!$B$7,0),0))</f>
        <v/>
      </c>
      <c r="J113" s="11" t="str">
        <f aca="false">IF($A113="","",IFERROR($F113+$H113+$I113,0))</f>
        <v/>
      </c>
      <c r="K113" s="20"/>
      <c r="L113" s="20"/>
      <c r="M113" s="19"/>
      <c r="N113" s="19"/>
      <c r="O113" s="19"/>
      <c r="P113" s="19"/>
      <c r="Q113" s="19"/>
      <c r="R113" s="23" t="str">
        <f aca="true">IF($A113="","",IF($N113="Annulé","Annulé",IF(OR($M113="Reçue",$M113="Sans objet"),IF($P113="Facture reçue","À payer",IF($P113="Payée","Terminé",IF($P113="Non facturée","Facture à recevoir","Suivi de facture"))),IF($M113="Partielle","Réception partielle",IF($M113="Refusée","Réception refusée",IF(NOT(ISNUMBER($K113)),"En cours",IF($K113&lt;TODAY(),"En retard",IF($K113&lt;=TODAY()+Paramètres!$B$8,"À suivre bientôt","En cours"))))))))</f>
        <v/>
      </c>
      <c r="S113" s="24" t="str">
        <f aca="false">IF($A113="","",IFERROR(IF($L113="","",$L113-$K113),""))</f>
        <v/>
      </c>
      <c r="T113" s="21"/>
      <c r="U113" s="23" t="str">
        <f aca="false">IF($A113="","",IFERROR(IF(AND($L113&lt;&gt;"",$L113&lt;$B113),"Date à vérifier",IF(AND(OR($P113="Facture reçue",$P113="Payée"),$O113=""),"Facture manquante",IF(COUNTIF($A$6:$A$500,$A113)&gt;1,"Doublon potentiel","OK"))),"À vérifier"))</f>
        <v/>
      </c>
    </row>
    <row r="114" customFormat="false" ht="15" hidden="false" customHeight="false" outlineLevel="0" collapsed="false">
      <c r="A114" s="19"/>
      <c r="B114" s="20"/>
      <c r="C114" s="19"/>
      <c r="D114" s="21"/>
      <c r="E114" s="19"/>
      <c r="F114" s="22"/>
      <c r="G114" s="19"/>
      <c r="H114" s="11" t="str">
        <f aca="false">IF($A114="","",IFERROR(IF($G114="Taxable",$F114*Paramètres!$B$6,0),0))</f>
        <v/>
      </c>
      <c r="I114" s="11" t="str">
        <f aca="false">IF($A114="","",IFERROR(IF($G114="Taxable",$F114*Paramètres!$B$7,0),0))</f>
        <v/>
      </c>
      <c r="J114" s="11" t="str">
        <f aca="false">IF($A114="","",IFERROR($F114+$H114+$I114,0))</f>
        <v/>
      </c>
      <c r="K114" s="20"/>
      <c r="L114" s="20"/>
      <c r="M114" s="19"/>
      <c r="N114" s="19"/>
      <c r="O114" s="19"/>
      <c r="P114" s="19"/>
      <c r="Q114" s="19"/>
      <c r="R114" s="23" t="str">
        <f aca="true">IF($A114="","",IF($N114="Annulé","Annulé",IF(OR($M114="Reçue",$M114="Sans objet"),IF($P114="Facture reçue","À payer",IF($P114="Payée","Terminé",IF($P114="Non facturée","Facture à recevoir","Suivi de facture"))),IF($M114="Partielle","Réception partielle",IF($M114="Refusée","Réception refusée",IF(NOT(ISNUMBER($K114)),"En cours",IF($K114&lt;TODAY(),"En retard",IF($K114&lt;=TODAY()+Paramètres!$B$8,"À suivre bientôt","En cours"))))))))</f>
        <v/>
      </c>
      <c r="S114" s="24" t="str">
        <f aca="false">IF($A114="","",IFERROR(IF($L114="","",$L114-$K114),""))</f>
        <v/>
      </c>
      <c r="T114" s="21"/>
      <c r="U114" s="23" t="str">
        <f aca="false">IF($A114="","",IFERROR(IF(AND($L114&lt;&gt;"",$L114&lt;$B114),"Date à vérifier",IF(AND(OR($P114="Facture reçue",$P114="Payée"),$O114=""),"Facture manquante",IF(COUNTIF($A$6:$A$500,$A114)&gt;1,"Doublon potentiel","OK"))),"À vérifier"))</f>
        <v/>
      </c>
    </row>
    <row r="115" customFormat="false" ht="15" hidden="false" customHeight="false" outlineLevel="0" collapsed="false">
      <c r="A115" s="19"/>
      <c r="B115" s="20"/>
      <c r="C115" s="19"/>
      <c r="D115" s="21"/>
      <c r="E115" s="19"/>
      <c r="F115" s="22"/>
      <c r="G115" s="19"/>
      <c r="H115" s="11" t="str">
        <f aca="false">IF($A115="","",IFERROR(IF($G115="Taxable",$F115*Paramètres!$B$6,0),0))</f>
        <v/>
      </c>
      <c r="I115" s="11" t="str">
        <f aca="false">IF($A115="","",IFERROR(IF($G115="Taxable",$F115*Paramètres!$B$7,0),0))</f>
        <v/>
      </c>
      <c r="J115" s="11" t="str">
        <f aca="false">IF($A115="","",IFERROR($F115+$H115+$I115,0))</f>
        <v/>
      </c>
      <c r="K115" s="20"/>
      <c r="L115" s="20"/>
      <c r="M115" s="19"/>
      <c r="N115" s="19"/>
      <c r="O115" s="19"/>
      <c r="P115" s="19"/>
      <c r="Q115" s="19"/>
      <c r="R115" s="23" t="str">
        <f aca="true">IF($A115="","",IF($N115="Annulé","Annulé",IF(OR($M115="Reçue",$M115="Sans objet"),IF($P115="Facture reçue","À payer",IF($P115="Payée","Terminé",IF($P115="Non facturée","Facture à recevoir","Suivi de facture"))),IF($M115="Partielle","Réception partielle",IF($M115="Refusée","Réception refusée",IF(NOT(ISNUMBER($K115)),"En cours",IF($K115&lt;TODAY(),"En retard",IF($K115&lt;=TODAY()+Paramètres!$B$8,"À suivre bientôt","En cours"))))))))</f>
        <v/>
      </c>
      <c r="S115" s="24" t="str">
        <f aca="false">IF($A115="","",IFERROR(IF($L115="","",$L115-$K115),""))</f>
        <v/>
      </c>
      <c r="T115" s="21"/>
      <c r="U115" s="23" t="str">
        <f aca="false">IF($A115="","",IFERROR(IF(AND($L115&lt;&gt;"",$L115&lt;$B115),"Date à vérifier",IF(AND(OR($P115="Facture reçue",$P115="Payée"),$O115=""),"Facture manquante",IF(COUNTIF($A$6:$A$500,$A115)&gt;1,"Doublon potentiel","OK"))),"À vérifier"))</f>
        <v/>
      </c>
    </row>
    <row r="116" customFormat="false" ht="15" hidden="false" customHeight="false" outlineLevel="0" collapsed="false">
      <c r="A116" s="19"/>
      <c r="B116" s="20"/>
      <c r="C116" s="19"/>
      <c r="D116" s="21"/>
      <c r="E116" s="19"/>
      <c r="F116" s="22"/>
      <c r="G116" s="19"/>
      <c r="H116" s="11" t="str">
        <f aca="false">IF($A116="","",IFERROR(IF($G116="Taxable",$F116*Paramètres!$B$6,0),0))</f>
        <v/>
      </c>
      <c r="I116" s="11" t="str">
        <f aca="false">IF($A116="","",IFERROR(IF($G116="Taxable",$F116*Paramètres!$B$7,0),0))</f>
        <v/>
      </c>
      <c r="J116" s="11" t="str">
        <f aca="false">IF($A116="","",IFERROR($F116+$H116+$I116,0))</f>
        <v/>
      </c>
      <c r="K116" s="20"/>
      <c r="L116" s="20"/>
      <c r="M116" s="19"/>
      <c r="N116" s="19"/>
      <c r="O116" s="19"/>
      <c r="P116" s="19"/>
      <c r="Q116" s="19"/>
      <c r="R116" s="23" t="str">
        <f aca="true">IF($A116="","",IF($N116="Annulé","Annulé",IF(OR($M116="Reçue",$M116="Sans objet"),IF($P116="Facture reçue","À payer",IF($P116="Payée","Terminé",IF($P116="Non facturée","Facture à recevoir","Suivi de facture"))),IF($M116="Partielle","Réception partielle",IF($M116="Refusée","Réception refusée",IF(NOT(ISNUMBER($K116)),"En cours",IF($K116&lt;TODAY(),"En retard",IF($K116&lt;=TODAY()+Paramètres!$B$8,"À suivre bientôt","En cours"))))))))</f>
        <v/>
      </c>
      <c r="S116" s="24" t="str">
        <f aca="false">IF($A116="","",IFERROR(IF($L116="","",$L116-$K116),""))</f>
        <v/>
      </c>
      <c r="T116" s="21"/>
      <c r="U116" s="23" t="str">
        <f aca="false">IF($A116="","",IFERROR(IF(AND($L116&lt;&gt;"",$L116&lt;$B116),"Date à vérifier",IF(AND(OR($P116="Facture reçue",$P116="Payée"),$O116=""),"Facture manquante",IF(COUNTIF($A$6:$A$500,$A116)&gt;1,"Doublon potentiel","OK"))),"À vérifier"))</f>
        <v/>
      </c>
    </row>
    <row r="117" customFormat="false" ht="15" hidden="false" customHeight="false" outlineLevel="0" collapsed="false">
      <c r="A117" s="19"/>
      <c r="B117" s="20"/>
      <c r="C117" s="19"/>
      <c r="D117" s="21"/>
      <c r="E117" s="19"/>
      <c r="F117" s="22"/>
      <c r="G117" s="19"/>
      <c r="H117" s="11" t="str">
        <f aca="false">IF($A117="","",IFERROR(IF($G117="Taxable",$F117*Paramètres!$B$6,0),0))</f>
        <v/>
      </c>
      <c r="I117" s="11" t="str">
        <f aca="false">IF($A117="","",IFERROR(IF($G117="Taxable",$F117*Paramètres!$B$7,0),0))</f>
        <v/>
      </c>
      <c r="J117" s="11" t="str">
        <f aca="false">IF($A117="","",IFERROR($F117+$H117+$I117,0))</f>
        <v/>
      </c>
      <c r="K117" s="20"/>
      <c r="L117" s="20"/>
      <c r="M117" s="19"/>
      <c r="N117" s="19"/>
      <c r="O117" s="19"/>
      <c r="P117" s="19"/>
      <c r="Q117" s="19"/>
      <c r="R117" s="23" t="str">
        <f aca="true">IF($A117="","",IF($N117="Annulé","Annulé",IF(OR($M117="Reçue",$M117="Sans objet"),IF($P117="Facture reçue","À payer",IF($P117="Payée","Terminé",IF($P117="Non facturée","Facture à recevoir","Suivi de facture"))),IF($M117="Partielle","Réception partielle",IF($M117="Refusée","Réception refusée",IF(NOT(ISNUMBER($K117)),"En cours",IF($K117&lt;TODAY(),"En retard",IF($K117&lt;=TODAY()+Paramètres!$B$8,"À suivre bientôt","En cours"))))))))</f>
        <v/>
      </c>
      <c r="S117" s="24" t="str">
        <f aca="false">IF($A117="","",IFERROR(IF($L117="","",$L117-$K117),""))</f>
        <v/>
      </c>
      <c r="T117" s="21"/>
      <c r="U117" s="23" t="str">
        <f aca="false">IF($A117="","",IFERROR(IF(AND($L117&lt;&gt;"",$L117&lt;$B117),"Date à vérifier",IF(AND(OR($P117="Facture reçue",$P117="Payée"),$O117=""),"Facture manquante",IF(COUNTIF($A$6:$A$500,$A117)&gt;1,"Doublon potentiel","OK"))),"À vérifier"))</f>
        <v/>
      </c>
    </row>
    <row r="118" customFormat="false" ht="15" hidden="false" customHeight="false" outlineLevel="0" collapsed="false">
      <c r="A118" s="19"/>
      <c r="B118" s="20"/>
      <c r="C118" s="19"/>
      <c r="D118" s="21"/>
      <c r="E118" s="19"/>
      <c r="F118" s="22"/>
      <c r="G118" s="19"/>
      <c r="H118" s="11" t="str">
        <f aca="false">IF($A118="","",IFERROR(IF($G118="Taxable",$F118*Paramètres!$B$6,0),0))</f>
        <v/>
      </c>
      <c r="I118" s="11" t="str">
        <f aca="false">IF($A118="","",IFERROR(IF($G118="Taxable",$F118*Paramètres!$B$7,0),0))</f>
        <v/>
      </c>
      <c r="J118" s="11" t="str">
        <f aca="false">IF($A118="","",IFERROR($F118+$H118+$I118,0))</f>
        <v/>
      </c>
      <c r="K118" s="20"/>
      <c r="L118" s="20"/>
      <c r="M118" s="19"/>
      <c r="N118" s="19"/>
      <c r="O118" s="19"/>
      <c r="P118" s="19"/>
      <c r="Q118" s="19"/>
      <c r="R118" s="23" t="str">
        <f aca="true">IF($A118="","",IF($N118="Annulé","Annulé",IF(OR($M118="Reçue",$M118="Sans objet"),IF($P118="Facture reçue","À payer",IF($P118="Payée","Terminé",IF($P118="Non facturée","Facture à recevoir","Suivi de facture"))),IF($M118="Partielle","Réception partielle",IF($M118="Refusée","Réception refusée",IF(NOT(ISNUMBER($K118)),"En cours",IF($K118&lt;TODAY(),"En retard",IF($K118&lt;=TODAY()+Paramètres!$B$8,"À suivre bientôt","En cours"))))))))</f>
        <v/>
      </c>
      <c r="S118" s="24" t="str">
        <f aca="false">IF($A118="","",IFERROR(IF($L118="","",$L118-$K118),""))</f>
        <v/>
      </c>
      <c r="T118" s="21"/>
      <c r="U118" s="23" t="str">
        <f aca="false">IF($A118="","",IFERROR(IF(AND($L118&lt;&gt;"",$L118&lt;$B118),"Date à vérifier",IF(AND(OR($P118="Facture reçue",$P118="Payée"),$O118=""),"Facture manquante",IF(COUNTIF($A$6:$A$500,$A118)&gt;1,"Doublon potentiel","OK"))),"À vérifier"))</f>
        <v/>
      </c>
    </row>
    <row r="119" customFormat="false" ht="15" hidden="false" customHeight="false" outlineLevel="0" collapsed="false">
      <c r="A119" s="19"/>
      <c r="B119" s="20"/>
      <c r="C119" s="19"/>
      <c r="D119" s="21"/>
      <c r="E119" s="19"/>
      <c r="F119" s="22"/>
      <c r="G119" s="19"/>
      <c r="H119" s="11" t="str">
        <f aca="false">IF($A119="","",IFERROR(IF($G119="Taxable",$F119*Paramètres!$B$6,0),0))</f>
        <v/>
      </c>
      <c r="I119" s="11" t="str">
        <f aca="false">IF($A119="","",IFERROR(IF($G119="Taxable",$F119*Paramètres!$B$7,0),0))</f>
        <v/>
      </c>
      <c r="J119" s="11" t="str">
        <f aca="false">IF($A119="","",IFERROR($F119+$H119+$I119,0))</f>
        <v/>
      </c>
      <c r="K119" s="20"/>
      <c r="L119" s="20"/>
      <c r="M119" s="19"/>
      <c r="N119" s="19"/>
      <c r="O119" s="19"/>
      <c r="P119" s="19"/>
      <c r="Q119" s="19"/>
      <c r="R119" s="23" t="str">
        <f aca="true">IF($A119="","",IF($N119="Annulé","Annulé",IF(OR($M119="Reçue",$M119="Sans objet"),IF($P119="Facture reçue","À payer",IF($P119="Payée","Terminé",IF($P119="Non facturée","Facture à recevoir","Suivi de facture"))),IF($M119="Partielle","Réception partielle",IF($M119="Refusée","Réception refusée",IF(NOT(ISNUMBER($K119)),"En cours",IF($K119&lt;TODAY(),"En retard",IF($K119&lt;=TODAY()+Paramètres!$B$8,"À suivre bientôt","En cours"))))))))</f>
        <v/>
      </c>
      <c r="S119" s="24" t="str">
        <f aca="false">IF($A119="","",IFERROR(IF($L119="","",$L119-$K119),""))</f>
        <v/>
      </c>
      <c r="T119" s="21"/>
      <c r="U119" s="23" t="str">
        <f aca="false">IF($A119="","",IFERROR(IF(AND($L119&lt;&gt;"",$L119&lt;$B119),"Date à vérifier",IF(AND(OR($P119="Facture reçue",$P119="Payée"),$O119=""),"Facture manquante",IF(COUNTIF($A$6:$A$500,$A119)&gt;1,"Doublon potentiel","OK"))),"À vérifier"))</f>
        <v/>
      </c>
    </row>
    <row r="120" customFormat="false" ht="15" hidden="false" customHeight="false" outlineLevel="0" collapsed="false">
      <c r="A120" s="19"/>
      <c r="B120" s="20"/>
      <c r="C120" s="19"/>
      <c r="D120" s="21"/>
      <c r="E120" s="19"/>
      <c r="F120" s="22"/>
      <c r="G120" s="19"/>
      <c r="H120" s="11" t="str">
        <f aca="false">IF($A120="","",IFERROR(IF($G120="Taxable",$F120*Paramètres!$B$6,0),0))</f>
        <v/>
      </c>
      <c r="I120" s="11" t="str">
        <f aca="false">IF($A120="","",IFERROR(IF($G120="Taxable",$F120*Paramètres!$B$7,0),0))</f>
        <v/>
      </c>
      <c r="J120" s="11" t="str">
        <f aca="false">IF($A120="","",IFERROR($F120+$H120+$I120,0))</f>
        <v/>
      </c>
      <c r="K120" s="20"/>
      <c r="L120" s="20"/>
      <c r="M120" s="19"/>
      <c r="N120" s="19"/>
      <c r="O120" s="19"/>
      <c r="P120" s="19"/>
      <c r="Q120" s="19"/>
      <c r="R120" s="23" t="str">
        <f aca="true">IF($A120="","",IF($N120="Annulé","Annulé",IF(OR($M120="Reçue",$M120="Sans objet"),IF($P120="Facture reçue","À payer",IF($P120="Payée","Terminé",IF($P120="Non facturée","Facture à recevoir","Suivi de facture"))),IF($M120="Partielle","Réception partielle",IF($M120="Refusée","Réception refusée",IF(NOT(ISNUMBER($K120)),"En cours",IF($K120&lt;TODAY(),"En retard",IF($K120&lt;=TODAY()+Paramètres!$B$8,"À suivre bientôt","En cours"))))))))</f>
        <v/>
      </c>
      <c r="S120" s="24" t="str">
        <f aca="false">IF($A120="","",IFERROR(IF($L120="","",$L120-$K120),""))</f>
        <v/>
      </c>
      <c r="T120" s="21"/>
      <c r="U120" s="23" t="str">
        <f aca="false">IF($A120="","",IFERROR(IF(AND($L120&lt;&gt;"",$L120&lt;$B120),"Date à vérifier",IF(AND(OR($P120="Facture reçue",$P120="Payée"),$O120=""),"Facture manquante",IF(COUNTIF($A$6:$A$500,$A120)&gt;1,"Doublon potentiel","OK"))),"À vérifier"))</f>
        <v/>
      </c>
    </row>
    <row r="121" customFormat="false" ht="15" hidden="false" customHeight="false" outlineLevel="0" collapsed="false">
      <c r="A121" s="19"/>
      <c r="B121" s="20"/>
      <c r="C121" s="19"/>
      <c r="D121" s="21"/>
      <c r="E121" s="19"/>
      <c r="F121" s="22"/>
      <c r="G121" s="19"/>
      <c r="H121" s="11" t="str">
        <f aca="false">IF($A121="","",IFERROR(IF($G121="Taxable",$F121*Paramètres!$B$6,0),0))</f>
        <v/>
      </c>
      <c r="I121" s="11" t="str">
        <f aca="false">IF($A121="","",IFERROR(IF($G121="Taxable",$F121*Paramètres!$B$7,0),0))</f>
        <v/>
      </c>
      <c r="J121" s="11" t="str">
        <f aca="false">IF($A121="","",IFERROR($F121+$H121+$I121,0))</f>
        <v/>
      </c>
      <c r="K121" s="20"/>
      <c r="L121" s="20"/>
      <c r="M121" s="19"/>
      <c r="N121" s="19"/>
      <c r="O121" s="19"/>
      <c r="P121" s="19"/>
      <c r="Q121" s="19"/>
      <c r="R121" s="23" t="str">
        <f aca="true">IF($A121="","",IF($N121="Annulé","Annulé",IF(OR($M121="Reçue",$M121="Sans objet"),IF($P121="Facture reçue","À payer",IF($P121="Payée","Terminé",IF($P121="Non facturée","Facture à recevoir","Suivi de facture"))),IF($M121="Partielle","Réception partielle",IF($M121="Refusée","Réception refusée",IF(NOT(ISNUMBER($K121)),"En cours",IF($K121&lt;TODAY(),"En retard",IF($K121&lt;=TODAY()+Paramètres!$B$8,"À suivre bientôt","En cours"))))))))</f>
        <v/>
      </c>
      <c r="S121" s="24" t="str">
        <f aca="false">IF($A121="","",IFERROR(IF($L121="","",$L121-$K121),""))</f>
        <v/>
      </c>
      <c r="T121" s="21"/>
      <c r="U121" s="23" t="str">
        <f aca="false">IF($A121="","",IFERROR(IF(AND($L121&lt;&gt;"",$L121&lt;$B121),"Date à vérifier",IF(AND(OR($P121="Facture reçue",$P121="Payée"),$O121=""),"Facture manquante",IF(COUNTIF($A$6:$A$500,$A121)&gt;1,"Doublon potentiel","OK"))),"À vérifier"))</f>
        <v/>
      </c>
    </row>
    <row r="122" customFormat="false" ht="15" hidden="false" customHeight="false" outlineLevel="0" collapsed="false">
      <c r="A122" s="19"/>
      <c r="B122" s="20"/>
      <c r="C122" s="19"/>
      <c r="D122" s="21"/>
      <c r="E122" s="19"/>
      <c r="F122" s="22"/>
      <c r="G122" s="19"/>
      <c r="H122" s="11" t="str">
        <f aca="false">IF($A122="","",IFERROR(IF($G122="Taxable",$F122*Paramètres!$B$6,0),0))</f>
        <v/>
      </c>
      <c r="I122" s="11" t="str">
        <f aca="false">IF($A122="","",IFERROR(IF($G122="Taxable",$F122*Paramètres!$B$7,0),0))</f>
        <v/>
      </c>
      <c r="J122" s="11" t="str">
        <f aca="false">IF($A122="","",IFERROR($F122+$H122+$I122,0))</f>
        <v/>
      </c>
      <c r="K122" s="20"/>
      <c r="L122" s="20"/>
      <c r="M122" s="19"/>
      <c r="N122" s="19"/>
      <c r="O122" s="19"/>
      <c r="P122" s="19"/>
      <c r="Q122" s="19"/>
      <c r="R122" s="23" t="str">
        <f aca="true">IF($A122="","",IF($N122="Annulé","Annulé",IF(OR($M122="Reçue",$M122="Sans objet"),IF($P122="Facture reçue","À payer",IF($P122="Payée","Terminé",IF($P122="Non facturée","Facture à recevoir","Suivi de facture"))),IF($M122="Partielle","Réception partielle",IF($M122="Refusée","Réception refusée",IF(NOT(ISNUMBER($K122)),"En cours",IF($K122&lt;TODAY(),"En retard",IF($K122&lt;=TODAY()+Paramètres!$B$8,"À suivre bientôt","En cours"))))))))</f>
        <v/>
      </c>
      <c r="S122" s="24" t="str">
        <f aca="false">IF($A122="","",IFERROR(IF($L122="","",$L122-$K122),""))</f>
        <v/>
      </c>
      <c r="T122" s="21"/>
      <c r="U122" s="23" t="str">
        <f aca="false">IF($A122="","",IFERROR(IF(AND($L122&lt;&gt;"",$L122&lt;$B122),"Date à vérifier",IF(AND(OR($P122="Facture reçue",$P122="Payée"),$O122=""),"Facture manquante",IF(COUNTIF($A$6:$A$500,$A122)&gt;1,"Doublon potentiel","OK"))),"À vérifier"))</f>
        <v/>
      </c>
    </row>
    <row r="123" customFormat="false" ht="15" hidden="false" customHeight="false" outlineLevel="0" collapsed="false">
      <c r="A123" s="19"/>
      <c r="B123" s="20"/>
      <c r="C123" s="19"/>
      <c r="D123" s="21"/>
      <c r="E123" s="19"/>
      <c r="F123" s="22"/>
      <c r="G123" s="19"/>
      <c r="H123" s="11" t="str">
        <f aca="false">IF($A123="","",IFERROR(IF($G123="Taxable",$F123*Paramètres!$B$6,0),0))</f>
        <v/>
      </c>
      <c r="I123" s="11" t="str">
        <f aca="false">IF($A123="","",IFERROR(IF($G123="Taxable",$F123*Paramètres!$B$7,0),0))</f>
        <v/>
      </c>
      <c r="J123" s="11" t="str">
        <f aca="false">IF($A123="","",IFERROR($F123+$H123+$I123,0))</f>
        <v/>
      </c>
      <c r="K123" s="20"/>
      <c r="L123" s="20"/>
      <c r="M123" s="19"/>
      <c r="N123" s="19"/>
      <c r="O123" s="19"/>
      <c r="P123" s="19"/>
      <c r="Q123" s="19"/>
      <c r="R123" s="23" t="str">
        <f aca="true">IF($A123="","",IF($N123="Annulé","Annulé",IF(OR($M123="Reçue",$M123="Sans objet"),IF($P123="Facture reçue","À payer",IF($P123="Payée","Terminé",IF($P123="Non facturée","Facture à recevoir","Suivi de facture"))),IF($M123="Partielle","Réception partielle",IF($M123="Refusée","Réception refusée",IF(NOT(ISNUMBER($K123)),"En cours",IF($K123&lt;TODAY(),"En retard",IF($K123&lt;=TODAY()+Paramètres!$B$8,"À suivre bientôt","En cours"))))))))</f>
        <v/>
      </c>
      <c r="S123" s="24" t="str">
        <f aca="false">IF($A123="","",IFERROR(IF($L123="","",$L123-$K123),""))</f>
        <v/>
      </c>
      <c r="T123" s="21"/>
      <c r="U123" s="23" t="str">
        <f aca="false">IF($A123="","",IFERROR(IF(AND($L123&lt;&gt;"",$L123&lt;$B123),"Date à vérifier",IF(AND(OR($P123="Facture reçue",$P123="Payée"),$O123=""),"Facture manquante",IF(COUNTIF($A$6:$A$500,$A123)&gt;1,"Doublon potentiel","OK"))),"À vérifier"))</f>
        <v/>
      </c>
    </row>
    <row r="124" customFormat="false" ht="15" hidden="false" customHeight="false" outlineLevel="0" collapsed="false">
      <c r="A124" s="19"/>
      <c r="B124" s="20"/>
      <c r="C124" s="19"/>
      <c r="D124" s="21"/>
      <c r="E124" s="19"/>
      <c r="F124" s="22"/>
      <c r="G124" s="19"/>
      <c r="H124" s="11" t="str">
        <f aca="false">IF($A124="","",IFERROR(IF($G124="Taxable",$F124*Paramètres!$B$6,0),0))</f>
        <v/>
      </c>
      <c r="I124" s="11" t="str">
        <f aca="false">IF($A124="","",IFERROR(IF($G124="Taxable",$F124*Paramètres!$B$7,0),0))</f>
        <v/>
      </c>
      <c r="J124" s="11" t="str">
        <f aca="false">IF($A124="","",IFERROR($F124+$H124+$I124,0))</f>
        <v/>
      </c>
      <c r="K124" s="20"/>
      <c r="L124" s="20"/>
      <c r="M124" s="19"/>
      <c r="N124" s="19"/>
      <c r="O124" s="19"/>
      <c r="P124" s="19"/>
      <c r="Q124" s="19"/>
      <c r="R124" s="23" t="str">
        <f aca="true">IF($A124="","",IF($N124="Annulé","Annulé",IF(OR($M124="Reçue",$M124="Sans objet"),IF($P124="Facture reçue","À payer",IF($P124="Payée","Terminé",IF($P124="Non facturée","Facture à recevoir","Suivi de facture"))),IF($M124="Partielle","Réception partielle",IF($M124="Refusée","Réception refusée",IF(NOT(ISNUMBER($K124)),"En cours",IF($K124&lt;TODAY(),"En retard",IF($K124&lt;=TODAY()+Paramètres!$B$8,"À suivre bientôt","En cours"))))))))</f>
        <v/>
      </c>
      <c r="S124" s="24" t="str">
        <f aca="false">IF($A124="","",IFERROR(IF($L124="","",$L124-$K124),""))</f>
        <v/>
      </c>
      <c r="T124" s="21"/>
      <c r="U124" s="23" t="str">
        <f aca="false">IF($A124="","",IFERROR(IF(AND($L124&lt;&gt;"",$L124&lt;$B124),"Date à vérifier",IF(AND(OR($P124="Facture reçue",$P124="Payée"),$O124=""),"Facture manquante",IF(COUNTIF($A$6:$A$500,$A124)&gt;1,"Doublon potentiel","OK"))),"À vérifier"))</f>
        <v/>
      </c>
    </row>
    <row r="125" customFormat="false" ht="15" hidden="false" customHeight="false" outlineLevel="0" collapsed="false">
      <c r="A125" s="19"/>
      <c r="B125" s="20"/>
      <c r="C125" s="19"/>
      <c r="D125" s="21"/>
      <c r="E125" s="19"/>
      <c r="F125" s="22"/>
      <c r="G125" s="19"/>
      <c r="H125" s="11" t="str">
        <f aca="false">IF($A125="","",IFERROR(IF($G125="Taxable",$F125*Paramètres!$B$6,0),0))</f>
        <v/>
      </c>
      <c r="I125" s="11" t="str">
        <f aca="false">IF($A125="","",IFERROR(IF($G125="Taxable",$F125*Paramètres!$B$7,0),0))</f>
        <v/>
      </c>
      <c r="J125" s="11" t="str">
        <f aca="false">IF($A125="","",IFERROR($F125+$H125+$I125,0))</f>
        <v/>
      </c>
      <c r="K125" s="20"/>
      <c r="L125" s="20"/>
      <c r="M125" s="19"/>
      <c r="N125" s="19"/>
      <c r="O125" s="19"/>
      <c r="P125" s="19"/>
      <c r="Q125" s="19"/>
      <c r="R125" s="23" t="str">
        <f aca="true">IF($A125="","",IF($N125="Annulé","Annulé",IF(OR($M125="Reçue",$M125="Sans objet"),IF($P125="Facture reçue","À payer",IF($P125="Payée","Terminé",IF($P125="Non facturée","Facture à recevoir","Suivi de facture"))),IF($M125="Partielle","Réception partielle",IF($M125="Refusée","Réception refusée",IF(NOT(ISNUMBER($K125)),"En cours",IF($K125&lt;TODAY(),"En retard",IF($K125&lt;=TODAY()+Paramètres!$B$8,"À suivre bientôt","En cours"))))))))</f>
        <v/>
      </c>
      <c r="S125" s="24" t="str">
        <f aca="false">IF($A125="","",IFERROR(IF($L125="","",$L125-$K125),""))</f>
        <v/>
      </c>
      <c r="T125" s="21"/>
      <c r="U125" s="23" t="str">
        <f aca="false">IF($A125="","",IFERROR(IF(AND($L125&lt;&gt;"",$L125&lt;$B125),"Date à vérifier",IF(AND(OR($P125="Facture reçue",$P125="Payée"),$O125=""),"Facture manquante",IF(COUNTIF($A$6:$A$500,$A125)&gt;1,"Doublon potentiel","OK"))),"À vérifier"))</f>
        <v/>
      </c>
    </row>
    <row r="126" customFormat="false" ht="15" hidden="false" customHeight="false" outlineLevel="0" collapsed="false">
      <c r="A126" s="19"/>
      <c r="B126" s="20"/>
      <c r="C126" s="19"/>
      <c r="D126" s="21"/>
      <c r="E126" s="19"/>
      <c r="F126" s="22"/>
      <c r="G126" s="19"/>
      <c r="H126" s="11" t="str">
        <f aca="false">IF($A126="","",IFERROR(IF($G126="Taxable",$F126*Paramètres!$B$6,0),0))</f>
        <v/>
      </c>
      <c r="I126" s="11" t="str">
        <f aca="false">IF($A126="","",IFERROR(IF($G126="Taxable",$F126*Paramètres!$B$7,0),0))</f>
        <v/>
      </c>
      <c r="J126" s="11" t="str">
        <f aca="false">IF($A126="","",IFERROR($F126+$H126+$I126,0))</f>
        <v/>
      </c>
      <c r="K126" s="20"/>
      <c r="L126" s="20"/>
      <c r="M126" s="19"/>
      <c r="N126" s="19"/>
      <c r="O126" s="19"/>
      <c r="P126" s="19"/>
      <c r="Q126" s="19"/>
      <c r="R126" s="23" t="str">
        <f aca="true">IF($A126="","",IF($N126="Annulé","Annulé",IF(OR($M126="Reçue",$M126="Sans objet"),IF($P126="Facture reçue","À payer",IF($P126="Payée","Terminé",IF($P126="Non facturée","Facture à recevoir","Suivi de facture"))),IF($M126="Partielle","Réception partielle",IF($M126="Refusée","Réception refusée",IF(NOT(ISNUMBER($K126)),"En cours",IF($K126&lt;TODAY(),"En retard",IF($K126&lt;=TODAY()+Paramètres!$B$8,"À suivre bientôt","En cours"))))))))</f>
        <v/>
      </c>
      <c r="S126" s="24" t="str">
        <f aca="false">IF($A126="","",IFERROR(IF($L126="","",$L126-$K126),""))</f>
        <v/>
      </c>
      <c r="T126" s="21"/>
      <c r="U126" s="23" t="str">
        <f aca="false">IF($A126="","",IFERROR(IF(AND($L126&lt;&gt;"",$L126&lt;$B126),"Date à vérifier",IF(AND(OR($P126="Facture reçue",$P126="Payée"),$O126=""),"Facture manquante",IF(COUNTIF($A$6:$A$500,$A126)&gt;1,"Doublon potentiel","OK"))),"À vérifier"))</f>
        <v/>
      </c>
    </row>
    <row r="127" customFormat="false" ht="15" hidden="false" customHeight="false" outlineLevel="0" collapsed="false">
      <c r="A127" s="19"/>
      <c r="B127" s="20"/>
      <c r="C127" s="19"/>
      <c r="D127" s="21"/>
      <c r="E127" s="19"/>
      <c r="F127" s="22"/>
      <c r="G127" s="19"/>
      <c r="H127" s="11" t="str">
        <f aca="false">IF($A127="","",IFERROR(IF($G127="Taxable",$F127*Paramètres!$B$6,0),0))</f>
        <v/>
      </c>
      <c r="I127" s="11" t="str">
        <f aca="false">IF($A127="","",IFERROR(IF($G127="Taxable",$F127*Paramètres!$B$7,0),0))</f>
        <v/>
      </c>
      <c r="J127" s="11" t="str">
        <f aca="false">IF($A127="","",IFERROR($F127+$H127+$I127,0))</f>
        <v/>
      </c>
      <c r="K127" s="20"/>
      <c r="L127" s="20"/>
      <c r="M127" s="19"/>
      <c r="N127" s="19"/>
      <c r="O127" s="19"/>
      <c r="P127" s="19"/>
      <c r="Q127" s="19"/>
      <c r="R127" s="23" t="str">
        <f aca="true">IF($A127="","",IF($N127="Annulé","Annulé",IF(OR($M127="Reçue",$M127="Sans objet"),IF($P127="Facture reçue","À payer",IF($P127="Payée","Terminé",IF($P127="Non facturée","Facture à recevoir","Suivi de facture"))),IF($M127="Partielle","Réception partielle",IF($M127="Refusée","Réception refusée",IF(NOT(ISNUMBER($K127)),"En cours",IF($K127&lt;TODAY(),"En retard",IF($K127&lt;=TODAY()+Paramètres!$B$8,"À suivre bientôt","En cours"))))))))</f>
        <v/>
      </c>
      <c r="S127" s="24" t="str">
        <f aca="false">IF($A127="","",IFERROR(IF($L127="","",$L127-$K127),""))</f>
        <v/>
      </c>
      <c r="T127" s="21"/>
      <c r="U127" s="23" t="str">
        <f aca="false">IF($A127="","",IFERROR(IF(AND($L127&lt;&gt;"",$L127&lt;$B127),"Date à vérifier",IF(AND(OR($P127="Facture reçue",$P127="Payée"),$O127=""),"Facture manquante",IF(COUNTIF($A$6:$A$500,$A127)&gt;1,"Doublon potentiel","OK"))),"À vérifier"))</f>
        <v/>
      </c>
    </row>
    <row r="128" customFormat="false" ht="15" hidden="false" customHeight="false" outlineLevel="0" collapsed="false">
      <c r="A128" s="19"/>
      <c r="B128" s="20"/>
      <c r="C128" s="19"/>
      <c r="D128" s="21"/>
      <c r="E128" s="19"/>
      <c r="F128" s="22"/>
      <c r="G128" s="19"/>
      <c r="H128" s="11" t="str">
        <f aca="false">IF($A128="","",IFERROR(IF($G128="Taxable",$F128*Paramètres!$B$6,0),0))</f>
        <v/>
      </c>
      <c r="I128" s="11" t="str">
        <f aca="false">IF($A128="","",IFERROR(IF($G128="Taxable",$F128*Paramètres!$B$7,0),0))</f>
        <v/>
      </c>
      <c r="J128" s="11" t="str">
        <f aca="false">IF($A128="","",IFERROR($F128+$H128+$I128,0))</f>
        <v/>
      </c>
      <c r="K128" s="20"/>
      <c r="L128" s="20"/>
      <c r="M128" s="19"/>
      <c r="N128" s="19"/>
      <c r="O128" s="19"/>
      <c r="P128" s="19"/>
      <c r="Q128" s="19"/>
      <c r="R128" s="23" t="str">
        <f aca="true">IF($A128="","",IF($N128="Annulé","Annulé",IF(OR($M128="Reçue",$M128="Sans objet"),IF($P128="Facture reçue","À payer",IF($P128="Payée","Terminé",IF($P128="Non facturée","Facture à recevoir","Suivi de facture"))),IF($M128="Partielle","Réception partielle",IF($M128="Refusée","Réception refusée",IF(NOT(ISNUMBER($K128)),"En cours",IF($K128&lt;TODAY(),"En retard",IF($K128&lt;=TODAY()+Paramètres!$B$8,"À suivre bientôt","En cours"))))))))</f>
        <v/>
      </c>
      <c r="S128" s="24" t="str">
        <f aca="false">IF($A128="","",IFERROR(IF($L128="","",$L128-$K128),""))</f>
        <v/>
      </c>
      <c r="T128" s="21"/>
      <c r="U128" s="23" t="str">
        <f aca="false">IF($A128="","",IFERROR(IF(AND($L128&lt;&gt;"",$L128&lt;$B128),"Date à vérifier",IF(AND(OR($P128="Facture reçue",$P128="Payée"),$O128=""),"Facture manquante",IF(COUNTIF($A$6:$A$500,$A128)&gt;1,"Doublon potentiel","OK"))),"À vérifier"))</f>
        <v/>
      </c>
    </row>
    <row r="129" customFormat="false" ht="15" hidden="false" customHeight="false" outlineLevel="0" collapsed="false">
      <c r="A129" s="19"/>
      <c r="B129" s="20"/>
      <c r="C129" s="19"/>
      <c r="D129" s="21"/>
      <c r="E129" s="19"/>
      <c r="F129" s="22"/>
      <c r="G129" s="19"/>
      <c r="H129" s="11" t="str">
        <f aca="false">IF($A129="","",IFERROR(IF($G129="Taxable",$F129*Paramètres!$B$6,0),0))</f>
        <v/>
      </c>
      <c r="I129" s="11" t="str">
        <f aca="false">IF($A129="","",IFERROR(IF($G129="Taxable",$F129*Paramètres!$B$7,0),0))</f>
        <v/>
      </c>
      <c r="J129" s="11" t="str">
        <f aca="false">IF($A129="","",IFERROR($F129+$H129+$I129,0))</f>
        <v/>
      </c>
      <c r="K129" s="20"/>
      <c r="L129" s="20"/>
      <c r="M129" s="19"/>
      <c r="N129" s="19"/>
      <c r="O129" s="19"/>
      <c r="P129" s="19"/>
      <c r="Q129" s="19"/>
      <c r="R129" s="23" t="str">
        <f aca="true">IF($A129="","",IF($N129="Annulé","Annulé",IF(OR($M129="Reçue",$M129="Sans objet"),IF($P129="Facture reçue","À payer",IF($P129="Payée","Terminé",IF($P129="Non facturée","Facture à recevoir","Suivi de facture"))),IF($M129="Partielle","Réception partielle",IF($M129="Refusée","Réception refusée",IF(NOT(ISNUMBER($K129)),"En cours",IF($K129&lt;TODAY(),"En retard",IF($K129&lt;=TODAY()+Paramètres!$B$8,"À suivre bientôt","En cours"))))))))</f>
        <v/>
      </c>
      <c r="S129" s="24" t="str">
        <f aca="false">IF($A129="","",IFERROR(IF($L129="","",$L129-$K129),""))</f>
        <v/>
      </c>
      <c r="T129" s="21"/>
      <c r="U129" s="23" t="str">
        <f aca="false">IF($A129="","",IFERROR(IF(AND($L129&lt;&gt;"",$L129&lt;$B129),"Date à vérifier",IF(AND(OR($P129="Facture reçue",$P129="Payée"),$O129=""),"Facture manquante",IF(COUNTIF($A$6:$A$500,$A129)&gt;1,"Doublon potentiel","OK"))),"À vérifier"))</f>
        <v/>
      </c>
    </row>
    <row r="130" customFormat="false" ht="15" hidden="false" customHeight="false" outlineLevel="0" collapsed="false">
      <c r="A130" s="19"/>
      <c r="B130" s="20"/>
      <c r="C130" s="19"/>
      <c r="D130" s="21"/>
      <c r="E130" s="19"/>
      <c r="F130" s="22"/>
      <c r="G130" s="19"/>
      <c r="H130" s="11" t="str">
        <f aca="false">IF($A130="","",IFERROR(IF($G130="Taxable",$F130*Paramètres!$B$6,0),0))</f>
        <v/>
      </c>
      <c r="I130" s="11" t="str">
        <f aca="false">IF($A130="","",IFERROR(IF($G130="Taxable",$F130*Paramètres!$B$7,0),0))</f>
        <v/>
      </c>
      <c r="J130" s="11" t="str">
        <f aca="false">IF($A130="","",IFERROR($F130+$H130+$I130,0))</f>
        <v/>
      </c>
      <c r="K130" s="20"/>
      <c r="L130" s="20"/>
      <c r="M130" s="19"/>
      <c r="N130" s="19"/>
      <c r="O130" s="19"/>
      <c r="P130" s="19"/>
      <c r="Q130" s="19"/>
      <c r="R130" s="23" t="str">
        <f aca="true">IF($A130="","",IF($N130="Annulé","Annulé",IF(OR($M130="Reçue",$M130="Sans objet"),IF($P130="Facture reçue","À payer",IF($P130="Payée","Terminé",IF($P130="Non facturée","Facture à recevoir","Suivi de facture"))),IF($M130="Partielle","Réception partielle",IF($M130="Refusée","Réception refusée",IF(NOT(ISNUMBER($K130)),"En cours",IF($K130&lt;TODAY(),"En retard",IF($K130&lt;=TODAY()+Paramètres!$B$8,"À suivre bientôt","En cours"))))))))</f>
        <v/>
      </c>
      <c r="S130" s="24" t="str">
        <f aca="false">IF($A130="","",IFERROR(IF($L130="","",$L130-$K130),""))</f>
        <v/>
      </c>
      <c r="T130" s="21"/>
      <c r="U130" s="23" t="str">
        <f aca="false">IF($A130="","",IFERROR(IF(AND($L130&lt;&gt;"",$L130&lt;$B130),"Date à vérifier",IF(AND(OR($P130="Facture reçue",$P130="Payée"),$O130=""),"Facture manquante",IF(COUNTIF($A$6:$A$500,$A130)&gt;1,"Doublon potentiel","OK"))),"À vérifier"))</f>
        <v/>
      </c>
    </row>
    <row r="131" customFormat="false" ht="15" hidden="false" customHeight="false" outlineLevel="0" collapsed="false">
      <c r="A131" s="19"/>
      <c r="B131" s="20"/>
      <c r="C131" s="19"/>
      <c r="D131" s="21"/>
      <c r="E131" s="19"/>
      <c r="F131" s="22"/>
      <c r="G131" s="19"/>
      <c r="H131" s="11" t="str">
        <f aca="false">IF($A131="","",IFERROR(IF($G131="Taxable",$F131*Paramètres!$B$6,0),0))</f>
        <v/>
      </c>
      <c r="I131" s="11" t="str">
        <f aca="false">IF($A131="","",IFERROR(IF($G131="Taxable",$F131*Paramètres!$B$7,0),0))</f>
        <v/>
      </c>
      <c r="J131" s="11" t="str">
        <f aca="false">IF($A131="","",IFERROR($F131+$H131+$I131,0))</f>
        <v/>
      </c>
      <c r="K131" s="20"/>
      <c r="L131" s="20"/>
      <c r="M131" s="19"/>
      <c r="N131" s="19"/>
      <c r="O131" s="19"/>
      <c r="P131" s="19"/>
      <c r="Q131" s="19"/>
      <c r="R131" s="23" t="str">
        <f aca="true">IF($A131="","",IF($N131="Annulé","Annulé",IF(OR($M131="Reçue",$M131="Sans objet"),IF($P131="Facture reçue","À payer",IF($P131="Payée","Terminé",IF($P131="Non facturée","Facture à recevoir","Suivi de facture"))),IF($M131="Partielle","Réception partielle",IF($M131="Refusée","Réception refusée",IF(NOT(ISNUMBER($K131)),"En cours",IF($K131&lt;TODAY(),"En retard",IF($K131&lt;=TODAY()+Paramètres!$B$8,"À suivre bientôt","En cours"))))))))</f>
        <v/>
      </c>
      <c r="S131" s="24" t="str">
        <f aca="false">IF($A131="","",IFERROR(IF($L131="","",$L131-$K131),""))</f>
        <v/>
      </c>
      <c r="T131" s="21"/>
      <c r="U131" s="23" t="str">
        <f aca="false">IF($A131="","",IFERROR(IF(AND($L131&lt;&gt;"",$L131&lt;$B131),"Date à vérifier",IF(AND(OR($P131="Facture reçue",$P131="Payée"),$O131=""),"Facture manquante",IF(COUNTIF($A$6:$A$500,$A131)&gt;1,"Doublon potentiel","OK"))),"À vérifier"))</f>
        <v/>
      </c>
    </row>
    <row r="132" customFormat="false" ht="15" hidden="false" customHeight="false" outlineLevel="0" collapsed="false">
      <c r="A132" s="19"/>
      <c r="B132" s="20"/>
      <c r="C132" s="19"/>
      <c r="D132" s="21"/>
      <c r="E132" s="19"/>
      <c r="F132" s="22"/>
      <c r="G132" s="19"/>
      <c r="H132" s="11" t="str">
        <f aca="false">IF($A132="","",IFERROR(IF($G132="Taxable",$F132*Paramètres!$B$6,0),0))</f>
        <v/>
      </c>
      <c r="I132" s="11" t="str">
        <f aca="false">IF($A132="","",IFERROR(IF($G132="Taxable",$F132*Paramètres!$B$7,0),0))</f>
        <v/>
      </c>
      <c r="J132" s="11" t="str">
        <f aca="false">IF($A132="","",IFERROR($F132+$H132+$I132,0))</f>
        <v/>
      </c>
      <c r="K132" s="20"/>
      <c r="L132" s="20"/>
      <c r="M132" s="19"/>
      <c r="N132" s="19"/>
      <c r="O132" s="19"/>
      <c r="P132" s="19"/>
      <c r="Q132" s="19"/>
      <c r="R132" s="23" t="str">
        <f aca="true">IF($A132="","",IF($N132="Annulé","Annulé",IF(OR($M132="Reçue",$M132="Sans objet"),IF($P132="Facture reçue","À payer",IF($P132="Payée","Terminé",IF($P132="Non facturée","Facture à recevoir","Suivi de facture"))),IF($M132="Partielle","Réception partielle",IF($M132="Refusée","Réception refusée",IF(NOT(ISNUMBER($K132)),"En cours",IF($K132&lt;TODAY(),"En retard",IF($K132&lt;=TODAY()+Paramètres!$B$8,"À suivre bientôt","En cours"))))))))</f>
        <v/>
      </c>
      <c r="S132" s="24" t="str">
        <f aca="false">IF($A132="","",IFERROR(IF($L132="","",$L132-$K132),""))</f>
        <v/>
      </c>
      <c r="T132" s="21"/>
      <c r="U132" s="23" t="str">
        <f aca="false">IF($A132="","",IFERROR(IF(AND($L132&lt;&gt;"",$L132&lt;$B132),"Date à vérifier",IF(AND(OR($P132="Facture reçue",$P132="Payée"),$O132=""),"Facture manquante",IF(COUNTIF($A$6:$A$500,$A132)&gt;1,"Doublon potentiel","OK"))),"À vérifier"))</f>
        <v/>
      </c>
    </row>
    <row r="133" customFormat="false" ht="15" hidden="false" customHeight="false" outlineLevel="0" collapsed="false">
      <c r="A133" s="19"/>
      <c r="B133" s="20"/>
      <c r="C133" s="19"/>
      <c r="D133" s="21"/>
      <c r="E133" s="19"/>
      <c r="F133" s="22"/>
      <c r="G133" s="19"/>
      <c r="H133" s="11" t="str">
        <f aca="false">IF($A133="","",IFERROR(IF($G133="Taxable",$F133*Paramètres!$B$6,0),0))</f>
        <v/>
      </c>
      <c r="I133" s="11" t="str">
        <f aca="false">IF($A133="","",IFERROR(IF($G133="Taxable",$F133*Paramètres!$B$7,0),0))</f>
        <v/>
      </c>
      <c r="J133" s="11" t="str">
        <f aca="false">IF($A133="","",IFERROR($F133+$H133+$I133,0))</f>
        <v/>
      </c>
      <c r="K133" s="20"/>
      <c r="L133" s="20"/>
      <c r="M133" s="19"/>
      <c r="N133" s="19"/>
      <c r="O133" s="19"/>
      <c r="P133" s="19"/>
      <c r="Q133" s="19"/>
      <c r="R133" s="23" t="str">
        <f aca="true">IF($A133="","",IF($N133="Annulé","Annulé",IF(OR($M133="Reçue",$M133="Sans objet"),IF($P133="Facture reçue","À payer",IF($P133="Payée","Terminé",IF($P133="Non facturée","Facture à recevoir","Suivi de facture"))),IF($M133="Partielle","Réception partielle",IF($M133="Refusée","Réception refusée",IF(NOT(ISNUMBER($K133)),"En cours",IF($K133&lt;TODAY(),"En retard",IF($K133&lt;=TODAY()+Paramètres!$B$8,"À suivre bientôt","En cours"))))))))</f>
        <v/>
      </c>
      <c r="S133" s="24" t="str">
        <f aca="false">IF($A133="","",IFERROR(IF($L133="","",$L133-$K133),""))</f>
        <v/>
      </c>
      <c r="T133" s="21"/>
      <c r="U133" s="23" t="str">
        <f aca="false">IF($A133="","",IFERROR(IF(AND($L133&lt;&gt;"",$L133&lt;$B133),"Date à vérifier",IF(AND(OR($P133="Facture reçue",$P133="Payée"),$O133=""),"Facture manquante",IF(COUNTIF($A$6:$A$500,$A133)&gt;1,"Doublon potentiel","OK"))),"À vérifier"))</f>
        <v/>
      </c>
    </row>
    <row r="134" customFormat="false" ht="15" hidden="false" customHeight="false" outlineLevel="0" collapsed="false">
      <c r="A134" s="19"/>
      <c r="B134" s="20"/>
      <c r="C134" s="19"/>
      <c r="D134" s="21"/>
      <c r="E134" s="19"/>
      <c r="F134" s="22"/>
      <c r="G134" s="19"/>
      <c r="H134" s="11" t="str">
        <f aca="false">IF($A134="","",IFERROR(IF($G134="Taxable",$F134*Paramètres!$B$6,0),0))</f>
        <v/>
      </c>
      <c r="I134" s="11" t="str">
        <f aca="false">IF($A134="","",IFERROR(IF($G134="Taxable",$F134*Paramètres!$B$7,0),0))</f>
        <v/>
      </c>
      <c r="J134" s="11" t="str">
        <f aca="false">IF($A134="","",IFERROR($F134+$H134+$I134,0))</f>
        <v/>
      </c>
      <c r="K134" s="20"/>
      <c r="L134" s="20"/>
      <c r="M134" s="19"/>
      <c r="N134" s="19"/>
      <c r="O134" s="19"/>
      <c r="P134" s="19"/>
      <c r="Q134" s="19"/>
      <c r="R134" s="23" t="str">
        <f aca="true">IF($A134="","",IF($N134="Annulé","Annulé",IF(OR($M134="Reçue",$M134="Sans objet"),IF($P134="Facture reçue","À payer",IF($P134="Payée","Terminé",IF($P134="Non facturée","Facture à recevoir","Suivi de facture"))),IF($M134="Partielle","Réception partielle",IF($M134="Refusée","Réception refusée",IF(NOT(ISNUMBER($K134)),"En cours",IF($K134&lt;TODAY(),"En retard",IF($K134&lt;=TODAY()+Paramètres!$B$8,"À suivre bientôt","En cours"))))))))</f>
        <v/>
      </c>
      <c r="S134" s="24" t="str">
        <f aca="false">IF($A134="","",IFERROR(IF($L134="","",$L134-$K134),""))</f>
        <v/>
      </c>
      <c r="T134" s="21"/>
      <c r="U134" s="23" t="str">
        <f aca="false">IF($A134="","",IFERROR(IF(AND($L134&lt;&gt;"",$L134&lt;$B134),"Date à vérifier",IF(AND(OR($P134="Facture reçue",$P134="Payée"),$O134=""),"Facture manquante",IF(COUNTIF($A$6:$A$500,$A134)&gt;1,"Doublon potentiel","OK"))),"À vérifier"))</f>
        <v/>
      </c>
    </row>
    <row r="135" customFormat="false" ht="15" hidden="false" customHeight="false" outlineLevel="0" collapsed="false">
      <c r="A135" s="19"/>
      <c r="B135" s="20"/>
      <c r="C135" s="19"/>
      <c r="D135" s="21"/>
      <c r="E135" s="19"/>
      <c r="F135" s="22"/>
      <c r="G135" s="19"/>
      <c r="H135" s="11" t="str">
        <f aca="false">IF($A135="","",IFERROR(IF($G135="Taxable",$F135*Paramètres!$B$6,0),0))</f>
        <v/>
      </c>
      <c r="I135" s="11" t="str">
        <f aca="false">IF($A135="","",IFERROR(IF($G135="Taxable",$F135*Paramètres!$B$7,0),0))</f>
        <v/>
      </c>
      <c r="J135" s="11" t="str">
        <f aca="false">IF($A135="","",IFERROR($F135+$H135+$I135,0))</f>
        <v/>
      </c>
      <c r="K135" s="20"/>
      <c r="L135" s="20"/>
      <c r="M135" s="19"/>
      <c r="N135" s="19"/>
      <c r="O135" s="19"/>
      <c r="P135" s="19"/>
      <c r="Q135" s="19"/>
      <c r="R135" s="23" t="str">
        <f aca="true">IF($A135="","",IF($N135="Annulé","Annulé",IF(OR($M135="Reçue",$M135="Sans objet"),IF($P135="Facture reçue","À payer",IF($P135="Payée","Terminé",IF($P135="Non facturée","Facture à recevoir","Suivi de facture"))),IF($M135="Partielle","Réception partielle",IF($M135="Refusée","Réception refusée",IF(NOT(ISNUMBER($K135)),"En cours",IF($K135&lt;TODAY(),"En retard",IF($K135&lt;=TODAY()+Paramètres!$B$8,"À suivre bientôt","En cours"))))))))</f>
        <v/>
      </c>
      <c r="S135" s="24" t="str">
        <f aca="false">IF($A135="","",IFERROR(IF($L135="","",$L135-$K135),""))</f>
        <v/>
      </c>
      <c r="T135" s="21"/>
      <c r="U135" s="23" t="str">
        <f aca="false">IF($A135="","",IFERROR(IF(AND($L135&lt;&gt;"",$L135&lt;$B135),"Date à vérifier",IF(AND(OR($P135="Facture reçue",$P135="Payée"),$O135=""),"Facture manquante",IF(COUNTIF($A$6:$A$500,$A135)&gt;1,"Doublon potentiel","OK"))),"À vérifier"))</f>
        <v/>
      </c>
    </row>
    <row r="136" customFormat="false" ht="15" hidden="false" customHeight="false" outlineLevel="0" collapsed="false">
      <c r="A136" s="19"/>
      <c r="B136" s="20"/>
      <c r="C136" s="19"/>
      <c r="D136" s="21"/>
      <c r="E136" s="19"/>
      <c r="F136" s="22"/>
      <c r="G136" s="19"/>
      <c r="H136" s="11" t="str">
        <f aca="false">IF($A136="","",IFERROR(IF($G136="Taxable",$F136*Paramètres!$B$6,0),0))</f>
        <v/>
      </c>
      <c r="I136" s="11" t="str">
        <f aca="false">IF($A136="","",IFERROR(IF($G136="Taxable",$F136*Paramètres!$B$7,0),0))</f>
        <v/>
      </c>
      <c r="J136" s="11" t="str">
        <f aca="false">IF($A136="","",IFERROR($F136+$H136+$I136,0))</f>
        <v/>
      </c>
      <c r="K136" s="20"/>
      <c r="L136" s="20"/>
      <c r="M136" s="19"/>
      <c r="N136" s="19"/>
      <c r="O136" s="19"/>
      <c r="P136" s="19"/>
      <c r="Q136" s="19"/>
      <c r="R136" s="23" t="str">
        <f aca="true">IF($A136="","",IF($N136="Annulé","Annulé",IF(OR($M136="Reçue",$M136="Sans objet"),IF($P136="Facture reçue","À payer",IF($P136="Payée","Terminé",IF($P136="Non facturée","Facture à recevoir","Suivi de facture"))),IF($M136="Partielle","Réception partielle",IF($M136="Refusée","Réception refusée",IF(NOT(ISNUMBER($K136)),"En cours",IF($K136&lt;TODAY(),"En retard",IF($K136&lt;=TODAY()+Paramètres!$B$8,"À suivre bientôt","En cours"))))))))</f>
        <v/>
      </c>
      <c r="S136" s="24" t="str">
        <f aca="false">IF($A136="","",IFERROR(IF($L136="","",$L136-$K136),""))</f>
        <v/>
      </c>
      <c r="T136" s="21"/>
      <c r="U136" s="23" t="str">
        <f aca="false">IF($A136="","",IFERROR(IF(AND($L136&lt;&gt;"",$L136&lt;$B136),"Date à vérifier",IF(AND(OR($P136="Facture reçue",$P136="Payée"),$O136=""),"Facture manquante",IF(COUNTIF($A$6:$A$500,$A136)&gt;1,"Doublon potentiel","OK"))),"À vérifier"))</f>
        <v/>
      </c>
    </row>
    <row r="137" customFormat="false" ht="15" hidden="false" customHeight="false" outlineLevel="0" collapsed="false">
      <c r="A137" s="19"/>
      <c r="B137" s="20"/>
      <c r="C137" s="19"/>
      <c r="D137" s="21"/>
      <c r="E137" s="19"/>
      <c r="F137" s="22"/>
      <c r="G137" s="19"/>
      <c r="H137" s="11" t="str">
        <f aca="false">IF($A137="","",IFERROR(IF($G137="Taxable",$F137*Paramètres!$B$6,0),0))</f>
        <v/>
      </c>
      <c r="I137" s="11" t="str">
        <f aca="false">IF($A137="","",IFERROR(IF($G137="Taxable",$F137*Paramètres!$B$7,0),0))</f>
        <v/>
      </c>
      <c r="J137" s="11" t="str">
        <f aca="false">IF($A137="","",IFERROR($F137+$H137+$I137,0))</f>
        <v/>
      </c>
      <c r="K137" s="20"/>
      <c r="L137" s="20"/>
      <c r="M137" s="19"/>
      <c r="N137" s="19"/>
      <c r="O137" s="19"/>
      <c r="P137" s="19"/>
      <c r="Q137" s="19"/>
      <c r="R137" s="23" t="str">
        <f aca="true">IF($A137="","",IF($N137="Annulé","Annulé",IF(OR($M137="Reçue",$M137="Sans objet"),IF($P137="Facture reçue","À payer",IF($P137="Payée","Terminé",IF($P137="Non facturée","Facture à recevoir","Suivi de facture"))),IF($M137="Partielle","Réception partielle",IF($M137="Refusée","Réception refusée",IF(NOT(ISNUMBER($K137)),"En cours",IF($K137&lt;TODAY(),"En retard",IF($K137&lt;=TODAY()+Paramètres!$B$8,"À suivre bientôt","En cours"))))))))</f>
        <v/>
      </c>
      <c r="S137" s="24" t="str">
        <f aca="false">IF($A137="","",IFERROR(IF($L137="","",$L137-$K137),""))</f>
        <v/>
      </c>
      <c r="T137" s="21"/>
      <c r="U137" s="23" t="str">
        <f aca="false">IF($A137="","",IFERROR(IF(AND($L137&lt;&gt;"",$L137&lt;$B137),"Date à vérifier",IF(AND(OR($P137="Facture reçue",$P137="Payée"),$O137=""),"Facture manquante",IF(COUNTIF($A$6:$A$500,$A137)&gt;1,"Doublon potentiel","OK"))),"À vérifier"))</f>
        <v/>
      </c>
    </row>
    <row r="138" customFormat="false" ht="15" hidden="false" customHeight="false" outlineLevel="0" collapsed="false">
      <c r="A138" s="19"/>
      <c r="B138" s="20"/>
      <c r="C138" s="19"/>
      <c r="D138" s="21"/>
      <c r="E138" s="19"/>
      <c r="F138" s="22"/>
      <c r="G138" s="19"/>
      <c r="H138" s="11" t="str">
        <f aca="false">IF($A138="","",IFERROR(IF($G138="Taxable",$F138*Paramètres!$B$6,0),0))</f>
        <v/>
      </c>
      <c r="I138" s="11" t="str">
        <f aca="false">IF($A138="","",IFERROR(IF($G138="Taxable",$F138*Paramètres!$B$7,0),0))</f>
        <v/>
      </c>
      <c r="J138" s="11" t="str">
        <f aca="false">IF($A138="","",IFERROR($F138+$H138+$I138,0))</f>
        <v/>
      </c>
      <c r="K138" s="20"/>
      <c r="L138" s="20"/>
      <c r="M138" s="19"/>
      <c r="N138" s="19"/>
      <c r="O138" s="19"/>
      <c r="P138" s="19"/>
      <c r="Q138" s="19"/>
      <c r="R138" s="23" t="str">
        <f aca="true">IF($A138="","",IF($N138="Annulé","Annulé",IF(OR($M138="Reçue",$M138="Sans objet"),IF($P138="Facture reçue","À payer",IF($P138="Payée","Terminé",IF($P138="Non facturée","Facture à recevoir","Suivi de facture"))),IF($M138="Partielle","Réception partielle",IF($M138="Refusée","Réception refusée",IF(NOT(ISNUMBER($K138)),"En cours",IF($K138&lt;TODAY(),"En retard",IF($K138&lt;=TODAY()+Paramètres!$B$8,"À suivre bientôt","En cours"))))))))</f>
        <v/>
      </c>
      <c r="S138" s="24" t="str">
        <f aca="false">IF($A138="","",IFERROR(IF($L138="","",$L138-$K138),""))</f>
        <v/>
      </c>
      <c r="T138" s="21"/>
      <c r="U138" s="23" t="str">
        <f aca="false">IF($A138="","",IFERROR(IF(AND($L138&lt;&gt;"",$L138&lt;$B138),"Date à vérifier",IF(AND(OR($P138="Facture reçue",$P138="Payée"),$O138=""),"Facture manquante",IF(COUNTIF($A$6:$A$500,$A138)&gt;1,"Doublon potentiel","OK"))),"À vérifier"))</f>
        <v/>
      </c>
    </row>
    <row r="139" customFormat="false" ht="15" hidden="false" customHeight="false" outlineLevel="0" collapsed="false">
      <c r="A139" s="19"/>
      <c r="B139" s="20"/>
      <c r="C139" s="19"/>
      <c r="D139" s="21"/>
      <c r="E139" s="19"/>
      <c r="F139" s="22"/>
      <c r="G139" s="19"/>
      <c r="H139" s="11" t="str">
        <f aca="false">IF($A139="","",IFERROR(IF($G139="Taxable",$F139*Paramètres!$B$6,0),0))</f>
        <v/>
      </c>
      <c r="I139" s="11" t="str">
        <f aca="false">IF($A139="","",IFERROR(IF($G139="Taxable",$F139*Paramètres!$B$7,0),0))</f>
        <v/>
      </c>
      <c r="J139" s="11" t="str">
        <f aca="false">IF($A139="","",IFERROR($F139+$H139+$I139,0))</f>
        <v/>
      </c>
      <c r="K139" s="20"/>
      <c r="L139" s="20"/>
      <c r="M139" s="19"/>
      <c r="N139" s="19"/>
      <c r="O139" s="19"/>
      <c r="P139" s="19"/>
      <c r="Q139" s="19"/>
      <c r="R139" s="23" t="str">
        <f aca="true">IF($A139="","",IF($N139="Annulé","Annulé",IF(OR($M139="Reçue",$M139="Sans objet"),IF($P139="Facture reçue","À payer",IF($P139="Payée","Terminé",IF($P139="Non facturée","Facture à recevoir","Suivi de facture"))),IF($M139="Partielle","Réception partielle",IF($M139="Refusée","Réception refusée",IF(NOT(ISNUMBER($K139)),"En cours",IF($K139&lt;TODAY(),"En retard",IF($K139&lt;=TODAY()+Paramètres!$B$8,"À suivre bientôt","En cours"))))))))</f>
        <v/>
      </c>
      <c r="S139" s="24" t="str">
        <f aca="false">IF($A139="","",IFERROR(IF($L139="","",$L139-$K139),""))</f>
        <v/>
      </c>
      <c r="T139" s="21"/>
      <c r="U139" s="23" t="str">
        <f aca="false">IF($A139="","",IFERROR(IF(AND($L139&lt;&gt;"",$L139&lt;$B139),"Date à vérifier",IF(AND(OR($P139="Facture reçue",$P139="Payée"),$O139=""),"Facture manquante",IF(COUNTIF($A$6:$A$500,$A139)&gt;1,"Doublon potentiel","OK"))),"À vérifier"))</f>
        <v/>
      </c>
    </row>
    <row r="140" customFormat="false" ht="15" hidden="false" customHeight="false" outlineLevel="0" collapsed="false">
      <c r="A140" s="19"/>
      <c r="B140" s="20"/>
      <c r="C140" s="19"/>
      <c r="D140" s="21"/>
      <c r="E140" s="19"/>
      <c r="F140" s="22"/>
      <c r="G140" s="19"/>
      <c r="H140" s="11" t="str">
        <f aca="false">IF($A140="","",IFERROR(IF($G140="Taxable",$F140*Paramètres!$B$6,0),0))</f>
        <v/>
      </c>
      <c r="I140" s="11" t="str">
        <f aca="false">IF($A140="","",IFERROR(IF($G140="Taxable",$F140*Paramètres!$B$7,0),0))</f>
        <v/>
      </c>
      <c r="J140" s="11" t="str">
        <f aca="false">IF($A140="","",IFERROR($F140+$H140+$I140,0))</f>
        <v/>
      </c>
      <c r="K140" s="20"/>
      <c r="L140" s="20"/>
      <c r="M140" s="19"/>
      <c r="N140" s="19"/>
      <c r="O140" s="19"/>
      <c r="P140" s="19"/>
      <c r="Q140" s="19"/>
      <c r="R140" s="23" t="str">
        <f aca="true">IF($A140="","",IF($N140="Annulé","Annulé",IF(OR($M140="Reçue",$M140="Sans objet"),IF($P140="Facture reçue","À payer",IF($P140="Payée","Terminé",IF($P140="Non facturée","Facture à recevoir","Suivi de facture"))),IF($M140="Partielle","Réception partielle",IF($M140="Refusée","Réception refusée",IF(NOT(ISNUMBER($K140)),"En cours",IF($K140&lt;TODAY(),"En retard",IF($K140&lt;=TODAY()+Paramètres!$B$8,"À suivre bientôt","En cours"))))))))</f>
        <v/>
      </c>
      <c r="S140" s="24" t="str">
        <f aca="false">IF($A140="","",IFERROR(IF($L140="","",$L140-$K140),""))</f>
        <v/>
      </c>
      <c r="T140" s="21"/>
      <c r="U140" s="23" t="str">
        <f aca="false">IF($A140="","",IFERROR(IF(AND($L140&lt;&gt;"",$L140&lt;$B140),"Date à vérifier",IF(AND(OR($P140="Facture reçue",$P140="Payée"),$O140=""),"Facture manquante",IF(COUNTIF($A$6:$A$500,$A140)&gt;1,"Doublon potentiel","OK"))),"À vérifier"))</f>
        <v/>
      </c>
    </row>
    <row r="141" customFormat="false" ht="15" hidden="false" customHeight="false" outlineLevel="0" collapsed="false">
      <c r="A141" s="19"/>
      <c r="B141" s="20"/>
      <c r="C141" s="19"/>
      <c r="D141" s="21"/>
      <c r="E141" s="19"/>
      <c r="F141" s="22"/>
      <c r="G141" s="19"/>
      <c r="H141" s="11" t="str">
        <f aca="false">IF($A141="","",IFERROR(IF($G141="Taxable",$F141*Paramètres!$B$6,0),0))</f>
        <v/>
      </c>
      <c r="I141" s="11" t="str">
        <f aca="false">IF($A141="","",IFERROR(IF($G141="Taxable",$F141*Paramètres!$B$7,0),0))</f>
        <v/>
      </c>
      <c r="J141" s="11" t="str">
        <f aca="false">IF($A141="","",IFERROR($F141+$H141+$I141,0))</f>
        <v/>
      </c>
      <c r="K141" s="20"/>
      <c r="L141" s="20"/>
      <c r="M141" s="19"/>
      <c r="N141" s="19"/>
      <c r="O141" s="19"/>
      <c r="P141" s="19"/>
      <c r="Q141" s="19"/>
      <c r="R141" s="23" t="str">
        <f aca="true">IF($A141="","",IF($N141="Annulé","Annulé",IF(OR($M141="Reçue",$M141="Sans objet"),IF($P141="Facture reçue","À payer",IF($P141="Payée","Terminé",IF($P141="Non facturée","Facture à recevoir","Suivi de facture"))),IF($M141="Partielle","Réception partielle",IF($M141="Refusée","Réception refusée",IF(NOT(ISNUMBER($K141)),"En cours",IF($K141&lt;TODAY(),"En retard",IF($K141&lt;=TODAY()+Paramètres!$B$8,"À suivre bientôt","En cours"))))))))</f>
        <v/>
      </c>
      <c r="S141" s="24" t="str">
        <f aca="false">IF($A141="","",IFERROR(IF($L141="","",$L141-$K141),""))</f>
        <v/>
      </c>
      <c r="T141" s="21"/>
      <c r="U141" s="23" t="str">
        <f aca="false">IF($A141="","",IFERROR(IF(AND($L141&lt;&gt;"",$L141&lt;$B141),"Date à vérifier",IF(AND(OR($P141="Facture reçue",$P141="Payée"),$O141=""),"Facture manquante",IF(COUNTIF($A$6:$A$500,$A141)&gt;1,"Doublon potentiel","OK"))),"À vérifier"))</f>
        <v/>
      </c>
    </row>
    <row r="142" customFormat="false" ht="15" hidden="false" customHeight="false" outlineLevel="0" collapsed="false">
      <c r="A142" s="19"/>
      <c r="B142" s="20"/>
      <c r="C142" s="19"/>
      <c r="D142" s="21"/>
      <c r="E142" s="19"/>
      <c r="F142" s="22"/>
      <c r="G142" s="19"/>
      <c r="H142" s="11" t="str">
        <f aca="false">IF($A142="","",IFERROR(IF($G142="Taxable",$F142*Paramètres!$B$6,0),0))</f>
        <v/>
      </c>
      <c r="I142" s="11" t="str">
        <f aca="false">IF($A142="","",IFERROR(IF($G142="Taxable",$F142*Paramètres!$B$7,0),0))</f>
        <v/>
      </c>
      <c r="J142" s="11" t="str">
        <f aca="false">IF($A142="","",IFERROR($F142+$H142+$I142,0))</f>
        <v/>
      </c>
      <c r="K142" s="20"/>
      <c r="L142" s="20"/>
      <c r="M142" s="19"/>
      <c r="N142" s="19"/>
      <c r="O142" s="19"/>
      <c r="P142" s="19"/>
      <c r="Q142" s="19"/>
      <c r="R142" s="23" t="str">
        <f aca="true">IF($A142="","",IF($N142="Annulé","Annulé",IF(OR($M142="Reçue",$M142="Sans objet"),IF($P142="Facture reçue","À payer",IF($P142="Payée","Terminé",IF($P142="Non facturée","Facture à recevoir","Suivi de facture"))),IF($M142="Partielle","Réception partielle",IF($M142="Refusée","Réception refusée",IF(NOT(ISNUMBER($K142)),"En cours",IF($K142&lt;TODAY(),"En retard",IF($K142&lt;=TODAY()+Paramètres!$B$8,"À suivre bientôt","En cours"))))))))</f>
        <v/>
      </c>
      <c r="S142" s="24" t="str">
        <f aca="false">IF($A142="","",IFERROR(IF($L142="","",$L142-$K142),""))</f>
        <v/>
      </c>
      <c r="T142" s="21"/>
      <c r="U142" s="23" t="str">
        <f aca="false">IF($A142="","",IFERROR(IF(AND($L142&lt;&gt;"",$L142&lt;$B142),"Date à vérifier",IF(AND(OR($P142="Facture reçue",$P142="Payée"),$O142=""),"Facture manquante",IF(COUNTIF($A$6:$A$500,$A142)&gt;1,"Doublon potentiel","OK"))),"À vérifier"))</f>
        <v/>
      </c>
    </row>
    <row r="143" customFormat="false" ht="15" hidden="false" customHeight="false" outlineLevel="0" collapsed="false">
      <c r="A143" s="19"/>
      <c r="B143" s="20"/>
      <c r="C143" s="19"/>
      <c r="D143" s="21"/>
      <c r="E143" s="19"/>
      <c r="F143" s="22"/>
      <c r="G143" s="19"/>
      <c r="H143" s="11" t="str">
        <f aca="false">IF($A143="","",IFERROR(IF($G143="Taxable",$F143*Paramètres!$B$6,0),0))</f>
        <v/>
      </c>
      <c r="I143" s="11" t="str">
        <f aca="false">IF($A143="","",IFERROR(IF($G143="Taxable",$F143*Paramètres!$B$7,0),0))</f>
        <v/>
      </c>
      <c r="J143" s="11" t="str">
        <f aca="false">IF($A143="","",IFERROR($F143+$H143+$I143,0))</f>
        <v/>
      </c>
      <c r="K143" s="20"/>
      <c r="L143" s="20"/>
      <c r="M143" s="19"/>
      <c r="N143" s="19"/>
      <c r="O143" s="19"/>
      <c r="P143" s="19"/>
      <c r="Q143" s="19"/>
      <c r="R143" s="23" t="str">
        <f aca="true">IF($A143="","",IF($N143="Annulé","Annulé",IF(OR($M143="Reçue",$M143="Sans objet"),IF($P143="Facture reçue","À payer",IF($P143="Payée","Terminé",IF($P143="Non facturée","Facture à recevoir","Suivi de facture"))),IF($M143="Partielle","Réception partielle",IF($M143="Refusée","Réception refusée",IF(NOT(ISNUMBER($K143)),"En cours",IF($K143&lt;TODAY(),"En retard",IF($K143&lt;=TODAY()+Paramètres!$B$8,"À suivre bientôt","En cours"))))))))</f>
        <v/>
      </c>
      <c r="S143" s="24" t="str">
        <f aca="false">IF($A143="","",IFERROR(IF($L143="","",$L143-$K143),""))</f>
        <v/>
      </c>
      <c r="T143" s="21"/>
      <c r="U143" s="23" t="str">
        <f aca="false">IF($A143="","",IFERROR(IF(AND($L143&lt;&gt;"",$L143&lt;$B143),"Date à vérifier",IF(AND(OR($P143="Facture reçue",$P143="Payée"),$O143=""),"Facture manquante",IF(COUNTIF($A$6:$A$500,$A143)&gt;1,"Doublon potentiel","OK"))),"À vérifier"))</f>
        <v/>
      </c>
    </row>
    <row r="144" customFormat="false" ht="15" hidden="false" customHeight="false" outlineLevel="0" collapsed="false">
      <c r="A144" s="19"/>
      <c r="B144" s="20"/>
      <c r="C144" s="19"/>
      <c r="D144" s="21"/>
      <c r="E144" s="19"/>
      <c r="F144" s="22"/>
      <c r="G144" s="19"/>
      <c r="H144" s="11" t="str">
        <f aca="false">IF($A144="","",IFERROR(IF($G144="Taxable",$F144*Paramètres!$B$6,0),0))</f>
        <v/>
      </c>
      <c r="I144" s="11" t="str">
        <f aca="false">IF($A144="","",IFERROR(IF($G144="Taxable",$F144*Paramètres!$B$7,0),0))</f>
        <v/>
      </c>
      <c r="J144" s="11" t="str">
        <f aca="false">IF($A144="","",IFERROR($F144+$H144+$I144,0))</f>
        <v/>
      </c>
      <c r="K144" s="20"/>
      <c r="L144" s="20"/>
      <c r="M144" s="19"/>
      <c r="N144" s="19"/>
      <c r="O144" s="19"/>
      <c r="P144" s="19"/>
      <c r="Q144" s="19"/>
      <c r="R144" s="23" t="str">
        <f aca="true">IF($A144="","",IF($N144="Annulé","Annulé",IF(OR($M144="Reçue",$M144="Sans objet"),IF($P144="Facture reçue","À payer",IF($P144="Payée","Terminé",IF($P144="Non facturée","Facture à recevoir","Suivi de facture"))),IF($M144="Partielle","Réception partielle",IF($M144="Refusée","Réception refusée",IF(NOT(ISNUMBER($K144)),"En cours",IF($K144&lt;TODAY(),"En retard",IF($K144&lt;=TODAY()+Paramètres!$B$8,"À suivre bientôt","En cours"))))))))</f>
        <v/>
      </c>
      <c r="S144" s="24" t="str">
        <f aca="false">IF($A144="","",IFERROR(IF($L144="","",$L144-$K144),""))</f>
        <v/>
      </c>
      <c r="T144" s="21"/>
      <c r="U144" s="23" t="str">
        <f aca="false">IF($A144="","",IFERROR(IF(AND($L144&lt;&gt;"",$L144&lt;$B144),"Date à vérifier",IF(AND(OR($P144="Facture reçue",$P144="Payée"),$O144=""),"Facture manquante",IF(COUNTIF($A$6:$A$500,$A144)&gt;1,"Doublon potentiel","OK"))),"À vérifier"))</f>
        <v/>
      </c>
    </row>
    <row r="145" customFormat="false" ht="15" hidden="false" customHeight="false" outlineLevel="0" collapsed="false">
      <c r="A145" s="19"/>
      <c r="B145" s="20"/>
      <c r="C145" s="19"/>
      <c r="D145" s="21"/>
      <c r="E145" s="19"/>
      <c r="F145" s="22"/>
      <c r="G145" s="19"/>
      <c r="H145" s="11" t="str">
        <f aca="false">IF($A145="","",IFERROR(IF($G145="Taxable",$F145*Paramètres!$B$6,0),0))</f>
        <v/>
      </c>
      <c r="I145" s="11" t="str">
        <f aca="false">IF($A145="","",IFERROR(IF($G145="Taxable",$F145*Paramètres!$B$7,0),0))</f>
        <v/>
      </c>
      <c r="J145" s="11" t="str">
        <f aca="false">IF($A145="","",IFERROR($F145+$H145+$I145,0))</f>
        <v/>
      </c>
      <c r="K145" s="20"/>
      <c r="L145" s="20"/>
      <c r="M145" s="19"/>
      <c r="N145" s="19"/>
      <c r="O145" s="19"/>
      <c r="P145" s="19"/>
      <c r="Q145" s="19"/>
      <c r="R145" s="23" t="str">
        <f aca="true">IF($A145="","",IF($N145="Annulé","Annulé",IF(OR($M145="Reçue",$M145="Sans objet"),IF($P145="Facture reçue","À payer",IF($P145="Payée","Terminé",IF($P145="Non facturée","Facture à recevoir","Suivi de facture"))),IF($M145="Partielle","Réception partielle",IF($M145="Refusée","Réception refusée",IF(NOT(ISNUMBER($K145)),"En cours",IF($K145&lt;TODAY(),"En retard",IF($K145&lt;=TODAY()+Paramètres!$B$8,"À suivre bientôt","En cours"))))))))</f>
        <v/>
      </c>
      <c r="S145" s="24" t="str">
        <f aca="false">IF($A145="","",IFERROR(IF($L145="","",$L145-$K145),""))</f>
        <v/>
      </c>
      <c r="T145" s="21"/>
      <c r="U145" s="23" t="str">
        <f aca="false">IF($A145="","",IFERROR(IF(AND($L145&lt;&gt;"",$L145&lt;$B145),"Date à vérifier",IF(AND(OR($P145="Facture reçue",$P145="Payée"),$O145=""),"Facture manquante",IF(COUNTIF($A$6:$A$500,$A145)&gt;1,"Doublon potentiel","OK"))),"À vérifier"))</f>
        <v/>
      </c>
    </row>
    <row r="146" customFormat="false" ht="15" hidden="false" customHeight="false" outlineLevel="0" collapsed="false">
      <c r="A146" s="19"/>
      <c r="B146" s="20"/>
      <c r="C146" s="19"/>
      <c r="D146" s="21"/>
      <c r="E146" s="19"/>
      <c r="F146" s="22"/>
      <c r="G146" s="19"/>
      <c r="H146" s="11" t="str">
        <f aca="false">IF($A146="","",IFERROR(IF($G146="Taxable",$F146*Paramètres!$B$6,0),0))</f>
        <v/>
      </c>
      <c r="I146" s="11" t="str">
        <f aca="false">IF($A146="","",IFERROR(IF($G146="Taxable",$F146*Paramètres!$B$7,0),0))</f>
        <v/>
      </c>
      <c r="J146" s="11" t="str">
        <f aca="false">IF($A146="","",IFERROR($F146+$H146+$I146,0))</f>
        <v/>
      </c>
      <c r="K146" s="20"/>
      <c r="L146" s="20"/>
      <c r="M146" s="19"/>
      <c r="N146" s="19"/>
      <c r="O146" s="19"/>
      <c r="P146" s="19"/>
      <c r="Q146" s="19"/>
      <c r="R146" s="23" t="str">
        <f aca="true">IF($A146="","",IF($N146="Annulé","Annulé",IF(OR($M146="Reçue",$M146="Sans objet"),IF($P146="Facture reçue","À payer",IF($P146="Payée","Terminé",IF($P146="Non facturée","Facture à recevoir","Suivi de facture"))),IF($M146="Partielle","Réception partielle",IF($M146="Refusée","Réception refusée",IF(NOT(ISNUMBER($K146)),"En cours",IF($K146&lt;TODAY(),"En retard",IF($K146&lt;=TODAY()+Paramètres!$B$8,"À suivre bientôt","En cours"))))))))</f>
        <v/>
      </c>
      <c r="S146" s="24" t="str">
        <f aca="false">IF($A146="","",IFERROR(IF($L146="","",$L146-$K146),""))</f>
        <v/>
      </c>
      <c r="T146" s="21"/>
      <c r="U146" s="23" t="str">
        <f aca="false">IF($A146="","",IFERROR(IF(AND($L146&lt;&gt;"",$L146&lt;$B146),"Date à vérifier",IF(AND(OR($P146="Facture reçue",$P146="Payée"),$O146=""),"Facture manquante",IF(COUNTIF($A$6:$A$500,$A146)&gt;1,"Doublon potentiel","OK"))),"À vérifier"))</f>
        <v/>
      </c>
    </row>
    <row r="147" customFormat="false" ht="15" hidden="false" customHeight="false" outlineLevel="0" collapsed="false">
      <c r="A147" s="19"/>
      <c r="B147" s="20"/>
      <c r="C147" s="19"/>
      <c r="D147" s="21"/>
      <c r="E147" s="19"/>
      <c r="F147" s="22"/>
      <c r="G147" s="19"/>
      <c r="H147" s="11" t="str">
        <f aca="false">IF($A147="","",IFERROR(IF($G147="Taxable",$F147*Paramètres!$B$6,0),0))</f>
        <v/>
      </c>
      <c r="I147" s="11" t="str">
        <f aca="false">IF($A147="","",IFERROR(IF($G147="Taxable",$F147*Paramètres!$B$7,0),0))</f>
        <v/>
      </c>
      <c r="J147" s="11" t="str">
        <f aca="false">IF($A147="","",IFERROR($F147+$H147+$I147,0))</f>
        <v/>
      </c>
      <c r="K147" s="20"/>
      <c r="L147" s="20"/>
      <c r="M147" s="19"/>
      <c r="N147" s="19"/>
      <c r="O147" s="19"/>
      <c r="P147" s="19"/>
      <c r="Q147" s="19"/>
      <c r="R147" s="23" t="str">
        <f aca="true">IF($A147="","",IF($N147="Annulé","Annulé",IF(OR($M147="Reçue",$M147="Sans objet"),IF($P147="Facture reçue","À payer",IF($P147="Payée","Terminé",IF($P147="Non facturée","Facture à recevoir","Suivi de facture"))),IF($M147="Partielle","Réception partielle",IF($M147="Refusée","Réception refusée",IF(NOT(ISNUMBER($K147)),"En cours",IF($K147&lt;TODAY(),"En retard",IF($K147&lt;=TODAY()+Paramètres!$B$8,"À suivre bientôt","En cours"))))))))</f>
        <v/>
      </c>
      <c r="S147" s="24" t="str">
        <f aca="false">IF($A147="","",IFERROR(IF($L147="","",$L147-$K147),""))</f>
        <v/>
      </c>
      <c r="T147" s="21"/>
      <c r="U147" s="23" t="str">
        <f aca="false">IF($A147="","",IFERROR(IF(AND($L147&lt;&gt;"",$L147&lt;$B147),"Date à vérifier",IF(AND(OR($P147="Facture reçue",$P147="Payée"),$O147=""),"Facture manquante",IF(COUNTIF($A$6:$A$500,$A147)&gt;1,"Doublon potentiel","OK"))),"À vérifier"))</f>
        <v/>
      </c>
    </row>
    <row r="148" customFormat="false" ht="15" hidden="false" customHeight="false" outlineLevel="0" collapsed="false">
      <c r="A148" s="19"/>
      <c r="B148" s="20"/>
      <c r="C148" s="19"/>
      <c r="D148" s="21"/>
      <c r="E148" s="19"/>
      <c r="F148" s="22"/>
      <c r="G148" s="19"/>
      <c r="H148" s="11" t="str">
        <f aca="false">IF($A148="","",IFERROR(IF($G148="Taxable",$F148*Paramètres!$B$6,0),0))</f>
        <v/>
      </c>
      <c r="I148" s="11" t="str">
        <f aca="false">IF($A148="","",IFERROR(IF($G148="Taxable",$F148*Paramètres!$B$7,0),0))</f>
        <v/>
      </c>
      <c r="J148" s="11" t="str">
        <f aca="false">IF($A148="","",IFERROR($F148+$H148+$I148,0))</f>
        <v/>
      </c>
      <c r="K148" s="20"/>
      <c r="L148" s="20"/>
      <c r="M148" s="19"/>
      <c r="N148" s="19"/>
      <c r="O148" s="19"/>
      <c r="P148" s="19"/>
      <c r="Q148" s="19"/>
      <c r="R148" s="23" t="str">
        <f aca="true">IF($A148="","",IF($N148="Annulé","Annulé",IF(OR($M148="Reçue",$M148="Sans objet"),IF($P148="Facture reçue","À payer",IF($P148="Payée","Terminé",IF($P148="Non facturée","Facture à recevoir","Suivi de facture"))),IF($M148="Partielle","Réception partielle",IF($M148="Refusée","Réception refusée",IF(NOT(ISNUMBER($K148)),"En cours",IF($K148&lt;TODAY(),"En retard",IF($K148&lt;=TODAY()+Paramètres!$B$8,"À suivre bientôt","En cours"))))))))</f>
        <v/>
      </c>
      <c r="S148" s="24" t="str">
        <f aca="false">IF($A148="","",IFERROR(IF($L148="","",$L148-$K148),""))</f>
        <v/>
      </c>
      <c r="T148" s="21"/>
      <c r="U148" s="23" t="str">
        <f aca="false">IF($A148="","",IFERROR(IF(AND($L148&lt;&gt;"",$L148&lt;$B148),"Date à vérifier",IF(AND(OR($P148="Facture reçue",$P148="Payée"),$O148=""),"Facture manquante",IF(COUNTIF($A$6:$A$500,$A148)&gt;1,"Doublon potentiel","OK"))),"À vérifier"))</f>
        <v/>
      </c>
    </row>
    <row r="149" customFormat="false" ht="15" hidden="false" customHeight="false" outlineLevel="0" collapsed="false">
      <c r="A149" s="19"/>
      <c r="B149" s="20"/>
      <c r="C149" s="19"/>
      <c r="D149" s="21"/>
      <c r="E149" s="19"/>
      <c r="F149" s="22"/>
      <c r="G149" s="19"/>
      <c r="H149" s="11" t="str">
        <f aca="false">IF($A149="","",IFERROR(IF($G149="Taxable",$F149*Paramètres!$B$6,0),0))</f>
        <v/>
      </c>
      <c r="I149" s="11" t="str">
        <f aca="false">IF($A149="","",IFERROR(IF($G149="Taxable",$F149*Paramètres!$B$7,0),0))</f>
        <v/>
      </c>
      <c r="J149" s="11" t="str">
        <f aca="false">IF($A149="","",IFERROR($F149+$H149+$I149,0))</f>
        <v/>
      </c>
      <c r="K149" s="20"/>
      <c r="L149" s="20"/>
      <c r="M149" s="19"/>
      <c r="N149" s="19"/>
      <c r="O149" s="19"/>
      <c r="P149" s="19"/>
      <c r="Q149" s="19"/>
      <c r="R149" s="23" t="str">
        <f aca="true">IF($A149="","",IF($N149="Annulé","Annulé",IF(OR($M149="Reçue",$M149="Sans objet"),IF($P149="Facture reçue","À payer",IF($P149="Payée","Terminé",IF($P149="Non facturée","Facture à recevoir","Suivi de facture"))),IF($M149="Partielle","Réception partielle",IF($M149="Refusée","Réception refusée",IF(NOT(ISNUMBER($K149)),"En cours",IF($K149&lt;TODAY(),"En retard",IF($K149&lt;=TODAY()+Paramètres!$B$8,"À suivre bientôt","En cours"))))))))</f>
        <v/>
      </c>
      <c r="S149" s="24" t="str">
        <f aca="false">IF($A149="","",IFERROR(IF($L149="","",$L149-$K149),""))</f>
        <v/>
      </c>
      <c r="T149" s="21"/>
      <c r="U149" s="23" t="str">
        <f aca="false">IF($A149="","",IFERROR(IF(AND($L149&lt;&gt;"",$L149&lt;$B149),"Date à vérifier",IF(AND(OR($P149="Facture reçue",$P149="Payée"),$O149=""),"Facture manquante",IF(COUNTIF($A$6:$A$500,$A149)&gt;1,"Doublon potentiel","OK"))),"À vérifier"))</f>
        <v/>
      </c>
    </row>
    <row r="150" customFormat="false" ht="15" hidden="false" customHeight="false" outlineLevel="0" collapsed="false">
      <c r="A150" s="19"/>
      <c r="B150" s="20"/>
      <c r="C150" s="19"/>
      <c r="D150" s="21"/>
      <c r="E150" s="19"/>
      <c r="F150" s="22"/>
      <c r="G150" s="19"/>
      <c r="H150" s="11" t="str">
        <f aca="false">IF($A150="","",IFERROR(IF($G150="Taxable",$F150*Paramètres!$B$6,0),0))</f>
        <v/>
      </c>
      <c r="I150" s="11" t="str">
        <f aca="false">IF($A150="","",IFERROR(IF($G150="Taxable",$F150*Paramètres!$B$7,0),0))</f>
        <v/>
      </c>
      <c r="J150" s="11" t="str">
        <f aca="false">IF($A150="","",IFERROR($F150+$H150+$I150,0))</f>
        <v/>
      </c>
      <c r="K150" s="20"/>
      <c r="L150" s="20"/>
      <c r="M150" s="19"/>
      <c r="N150" s="19"/>
      <c r="O150" s="19"/>
      <c r="P150" s="19"/>
      <c r="Q150" s="19"/>
      <c r="R150" s="23" t="str">
        <f aca="true">IF($A150="","",IF($N150="Annulé","Annulé",IF(OR($M150="Reçue",$M150="Sans objet"),IF($P150="Facture reçue","À payer",IF($P150="Payée","Terminé",IF($P150="Non facturée","Facture à recevoir","Suivi de facture"))),IF($M150="Partielle","Réception partielle",IF($M150="Refusée","Réception refusée",IF(NOT(ISNUMBER($K150)),"En cours",IF($K150&lt;TODAY(),"En retard",IF($K150&lt;=TODAY()+Paramètres!$B$8,"À suivre bientôt","En cours"))))))))</f>
        <v/>
      </c>
      <c r="S150" s="24" t="str">
        <f aca="false">IF($A150="","",IFERROR(IF($L150="","",$L150-$K150),""))</f>
        <v/>
      </c>
      <c r="T150" s="21"/>
      <c r="U150" s="23" t="str">
        <f aca="false">IF($A150="","",IFERROR(IF(AND($L150&lt;&gt;"",$L150&lt;$B150),"Date à vérifier",IF(AND(OR($P150="Facture reçue",$P150="Payée"),$O150=""),"Facture manquante",IF(COUNTIF($A$6:$A$500,$A150)&gt;1,"Doublon potentiel","OK"))),"À vérifier"))</f>
        <v/>
      </c>
    </row>
    <row r="151" customFormat="false" ht="15" hidden="false" customHeight="false" outlineLevel="0" collapsed="false">
      <c r="A151" s="19"/>
      <c r="B151" s="20"/>
      <c r="C151" s="19"/>
      <c r="D151" s="21"/>
      <c r="E151" s="19"/>
      <c r="F151" s="22"/>
      <c r="G151" s="19"/>
      <c r="H151" s="11" t="str">
        <f aca="false">IF($A151="","",IFERROR(IF($G151="Taxable",$F151*Paramètres!$B$6,0),0))</f>
        <v/>
      </c>
      <c r="I151" s="11" t="str">
        <f aca="false">IF($A151="","",IFERROR(IF($G151="Taxable",$F151*Paramètres!$B$7,0),0))</f>
        <v/>
      </c>
      <c r="J151" s="11" t="str">
        <f aca="false">IF($A151="","",IFERROR($F151+$H151+$I151,0))</f>
        <v/>
      </c>
      <c r="K151" s="20"/>
      <c r="L151" s="20"/>
      <c r="M151" s="19"/>
      <c r="N151" s="19"/>
      <c r="O151" s="19"/>
      <c r="P151" s="19"/>
      <c r="Q151" s="19"/>
      <c r="R151" s="23" t="str">
        <f aca="true">IF($A151="","",IF($N151="Annulé","Annulé",IF(OR($M151="Reçue",$M151="Sans objet"),IF($P151="Facture reçue","À payer",IF($P151="Payée","Terminé",IF($P151="Non facturée","Facture à recevoir","Suivi de facture"))),IF($M151="Partielle","Réception partielle",IF($M151="Refusée","Réception refusée",IF(NOT(ISNUMBER($K151)),"En cours",IF($K151&lt;TODAY(),"En retard",IF($K151&lt;=TODAY()+Paramètres!$B$8,"À suivre bientôt","En cours"))))))))</f>
        <v/>
      </c>
      <c r="S151" s="24" t="str">
        <f aca="false">IF($A151="","",IFERROR(IF($L151="","",$L151-$K151),""))</f>
        <v/>
      </c>
      <c r="T151" s="21"/>
      <c r="U151" s="23" t="str">
        <f aca="false">IF($A151="","",IFERROR(IF(AND($L151&lt;&gt;"",$L151&lt;$B151),"Date à vérifier",IF(AND(OR($P151="Facture reçue",$P151="Payée"),$O151=""),"Facture manquante",IF(COUNTIF($A$6:$A$500,$A151)&gt;1,"Doublon potentiel","OK"))),"À vérifier"))</f>
        <v/>
      </c>
    </row>
    <row r="152" customFormat="false" ht="15" hidden="false" customHeight="false" outlineLevel="0" collapsed="false">
      <c r="A152" s="19"/>
      <c r="B152" s="20"/>
      <c r="C152" s="19"/>
      <c r="D152" s="21"/>
      <c r="E152" s="19"/>
      <c r="F152" s="22"/>
      <c r="G152" s="19"/>
      <c r="H152" s="11" t="str">
        <f aca="false">IF($A152="","",IFERROR(IF($G152="Taxable",$F152*Paramètres!$B$6,0),0))</f>
        <v/>
      </c>
      <c r="I152" s="11" t="str">
        <f aca="false">IF($A152="","",IFERROR(IF($G152="Taxable",$F152*Paramètres!$B$7,0),0))</f>
        <v/>
      </c>
      <c r="J152" s="11" t="str">
        <f aca="false">IF($A152="","",IFERROR($F152+$H152+$I152,0))</f>
        <v/>
      </c>
      <c r="K152" s="20"/>
      <c r="L152" s="20"/>
      <c r="M152" s="19"/>
      <c r="N152" s="19"/>
      <c r="O152" s="19"/>
      <c r="P152" s="19"/>
      <c r="Q152" s="19"/>
      <c r="R152" s="23" t="str">
        <f aca="true">IF($A152="","",IF($N152="Annulé","Annulé",IF(OR($M152="Reçue",$M152="Sans objet"),IF($P152="Facture reçue","À payer",IF($P152="Payée","Terminé",IF($P152="Non facturée","Facture à recevoir","Suivi de facture"))),IF($M152="Partielle","Réception partielle",IF($M152="Refusée","Réception refusée",IF(NOT(ISNUMBER($K152)),"En cours",IF($K152&lt;TODAY(),"En retard",IF($K152&lt;=TODAY()+Paramètres!$B$8,"À suivre bientôt","En cours"))))))))</f>
        <v/>
      </c>
      <c r="S152" s="24" t="str">
        <f aca="false">IF($A152="","",IFERROR(IF($L152="","",$L152-$K152),""))</f>
        <v/>
      </c>
      <c r="T152" s="21"/>
      <c r="U152" s="23" t="str">
        <f aca="false">IF($A152="","",IFERROR(IF(AND($L152&lt;&gt;"",$L152&lt;$B152),"Date à vérifier",IF(AND(OR($P152="Facture reçue",$P152="Payée"),$O152=""),"Facture manquante",IF(COUNTIF($A$6:$A$500,$A152)&gt;1,"Doublon potentiel","OK"))),"À vérifier"))</f>
        <v/>
      </c>
    </row>
    <row r="153" customFormat="false" ht="15" hidden="false" customHeight="false" outlineLevel="0" collapsed="false">
      <c r="A153" s="19"/>
      <c r="B153" s="20"/>
      <c r="C153" s="19"/>
      <c r="D153" s="21"/>
      <c r="E153" s="19"/>
      <c r="F153" s="22"/>
      <c r="G153" s="19"/>
      <c r="H153" s="11" t="str">
        <f aca="false">IF($A153="","",IFERROR(IF($G153="Taxable",$F153*Paramètres!$B$6,0),0))</f>
        <v/>
      </c>
      <c r="I153" s="11" t="str">
        <f aca="false">IF($A153="","",IFERROR(IF($G153="Taxable",$F153*Paramètres!$B$7,0),0))</f>
        <v/>
      </c>
      <c r="J153" s="11" t="str">
        <f aca="false">IF($A153="","",IFERROR($F153+$H153+$I153,0))</f>
        <v/>
      </c>
      <c r="K153" s="20"/>
      <c r="L153" s="20"/>
      <c r="M153" s="19"/>
      <c r="N153" s="19"/>
      <c r="O153" s="19"/>
      <c r="P153" s="19"/>
      <c r="Q153" s="19"/>
      <c r="R153" s="23" t="str">
        <f aca="true">IF($A153="","",IF($N153="Annulé","Annulé",IF(OR($M153="Reçue",$M153="Sans objet"),IF($P153="Facture reçue","À payer",IF($P153="Payée","Terminé",IF($P153="Non facturée","Facture à recevoir","Suivi de facture"))),IF($M153="Partielle","Réception partielle",IF($M153="Refusée","Réception refusée",IF(NOT(ISNUMBER($K153)),"En cours",IF($K153&lt;TODAY(),"En retard",IF($K153&lt;=TODAY()+Paramètres!$B$8,"À suivre bientôt","En cours"))))))))</f>
        <v/>
      </c>
      <c r="S153" s="24" t="str">
        <f aca="false">IF($A153="","",IFERROR(IF($L153="","",$L153-$K153),""))</f>
        <v/>
      </c>
      <c r="T153" s="21"/>
      <c r="U153" s="23" t="str">
        <f aca="false">IF($A153="","",IFERROR(IF(AND($L153&lt;&gt;"",$L153&lt;$B153),"Date à vérifier",IF(AND(OR($P153="Facture reçue",$P153="Payée"),$O153=""),"Facture manquante",IF(COUNTIF($A$6:$A$500,$A153)&gt;1,"Doublon potentiel","OK"))),"À vérifier"))</f>
        <v/>
      </c>
    </row>
    <row r="154" customFormat="false" ht="15" hidden="false" customHeight="false" outlineLevel="0" collapsed="false">
      <c r="A154" s="19"/>
      <c r="B154" s="20"/>
      <c r="C154" s="19"/>
      <c r="D154" s="21"/>
      <c r="E154" s="19"/>
      <c r="F154" s="22"/>
      <c r="G154" s="19"/>
      <c r="H154" s="11" t="str">
        <f aca="false">IF($A154="","",IFERROR(IF($G154="Taxable",$F154*Paramètres!$B$6,0),0))</f>
        <v/>
      </c>
      <c r="I154" s="11" t="str">
        <f aca="false">IF($A154="","",IFERROR(IF($G154="Taxable",$F154*Paramètres!$B$7,0),0))</f>
        <v/>
      </c>
      <c r="J154" s="11" t="str">
        <f aca="false">IF($A154="","",IFERROR($F154+$H154+$I154,0))</f>
        <v/>
      </c>
      <c r="K154" s="20"/>
      <c r="L154" s="20"/>
      <c r="M154" s="19"/>
      <c r="N154" s="19"/>
      <c r="O154" s="19"/>
      <c r="P154" s="19"/>
      <c r="Q154" s="19"/>
      <c r="R154" s="23" t="str">
        <f aca="true">IF($A154="","",IF($N154="Annulé","Annulé",IF(OR($M154="Reçue",$M154="Sans objet"),IF($P154="Facture reçue","À payer",IF($P154="Payée","Terminé",IF($P154="Non facturée","Facture à recevoir","Suivi de facture"))),IF($M154="Partielle","Réception partielle",IF($M154="Refusée","Réception refusée",IF(NOT(ISNUMBER($K154)),"En cours",IF($K154&lt;TODAY(),"En retard",IF($K154&lt;=TODAY()+Paramètres!$B$8,"À suivre bientôt","En cours"))))))))</f>
        <v/>
      </c>
      <c r="S154" s="24" t="str">
        <f aca="false">IF($A154="","",IFERROR(IF($L154="","",$L154-$K154),""))</f>
        <v/>
      </c>
      <c r="T154" s="21"/>
      <c r="U154" s="23" t="str">
        <f aca="false">IF($A154="","",IFERROR(IF(AND($L154&lt;&gt;"",$L154&lt;$B154),"Date à vérifier",IF(AND(OR($P154="Facture reçue",$P154="Payée"),$O154=""),"Facture manquante",IF(COUNTIF($A$6:$A$500,$A154)&gt;1,"Doublon potentiel","OK"))),"À vérifier"))</f>
        <v/>
      </c>
    </row>
    <row r="155" customFormat="false" ht="15" hidden="false" customHeight="false" outlineLevel="0" collapsed="false">
      <c r="A155" s="19"/>
      <c r="B155" s="20"/>
      <c r="C155" s="19"/>
      <c r="D155" s="21"/>
      <c r="E155" s="19"/>
      <c r="F155" s="22"/>
      <c r="G155" s="19"/>
      <c r="H155" s="11" t="str">
        <f aca="false">IF($A155="","",IFERROR(IF($G155="Taxable",$F155*Paramètres!$B$6,0),0))</f>
        <v/>
      </c>
      <c r="I155" s="11" t="str">
        <f aca="false">IF($A155="","",IFERROR(IF($G155="Taxable",$F155*Paramètres!$B$7,0),0))</f>
        <v/>
      </c>
      <c r="J155" s="11" t="str">
        <f aca="false">IF($A155="","",IFERROR($F155+$H155+$I155,0))</f>
        <v/>
      </c>
      <c r="K155" s="20"/>
      <c r="L155" s="20"/>
      <c r="M155" s="19"/>
      <c r="N155" s="19"/>
      <c r="O155" s="19"/>
      <c r="P155" s="19"/>
      <c r="Q155" s="19"/>
      <c r="R155" s="23" t="str">
        <f aca="true">IF($A155="","",IF($N155="Annulé","Annulé",IF(OR($M155="Reçue",$M155="Sans objet"),IF($P155="Facture reçue","À payer",IF($P155="Payée","Terminé",IF($P155="Non facturée","Facture à recevoir","Suivi de facture"))),IF($M155="Partielle","Réception partielle",IF($M155="Refusée","Réception refusée",IF(NOT(ISNUMBER($K155)),"En cours",IF($K155&lt;TODAY(),"En retard",IF($K155&lt;=TODAY()+Paramètres!$B$8,"À suivre bientôt","En cours"))))))))</f>
        <v/>
      </c>
      <c r="S155" s="24" t="str">
        <f aca="false">IF($A155="","",IFERROR(IF($L155="","",$L155-$K155),""))</f>
        <v/>
      </c>
      <c r="T155" s="21"/>
      <c r="U155" s="23" t="str">
        <f aca="false">IF($A155="","",IFERROR(IF(AND($L155&lt;&gt;"",$L155&lt;$B155),"Date à vérifier",IF(AND(OR($P155="Facture reçue",$P155="Payée"),$O155=""),"Facture manquante",IF(COUNTIF($A$6:$A$500,$A155)&gt;1,"Doublon potentiel","OK"))),"À vérifier"))</f>
        <v/>
      </c>
    </row>
    <row r="156" customFormat="false" ht="15" hidden="false" customHeight="false" outlineLevel="0" collapsed="false">
      <c r="A156" s="19"/>
      <c r="B156" s="20"/>
      <c r="C156" s="19"/>
      <c r="D156" s="21"/>
      <c r="E156" s="19"/>
      <c r="F156" s="22"/>
      <c r="G156" s="19"/>
      <c r="H156" s="11" t="str">
        <f aca="false">IF($A156="","",IFERROR(IF($G156="Taxable",$F156*Paramètres!$B$6,0),0))</f>
        <v/>
      </c>
      <c r="I156" s="11" t="str">
        <f aca="false">IF($A156="","",IFERROR(IF($G156="Taxable",$F156*Paramètres!$B$7,0),0))</f>
        <v/>
      </c>
      <c r="J156" s="11" t="str">
        <f aca="false">IF($A156="","",IFERROR($F156+$H156+$I156,0))</f>
        <v/>
      </c>
      <c r="K156" s="20"/>
      <c r="L156" s="20"/>
      <c r="M156" s="19"/>
      <c r="N156" s="19"/>
      <c r="O156" s="19"/>
      <c r="P156" s="19"/>
      <c r="Q156" s="19"/>
      <c r="R156" s="23" t="str">
        <f aca="true">IF($A156="","",IF($N156="Annulé","Annulé",IF(OR($M156="Reçue",$M156="Sans objet"),IF($P156="Facture reçue","À payer",IF($P156="Payée","Terminé",IF($P156="Non facturée","Facture à recevoir","Suivi de facture"))),IF($M156="Partielle","Réception partielle",IF($M156="Refusée","Réception refusée",IF(NOT(ISNUMBER($K156)),"En cours",IF($K156&lt;TODAY(),"En retard",IF($K156&lt;=TODAY()+Paramètres!$B$8,"À suivre bientôt","En cours"))))))))</f>
        <v/>
      </c>
      <c r="S156" s="24" t="str">
        <f aca="false">IF($A156="","",IFERROR(IF($L156="","",$L156-$K156),""))</f>
        <v/>
      </c>
      <c r="T156" s="21"/>
      <c r="U156" s="23" t="str">
        <f aca="false">IF($A156="","",IFERROR(IF(AND($L156&lt;&gt;"",$L156&lt;$B156),"Date à vérifier",IF(AND(OR($P156="Facture reçue",$P156="Payée"),$O156=""),"Facture manquante",IF(COUNTIF($A$6:$A$500,$A156)&gt;1,"Doublon potentiel","OK"))),"À vérifier"))</f>
        <v/>
      </c>
    </row>
    <row r="157" customFormat="false" ht="15" hidden="false" customHeight="false" outlineLevel="0" collapsed="false">
      <c r="A157" s="19"/>
      <c r="B157" s="20"/>
      <c r="C157" s="19"/>
      <c r="D157" s="21"/>
      <c r="E157" s="19"/>
      <c r="F157" s="22"/>
      <c r="G157" s="19"/>
      <c r="H157" s="11" t="str">
        <f aca="false">IF($A157="","",IFERROR(IF($G157="Taxable",$F157*Paramètres!$B$6,0),0))</f>
        <v/>
      </c>
      <c r="I157" s="11" t="str">
        <f aca="false">IF($A157="","",IFERROR(IF($G157="Taxable",$F157*Paramètres!$B$7,0),0))</f>
        <v/>
      </c>
      <c r="J157" s="11" t="str">
        <f aca="false">IF($A157="","",IFERROR($F157+$H157+$I157,0))</f>
        <v/>
      </c>
      <c r="K157" s="20"/>
      <c r="L157" s="20"/>
      <c r="M157" s="19"/>
      <c r="N157" s="19"/>
      <c r="O157" s="19"/>
      <c r="P157" s="19"/>
      <c r="Q157" s="19"/>
      <c r="R157" s="23" t="str">
        <f aca="true">IF($A157="","",IF($N157="Annulé","Annulé",IF(OR($M157="Reçue",$M157="Sans objet"),IF($P157="Facture reçue","À payer",IF($P157="Payée","Terminé",IF($P157="Non facturée","Facture à recevoir","Suivi de facture"))),IF($M157="Partielle","Réception partielle",IF($M157="Refusée","Réception refusée",IF(NOT(ISNUMBER($K157)),"En cours",IF($K157&lt;TODAY(),"En retard",IF($K157&lt;=TODAY()+Paramètres!$B$8,"À suivre bientôt","En cours"))))))))</f>
        <v/>
      </c>
      <c r="S157" s="24" t="str">
        <f aca="false">IF($A157="","",IFERROR(IF($L157="","",$L157-$K157),""))</f>
        <v/>
      </c>
      <c r="T157" s="21"/>
      <c r="U157" s="23" t="str">
        <f aca="false">IF($A157="","",IFERROR(IF(AND($L157&lt;&gt;"",$L157&lt;$B157),"Date à vérifier",IF(AND(OR($P157="Facture reçue",$P157="Payée"),$O157=""),"Facture manquante",IF(COUNTIF($A$6:$A$500,$A157)&gt;1,"Doublon potentiel","OK"))),"À vérifier"))</f>
        <v/>
      </c>
    </row>
    <row r="158" customFormat="false" ht="15" hidden="false" customHeight="false" outlineLevel="0" collapsed="false">
      <c r="A158" s="19"/>
      <c r="B158" s="20"/>
      <c r="C158" s="19"/>
      <c r="D158" s="21"/>
      <c r="E158" s="19"/>
      <c r="F158" s="22"/>
      <c r="G158" s="19"/>
      <c r="H158" s="11" t="str">
        <f aca="false">IF($A158="","",IFERROR(IF($G158="Taxable",$F158*Paramètres!$B$6,0),0))</f>
        <v/>
      </c>
      <c r="I158" s="11" t="str">
        <f aca="false">IF($A158="","",IFERROR(IF($G158="Taxable",$F158*Paramètres!$B$7,0),0))</f>
        <v/>
      </c>
      <c r="J158" s="11" t="str">
        <f aca="false">IF($A158="","",IFERROR($F158+$H158+$I158,0))</f>
        <v/>
      </c>
      <c r="K158" s="20"/>
      <c r="L158" s="20"/>
      <c r="M158" s="19"/>
      <c r="N158" s="19"/>
      <c r="O158" s="19"/>
      <c r="P158" s="19"/>
      <c r="Q158" s="19"/>
      <c r="R158" s="23" t="str">
        <f aca="true">IF($A158="","",IF($N158="Annulé","Annulé",IF(OR($M158="Reçue",$M158="Sans objet"),IF($P158="Facture reçue","À payer",IF($P158="Payée","Terminé",IF($P158="Non facturée","Facture à recevoir","Suivi de facture"))),IF($M158="Partielle","Réception partielle",IF($M158="Refusée","Réception refusée",IF(NOT(ISNUMBER($K158)),"En cours",IF($K158&lt;TODAY(),"En retard",IF($K158&lt;=TODAY()+Paramètres!$B$8,"À suivre bientôt","En cours"))))))))</f>
        <v/>
      </c>
      <c r="S158" s="24" t="str">
        <f aca="false">IF($A158="","",IFERROR(IF($L158="","",$L158-$K158),""))</f>
        <v/>
      </c>
      <c r="T158" s="21"/>
      <c r="U158" s="23" t="str">
        <f aca="false">IF($A158="","",IFERROR(IF(AND($L158&lt;&gt;"",$L158&lt;$B158),"Date à vérifier",IF(AND(OR($P158="Facture reçue",$P158="Payée"),$O158=""),"Facture manquante",IF(COUNTIF($A$6:$A$500,$A158)&gt;1,"Doublon potentiel","OK"))),"À vérifier"))</f>
        <v/>
      </c>
    </row>
    <row r="159" customFormat="false" ht="15" hidden="false" customHeight="false" outlineLevel="0" collapsed="false">
      <c r="A159" s="19"/>
      <c r="B159" s="20"/>
      <c r="C159" s="19"/>
      <c r="D159" s="21"/>
      <c r="E159" s="19"/>
      <c r="F159" s="22"/>
      <c r="G159" s="19"/>
      <c r="H159" s="11" t="str">
        <f aca="false">IF($A159="","",IFERROR(IF($G159="Taxable",$F159*Paramètres!$B$6,0),0))</f>
        <v/>
      </c>
      <c r="I159" s="11" t="str">
        <f aca="false">IF($A159="","",IFERROR(IF($G159="Taxable",$F159*Paramètres!$B$7,0),0))</f>
        <v/>
      </c>
      <c r="J159" s="11" t="str">
        <f aca="false">IF($A159="","",IFERROR($F159+$H159+$I159,0))</f>
        <v/>
      </c>
      <c r="K159" s="20"/>
      <c r="L159" s="20"/>
      <c r="M159" s="19"/>
      <c r="N159" s="19"/>
      <c r="O159" s="19"/>
      <c r="P159" s="19"/>
      <c r="Q159" s="19"/>
      <c r="R159" s="23" t="str">
        <f aca="true">IF($A159="","",IF($N159="Annulé","Annulé",IF(OR($M159="Reçue",$M159="Sans objet"),IF($P159="Facture reçue","À payer",IF($P159="Payée","Terminé",IF($P159="Non facturée","Facture à recevoir","Suivi de facture"))),IF($M159="Partielle","Réception partielle",IF($M159="Refusée","Réception refusée",IF(NOT(ISNUMBER($K159)),"En cours",IF($K159&lt;TODAY(),"En retard",IF($K159&lt;=TODAY()+Paramètres!$B$8,"À suivre bientôt","En cours"))))))))</f>
        <v/>
      </c>
      <c r="S159" s="24" t="str">
        <f aca="false">IF($A159="","",IFERROR(IF($L159="","",$L159-$K159),""))</f>
        <v/>
      </c>
      <c r="T159" s="21"/>
      <c r="U159" s="23" t="str">
        <f aca="false">IF($A159="","",IFERROR(IF(AND($L159&lt;&gt;"",$L159&lt;$B159),"Date à vérifier",IF(AND(OR($P159="Facture reçue",$P159="Payée"),$O159=""),"Facture manquante",IF(COUNTIF($A$6:$A$500,$A159)&gt;1,"Doublon potentiel","OK"))),"À vérifier"))</f>
        <v/>
      </c>
    </row>
    <row r="160" customFormat="false" ht="15" hidden="false" customHeight="false" outlineLevel="0" collapsed="false">
      <c r="A160" s="19"/>
      <c r="B160" s="20"/>
      <c r="C160" s="19"/>
      <c r="D160" s="21"/>
      <c r="E160" s="19"/>
      <c r="F160" s="22"/>
      <c r="G160" s="19"/>
      <c r="H160" s="11" t="str">
        <f aca="false">IF($A160="","",IFERROR(IF($G160="Taxable",$F160*Paramètres!$B$6,0),0))</f>
        <v/>
      </c>
      <c r="I160" s="11" t="str">
        <f aca="false">IF($A160="","",IFERROR(IF($G160="Taxable",$F160*Paramètres!$B$7,0),0))</f>
        <v/>
      </c>
      <c r="J160" s="11" t="str">
        <f aca="false">IF($A160="","",IFERROR($F160+$H160+$I160,0))</f>
        <v/>
      </c>
      <c r="K160" s="20"/>
      <c r="L160" s="20"/>
      <c r="M160" s="19"/>
      <c r="N160" s="19"/>
      <c r="O160" s="19"/>
      <c r="P160" s="19"/>
      <c r="Q160" s="19"/>
      <c r="R160" s="23" t="str">
        <f aca="true">IF($A160="","",IF($N160="Annulé","Annulé",IF(OR($M160="Reçue",$M160="Sans objet"),IF($P160="Facture reçue","À payer",IF($P160="Payée","Terminé",IF($P160="Non facturée","Facture à recevoir","Suivi de facture"))),IF($M160="Partielle","Réception partielle",IF($M160="Refusée","Réception refusée",IF(NOT(ISNUMBER($K160)),"En cours",IF($K160&lt;TODAY(),"En retard",IF($K160&lt;=TODAY()+Paramètres!$B$8,"À suivre bientôt","En cours"))))))))</f>
        <v/>
      </c>
      <c r="S160" s="24" t="str">
        <f aca="false">IF($A160="","",IFERROR(IF($L160="","",$L160-$K160),""))</f>
        <v/>
      </c>
      <c r="T160" s="21"/>
      <c r="U160" s="23" t="str">
        <f aca="false">IF($A160="","",IFERROR(IF(AND($L160&lt;&gt;"",$L160&lt;$B160),"Date à vérifier",IF(AND(OR($P160="Facture reçue",$P160="Payée"),$O160=""),"Facture manquante",IF(COUNTIF($A$6:$A$500,$A160)&gt;1,"Doublon potentiel","OK"))),"À vérifier"))</f>
        <v/>
      </c>
    </row>
    <row r="161" customFormat="false" ht="15" hidden="false" customHeight="false" outlineLevel="0" collapsed="false">
      <c r="A161" s="19"/>
      <c r="B161" s="20"/>
      <c r="C161" s="19"/>
      <c r="D161" s="21"/>
      <c r="E161" s="19"/>
      <c r="F161" s="22"/>
      <c r="G161" s="19"/>
      <c r="H161" s="11" t="str">
        <f aca="false">IF($A161="","",IFERROR(IF($G161="Taxable",$F161*Paramètres!$B$6,0),0))</f>
        <v/>
      </c>
      <c r="I161" s="11" t="str">
        <f aca="false">IF($A161="","",IFERROR(IF($G161="Taxable",$F161*Paramètres!$B$7,0),0))</f>
        <v/>
      </c>
      <c r="J161" s="11" t="str">
        <f aca="false">IF($A161="","",IFERROR($F161+$H161+$I161,0))</f>
        <v/>
      </c>
      <c r="K161" s="20"/>
      <c r="L161" s="20"/>
      <c r="M161" s="19"/>
      <c r="N161" s="19"/>
      <c r="O161" s="19"/>
      <c r="P161" s="19"/>
      <c r="Q161" s="19"/>
      <c r="R161" s="23" t="str">
        <f aca="true">IF($A161="","",IF($N161="Annulé","Annulé",IF(OR($M161="Reçue",$M161="Sans objet"),IF($P161="Facture reçue","À payer",IF($P161="Payée","Terminé",IF($P161="Non facturée","Facture à recevoir","Suivi de facture"))),IF($M161="Partielle","Réception partielle",IF($M161="Refusée","Réception refusée",IF(NOT(ISNUMBER($K161)),"En cours",IF($K161&lt;TODAY(),"En retard",IF($K161&lt;=TODAY()+Paramètres!$B$8,"À suivre bientôt","En cours"))))))))</f>
        <v/>
      </c>
      <c r="S161" s="24" t="str">
        <f aca="false">IF($A161="","",IFERROR(IF($L161="","",$L161-$K161),""))</f>
        <v/>
      </c>
      <c r="T161" s="21"/>
      <c r="U161" s="23" t="str">
        <f aca="false">IF($A161="","",IFERROR(IF(AND($L161&lt;&gt;"",$L161&lt;$B161),"Date à vérifier",IF(AND(OR($P161="Facture reçue",$P161="Payée"),$O161=""),"Facture manquante",IF(COUNTIF($A$6:$A$500,$A161)&gt;1,"Doublon potentiel","OK"))),"À vérifier"))</f>
        <v/>
      </c>
    </row>
    <row r="162" customFormat="false" ht="15" hidden="false" customHeight="false" outlineLevel="0" collapsed="false">
      <c r="A162" s="19"/>
      <c r="B162" s="20"/>
      <c r="C162" s="19"/>
      <c r="D162" s="21"/>
      <c r="E162" s="19"/>
      <c r="F162" s="22"/>
      <c r="G162" s="19"/>
      <c r="H162" s="11" t="str">
        <f aca="false">IF($A162="","",IFERROR(IF($G162="Taxable",$F162*Paramètres!$B$6,0),0))</f>
        <v/>
      </c>
      <c r="I162" s="11" t="str">
        <f aca="false">IF($A162="","",IFERROR(IF($G162="Taxable",$F162*Paramètres!$B$7,0),0))</f>
        <v/>
      </c>
      <c r="J162" s="11" t="str">
        <f aca="false">IF($A162="","",IFERROR($F162+$H162+$I162,0))</f>
        <v/>
      </c>
      <c r="K162" s="20"/>
      <c r="L162" s="20"/>
      <c r="M162" s="19"/>
      <c r="N162" s="19"/>
      <c r="O162" s="19"/>
      <c r="P162" s="19"/>
      <c r="Q162" s="19"/>
      <c r="R162" s="23" t="str">
        <f aca="true">IF($A162="","",IF($N162="Annulé","Annulé",IF(OR($M162="Reçue",$M162="Sans objet"),IF($P162="Facture reçue","À payer",IF($P162="Payée","Terminé",IF($P162="Non facturée","Facture à recevoir","Suivi de facture"))),IF($M162="Partielle","Réception partielle",IF($M162="Refusée","Réception refusée",IF(NOT(ISNUMBER($K162)),"En cours",IF($K162&lt;TODAY(),"En retard",IF($K162&lt;=TODAY()+Paramètres!$B$8,"À suivre bientôt","En cours"))))))))</f>
        <v/>
      </c>
      <c r="S162" s="24" t="str">
        <f aca="false">IF($A162="","",IFERROR(IF($L162="","",$L162-$K162),""))</f>
        <v/>
      </c>
      <c r="T162" s="21"/>
      <c r="U162" s="23" t="str">
        <f aca="false">IF($A162="","",IFERROR(IF(AND($L162&lt;&gt;"",$L162&lt;$B162),"Date à vérifier",IF(AND(OR($P162="Facture reçue",$P162="Payée"),$O162=""),"Facture manquante",IF(COUNTIF($A$6:$A$500,$A162)&gt;1,"Doublon potentiel","OK"))),"À vérifier"))</f>
        <v/>
      </c>
    </row>
    <row r="163" customFormat="false" ht="15" hidden="false" customHeight="false" outlineLevel="0" collapsed="false">
      <c r="A163" s="19"/>
      <c r="B163" s="20"/>
      <c r="C163" s="19"/>
      <c r="D163" s="21"/>
      <c r="E163" s="19"/>
      <c r="F163" s="22"/>
      <c r="G163" s="19"/>
      <c r="H163" s="11" t="str">
        <f aca="false">IF($A163="","",IFERROR(IF($G163="Taxable",$F163*Paramètres!$B$6,0),0))</f>
        <v/>
      </c>
      <c r="I163" s="11" t="str">
        <f aca="false">IF($A163="","",IFERROR(IF($G163="Taxable",$F163*Paramètres!$B$7,0),0))</f>
        <v/>
      </c>
      <c r="J163" s="11" t="str">
        <f aca="false">IF($A163="","",IFERROR($F163+$H163+$I163,0))</f>
        <v/>
      </c>
      <c r="K163" s="20"/>
      <c r="L163" s="20"/>
      <c r="M163" s="19"/>
      <c r="N163" s="19"/>
      <c r="O163" s="19"/>
      <c r="P163" s="19"/>
      <c r="Q163" s="19"/>
      <c r="R163" s="23" t="str">
        <f aca="true">IF($A163="","",IF($N163="Annulé","Annulé",IF(OR($M163="Reçue",$M163="Sans objet"),IF($P163="Facture reçue","À payer",IF($P163="Payée","Terminé",IF($P163="Non facturée","Facture à recevoir","Suivi de facture"))),IF($M163="Partielle","Réception partielle",IF($M163="Refusée","Réception refusée",IF(NOT(ISNUMBER($K163)),"En cours",IF($K163&lt;TODAY(),"En retard",IF($K163&lt;=TODAY()+Paramètres!$B$8,"À suivre bientôt","En cours"))))))))</f>
        <v/>
      </c>
      <c r="S163" s="24" t="str">
        <f aca="false">IF($A163="","",IFERROR(IF($L163="","",$L163-$K163),""))</f>
        <v/>
      </c>
      <c r="T163" s="21"/>
      <c r="U163" s="23" t="str">
        <f aca="false">IF($A163="","",IFERROR(IF(AND($L163&lt;&gt;"",$L163&lt;$B163),"Date à vérifier",IF(AND(OR($P163="Facture reçue",$P163="Payée"),$O163=""),"Facture manquante",IF(COUNTIF($A$6:$A$500,$A163)&gt;1,"Doublon potentiel","OK"))),"À vérifier"))</f>
        <v/>
      </c>
    </row>
    <row r="164" customFormat="false" ht="15" hidden="false" customHeight="false" outlineLevel="0" collapsed="false">
      <c r="A164" s="19"/>
      <c r="B164" s="20"/>
      <c r="C164" s="19"/>
      <c r="D164" s="21"/>
      <c r="E164" s="19"/>
      <c r="F164" s="22"/>
      <c r="G164" s="19"/>
      <c r="H164" s="11" t="str">
        <f aca="false">IF($A164="","",IFERROR(IF($G164="Taxable",$F164*Paramètres!$B$6,0),0))</f>
        <v/>
      </c>
      <c r="I164" s="11" t="str">
        <f aca="false">IF($A164="","",IFERROR(IF($G164="Taxable",$F164*Paramètres!$B$7,0),0))</f>
        <v/>
      </c>
      <c r="J164" s="11" t="str">
        <f aca="false">IF($A164="","",IFERROR($F164+$H164+$I164,0))</f>
        <v/>
      </c>
      <c r="K164" s="20"/>
      <c r="L164" s="20"/>
      <c r="M164" s="19"/>
      <c r="N164" s="19"/>
      <c r="O164" s="19"/>
      <c r="P164" s="19"/>
      <c r="Q164" s="19"/>
      <c r="R164" s="23" t="str">
        <f aca="true">IF($A164="","",IF($N164="Annulé","Annulé",IF(OR($M164="Reçue",$M164="Sans objet"),IF($P164="Facture reçue","À payer",IF($P164="Payée","Terminé",IF($P164="Non facturée","Facture à recevoir","Suivi de facture"))),IF($M164="Partielle","Réception partielle",IF($M164="Refusée","Réception refusée",IF(NOT(ISNUMBER($K164)),"En cours",IF($K164&lt;TODAY(),"En retard",IF($K164&lt;=TODAY()+Paramètres!$B$8,"À suivre bientôt","En cours"))))))))</f>
        <v/>
      </c>
      <c r="S164" s="24" t="str">
        <f aca="false">IF($A164="","",IFERROR(IF($L164="","",$L164-$K164),""))</f>
        <v/>
      </c>
      <c r="T164" s="21"/>
      <c r="U164" s="23" t="str">
        <f aca="false">IF($A164="","",IFERROR(IF(AND($L164&lt;&gt;"",$L164&lt;$B164),"Date à vérifier",IF(AND(OR($P164="Facture reçue",$P164="Payée"),$O164=""),"Facture manquante",IF(COUNTIF($A$6:$A$500,$A164)&gt;1,"Doublon potentiel","OK"))),"À vérifier"))</f>
        <v/>
      </c>
    </row>
    <row r="165" customFormat="false" ht="15" hidden="false" customHeight="false" outlineLevel="0" collapsed="false">
      <c r="A165" s="19"/>
      <c r="B165" s="20"/>
      <c r="C165" s="19"/>
      <c r="D165" s="21"/>
      <c r="E165" s="19"/>
      <c r="F165" s="22"/>
      <c r="G165" s="19"/>
      <c r="H165" s="11" t="str">
        <f aca="false">IF($A165="","",IFERROR(IF($G165="Taxable",$F165*Paramètres!$B$6,0),0))</f>
        <v/>
      </c>
      <c r="I165" s="11" t="str">
        <f aca="false">IF($A165="","",IFERROR(IF($G165="Taxable",$F165*Paramètres!$B$7,0),0))</f>
        <v/>
      </c>
      <c r="J165" s="11" t="str">
        <f aca="false">IF($A165="","",IFERROR($F165+$H165+$I165,0))</f>
        <v/>
      </c>
      <c r="K165" s="20"/>
      <c r="L165" s="20"/>
      <c r="M165" s="19"/>
      <c r="N165" s="19"/>
      <c r="O165" s="19"/>
      <c r="P165" s="19"/>
      <c r="Q165" s="19"/>
      <c r="R165" s="23" t="str">
        <f aca="true">IF($A165="","",IF($N165="Annulé","Annulé",IF(OR($M165="Reçue",$M165="Sans objet"),IF($P165="Facture reçue","À payer",IF($P165="Payée","Terminé",IF($P165="Non facturée","Facture à recevoir","Suivi de facture"))),IF($M165="Partielle","Réception partielle",IF($M165="Refusée","Réception refusée",IF(NOT(ISNUMBER($K165)),"En cours",IF($K165&lt;TODAY(),"En retard",IF($K165&lt;=TODAY()+Paramètres!$B$8,"À suivre bientôt","En cours"))))))))</f>
        <v/>
      </c>
      <c r="S165" s="24" t="str">
        <f aca="false">IF($A165="","",IFERROR(IF($L165="","",$L165-$K165),""))</f>
        <v/>
      </c>
      <c r="T165" s="21"/>
      <c r="U165" s="23" t="str">
        <f aca="false">IF($A165="","",IFERROR(IF(AND($L165&lt;&gt;"",$L165&lt;$B165),"Date à vérifier",IF(AND(OR($P165="Facture reçue",$P165="Payée"),$O165=""),"Facture manquante",IF(COUNTIF($A$6:$A$500,$A165)&gt;1,"Doublon potentiel","OK"))),"À vérifier"))</f>
        <v/>
      </c>
    </row>
    <row r="166" customFormat="false" ht="15" hidden="false" customHeight="false" outlineLevel="0" collapsed="false">
      <c r="A166" s="19"/>
      <c r="B166" s="20"/>
      <c r="C166" s="19"/>
      <c r="D166" s="21"/>
      <c r="E166" s="19"/>
      <c r="F166" s="22"/>
      <c r="G166" s="19"/>
      <c r="H166" s="11" t="str">
        <f aca="false">IF($A166="","",IFERROR(IF($G166="Taxable",$F166*Paramètres!$B$6,0),0))</f>
        <v/>
      </c>
      <c r="I166" s="11" t="str">
        <f aca="false">IF($A166="","",IFERROR(IF($G166="Taxable",$F166*Paramètres!$B$7,0),0))</f>
        <v/>
      </c>
      <c r="J166" s="11" t="str">
        <f aca="false">IF($A166="","",IFERROR($F166+$H166+$I166,0))</f>
        <v/>
      </c>
      <c r="K166" s="20"/>
      <c r="L166" s="20"/>
      <c r="M166" s="19"/>
      <c r="N166" s="19"/>
      <c r="O166" s="19"/>
      <c r="P166" s="19"/>
      <c r="Q166" s="19"/>
      <c r="R166" s="23" t="str">
        <f aca="true">IF($A166="","",IF($N166="Annulé","Annulé",IF(OR($M166="Reçue",$M166="Sans objet"),IF($P166="Facture reçue","À payer",IF($P166="Payée","Terminé",IF($P166="Non facturée","Facture à recevoir","Suivi de facture"))),IF($M166="Partielle","Réception partielle",IF($M166="Refusée","Réception refusée",IF(NOT(ISNUMBER($K166)),"En cours",IF($K166&lt;TODAY(),"En retard",IF($K166&lt;=TODAY()+Paramètres!$B$8,"À suivre bientôt","En cours"))))))))</f>
        <v/>
      </c>
      <c r="S166" s="24" t="str">
        <f aca="false">IF($A166="","",IFERROR(IF($L166="","",$L166-$K166),""))</f>
        <v/>
      </c>
      <c r="T166" s="21"/>
      <c r="U166" s="23" t="str">
        <f aca="false">IF($A166="","",IFERROR(IF(AND($L166&lt;&gt;"",$L166&lt;$B166),"Date à vérifier",IF(AND(OR($P166="Facture reçue",$P166="Payée"),$O166=""),"Facture manquante",IF(COUNTIF($A$6:$A$500,$A166)&gt;1,"Doublon potentiel","OK"))),"À vérifier"))</f>
        <v/>
      </c>
    </row>
    <row r="167" customFormat="false" ht="15" hidden="false" customHeight="false" outlineLevel="0" collapsed="false">
      <c r="A167" s="19"/>
      <c r="B167" s="20"/>
      <c r="C167" s="19"/>
      <c r="D167" s="21"/>
      <c r="E167" s="19"/>
      <c r="F167" s="22"/>
      <c r="G167" s="19"/>
      <c r="H167" s="11" t="str">
        <f aca="false">IF($A167="","",IFERROR(IF($G167="Taxable",$F167*Paramètres!$B$6,0),0))</f>
        <v/>
      </c>
      <c r="I167" s="11" t="str">
        <f aca="false">IF($A167="","",IFERROR(IF($G167="Taxable",$F167*Paramètres!$B$7,0),0))</f>
        <v/>
      </c>
      <c r="J167" s="11" t="str">
        <f aca="false">IF($A167="","",IFERROR($F167+$H167+$I167,0))</f>
        <v/>
      </c>
      <c r="K167" s="20"/>
      <c r="L167" s="20"/>
      <c r="M167" s="19"/>
      <c r="N167" s="19"/>
      <c r="O167" s="19"/>
      <c r="P167" s="19"/>
      <c r="Q167" s="19"/>
      <c r="R167" s="23" t="str">
        <f aca="true">IF($A167="","",IF($N167="Annulé","Annulé",IF(OR($M167="Reçue",$M167="Sans objet"),IF($P167="Facture reçue","À payer",IF($P167="Payée","Terminé",IF($P167="Non facturée","Facture à recevoir","Suivi de facture"))),IF($M167="Partielle","Réception partielle",IF($M167="Refusée","Réception refusée",IF(NOT(ISNUMBER($K167)),"En cours",IF($K167&lt;TODAY(),"En retard",IF($K167&lt;=TODAY()+Paramètres!$B$8,"À suivre bientôt","En cours"))))))))</f>
        <v/>
      </c>
      <c r="S167" s="24" t="str">
        <f aca="false">IF($A167="","",IFERROR(IF($L167="","",$L167-$K167),""))</f>
        <v/>
      </c>
      <c r="T167" s="21"/>
      <c r="U167" s="23" t="str">
        <f aca="false">IF($A167="","",IFERROR(IF(AND($L167&lt;&gt;"",$L167&lt;$B167),"Date à vérifier",IF(AND(OR($P167="Facture reçue",$P167="Payée"),$O167=""),"Facture manquante",IF(COUNTIF($A$6:$A$500,$A167)&gt;1,"Doublon potentiel","OK"))),"À vérifier"))</f>
        <v/>
      </c>
    </row>
    <row r="168" customFormat="false" ht="15" hidden="false" customHeight="false" outlineLevel="0" collapsed="false">
      <c r="A168" s="19"/>
      <c r="B168" s="20"/>
      <c r="C168" s="19"/>
      <c r="D168" s="21"/>
      <c r="E168" s="19"/>
      <c r="F168" s="22"/>
      <c r="G168" s="19"/>
      <c r="H168" s="11" t="str">
        <f aca="false">IF($A168="","",IFERROR(IF($G168="Taxable",$F168*Paramètres!$B$6,0),0))</f>
        <v/>
      </c>
      <c r="I168" s="11" t="str">
        <f aca="false">IF($A168="","",IFERROR(IF($G168="Taxable",$F168*Paramètres!$B$7,0),0))</f>
        <v/>
      </c>
      <c r="J168" s="11" t="str">
        <f aca="false">IF($A168="","",IFERROR($F168+$H168+$I168,0))</f>
        <v/>
      </c>
      <c r="K168" s="20"/>
      <c r="L168" s="20"/>
      <c r="M168" s="19"/>
      <c r="N168" s="19"/>
      <c r="O168" s="19"/>
      <c r="P168" s="19"/>
      <c r="Q168" s="19"/>
      <c r="R168" s="23" t="str">
        <f aca="true">IF($A168="","",IF($N168="Annulé","Annulé",IF(OR($M168="Reçue",$M168="Sans objet"),IF($P168="Facture reçue","À payer",IF($P168="Payée","Terminé",IF($P168="Non facturée","Facture à recevoir","Suivi de facture"))),IF($M168="Partielle","Réception partielle",IF($M168="Refusée","Réception refusée",IF(NOT(ISNUMBER($K168)),"En cours",IF($K168&lt;TODAY(),"En retard",IF($K168&lt;=TODAY()+Paramètres!$B$8,"À suivre bientôt","En cours"))))))))</f>
        <v/>
      </c>
      <c r="S168" s="24" t="str">
        <f aca="false">IF($A168="","",IFERROR(IF($L168="","",$L168-$K168),""))</f>
        <v/>
      </c>
      <c r="T168" s="21"/>
      <c r="U168" s="23" t="str">
        <f aca="false">IF($A168="","",IFERROR(IF(AND($L168&lt;&gt;"",$L168&lt;$B168),"Date à vérifier",IF(AND(OR($P168="Facture reçue",$P168="Payée"),$O168=""),"Facture manquante",IF(COUNTIF($A$6:$A$500,$A168)&gt;1,"Doublon potentiel","OK"))),"À vérifier"))</f>
        <v/>
      </c>
    </row>
    <row r="169" customFormat="false" ht="15" hidden="false" customHeight="false" outlineLevel="0" collapsed="false">
      <c r="A169" s="19"/>
      <c r="B169" s="20"/>
      <c r="C169" s="19"/>
      <c r="D169" s="21"/>
      <c r="E169" s="19"/>
      <c r="F169" s="22"/>
      <c r="G169" s="19"/>
      <c r="H169" s="11" t="str">
        <f aca="false">IF($A169="","",IFERROR(IF($G169="Taxable",$F169*Paramètres!$B$6,0),0))</f>
        <v/>
      </c>
      <c r="I169" s="11" t="str">
        <f aca="false">IF($A169="","",IFERROR(IF($G169="Taxable",$F169*Paramètres!$B$7,0),0))</f>
        <v/>
      </c>
      <c r="J169" s="11" t="str">
        <f aca="false">IF($A169="","",IFERROR($F169+$H169+$I169,0))</f>
        <v/>
      </c>
      <c r="K169" s="20"/>
      <c r="L169" s="20"/>
      <c r="M169" s="19"/>
      <c r="N169" s="19"/>
      <c r="O169" s="19"/>
      <c r="P169" s="19"/>
      <c r="Q169" s="19"/>
      <c r="R169" s="23" t="str">
        <f aca="true">IF($A169="","",IF($N169="Annulé","Annulé",IF(OR($M169="Reçue",$M169="Sans objet"),IF($P169="Facture reçue","À payer",IF($P169="Payée","Terminé",IF($P169="Non facturée","Facture à recevoir","Suivi de facture"))),IF($M169="Partielle","Réception partielle",IF($M169="Refusée","Réception refusée",IF(NOT(ISNUMBER($K169)),"En cours",IF($K169&lt;TODAY(),"En retard",IF($K169&lt;=TODAY()+Paramètres!$B$8,"À suivre bientôt","En cours"))))))))</f>
        <v/>
      </c>
      <c r="S169" s="24" t="str">
        <f aca="false">IF($A169="","",IFERROR(IF($L169="","",$L169-$K169),""))</f>
        <v/>
      </c>
      <c r="T169" s="21"/>
      <c r="U169" s="23" t="str">
        <f aca="false">IF($A169="","",IFERROR(IF(AND($L169&lt;&gt;"",$L169&lt;$B169),"Date à vérifier",IF(AND(OR($P169="Facture reçue",$P169="Payée"),$O169=""),"Facture manquante",IF(COUNTIF($A$6:$A$500,$A169)&gt;1,"Doublon potentiel","OK"))),"À vérifier"))</f>
        <v/>
      </c>
    </row>
    <row r="170" customFormat="false" ht="15" hidden="false" customHeight="false" outlineLevel="0" collapsed="false">
      <c r="A170" s="19"/>
      <c r="B170" s="20"/>
      <c r="C170" s="19"/>
      <c r="D170" s="21"/>
      <c r="E170" s="19"/>
      <c r="F170" s="22"/>
      <c r="G170" s="19"/>
      <c r="H170" s="11" t="str">
        <f aca="false">IF($A170="","",IFERROR(IF($G170="Taxable",$F170*Paramètres!$B$6,0),0))</f>
        <v/>
      </c>
      <c r="I170" s="11" t="str">
        <f aca="false">IF($A170="","",IFERROR(IF($G170="Taxable",$F170*Paramètres!$B$7,0),0))</f>
        <v/>
      </c>
      <c r="J170" s="11" t="str">
        <f aca="false">IF($A170="","",IFERROR($F170+$H170+$I170,0))</f>
        <v/>
      </c>
      <c r="K170" s="20"/>
      <c r="L170" s="20"/>
      <c r="M170" s="19"/>
      <c r="N170" s="19"/>
      <c r="O170" s="19"/>
      <c r="P170" s="19"/>
      <c r="Q170" s="19"/>
      <c r="R170" s="23" t="str">
        <f aca="true">IF($A170="","",IF($N170="Annulé","Annulé",IF(OR($M170="Reçue",$M170="Sans objet"),IF($P170="Facture reçue","À payer",IF($P170="Payée","Terminé",IF($P170="Non facturée","Facture à recevoir","Suivi de facture"))),IF($M170="Partielle","Réception partielle",IF($M170="Refusée","Réception refusée",IF(NOT(ISNUMBER($K170)),"En cours",IF($K170&lt;TODAY(),"En retard",IF($K170&lt;=TODAY()+Paramètres!$B$8,"À suivre bientôt","En cours"))))))))</f>
        <v/>
      </c>
      <c r="S170" s="24" t="str">
        <f aca="false">IF($A170="","",IFERROR(IF($L170="","",$L170-$K170),""))</f>
        <v/>
      </c>
      <c r="T170" s="21"/>
      <c r="U170" s="23" t="str">
        <f aca="false">IF($A170="","",IFERROR(IF(AND($L170&lt;&gt;"",$L170&lt;$B170),"Date à vérifier",IF(AND(OR($P170="Facture reçue",$P170="Payée"),$O170=""),"Facture manquante",IF(COUNTIF($A$6:$A$500,$A170)&gt;1,"Doublon potentiel","OK"))),"À vérifier"))</f>
        <v/>
      </c>
    </row>
    <row r="171" customFormat="false" ht="15" hidden="false" customHeight="false" outlineLevel="0" collapsed="false">
      <c r="A171" s="19"/>
      <c r="B171" s="20"/>
      <c r="C171" s="19"/>
      <c r="D171" s="21"/>
      <c r="E171" s="19"/>
      <c r="F171" s="22"/>
      <c r="G171" s="19"/>
      <c r="H171" s="11" t="str">
        <f aca="false">IF($A171="","",IFERROR(IF($G171="Taxable",$F171*Paramètres!$B$6,0),0))</f>
        <v/>
      </c>
      <c r="I171" s="11" t="str">
        <f aca="false">IF($A171="","",IFERROR(IF($G171="Taxable",$F171*Paramètres!$B$7,0),0))</f>
        <v/>
      </c>
      <c r="J171" s="11" t="str">
        <f aca="false">IF($A171="","",IFERROR($F171+$H171+$I171,0))</f>
        <v/>
      </c>
      <c r="K171" s="20"/>
      <c r="L171" s="20"/>
      <c r="M171" s="19"/>
      <c r="N171" s="19"/>
      <c r="O171" s="19"/>
      <c r="P171" s="19"/>
      <c r="Q171" s="19"/>
      <c r="R171" s="23" t="str">
        <f aca="true">IF($A171="","",IF($N171="Annulé","Annulé",IF(OR($M171="Reçue",$M171="Sans objet"),IF($P171="Facture reçue","À payer",IF($P171="Payée","Terminé",IF($P171="Non facturée","Facture à recevoir","Suivi de facture"))),IF($M171="Partielle","Réception partielle",IF($M171="Refusée","Réception refusée",IF(NOT(ISNUMBER($K171)),"En cours",IF($K171&lt;TODAY(),"En retard",IF($K171&lt;=TODAY()+Paramètres!$B$8,"À suivre bientôt","En cours"))))))))</f>
        <v/>
      </c>
      <c r="S171" s="24" t="str">
        <f aca="false">IF($A171="","",IFERROR(IF($L171="","",$L171-$K171),""))</f>
        <v/>
      </c>
      <c r="T171" s="21"/>
      <c r="U171" s="23" t="str">
        <f aca="false">IF($A171="","",IFERROR(IF(AND($L171&lt;&gt;"",$L171&lt;$B171),"Date à vérifier",IF(AND(OR($P171="Facture reçue",$P171="Payée"),$O171=""),"Facture manquante",IF(COUNTIF($A$6:$A$500,$A171)&gt;1,"Doublon potentiel","OK"))),"À vérifier"))</f>
        <v/>
      </c>
    </row>
    <row r="172" customFormat="false" ht="15" hidden="false" customHeight="false" outlineLevel="0" collapsed="false">
      <c r="A172" s="19"/>
      <c r="B172" s="20"/>
      <c r="C172" s="19"/>
      <c r="D172" s="21"/>
      <c r="E172" s="19"/>
      <c r="F172" s="22"/>
      <c r="G172" s="19"/>
      <c r="H172" s="11" t="str">
        <f aca="false">IF($A172="","",IFERROR(IF($G172="Taxable",$F172*Paramètres!$B$6,0),0))</f>
        <v/>
      </c>
      <c r="I172" s="11" t="str">
        <f aca="false">IF($A172="","",IFERROR(IF($G172="Taxable",$F172*Paramètres!$B$7,0),0))</f>
        <v/>
      </c>
      <c r="J172" s="11" t="str">
        <f aca="false">IF($A172="","",IFERROR($F172+$H172+$I172,0))</f>
        <v/>
      </c>
      <c r="K172" s="20"/>
      <c r="L172" s="20"/>
      <c r="M172" s="19"/>
      <c r="N172" s="19"/>
      <c r="O172" s="19"/>
      <c r="P172" s="19"/>
      <c r="Q172" s="19"/>
      <c r="R172" s="23" t="str">
        <f aca="true">IF($A172="","",IF($N172="Annulé","Annulé",IF(OR($M172="Reçue",$M172="Sans objet"),IF($P172="Facture reçue","À payer",IF($P172="Payée","Terminé",IF($P172="Non facturée","Facture à recevoir","Suivi de facture"))),IF($M172="Partielle","Réception partielle",IF($M172="Refusée","Réception refusée",IF(NOT(ISNUMBER($K172)),"En cours",IF($K172&lt;TODAY(),"En retard",IF($K172&lt;=TODAY()+Paramètres!$B$8,"À suivre bientôt","En cours"))))))))</f>
        <v/>
      </c>
      <c r="S172" s="24" t="str">
        <f aca="false">IF($A172="","",IFERROR(IF($L172="","",$L172-$K172),""))</f>
        <v/>
      </c>
      <c r="T172" s="21"/>
      <c r="U172" s="23" t="str">
        <f aca="false">IF($A172="","",IFERROR(IF(AND($L172&lt;&gt;"",$L172&lt;$B172),"Date à vérifier",IF(AND(OR($P172="Facture reçue",$P172="Payée"),$O172=""),"Facture manquante",IF(COUNTIF($A$6:$A$500,$A172)&gt;1,"Doublon potentiel","OK"))),"À vérifier"))</f>
        <v/>
      </c>
    </row>
    <row r="173" customFormat="false" ht="15" hidden="false" customHeight="false" outlineLevel="0" collapsed="false">
      <c r="A173" s="19"/>
      <c r="B173" s="20"/>
      <c r="C173" s="19"/>
      <c r="D173" s="21"/>
      <c r="E173" s="19"/>
      <c r="F173" s="22"/>
      <c r="G173" s="19"/>
      <c r="H173" s="11" t="str">
        <f aca="false">IF($A173="","",IFERROR(IF($G173="Taxable",$F173*Paramètres!$B$6,0),0))</f>
        <v/>
      </c>
      <c r="I173" s="11" t="str">
        <f aca="false">IF($A173="","",IFERROR(IF($G173="Taxable",$F173*Paramètres!$B$7,0),0))</f>
        <v/>
      </c>
      <c r="J173" s="11" t="str">
        <f aca="false">IF($A173="","",IFERROR($F173+$H173+$I173,0))</f>
        <v/>
      </c>
      <c r="K173" s="20"/>
      <c r="L173" s="20"/>
      <c r="M173" s="19"/>
      <c r="N173" s="19"/>
      <c r="O173" s="19"/>
      <c r="P173" s="19"/>
      <c r="Q173" s="19"/>
      <c r="R173" s="23" t="str">
        <f aca="true">IF($A173="","",IF($N173="Annulé","Annulé",IF(OR($M173="Reçue",$M173="Sans objet"),IF($P173="Facture reçue","À payer",IF($P173="Payée","Terminé",IF($P173="Non facturée","Facture à recevoir","Suivi de facture"))),IF($M173="Partielle","Réception partielle",IF($M173="Refusée","Réception refusée",IF(NOT(ISNUMBER($K173)),"En cours",IF($K173&lt;TODAY(),"En retard",IF($K173&lt;=TODAY()+Paramètres!$B$8,"À suivre bientôt","En cours"))))))))</f>
        <v/>
      </c>
      <c r="S173" s="24" t="str">
        <f aca="false">IF($A173="","",IFERROR(IF($L173="","",$L173-$K173),""))</f>
        <v/>
      </c>
      <c r="T173" s="21"/>
      <c r="U173" s="23" t="str">
        <f aca="false">IF($A173="","",IFERROR(IF(AND($L173&lt;&gt;"",$L173&lt;$B173),"Date à vérifier",IF(AND(OR($P173="Facture reçue",$P173="Payée"),$O173=""),"Facture manquante",IF(COUNTIF($A$6:$A$500,$A173)&gt;1,"Doublon potentiel","OK"))),"À vérifier"))</f>
        <v/>
      </c>
    </row>
    <row r="174" customFormat="false" ht="15" hidden="false" customHeight="false" outlineLevel="0" collapsed="false">
      <c r="A174" s="19"/>
      <c r="B174" s="20"/>
      <c r="C174" s="19"/>
      <c r="D174" s="21"/>
      <c r="E174" s="19"/>
      <c r="F174" s="22"/>
      <c r="G174" s="19"/>
      <c r="H174" s="11" t="str">
        <f aca="false">IF($A174="","",IFERROR(IF($G174="Taxable",$F174*Paramètres!$B$6,0),0))</f>
        <v/>
      </c>
      <c r="I174" s="11" t="str">
        <f aca="false">IF($A174="","",IFERROR(IF($G174="Taxable",$F174*Paramètres!$B$7,0),0))</f>
        <v/>
      </c>
      <c r="J174" s="11" t="str">
        <f aca="false">IF($A174="","",IFERROR($F174+$H174+$I174,0))</f>
        <v/>
      </c>
      <c r="K174" s="20"/>
      <c r="L174" s="20"/>
      <c r="M174" s="19"/>
      <c r="N174" s="19"/>
      <c r="O174" s="19"/>
      <c r="P174" s="19"/>
      <c r="Q174" s="19"/>
      <c r="R174" s="23" t="str">
        <f aca="true">IF($A174="","",IF($N174="Annulé","Annulé",IF(OR($M174="Reçue",$M174="Sans objet"),IF($P174="Facture reçue","À payer",IF($P174="Payée","Terminé",IF($P174="Non facturée","Facture à recevoir","Suivi de facture"))),IF($M174="Partielle","Réception partielle",IF($M174="Refusée","Réception refusée",IF(NOT(ISNUMBER($K174)),"En cours",IF($K174&lt;TODAY(),"En retard",IF($K174&lt;=TODAY()+Paramètres!$B$8,"À suivre bientôt","En cours"))))))))</f>
        <v/>
      </c>
      <c r="S174" s="24" t="str">
        <f aca="false">IF($A174="","",IFERROR(IF($L174="","",$L174-$K174),""))</f>
        <v/>
      </c>
      <c r="T174" s="21"/>
      <c r="U174" s="23" t="str">
        <f aca="false">IF($A174="","",IFERROR(IF(AND($L174&lt;&gt;"",$L174&lt;$B174),"Date à vérifier",IF(AND(OR($P174="Facture reçue",$P174="Payée"),$O174=""),"Facture manquante",IF(COUNTIF($A$6:$A$500,$A174)&gt;1,"Doublon potentiel","OK"))),"À vérifier"))</f>
        <v/>
      </c>
    </row>
    <row r="175" customFormat="false" ht="15" hidden="false" customHeight="false" outlineLevel="0" collapsed="false">
      <c r="A175" s="19"/>
      <c r="B175" s="20"/>
      <c r="C175" s="19"/>
      <c r="D175" s="21"/>
      <c r="E175" s="19"/>
      <c r="F175" s="22"/>
      <c r="G175" s="19"/>
      <c r="H175" s="11" t="str">
        <f aca="false">IF($A175="","",IFERROR(IF($G175="Taxable",$F175*Paramètres!$B$6,0),0))</f>
        <v/>
      </c>
      <c r="I175" s="11" t="str">
        <f aca="false">IF($A175="","",IFERROR(IF($G175="Taxable",$F175*Paramètres!$B$7,0),0))</f>
        <v/>
      </c>
      <c r="J175" s="11" t="str">
        <f aca="false">IF($A175="","",IFERROR($F175+$H175+$I175,0))</f>
        <v/>
      </c>
      <c r="K175" s="20"/>
      <c r="L175" s="20"/>
      <c r="M175" s="19"/>
      <c r="N175" s="19"/>
      <c r="O175" s="19"/>
      <c r="P175" s="19"/>
      <c r="Q175" s="19"/>
      <c r="R175" s="23" t="str">
        <f aca="true">IF($A175="","",IF($N175="Annulé","Annulé",IF(OR($M175="Reçue",$M175="Sans objet"),IF($P175="Facture reçue","À payer",IF($P175="Payée","Terminé",IF($P175="Non facturée","Facture à recevoir","Suivi de facture"))),IF($M175="Partielle","Réception partielle",IF($M175="Refusée","Réception refusée",IF(NOT(ISNUMBER($K175)),"En cours",IF($K175&lt;TODAY(),"En retard",IF($K175&lt;=TODAY()+Paramètres!$B$8,"À suivre bientôt","En cours"))))))))</f>
        <v/>
      </c>
      <c r="S175" s="24" t="str">
        <f aca="false">IF($A175="","",IFERROR(IF($L175="","",$L175-$K175),""))</f>
        <v/>
      </c>
      <c r="T175" s="21"/>
      <c r="U175" s="23" t="str">
        <f aca="false">IF($A175="","",IFERROR(IF(AND($L175&lt;&gt;"",$L175&lt;$B175),"Date à vérifier",IF(AND(OR($P175="Facture reçue",$P175="Payée"),$O175=""),"Facture manquante",IF(COUNTIF($A$6:$A$500,$A175)&gt;1,"Doublon potentiel","OK"))),"À vérifier"))</f>
        <v/>
      </c>
    </row>
    <row r="176" customFormat="false" ht="15" hidden="false" customHeight="false" outlineLevel="0" collapsed="false">
      <c r="A176" s="19"/>
      <c r="B176" s="20"/>
      <c r="C176" s="19"/>
      <c r="D176" s="21"/>
      <c r="E176" s="19"/>
      <c r="F176" s="22"/>
      <c r="G176" s="19"/>
      <c r="H176" s="11" t="str">
        <f aca="false">IF($A176="","",IFERROR(IF($G176="Taxable",$F176*Paramètres!$B$6,0),0))</f>
        <v/>
      </c>
      <c r="I176" s="11" t="str">
        <f aca="false">IF($A176="","",IFERROR(IF($G176="Taxable",$F176*Paramètres!$B$7,0),0))</f>
        <v/>
      </c>
      <c r="J176" s="11" t="str">
        <f aca="false">IF($A176="","",IFERROR($F176+$H176+$I176,0))</f>
        <v/>
      </c>
      <c r="K176" s="20"/>
      <c r="L176" s="20"/>
      <c r="M176" s="19"/>
      <c r="N176" s="19"/>
      <c r="O176" s="19"/>
      <c r="P176" s="19"/>
      <c r="Q176" s="19"/>
      <c r="R176" s="23" t="str">
        <f aca="true">IF($A176="","",IF($N176="Annulé","Annulé",IF(OR($M176="Reçue",$M176="Sans objet"),IF($P176="Facture reçue","À payer",IF($P176="Payée","Terminé",IF($P176="Non facturée","Facture à recevoir","Suivi de facture"))),IF($M176="Partielle","Réception partielle",IF($M176="Refusée","Réception refusée",IF(NOT(ISNUMBER($K176)),"En cours",IF($K176&lt;TODAY(),"En retard",IF($K176&lt;=TODAY()+Paramètres!$B$8,"À suivre bientôt","En cours"))))))))</f>
        <v/>
      </c>
      <c r="S176" s="24" t="str">
        <f aca="false">IF($A176="","",IFERROR(IF($L176="","",$L176-$K176),""))</f>
        <v/>
      </c>
      <c r="T176" s="21"/>
      <c r="U176" s="23" t="str">
        <f aca="false">IF($A176="","",IFERROR(IF(AND($L176&lt;&gt;"",$L176&lt;$B176),"Date à vérifier",IF(AND(OR($P176="Facture reçue",$P176="Payée"),$O176=""),"Facture manquante",IF(COUNTIF($A$6:$A$500,$A176)&gt;1,"Doublon potentiel","OK"))),"À vérifier"))</f>
        <v/>
      </c>
    </row>
    <row r="177" customFormat="false" ht="15" hidden="false" customHeight="false" outlineLevel="0" collapsed="false">
      <c r="A177" s="19"/>
      <c r="B177" s="20"/>
      <c r="C177" s="19"/>
      <c r="D177" s="21"/>
      <c r="E177" s="19"/>
      <c r="F177" s="22"/>
      <c r="G177" s="19"/>
      <c r="H177" s="11" t="str">
        <f aca="false">IF($A177="","",IFERROR(IF($G177="Taxable",$F177*Paramètres!$B$6,0),0))</f>
        <v/>
      </c>
      <c r="I177" s="11" t="str">
        <f aca="false">IF($A177="","",IFERROR(IF($G177="Taxable",$F177*Paramètres!$B$7,0),0))</f>
        <v/>
      </c>
      <c r="J177" s="11" t="str">
        <f aca="false">IF($A177="","",IFERROR($F177+$H177+$I177,0))</f>
        <v/>
      </c>
      <c r="K177" s="20"/>
      <c r="L177" s="20"/>
      <c r="M177" s="19"/>
      <c r="N177" s="19"/>
      <c r="O177" s="19"/>
      <c r="P177" s="19"/>
      <c r="Q177" s="19"/>
      <c r="R177" s="23" t="str">
        <f aca="true">IF($A177="","",IF($N177="Annulé","Annulé",IF(OR($M177="Reçue",$M177="Sans objet"),IF($P177="Facture reçue","À payer",IF($P177="Payée","Terminé",IF($P177="Non facturée","Facture à recevoir","Suivi de facture"))),IF($M177="Partielle","Réception partielle",IF($M177="Refusée","Réception refusée",IF(NOT(ISNUMBER($K177)),"En cours",IF($K177&lt;TODAY(),"En retard",IF($K177&lt;=TODAY()+Paramètres!$B$8,"À suivre bientôt","En cours"))))))))</f>
        <v/>
      </c>
      <c r="S177" s="24" t="str">
        <f aca="false">IF($A177="","",IFERROR(IF($L177="","",$L177-$K177),""))</f>
        <v/>
      </c>
      <c r="T177" s="21"/>
      <c r="U177" s="23" t="str">
        <f aca="false">IF($A177="","",IFERROR(IF(AND($L177&lt;&gt;"",$L177&lt;$B177),"Date à vérifier",IF(AND(OR($P177="Facture reçue",$P177="Payée"),$O177=""),"Facture manquante",IF(COUNTIF($A$6:$A$500,$A177)&gt;1,"Doublon potentiel","OK"))),"À vérifier"))</f>
        <v/>
      </c>
    </row>
    <row r="178" customFormat="false" ht="15" hidden="false" customHeight="false" outlineLevel="0" collapsed="false">
      <c r="A178" s="19"/>
      <c r="B178" s="20"/>
      <c r="C178" s="19"/>
      <c r="D178" s="21"/>
      <c r="E178" s="19"/>
      <c r="F178" s="22"/>
      <c r="G178" s="19"/>
      <c r="H178" s="11" t="str">
        <f aca="false">IF($A178="","",IFERROR(IF($G178="Taxable",$F178*Paramètres!$B$6,0),0))</f>
        <v/>
      </c>
      <c r="I178" s="11" t="str">
        <f aca="false">IF($A178="","",IFERROR(IF($G178="Taxable",$F178*Paramètres!$B$7,0),0))</f>
        <v/>
      </c>
      <c r="J178" s="11" t="str">
        <f aca="false">IF($A178="","",IFERROR($F178+$H178+$I178,0))</f>
        <v/>
      </c>
      <c r="K178" s="20"/>
      <c r="L178" s="20"/>
      <c r="M178" s="19"/>
      <c r="N178" s="19"/>
      <c r="O178" s="19"/>
      <c r="P178" s="19"/>
      <c r="Q178" s="19"/>
      <c r="R178" s="23" t="str">
        <f aca="true">IF($A178="","",IF($N178="Annulé","Annulé",IF(OR($M178="Reçue",$M178="Sans objet"),IF($P178="Facture reçue","À payer",IF($P178="Payée","Terminé",IF($P178="Non facturée","Facture à recevoir","Suivi de facture"))),IF($M178="Partielle","Réception partielle",IF($M178="Refusée","Réception refusée",IF(NOT(ISNUMBER($K178)),"En cours",IF($K178&lt;TODAY(),"En retard",IF($K178&lt;=TODAY()+Paramètres!$B$8,"À suivre bientôt","En cours"))))))))</f>
        <v/>
      </c>
      <c r="S178" s="24" t="str">
        <f aca="false">IF($A178="","",IFERROR(IF($L178="","",$L178-$K178),""))</f>
        <v/>
      </c>
      <c r="T178" s="21"/>
      <c r="U178" s="23" t="str">
        <f aca="false">IF($A178="","",IFERROR(IF(AND($L178&lt;&gt;"",$L178&lt;$B178),"Date à vérifier",IF(AND(OR($P178="Facture reçue",$P178="Payée"),$O178=""),"Facture manquante",IF(COUNTIF($A$6:$A$500,$A178)&gt;1,"Doublon potentiel","OK"))),"À vérifier"))</f>
        <v/>
      </c>
    </row>
    <row r="179" customFormat="false" ht="15" hidden="false" customHeight="false" outlineLevel="0" collapsed="false">
      <c r="A179" s="19"/>
      <c r="B179" s="20"/>
      <c r="C179" s="19"/>
      <c r="D179" s="21"/>
      <c r="E179" s="19"/>
      <c r="F179" s="22"/>
      <c r="G179" s="19"/>
      <c r="H179" s="11" t="str">
        <f aca="false">IF($A179="","",IFERROR(IF($G179="Taxable",$F179*Paramètres!$B$6,0),0))</f>
        <v/>
      </c>
      <c r="I179" s="11" t="str">
        <f aca="false">IF($A179="","",IFERROR(IF($G179="Taxable",$F179*Paramètres!$B$7,0),0))</f>
        <v/>
      </c>
      <c r="J179" s="11" t="str">
        <f aca="false">IF($A179="","",IFERROR($F179+$H179+$I179,0))</f>
        <v/>
      </c>
      <c r="K179" s="20"/>
      <c r="L179" s="20"/>
      <c r="M179" s="19"/>
      <c r="N179" s="19"/>
      <c r="O179" s="19"/>
      <c r="P179" s="19"/>
      <c r="Q179" s="19"/>
      <c r="R179" s="23" t="str">
        <f aca="true">IF($A179="","",IF($N179="Annulé","Annulé",IF(OR($M179="Reçue",$M179="Sans objet"),IF($P179="Facture reçue","À payer",IF($P179="Payée","Terminé",IF($P179="Non facturée","Facture à recevoir","Suivi de facture"))),IF($M179="Partielle","Réception partielle",IF($M179="Refusée","Réception refusée",IF(NOT(ISNUMBER($K179)),"En cours",IF($K179&lt;TODAY(),"En retard",IF($K179&lt;=TODAY()+Paramètres!$B$8,"À suivre bientôt","En cours"))))))))</f>
        <v/>
      </c>
      <c r="S179" s="24" t="str">
        <f aca="false">IF($A179="","",IFERROR(IF($L179="","",$L179-$K179),""))</f>
        <v/>
      </c>
      <c r="T179" s="21"/>
      <c r="U179" s="23" t="str">
        <f aca="false">IF($A179="","",IFERROR(IF(AND($L179&lt;&gt;"",$L179&lt;$B179),"Date à vérifier",IF(AND(OR($P179="Facture reçue",$P179="Payée"),$O179=""),"Facture manquante",IF(COUNTIF($A$6:$A$500,$A179)&gt;1,"Doublon potentiel","OK"))),"À vérifier"))</f>
        <v/>
      </c>
    </row>
    <row r="180" customFormat="false" ht="15" hidden="false" customHeight="false" outlineLevel="0" collapsed="false">
      <c r="A180" s="19"/>
      <c r="B180" s="20"/>
      <c r="C180" s="19"/>
      <c r="D180" s="21"/>
      <c r="E180" s="19"/>
      <c r="F180" s="22"/>
      <c r="G180" s="19"/>
      <c r="H180" s="11" t="str">
        <f aca="false">IF($A180="","",IFERROR(IF($G180="Taxable",$F180*Paramètres!$B$6,0),0))</f>
        <v/>
      </c>
      <c r="I180" s="11" t="str">
        <f aca="false">IF($A180="","",IFERROR(IF($G180="Taxable",$F180*Paramètres!$B$7,0),0))</f>
        <v/>
      </c>
      <c r="J180" s="11" t="str">
        <f aca="false">IF($A180="","",IFERROR($F180+$H180+$I180,0))</f>
        <v/>
      </c>
      <c r="K180" s="20"/>
      <c r="L180" s="20"/>
      <c r="M180" s="19"/>
      <c r="N180" s="19"/>
      <c r="O180" s="19"/>
      <c r="P180" s="19"/>
      <c r="Q180" s="19"/>
      <c r="R180" s="23" t="str">
        <f aca="true">IF($A180="","",IF($N180="Annulé","Annulé",IF(OR($M180="Reçue",$M180="Sans objet"),IF($P180="Facture reçue","À payer",IF($P180="Payée","Terminé",IF($P180="Non facturée","Facture à recevoir","Suivi de facture"))),IF($M180="Partielle","Réception partielle",IF($M180="Refusée","Réception refusée",IF(NOT(ISNUMBER($K180)),"En cours",IF($K180&lt;TODAY(),"En retard",IF($K180&lt;=TODAY()+Paramètres!$B$8,"À suivre bientôt","En cours"))))))))</f>
        <v/>
      </c>
      <c r="S180" s="24" t="str">
        <f aca="false">IF($A180="","",IFERROR(IF($L180="","",$L180-$K180),""))</f>
        <v/>
      </c>
      <c r="T180" s="21"/>
      <c r="U180" s="23" t="str">
        <f aca="false">IF($A180="","",IFERROR(IF(AND($L180&lt;&gt;"",$L180&lt;$B180),"Date à vérifier",IF(AND(OR($P180="Facture reçue",$P180="Payée"),$O180=""),"Facture manquante",IF(COUNTIF($A$6:$A$500,$A180)&gt;1,"Doublon potentiel","OK"))),"À vérifier"))</f>
        <v/>
      </c>
    </row>
    <row r="181" customFormat="false" ht="15" hidden="false" customHeight="false" outlineLevel="0" collapsed="false">
      <c r="A181" s="19"/>
      <c r="B181" s="20"/>
      <c r="C181" s="19"/>
      <c r="D181" s="21"/>
      <c r="E181" s="19"/>
      <c r="F181" s="22"/>
      <c r="G181" s="19"/>
      <c r="H181" s="11" t="str">
        <f aca="false">IF($A181="","",IFERROR(IF($G181="Taxable",$F181*Paramètres!$B$6,0),0))</f>
        <v/>
      </c>
      <c r="I181" s="11" t="str">
        <f aca="false">IF($A181="","",IFERROR(IF($G181="Taxable",$F181*Paramètres!$B$7,0),0))</f>
        <v/>
      </c>
      <c r="J181" s="11" t="str">
        <f aca="false">IF($A181="","",IFERROR($F181+$H181+$I181,0))</f>
        <v/>
      </c>
      <c r="K181" s="20"/>
      <c r="L181" s="20"/>
      <c r="M181" s="19"/>
      <c r="N181" s="19"/>
      <c r="O181" s="19"/>
      <c r="P181" s="19"/>
      <c r="Q181" s="19"/>
      <c r="R181" s="23" t="str">
        <f aca="true">IF($A181="","",IF($N181="Annulé","Annulé",IF(OR($M181="Reçue",$M181="Sans objet"),IF($P181="Facture reçue","À payer",IF($P181="Payée","Terminé",IF($P181="Non facturée","Facture à recevoir","Suivi de facture"))),IF($M181="Partielle","Réception partielle",IF($M181="Refusée","Réception refusée",IF(NOT(ISNUMBER($K181)),"En cours",IF($K181&lt;TODAY(),"En retard",IF($K181&lt;=TODAY()+Paramètres!$B$8,"À suivre bientôt","En cours"))))))))</f>
        <v/>
      </c>
      <c r="S181" s="24" t="str">
        <f aca="false">IF($A181="","",IFERROR(IF($L181="","",$L181-$K181),""))</f>
        <v/>
      </c>
      <c r="T181" s="21"/>
      <c r="U181" s="23" t="str">
        <f aca="false">IF($A181="","",IFERROR(IF(AND($L181&lt;&gt;"",$L181&lt;$B181),"Date à vérifier",IF(AND(OR($P181="Facture reçue",$P181="Payée"),$O181=""),"Facture manquante",IF(COUNTIF($A$6:$A$500,$A181)&gt;1,"Doublon potentiel","OK"))),"À vérifier"))</f>
        <v/>
      </c>
    </row>
    <row r="182" customFormat="false" ht="15" hidden="false" customHeight="false" outlineLevel="0" collapsed="false">
      <c r="A182" s="19"/>
      <c r="B182" s="20"/>
      <c r="C182" s="19"/>
      <c r="D182" s="21"/>
      <c r="E182" s="19"/>
      <c r="F182" s="22"/>
      <c r="G182" s="19"/>
      <c r="H182" s="11" t="str">
        <f aca="false">IF($A182="","",IFERROR(IF($G182="Taxable",$F182*Paramètres!$B$6,0),0))</f>
        <v/>
      </c>
      <c r="I182" s="11" t="str">
        <f aca="false">IF($A182="","",IFERROR(IF($G182="Taxable",$F182*Paramètres!$B$7,0),0))</f>
        <v/>
      </c>
      <c r="J182" s="11" t="str">
        <f aca="false">IF($A182="","",IFERROR($F182+$H182+$I182,0))</f>
        <v/>
      </c>
      <c r="K182" s="20"/>
      <c r="L182" s="20"/>
      <c r="M182" s="19"/>
      <c r="N182" s="19"/>
      <c r="O182" s="19"/>
      <c r="P182" s="19"/>
      <c r="Q182" s="19"/>
      <c r="R182" s="23" t="str">
        <f aca="true">IF($A182="","",IF($N182="Annulé","Annulé",IF(OR($M182="Reçue",$M182="Sans objet"),IF($P182="Facture reçue","À payer",IF($P182="Payée","Terminé",IF($P182="Non facturée","Facture à recevoir","Suivi de facture"))),IF($M182="Partielle","Réception partielle",IF($M182="Refusée","Réception refusée",IF(NOT(ISNUMBER($K182)),"En cours",IF($K182&lt;TODAY(),"En retard",IF($K182&lt;=TODAY()+Paramètres!$B$8,"À suivre bientôt","En cours"))))))))</f>
        <v/>
      </c>
      <c r="S182" s="24" t="str">
        <f aca="false">IF($A182="","",IFERROR(IF($L182="","",$L182-$K182),""))</f>
        <v/>
      </c>
      <c r="T182" s="21"/>
      <c r="U182" s="23" t="str">
        <f aca="false">IF($A182="","",IFERROR(IF(AND($L182&lt;&gt;"",$L182&lt;$B182),"Date à vérifier",IF(AND(OR($P182="Facture reçue",$P182="Payée"),$O182=""),"Facture manquante",IF(COUNTIF($A$6:$A$500,$A182)&gt;1,"Doublon potentiel","OK"))),"À vérifier"))</f>
        <v/>
      </c>
    </row>
    <row r="183" customFormat="false" ht="15" hidden="false" customHeight="false" outlineLevel="0" collapsed="false">
      <c r="A183" s="19"/>
      <c r="B183" s="20"/>
      <c r="C183" s="19"/>
      <c r="D183" s="21"/>
      <c r="E183" s="19"/>
      <c r="F183" s="22"/>
      <c r="G183" s="19"/>
      <c r="H183" s="11" t="str">
        <f aca="false">IF($A183="","",IFERROR(IF($G183="Taxable",$F183*Paramètres!$B$6,0),0))</f>
        <v/>
      </c>
      <c r="I183" s="11" t="str">
        <f aca="false">IF($A183="","",IFERROR(IF($G183="Taxable",$F183*Paramètres!$B$7,0),0))</f>
        <v/>
      </c>
      <c r="J183" s="11" t="str">
        <f aca="false">IF($A183="","",IFERROR($F183+$H183+$I183,0))</f>
        <v/>
      </c>
      <c r="K183" s="20"/>
      <c r="L183" s="20"/>
      <c r="M183" s="19"/>
      <c r="N183" s="19"/>
      <c r="O183" s="19"/>
      <c r="P183" s="19"/>
      <c r="Q183" s="19"/>
      <c r="R183" s="23" t="str">
        <f aca="true">IF($A183="","",IF($N183="Annulé","Annulé",IF(OR($M183="Reçue",$M183="Sans objet"),IF($P183="Facture reçue","À payer",IF($P183="Payée","Terminé",IF($P183="Non facturée","Facture à recevoir","Suivi de facture"))),IF($M183="Partielle","Réception partielle",IF($M183="Refusée","Réception refusée",IF(NOT(ISNUMBER($K183)),"En cours",IF($K183&lt;TODAY(),"En retard",IF($K183&lt;=TODAY()+Paramètres!$B$8,"À suivre bientôt","En cours"))))))))</f>
        <v/>
      </c>
      <c r="S183" s="24" t="str">
        <f aca="false">IF($A183="","",IFERROR(IF($L183="","",$L183-$K183),""))</f>
        <v/>
      </c>
      <c r="T183" s="21"/>
      <c r="U183" s="23" t="str">
        <f aca="false">IF($A183="","",IFERROR(IF(AND($L183&lt;&gt;"",$L183&lt;$B183),"Date à vérifier",IF(AND(OR($P183="Facture reçue",$P183="Payée"),$O183=""),"Facture manquante",IF(COUNTIF($A$6:$A$500,$A183)&gt;1,"Doublon potentiel","OK"))),"À vérifier"))</f>
        <v/>
      </c>
    </row>
    <row r="184" customFormat="false" ht="15" hidden="false" customHeight="false" outlineLevel="0" collapsed="false">
      <c r="A184" s="19"/>
      <c r="B184" s="20"/>
      <c r="C184" s="19"/>
      <c r="D184" s="21"/>
      <c r="E184" s="19"/>
      <c r="F184" s="22"/>
      <c r="G184" s="19"/>
      <c r="H184" s="11" t="str">
        <f aca="false">IF($A184="","",IFERROR(IF($G184="Taxable",$F184*Paramètres!$B$6,0),0))</f>
        <v/>
      </c>
      <c r="I184" s="11" t="str">
        <f aca="false">IF($A184="","",IFERROR(IF($G184="Taxable",$F184*Paramètres!$B$7,0),0))</f>
        <v/>
      </c>
      <c r="J184" s="11" t="str">
        <f aca="false">IF($A184="","",IFERROR($F184+$H184+$I184,0))</f>
        <v/>
      </c>
      <c r="K184" s="20"/>
      <c r="L184" s="20"/>
      <c r="M184" s="19"/>
      <c r="N184" s="19"/>
      <c r="O184" s="19"/>
      <c r="P184" s="19"/>
      <c r="Q184" s="19"/>
      <c r="R184" s="23" t="str">
        <f aca="true">IF($A184="","",IF($N184="Annulé","Annulé",IF(OR($M184="Reçue",$M184="Sans objet"),IF($P184="Facture reçue","À payer",IF($P184="Payée","Terminé",IF($P184="Non facturée","Facture à recevoir","Suivi de facture"))),IF($M184="Partielle","Réception partielle",IF($M184="Refusée","Réception refusée",IF(NOT(ISNUMBER($K184)),"En cours",IF($K184&lt;TODAY(),"En retard",IF($K184&lt;=TODAY()+Paramètres!$B$8,"À suivre bientôt","En cours"))))))))</f>
        <v/>
      </c>
      <c r="S184" s="24" t="str">
        <f aca="false">IF($A184="","",IFERROR(IF($L184="","",$L184-$K184),""))</f>
        <v/>
      </c>
      <c r="T184" s="21"/>
      <c r="U184" s="23" t="str">
        <f aca="false">IF($A184="","",IFERROR(IF(AND($L184&lt;&gt;"",$L184&lt;$B184),"Date à vérifier",IF(AND(OR($P184="Facture reçue",$P184="Payée"),$O184=""),"Facture manquante",IF(COUNTIF($A$6:$A$500,$A184)&gt;1,"Doublon potentiel","OK"))),"À vérifier"))</f>
        <v/>
      </c>
    </row>
    <row r="185" customFormat="false" ht="15" hidden="false" customHeight="false" outlineLevel="0" collapsed="false">
      <c r="A185" s="19"/>
      <c r="B185" s="20"/>
      <c r="C185" s="19"/>
      <c r="D185" s="21"/>
      <c r="E185" s="19"/>
      <c r="F185" s="22"/>
      <c r="G185" s="19"/>
      <c r="H185" s="11" t="str">
        <f aca="false">IF($A185="","",IFERROR(IF($G185="Taxable",$F185*Paramètres!$B$6,0),0))</f>
        <v/>
      </c>
      <c r="I185" s="11" t="str">
        <f aca="false">IF($A185="","",IFERROR(IF($G185="Taxable",$F185*Paramètres!$B$7,0),0))</f>
        <v/>
      </c>
      <c r="J185" s="11" t="str">
        <f aca="false">IF($A185="","",IFERROR($F185+$H185+$I185,0))</f>
        <v/>
      </c>
      <c r="K185" s="20"/>
      <c r="L185" s="20"/>
      <c r="M185" s="19"/>
      <c r="N185" s="19"/>
      <c r="O185" s="19"/>
      <c r="P185" s="19"/>
      <c r="Q185" s="19"/>
      <c r="R185" s="23" t="str">
        <f aca="true">IF($A185="","",IF($N185="Annulé","Annulé",IF(OR($M185="Reçue",$M185="Sans objet"),IF($P185="Facture reçue","À payer",IF($P185="Payée","Terminé",IF($P185="Non facturée","Facture à recevoir","Suivi de facture"))),IF($M185="Partielle","Réception partielle",IF($M185="Refusée","Réception refusée",IF(NOT(ISNUMBER($K185)),"En cours",IF($K185&lt;TODAY(),"En retard",IF($K185&lt;=TODAY()+Paramètres!$B$8,"À suivre bientôt","En cours"))))))))</f>
        <v/>
      </c>
      <c r="S185" s="24" t="str">
        <f aca="false">IF($A185="","",IFERROR(IF($L185="","",$L185-$K185),""))</f>
        <v/>
      </c>
      <c r="T185" s="21"/>
      <c r="U185" s="23" t="str">
        <f aca="false">IF($A185="","",IFERROR(IF(AND($L185&lt;&gt;"",$L185&lt;$B185),"Date à vérifier",IF(AND(OR($P185="Facture reçue",$P185="Payée"),$O185=""),"Facture manquante",IF(COUNTIF($A$6:$A$500,$A185)&gt;1,"Doublon potentiel","OK"))),"À vérifier"))</f>
        <v/>
      </c>
    </row>
    <row r="186" customFormat="false" ht="15" hidden="false" customHeight="false" outlineLevel="0" collapsed="false">
      <c r="A186" s="19"/>
      <c r="B186" s="20"/>
      <c r="C186" s="19"/>
      <c r="D186" s="21"/>
      <c r="E186" s="19"/>
      <c r="F186" s="22"/>
      <c r="G186" s="19"/>
      <c r="H186" s="11" t="str">
        <f aca="false">IF($A186="","",IFERROR(IF($G186="Taxable",$F186*Paramètres!$B$6,0),0))</f>
        <v/>
      </c>
      <c r="I186" s="11" t="str">
        <f aca="false">IF($A186="","",IFERROR(IF($G186="Taxable",$F186*Paramètres!$B$7,0),0))</f>
        <v/>
      </c>
      <c r="J186" s="11" t="str">
        <f aca="false">IF($A186="","",IFERROR($F186+$H186+$I186,0))</f>
        <v/>
      </c>
      <c r="K186" s="20"/>
      <c r="L186" s="20"/>
      <c r="M186" s="19"/>
      <c r="N186" s="19"/>
      <c r="O186" s="19"/>
      <c r="P186" s="19"/>
      <c r="Q186" s="19"/>
      <c r="R186" s="23" t="str">
        <f aca="true">IF($A186="","",IF($N186="Annulé","Annulé",IF(OR($M186="Reçue",$M186="Sans objet"),IF($P186="Facture reçue","À payer",IF($P186="Payée","Terminé",IF($P186="Non facturée","Facture à recevoir","Suivi de facture"))),IF($M186="Partielle","Réception partielle",IF($M186="Refusée","Réception refusée",IF(NOT(ISNUMBER($K186)),"En cours",IF($K186&lt;TODAY(),"En retard",IF($K186&lt;=TODAY()+Paramètres!$B$8,"À suivre bientôt","En cours"))))))))</f>
        <v/>
      </c>
      <c r="S186" s="24" t="str">
        <f aca="false">IF($A186="","",IFERROR(IF($L186="","",$L186-$K186),""))</f>
        <v/>
      </c>
      <c r="T186" s="21"/>
      <c r="U186" s="23" t="str">
        <f aca="false">IF($A186="","",IFERROR(IF(AND($L186&lt;&gt;"",$L186&lt;$B186),"Date à vérifier",IF(AND(OR($P186="Facture reçue",$P186="Payée"),$O186=""),"Facture manquante",IF(COUNTIF($A$6:$A$500,$A186)&gt;1,"Doublon potentiel","OK"))),"À vérifier"))</f>
        <v/>
      </c>
    </row>
    <row r="187" customFormat="false" ht="15" hidden="false" customHeight="false" outlineLevel="0" collapsed="false">
      <c r="A187" s="19"/>
      <c r="B187" s="20"/>
      <c r="C187" s="19"/>
      <c r="D187" s="21"/>
      <c r="E187" s="19"/>
      <c r="F187" s="22"/>
      <c r="G187" s="19"/>
      <c r="H187" s="11" t="str">
        <f aca="false">IF($A187="","",IFERROR(IF($G187="Taxable",$F187*Paramètres!$B$6,0),0))</f>
        <v/>
      </c>
      <c r="I187" s="11" t="str">
        <f aca="false">IF($A187="","",IFERROR(IF($G187="Taxable",$F187*Paramètres!$B$7,0),0))</f>
        <v/>
      </c>
      <c r="J187" s="11" t="str">
        <f aca="false">IF($A187="","",IFERROR($F187+$H187+$I187,0))</f>
        <v/>
      </c>
      <c r="K187" s="20"/>
      <c r="L187" s="20"/>
      <c r="M187" s="19"/>
      <c r="N187" s="19"/>
      <c r="O187" s="19"/>
      <c r="P187" s="19"/>
      <c r="Q187" s="19"/>
      <c r="R187" s="23" t="str">
        <f aca="true">IF($A187="","",IF($N187="Annulé","Annulé",IF(OR($M187="Reçue",$M187="Sans objet"),IF($P187="Facture reçue","À payer",IF($P187="Payée","Terminé",IF($P187="Non facturée","Facture à recevoir","Suivi de facture"))),IF($M187="Partielle","Réception partielle",IF($M187="Refusée","Réception refusée",IF(NOT(ISNUMBER($K187)),"En cours",IF($K187&lt;TODAY(),"En retard",IF($K187&lt;=TODAY()+Paramètres!$B$8,"À suivre bientôt","En cours"))))))))</f>
        <v/>
      </c>
      <c r="S187" s="24" t="str">
        <f aca="false">IF($A187="","",IFERROR(IF($L187="","",$L187-$K187),""))</f>
        <v/>
      </c>
      <c r="T187" s="21"/>
      <c r="U187" s="23" t="str">
        <f aca="false">IF($A187="","",IFERROR(IF(AND($L187&lt;&gt;"",$L187&lt;$B187),"Date à vérifier",IF(AND(OR($P187="Facture reçue",$P187="Payée"),$O187=""),"Facture manquante",IF(COUNTIF($A$6:$A$500,$A187)&gt;1,"Doublon potentiel","OK"))),"À vérifier"))</f>
        <v/>
      </c>
    </row>
    <row r="188" customFormat="false" ht="15" hidden="false" customHeight="false" outlineLevel="0" collapsed="false">
      <c r="A188" s="19"/>
      <c r="B188" s="20"/>
      <c r="C188" s="19"/>
      <c r="D188" s="21"/>
      <c r="E188" s="19"/>
      <c r="F188" s="22"/>
      <c r="G188" s="19"/>
      <c r="H188" s="11" t="str">
        <f aca="false">IF($A188="","",IFERROR(IF($G188="Taxable",$F188*Paramètres!$B$6,0),0))</f>
        <v/>
      </c>
      <c r="I188" s="11" t="str">
        <f aca="false">IF($A188="","",IFERROR(IF($G188="Taxable",$F188*Paramètres!$B$7,0),0))</f>
        <v/>
      </c>
      <c r="J188" s="11" t="str">
        <f aca="false">IF($A188="","",IFERROR($F188+$H188+$I188,0))</f>
        <v/>
      </c>
      <c r="K188" s="20"/>
      <c r="L188" s="20"/>
      <c r="M188" s="19"/>
      <c r="N188" s="19"/>
      <c r="O188" s="19"/>
      <c r="P188" s="19"/>
      <c r="Q188" s="19"/>
      <c r="R188" s="23" t="str">
        <f aca="true">IF($A188="","",IF($N188="Annulé","Annulé",IF(OR($M188="Reçue",$M188="Sans objet"),IF($P188="Facture reçue","À payer",IF($P188="Payée","Terminé",IF($P188="Non facturée","Facture à recevoir","Suivi de facture"))),IF($M188="Partielle","Réception partielle",IF($M188="Refusée","Réception refusée",IF(NOT(ISNUMBER($K188)),"En cours",IF($K188&lt;TODAY(),"En retard",IF($K188&lt;=TODAY()+Paramètres!$B$8,"À suivre bientôt","En cours"))))))))</f>
        <v/>
      </c>
      <c r="S188" s="24" t="str">
        <f aca="false">IF($A188="","",IFERROR(IF($L188="","",$L188-$K188),""))</f>
        <v/>
      </c>
      <c r="T188" s="21"/>
      <c r="U188" s="23" t="str">
        <f aca="false">IF($A188="","",IFERROR(IF(AND($L188&lt;&gt;"",$L188&lt;$B188),"Date à vérifier",IF(AND(OR($P188="Facture reçue",$P188="Payée"),$O188=""),"Facture manquante",IF(COUNTIF($A$6:$A$500,$A188)&gt;1,"Doublon potentiel","OK"))),"À vérifier"))</f>
        <v/>
      </c>
    </row>
    <row r="189" customFormat="false" ht="15" hidden="false" customHeight="false" outlineLevel="0" collapsed="false">
      <c r="A189" s="19"/>
      <c r="B189" s="20"/>
      <c r="C189" s="19"/>
      <c r="D189" s="21"/>
      <c r="E189" s="19"/>
      <c r="F189" s="22"/>
      <c r="G189" s="19"/>
      <c r="H189" s="11" t="str">
        <f aca="false">IF($A189="","",IFERROR(IF($G189="Taxable",$F189*Paramètres!$B$6,0),0))</f>
        <v/>
      </c>
      <c r="I189" s="11" t="str">
        <f aca="false">IF($A189="","",IFERROR(IF($G189="Taxable",$F189*Paramètres!$B$7,0),0))</f>
        <v/>
      </c>
      <c r="J189" s="11" t="str">
        <f aca="false">IF($A189="","",IFERROR($F189+$H189+$I189,0))</f>
        <v/>
      </c>
      <c r="K189" s="20"/>
      <c r="L189" s="20"/>
      <c r="M189" s="19"/>
      <c r="N189" s="19"/>
      <c r="O189" s="19"/>
      <c r="P189" s="19"/>
      <c r="Q189" s="19"/>
      <c r="R189" s="23" t="str">
        <f aca="true">IF($A189="","",IF($N189="Annulé","Annulé",IF(OR($M189="Reçue",$M189="Sans objet"),IF($P189="Facture reçue","À payer",IF($P189="Payée","Terminé",IF($P189="Non facturée","Facture à recevoir","Suivi de facture"))),IF($M189="Partielle","Réception partielle",IF($M189="Refusée","Réception refusée",IF(NOT(ISNUMBER($K189)),"En cours",IF($K189&lt;TODAY(),"En retard",IF($K189&lt;=TODAY()+Paramètres!$B$8,"À suivre bientôt","En cours"))))))))</f>
        <v/>
      </c>
      <c r="S189" s="24" t="str">
        <f aca="false">IF($A189="","",IFERROR(IF($L189="","",$L189-$K189),""))</f>
        <v/>
      </c>
      <c r="T189" s="21"/>
      <c r="U189" s="23" t="str">
        <f aca="false">IF($A189="","",IFERROR(IF(AND($L189&lt;&gt;"",$L189&lt;$B189),"Date à vérifier",IF(AND(OR($P189="Facture reçue",$P189="Payée"),$O189=""),"Facture manquante",IF(COUNTIF($A$6:$A$500,$A189)&gt;1,"Doublon potentiel","OK"))),"À vérifier"))</f>
        <v/>
      </c>
    </row>
    <row r="190" customFormat="false" ht="15" hidden="false" customHeight="false" outlineLevel="0" collapsed="false">
      <c r="A190" s="19"/>
      <c r="B190" s="20"/>
      <c r="C190" s="19"/>
      <c r="D190" s="21"/>
      <c r="E190" s="19"/>
      <c r="F190" s="22"/>
      <c r="G190" s="19"/>
      <c r="H190" s="11" t="str">
        <f aca="false">IF($A190="","",IFERROR(IF($G190="Taxable",$F190*Paramètres!$B$6,0),0))</f>
        <v/>
      </c>
      <c r="I190" s="11" t="str">
        <f aca="false">IF($A190="","",IFERROR(IF($G190="Taxable",$F190*Paramètres!$B$7,0),0))</f>
        <v/>
      </c>
      <c r="J190" s="11" t="str">
        <f aca="false">IF($A190="","",IFERROR($F190+$H190+$I190,0))</f>
        <v/>
      </c>
      <c r="K190" s="20"/>
      <c r="L190" s="20"/>
      <c r="M190" s="19"/>
      <c r="N190" s="19"/>
      <c r="O190" s="19"/>
      <c r="P190" s="19"/>
      <c r="Q190" s="19"/>
      <c r="R190" s="23" t="str">
        <f aca="true">IF($A190="","",IF($N190="Annulé","Annulé",IF(OR($M190="Reçue",$M190="Sans objet"),IF($P190="Facture reçue","À payer",IF($P190="Payée","Terminé",IF($P190="Non facturée","Facture à recevoir","Suivi de facture"))),IF($M190="Partielle","Réception partielle",IF($M190="Refusée","Réception refusée",IF(NOT(ISNUMBER($K190)),"En cours",IF($K190&lt;TODAY(),"En retard",IF($K190&lt;=TODAY()+Paramètres!$B$8,"À suivre bientôt","En cours"))))))))</f>
        <v/>
      </c>
      <c r="S190" s="24" t="str">
        <f aca="false">IF($A190="","",IFERROR(IF($L190="","",$L190-$K190),""))</f>
        <v/>
      </c>
      <c r="T190" s="21"/>
      <c r="U190" s="23" t="str">
        <f aca="false">IF($A190="","",IFERROR(IF(AND($L190&lt;&gt;"",$L190&lt;$B190),"Date à vérifier",IF(AND(OR($P190="Facture reçue",$P190="Payée"),$O190=""),"Facture manquante",IF(COUNTIF($A$6:$A$500,$A190)&gt;1,"Doublon potentiel","OK"))),"À vérifier"))</f>
        <v/>
      </c>
    </row>
    <row r="191" customFormat="false" ht="15" hidden="false" customHeight="false" outlineLevel="0" collapsed="false">
      <c r="A191" s="19"/>
      <c r="B191" s="20"/>
      <c r="C191" s="19"/>
      <c r="D191" s="21"/>
      <c r="E191" s="19"/>
      <c r="F191" s="22"/>
      <c r="G191" s="19"/>
      <c r="H191" s="11" t="str">
        <f aca="false">IF($A191="","",IFERROR(IF($G191="Taxable",$F191*Paramètres!$B$6,0),0))</f>
        <v/>
      </c>
      <c r="I191" s="11" t="str">
        <f aca="false">IF($A191="","",IFERROR(IF($G191="Taxable",$F191*Paramètres!$B$7,0),0))</f>
        <v/>
      </c>
      <c r="J191" s="11" t="str">
        <f aca="false">IF($A191="","",IFERROR($F191+$H191+$I191,0))</f>
        <v/>
      </c>
      <c r="K191" s="20"/>
      <c r="L191" s="20"/>
      <c r="M191" s="19"/>
      <c r="N191" s="19"/>
      <c r="O191" s="19"/>
      <c r="P191" s="19"/>
      <c r="Q191" s="19"/>
      <c r="R191" s="23" t="str">
        <f aca="true">IF($A191="","",IF($N191="Annulé","Annulé",IF(OR($M191="Reçue",$M191="Sans objet"),IF($P191="Facture reçue","À payer",IF($P191="Payée","Terminé",IF($P191="Non facturée","Facture à recevoir","Suivi de facture"))),IF($M191="Partielle","Réception partielle",IF($M191="Refusée","Réception refusée",IF(NOT(ISNUMBER($K191)),"En cours",IF($K191&lt;TODAY(),"En retard",IF($K191&lt;=TODAY()+Paramètres!$B$8,"À suivre bientôt","En cours"))))))))</f>
        <v/>
      </c>
      <c r="S191" s="24" t="str">
        <f aca="false">IF($A191="","",IFERROR(IF($L191="","",$L191-$K191),""))</f>
        <v/>
      </c>
      <c r="T191" s="21"/>
      <c r="U191" s="23" t="str">
        <f aca="false">IF($A191="","",IFERROR(IF(AND($L191&lt;&gt;"",$L191&lt;$B191),"Date à vérifier",IF(AND(OR($P191="Facture reçue",$P191="Payée"),$O191=""),"Facture manquante",IF(COUNTIF($A$6:$A$500,$A191)&gt;1,"Doublon potentiel","OK"))),"À vérifier"))</f>
        <v/>
      </c>
    </row>
    <row r="192" customFormat="false" ht="15" hidden="false" customHeight="false" outlineLevel="0" collapsed="false">
      <c r="A192" s="19"/>
      <c r="B192" s="20"/>
      <c r="C192" s="19"/>
      <c r="D192" s="21"/>
      <c r="E192" s="19"/>
      <c r="F192" s="22"/>
      <c r="G192" s="19"/>
      <c r="H192" s="11" t="str">
        <f aca="false">IF($A192="","",IFERROR(IF($G192="Taxable",$F192*Paramètres!$B$6,0),0))</f>
        <v/>
      </c>
      <c r="I192" s="11" t="str">
        <f aca="false">IF($A192="","",IFERROR(IF($G192="Taxable",$F192*Paramètres!$B$7,0),0))</f>
        <v/>
      </c>
      <c r="J192" s="11" t="str">
        <f aca="false">IF($A192="","",IFERROR($F192+$H192+$I192,0))</f>
        <v/>
      </c>
      <c r="K192" s="20"/>
      <c r="L192" s="20"/>
      <c r="M192" s="19"/>
      <c r="N192" s="19"/>
      <c r="O192" s="19"/>
      <c r="P192" s="19"/>
      <c r="Q192" s="19"/>
      <c r="R192" s="23" t="str">
        <f aca="true">IF($A192="","",IF($N192="Annulé","Annulé",IF(OR($M192="Reçue",$M192="Sans objet"),IF($P192="Facture reçue","À payer",IF($P192="Payée","Terminé",IF($P192="Non facturée","Facture à recevoir","Suivi de facture"))),IF($M192="Partielle","Réception partielle",IF($M192="Refusée","Réception refusée",IF(NOT(ISNUMBER($K192)),"En cours",IF($K192&lt;TODAY(),"En retard",IF($K192&lt;=TODAY()+Paramètres!$B$8,"À suivre bientôt","En cours"))))))))</f>
        <v/>
      </c>
      <c r="S192" s="24" t="str">
        <f aca="false">IF($A192="","",IFERROR(IF($L192="","",$L192-$K192),""))</f>
        <v/>
      </c>
      <c r="T192" s="21"/>
      <c r="U192" s="23" t="str">
        <f aca="false">IF($A192="","",IFERROR(IF(AND($L192&lt;&gt;"",$L192&lt;$B192),"Date à vérifier",IF(AND(OR($P192="Facture reçue",$P192="Payée"),$O192=""),"Facture manquante",IF(COUNTIF($A$6:$A$500,$A192)&gt;1,"Doublon potentiel","OK"))),"À vérifier"))</f>
        <v/>
      </c>
    </row>
    <row r="193" customFormat="false" ht="15" hidden="false" customHeight="false" outlineLevel="0" collapsed="false">
      <c r="A193" s="19"/>
      <c r="B193" s="20"/>
      <c r="C193" s="19"/>
      <c r="D193" s="21"/>
      <c r="E193" s="19"/>
      <c r="F193" s="22"/>
      <c r="G193" s="19"/>
      <c r="H193" s="11" t="str">
        <f aca="false">IF($A193="","",IFERROR(IF($G193="Taxable",$F193*Paramètres!$B$6,0),0))</f>
        <v/>
      </c>
      <c r="I193" s="11" t="str">
        <f aca="false">IF($A193="","",IFERROR(IF($G193="Taxable",$F193*Paramètres!$B$7,0),0))</f>
        <v/>
      </c>
      <c r="J193" s="11" t="str">
        <f aca="false">IF($A193="","",IFERROR($F193+$H193+$I193,0))</f>
        <v/>
      </c>
      <c r="K193" s="20"/>
      <c r="L193" s="20"/>
      <c r="M193" s="19"/>
      <c r="N193" s="19"/>
      <c r="O193" s="19"/>
      <c r="P193" s="19"/>
      <c r="Q193" s="19"/>
      <c r="R193" s="23" t="str">
        <f aca="true">IF($A193="","",IF($N193="Annulé","Annulé",IF(OR($M193="Reçue",$M193="Sans objet"),IF($P193="Facture reçue","À payer",IF($P193="Payée","Terminé",IF($P193="Non facturée","Facture à recevoir","Suivi de facture"))),IF($M193="Partielle","Réception partielle",IF($M193="Refusée","Réception refusée",IF(NOT(ISNUMBER($K193)),"En cours",IF($K193&lt;TODAY(),"En retard",IF($K193&lt;=TODAY()+Paramètres!$B$8,"À suivre bientôt","En cours"))))))))</f>
        <v/>
      </c>
      <c r="S193" s="24" t="str">
        <f aca="false">IF($A193="","",IFERROR(IF($L193="","",$L193-$K193),""))</f>
        <v/>
      </c>
      <c r="T193" s="21"/>
      <c r="U193" s="23" t="str">
        <f aca="false">IF($A193="","",IFERROR(IF(AND($L193&lt;&gt;"",$L193&lt;$B193),"Date à vérifier",IF(AND(OR($P193="Facture reçue",$P193="Payée"),$O193=""),"Facture manquante",IF(COUNTIF($A$6:$A$500,$A193)&gt;1,"Doublon potentiel","OK"))),"À vérifier"))</f>
        <v/>
      </c>
    </row>
    <row r="194" customFormat="false" ht="15" hidden="false" customHeight="false" outlineLevel="0" collapsed="false">
      <c r="A194" s="19"/>
      <c r="B194" s="20"/>
      <c r="C194" s="19"/>
      <c r="D194" s="21"/>
      <c r="E194" s="19"/>
      <c r="F194" s="22"/>
      <c r="G194" s="19"/>
      <c r="H194" s="11" t="str">
        <f aca="false">IF($A194="","",IFERROR(IF($G194="Taxable",$F194*Paramètres!$B$6,0),0))</f>
        <v/>
      </c>
      <c r="I194" s="11" t="str">
        <f aca="false">IF($A194="","",IFERROR(IF($G194="Taxable",$F194*Paramètres!$B$7,0),0))</f>
        <v/>
      </c>
      <c r="J194" s="11" t="str">
        <f aca="false">IF($A194="","",IFERROR($F194+$H194+$I194,0))</f>
        <v/>
      </c>
      <c r="K194" s="20"/>
      <c r="L194" s="20"/>
      <c r="M194" s="19"/>
      <c r="N194" s="19"/>
      <c r="O194" s="19"/>
      <c r="P194" s="19"/>
      <c r="Q194" s="19"/>
      <c r="R194" s="23" t="str">
        <f aca="true">IF($A194="","",IF($N194="Annulé","Annulé",IF(OR($M194="Reçue",$M194="Sans objet"),IF($P194="Facture reçue","À payer",IF($P194="Payée","Terminé",IF($P194="Non facturée","Facture à recevoir","Suivi de facture"))),IF($M194="Partielle","Réception partielle",IF($M194="Refusée","Réception refusée",IF(NOT(ISNUMBER($K194)),"En cours",IF($K194&lt;TODAY(),"En retard",IF($K194&lt;=TODAY()+Paramètres!$B$8,"À suivre bientôt","En cours"))))))))</f>
        <v/>
      </c>
      <c r="S194" s="24" t="str">
        <f aca="false">IF($A194="","",IFERROR(IF($L194="","",$L194-$K194),""))</f>
        <v/>
      </c>
      <c r="T194" s="21"/>
      <c r="U194" s="23" t="str">
        <f aca="false">IF($A194="","",IFERROR(IF(AND($L194&lt;&gt;"",$L194&lt;$B194),"Date à vérifier",IF(AND(OR($P194="Facture reçue",$P194="Payée"),$O194=""),"Facture manquante",IF(COUNTIF($A$6:$A$500,$A194)&gt;1,"Doublon potentiel","OK"))),"À vérifier"))</f>
        <v/>
      </c>
    </row>
    <row r="195" customFormat="false" ht="15" hidden="false" customHeight="false" outlineLevel="0" collapsed="false">
      <c r="A195" s="19"/>
      <c r="B195" s="20"/>
      <c r="C195" s="19"/>
      <c r="D195" s="21"/>
      <c r="E195" s="19"/>
      <c r="F195" s="22"/>
      <c r="G195" s="19"/>
      <c r="H195" s="11" t="str">
        <f aca="false">IF($A195="","",IFERROR(IF($G195="Taxable",$F195*Paramètres!$B$6,0),0))</f>
        <v/>
      </c>
      <c r="I195" s="11" t="str">
        <f aca="false">IF($A195="","",IFERROR(IF($G195="Taxable",$F195*Paramètres!$B$7,0),0))</f>
        <v/>
      </c>
      <c r="J195" s="11" t="str">
        <f aca="false">IF($A195="","",IFERROR($F195+$H195+$I195,0))</f>
        <v/>
      </c>
      <c r="K195" s="20"/>
      <c r="L195" s="20"/>
      <c r="M195" s="19"/>
      <c r="N195" s="19"/>
      <c r="O195" s="19"/>
      <c r="P195" s="19"/>
      <c r="Q195" s="19"/>
      <c r="R195" s="23" t="str">
        <f aca="true">IF($A195="","",IF($N195="Annulé","Annulé",IF(OR($M195="Reçue",$M195="Sans objet"),IF($P195="Facture reçue","À payer",IF($P195="Payée","Terminé",IF($P195="Non facturée","Facture à recevoir","Suivi de facture"))),IF($M195="Partielle","Réception partielle",IF($M195="Refusée","Réception refusée",IF(NOT(ISNUMBER($K195)),"En cours",IF($K195&lt;TODAY(),"En retard",IF($K195&lt;=TODAY()+Paramètres!$B$8,"À suivre bientôt","En cours"))))))))</f>
        <v/>
      </c>
      <c r="S195" s="24" t="str">
        <f aca="false">IF($A195="","",IFERROR(IF($L195="","",$L195-$K195),""))</f>
        <v/>
      </c>
      <c r="T195" s="21"/>
      <c r="U195" s="23" t="str">
        <f aca="false">IF($A195="","",IFERROR(IF(AND($L195&lt;&gt;"",$L195&lt;$B195),"Date à vérifier",IF(AND(OR($P195="Facture reçue",$P195="Payée"),$O195=""),"Facture manquante",IF(COUNTIF($A$6:$A$500,$A195)&gt;1,"Doublon potentiel","OK"))),"À vérifier"))</f>
        <v/>
      </c>
    </row>
    <row r="196" customFormat="false" ht="15" hidden="false" customHeight="false" outlineLevel="0" collapsed="false">
      <c r="A196" s="19"/>
      <c r="B196" s="20"/>
      <c r="C196" s="19"/>
      <c r="D196" s="21"/>
      <c r="E196" s="19"/>
      <c r="F196" s="22"/>
      <c r="G196" s="19"/>
      <c r="H196" s="11" t="str">
        <f aca="false">IF($A196="","",IFERROR(IF($G196="Taxable",$F196*Paramètres!$B$6,0),0))</f>
        <v/>
      </c>
      <c r="I196" s="11" t="str">
        <f aca="false">IF($A196="","",IFERROR(IF($G196="Taxable",$F196*Paramètres!$B$7,0),0))</f>
        <v/>
      </c>
      <c r="J196" s="11" t="str">
        <f aca="false">IF($A196="","",IFERROR($F196+$H196+$I196,0))</f>
        <v/>
      </c>
      <c r="K196" s="20"/>
      <c r="L196" s="20"/>
      <c r="M196" s="19"/>
      <c r="N196" s="19"/>
      <c r="O196" s="19"/>
      <c r="P196" s="19"/>
      <c r="Q196" s="19"/>
      <c r="R196" s="23" t="str">
        <f aca="true">IF($A196="","",IF($N196="Annulé","Annulé",IF(OR($M196="Reçue",$M196="Sans objet"),IF($P196="Facture reçue","À payer",IF($P196="Payée","Terminé",IF($P196="Non facturée","Facture à recevoir","Suivi de facture"))),IF($M196="Partielle","Réception partielle",IF($M196="Refusée","Réception refusée",IF(NOT(ISNUMBER($K196)),"En cours",IF($K196&lt;TODAY(),"En retard",IF($K196&lt;=TODAY()+Paramètres!$B$8,"À suivre bientôt","En cours"))))))))</f>
        <v/>
      </c>
      <c r="S196" s="24" t="str">
        <f aca="false">IF($A196="","",IFERROR(IF($L196="","",$L196-$K196),""))</f>
        <v/>
      </c>
      <c r="T196" s="21"/>
      <c r="U196" s="23" t="str">
        <f aca="false">IF($A196="","",IFERROR(IF(AND($L196&lt;&gt;"",$L196&lt;$B196),"Date à vérifier",IF(AND(OR($P196="Facture reçue",$P196="Payée"),$O196=""),"Facture manquante",IF(COUNTIF($A$6:$A$500,$A196)&gt;1,"Doublon potentiel","OK"))),"À vérifier"))</f>
        <v/>
      </c>
    </row>
    <row r="197" customFormat="false" ht="15" hidden="false" customHeight="false" outlineLevel="0" collapsed="false">
      <c r="A197" s="19"/>
      <c r="B197" s="20"/>
      <c r="C197" s="19"/>
      <c r="D197" s="21"/>
      <c r="E197" s="19"/>
      <c r="F197" s="22"/>
      <c r="G197" s="19"/>
      <c r="H197" s="11" t="str">
        <f aca="false">IF($A197="","",IFERROR(IF($G197="Taxable",$F197*Paramètres!$B$6,0),0))</f>
        <v/>
      </c>
      <c r="I197" s="11" t="str">
        <f aca="false">IF($A197="","",IFERROR(IF($G197="Taxable",$F197*Paramètres!$B$7,0),0))</f>
        <v/>
      </c>
      <c r="J197" s="11" t="str">
        <f aca="false">IF($A197="","",IFERROR($F197+$H197+$I197,0))</f>
        <v/>
      </c>
      <c r="K197" s="20"/>
      <c r="L197" s="20"/>
      <c r="M197" s="19"/>
      <c r="N197" s="19"/>
      <c r="O197" s="19"/>
      <c r="P197" s="19"/>
      <c r="Q197" s="19"/>
      <c r="R197" s="23" t="str">
        <f aca="true">IF($A197="","",IF($N197="Annulé","Annulé",IF(OR($M197="Reçue",$M197="Sans objet"),IF($P197="Facture reçue","À payer",IF($P197="Payée","Terminé",IF($P197="Non facturée","Facture à recevoir","Suivi de facture"))),IF($M197="Partielle","Réception partielle",IF($M197="Refusée","Réception refusée",IF(NOT(ISNUMBER($K197)),"En cours",IF($K197&lt;TODAY(),"En retard",IF($K197&lt;=TODAY()+Paramètres!$B$8,"À suivre bientôt","En cours"))))))))</f>
        <v/>
      </c>
      <c r="S197" s="24" t="str">
        <f aca="false">IF($A197="","",IFERROR(IF($L197="","",$L197-$K197),""))</f>
        <v/>
      </c>
      <c r="T197" s="21"/>
      <c r="U197" s="23" t="str">
        <f aca="false">IF($A197="","",IFERROR(IF(AND($L197&lt;&gt;"",$L197&lt;$B197),"Date à vérifier",IF(AND(OR($P197="Facture reçue",$P197="Payée"),$O197=""),"Facture manquante",IF(COUNTIF($A$6:$A$500,$A197)&gt;1,"Doublon potentiel","OK"))),"À vérifier"))</f>
        <v/>
      </c>
    </row>
    <row r="198" customFormat="false" ht="15" hidden="false" customHeight="false" outlineLevel="0" collapsed="false">
      <c r="A198" s="19"/>
      <c r="B198" s="20"/>
      <c r="C198" s="19"/>
      <c r="D198" s="21"/>
      <c r="E198" s="19"/>
      <c r="F198" s="22"/>
      <c r="G198" s="19"/>
      <c r="H198" s="11" t="str">
        <f aca="false">IF($A198="","",IFERROR(IF($G198="Taxable",$F198*Paramètres!$B$6,0),0))</f>
        <v/>
      </c>
      <c r="I198" s="11" t="str">
        <f aca="false">IF($A198="","",IFERROR(IF($G198="Taxable",$F198*Paramètres!$B$7,0),0))</f>
        <v/>
      </c>
      <c r="J198" s="11" t="str">
        <f aca="false">IF($A198="","",IFERROR($F198+$H198+$I198,0))</f>
        <v/>
      </c>
      <c r="K198" s="20"/>
      <c r="L198" s="20"/>
      <c r="M198" s="19"/>
      <c r="N198" s="19"/>
      <c r="O198" s="19"/>
      <c r="P198" s="19"/>
      <c r="Q198" s="19"/>
      <c r="R198" s="23" t="str">
        <f aca="true">IF($A198="","",IF($N198="Annulé","Annulé",IF(OR($M198="Reçue",$M198="Sans objet"),IF($P198="Facture reçue","À payer",IF($P198="Payée","Terminé",IF($P198="Non facturée","Facture à recevoir","Suivi de facture"))),IF($M198="Partielle","Réception partielle",IF($M198="Refusée","Réception refusée",IF(NOT(ISNUMBER($K198)),"En cours",IF($K198&lt;TODAY(),"En retard",IF($K198&lt;=TODAY()+Paramètres!$B$8,"À suivre bientôt","En cours"))))))))</f>
        <v/>
      </c>
      <c r="S198" s="24" t="str">
        <f aca="false">IF($A198="","",IFERROR(IF($L198="","",$L198-$K198),""))</f>
        <v/>
      </c>
      <c r="T198" s="21"/>
      <c r="U198" s="23" t="str">
        <f aca="false">IF($A198="","",IFERROR(IF(AND($L198&lt;&gt;"",$L198&lt;$B198),"Date à vérifier",IF(AND(OR($P198="Facture reçue",$P198="Payée"),$O198=""),"Facture manquante",IF(COUNTIF($A$6:$A$500,$A198)&gt;1,"Doublon potentiel","OK"))),"À vérifier"))</f>
        <v/>
      </c>
    </row>
    <row r="199" customFormat="false" ht="15" hidden="false" customHeight="false" outlineLevel="0" collapsed="false">
      <c r="A199" s="19"/>
      <c r="B199" s="20"/>
      <c r="C199" s="19"/>
      <c r="D199" s="21"/>
      <c r="E199" s="19"/>
      <c r="F199" s="22"/>
      <c r="G199" s="19"/>
      <c r="H199" s="11" t="str">
        <f aca="false">IF($A199="","",IFERROR(IF($G199="Taxable",$F199*Paramètres!$B$6,0),0))</f>
        <v/>
      </c>
      <c r="I199" s="11" t="str">
        <f aca="false">IF($A199="","",IFERROR(IF($G199="Taxable",$F199*Paramètres!$B$7,0),0))</f>
        <v/>
      </c>
      <c r="J199" s="11" t="str">
        <f aca="false">IF($A199="","",IFERROR($F199+$H199+$I199,0))</f>
        <v/>
      </c>
      <c r="K199" s="20"/>
      <c r="L199" s="20"/>
      <c r="M199" s="19"/>
      <c r="N199" s="19"/>
      <c r="O199" s="19"/>
      <c r="P199" s="19"/>
      <c r="Q199" s="19"/>
      <c r="R199" s="23" t="str">
        <f aca="true">IF($A199="","",IF($N199="Annulé","Annulé",IF(OR($M199="Reçue",$M199="Sans objet"),IF($P199="Facture reçue","À payer",IF($P199="Payée","Terminé",IF($P199="Non facturée","Facture à recevoir","Suivi de facture"))),IF($M199="Partielle","Réception partielle",IF($M199="Refusée","Réception refusée",IF(NOT(ISNUMBER($K199)),"En cours",IF($K199&lt;TODAY(),"En retard",IF($K199&lt;=TODAY()+Paramètres!$B$8,"À suivre bientôt","En cours"))))))))</f>
        <v/>
      </c>
      <c r="S199" s="24" t="str">
        <f aca="false">IF($A199="","",IFERROR(IF($L199="","",$L199-$K199),""))</f>
        <v/>
      </c>
      <c r="T199" s="21"/>
      <c r="U199" s="23" t="str">
        <f aca="false">IF($A199="","",IFERROR(IF(AND($L199&lt;&gt;"",$L199&lt;$B199),"Date à vérifier",IF(AND(OR($P199="Facture reçue",$P199="Payée"),$O199=""),"Facture manquante",IF(COUNTIF($A$6:$A$500,$A199)&gt;1,"Doublon potentiel","OK"))),"À vérifier"))</f>
        <v/>
      </c>
    </row>
    <row r="200" customFormat="false" ht="15" hidden="false" customHeight="false" outlineLevel="0" collapsed="false">
      <c r="A200" s="19"/>
      <c r="B200" s="20"/>
      <c r="C200" s="19"/>
      <c r="D200" s="21"/>
      <c r="E200" s="19"/>
      <c r="F200" s="22"/>
      <c r="G200" s="19"/>
      <c r="H200" s="11" t="str">
        <f aca="false">IF($A200="","",IFERROR(IF($G200="Taxable",$F200*Paramètres!$B$6,0),0))</f>
        <v/>
      </c>
      <c r="I200" s="11" t="str">
        <f aca="false">IF($A200="","",IFERROR(IF($G200="Taxable",$F200*Paramètres!$B$7,0),0))</f>
        <v/>
      </c>
      <c r="J200" s="11" t="str">
        <f aca="false">IF($A200="","",IFERROR($F200+$H200+$I200,0))</f>
        <v/>
      </c>
      <c r="K200" s="20"/>
      <c r="L200" s="20"/>
      <c r="M200" s="19"/>
      <c r="N200" s="19"/>
      <c r="O200" s="19"/>
      <c r="P200" s="19"/>
      <c r="Q200" s="19"/>
      <c r="R200" s="23" t="str">
        <f aca="true">IF($A200="","",IF($N200="Annulé","Annulé",IF(OR($M200="Reçue",$M200="Sans objet"),IF($P200="Facture reçue","À payer",IF($P200="Payée","Terminé",IF($P200="Non facturée","Facture à recevoir","Suivi de facture"))),IF($M200="Partielle","Réception partielle",IF($M200="Refusée","Réception refusée",IF(NOT(ISNUMBER($K200)),"En cours",IF($K200&lt;TODAY(),"En retard",IF($K200&lt;=TODAY()+Paramètres!$B$8,"À suivre bientôt","En cours"))))))))</f>
        <v/>
      </c>
      <c r="S200" s="24" t="str">
        <f aca="false">IF($A200="","",IFERROR(IF($L200="","",$L200-$K200),""))</f>
        <v/>
      </c>
      <c r="T200" s="21"/>
      <c r="U200" s="23" t="str">
        <f aca="false">IF($A200="","",IFERROR(IF(AND($L200&lt;&gt;"",$L200&lt;$B200),"Date à vérifier",IF(AND(OR($P200="Facture reçue",$P200="Payée"),$O200=""),"Facture manquante",IF(COUNTIF($A$6:$A$500,$A200)&gt;1,"Doublon potentiel","OK"))),"À vérifier"))</f>
        <v/>
      </c>
    </row>
    <row r="201" customFormat="false" ht="15" hidden="false" customHeight="false" outlineLevel="0" collapsed="false">
      <c r="A201" s="19"/>
      <c r="B201" s="20"/>
      <c r="C201" s="19"/>
      <c r="D201" s="21"/>
      <c r="E201" s="19"/>
      <c r="F201" s="22"/>
      <c r="G201" s="19"/>
      <c r="H201" s="11" t="str">
        <f aca="false">IF($A201="","",IFERROR(IF($G201="Taxable",$F201*Paramètres!$B$6,0),0))</f>
        <v/>
      </c>
      <c r="I201" s="11" t="str">
        <f aca="false">IF($A201="","",IFERROR(IF($G201="Taxable",$F201*Paramètres!$B$7,0),0))</f>
        <v/>
      </c>
      <c r="J201" s="11" t="str">
        <f aca="false">IF($A201="","",IFERROR($F201+$H201+$I201,0))</f>
        <v/>
      </c>
      <c r="K201" s="20"/>
      <c r="L201" s="20"/>
      <c r="M201" s="19"/>
      <c r="N201" s="19"/>
      <c r="O201" s="19"/>
      <c r="P201" s="19"/>
      <c r="Q201" s="19"/>
      <c r="R201" s="23" t="str">
        <f aca="true">IF($A201="","",IF($N201="Annulé","Annulé",IF(OR($M201="Reçue",$M201="Sans objet"),IF($P201="Facture reçue","À payer",IF($P201="Payée","Terminé",IF($P201="Non facturée","Facture à recevoir","Suivi de facture"))),IF($M201="Partielle","Réception partielle",IF($M201="Refusée","Réception refusée",IF(NOT(ISNUMBER($K201)),"En cours",IF($K201&lt;TODAY(),"En retard",IF($K201&lt;=TODAY()+Paramètres!$B$8,"À suivre bientôt","En cours"))))))))</f>
        <v/>
      </c>
      <c r="S201" s="24" t="str">
        <f aca="false">IF($A201="","",IFERROR(IF($L201="","",$L201-$K201),""))</f>
        <v/>
      </c>
      <c r="T201" s="21"/>
      <c r="U201" s="23" t="str">
        <f aca="false">IF($A201="","",IFERROR(IF(AND($L201&lt;&gt;"",$L201&lt;$B201),"Date à vérifier",IF(AND(OR($P201="Facture reçue",$P201="Payée"),$O201=""),"Facture manquante",IF(COUNTIF($A$6:$A$500,$A201)&gt;1,"Doublon potentiel","OK"))),"À vérifier"))</f>
        <v/>
      </c>
    </row>
    <row r="202" customFormat="false" ht="15" hidden="false" customHeight="false" outlineLevel="0" collapsed="false">
      <c r="A202" s="19"/>
      <c r="B202" s="20"/>
      <c r="C202" s="19"/>
      <c r="D202" s="21"/>
      <c r="E202" s="19"/>
      <c r="F202" s="22"/>
      <c r="G202" s="19"/>
      <c r="H202" s="11" t="str">
        <f aca="false">IF($A202="","",IFERROR(IF($G202="Taxable",$F202*Paramètres!$B$6,0),0))</f>
        <v/>
      </c>
      <c r="I202" s="11" t="str">
        <f aca="false">IF($A202="","",IFERROR(IF($G202="Taxable",$F202*Paramètres!$B$7,0),0))</f>
        <v/>
      </c>
      <c r="J202" s="11" t="str">
        <f aca="false">IF($A202="","",IFERROR($F202+$H202+$I202,0))</f>
        <v/>
      </c>
      <c r="K202" s="20"/>
      <c r="L202" s="20"/>
      <c r="M202" s="19"/>
      <c r="N202" s="19"/>
      <c r="O202" s="19"/>
      <c r="P202" s="19"/>
      <c r="Q202" s="19"/>
      <c r="R202" s="23" t="str">
        <f aca="true">IF($A202="","",IF($N202="Annulé","Annulé",IF(OR($M202="Reçue",$M202="Sans objet"),IF($P202="Facture reçue","À payer",IF($P202="Payée","Terminé",IF($P202="Non facturée","Facture à recevoir","Suivi de facture"))),IF($M202="Partielle","Réception partielle",IF($M202="Refusée","Réception refusée",IF(NOT(ISNUMBER($K202)),"En cours",IF($K202&lt;TODAY(),"En retard",IF($K202&lt;=TODAY()+Paramètres!$B$8,"À suivre bientôt","En cours"))))))))</f>
        <v/>
      </c>
      <c r="S202" s="24" t="str">
        <f aca="false">IF($A202="","",IFERROR(IF($L202="","",$L202-$K202),""))</f>
        <v/>
      </c>
      <c r="T202" s="21"/>
      <c r="U202" s="23" t="str">
        <f aca="false">IF($A202="","",IFERROR(IF(AND($L202&lt;&gt;"",$L202&lt;$B202),"Date à vérifier",IF(AND(OR($P202="Facture reçue",$P202="Payée"),$O202=""),"Facture manquante",IF(COUNTIF($A$6:$A$500,$A202)&gt;1,"Doublon potentiel","OK"))),"À vérifier"))</f>
        <v/>
      </c>
    </row>
    <row r="203" customFormat="false" ht="15" hidden="false" customHeight="false" outlineLevel="0" collapsed="false">
      <c r="A203" s="19"/>
      <c r="B203" s="20"/>
      <c r="C203" s="19"/>
      <c r="D203" s="21"/>
      <c r="E203" s="19"/>
      <c r="F203" s="22"/>
      <c r="G203" s="19"/>
      <c r="H203" s="11" t="str">
        <f aca="false">IF($A203="","",IFERROR(IF($G203="Taxable",$F203*Paramètres!$B$6,0),0))</f>
        <v/>
      </c>
      <c r="I203" s="11" t="str">
        <f aca="false">IF($A203="","",IFERROR(IF($G203="Taxable",$F203*Paramètres!$B$7,0),0))</f>
        <v/>
      </c>
      <c r="J203" s="11" t="str">
        <f aca="false">IF($A203="","",IFERROR($F203+$H203+$I203,0))</f>
        <v/>
      </c>
      <c r="K203" s="20"/>
      <c r="L203" s="20"/>
      <c r="M203" s="19"/>
      <c r="N203" s="19"/>
      <c r="O203" s="19"/>
      <c r="P203" s="19"/>
      <c r="Q203" s="19"/>
      <c r="R203" s="23" t="str">
        <f aca="true">IF($A203="","",IF($N203="Annulé","Annulé",IF(OR($M203="Reçue",$M203="Sans objet"),IF($P203="Facture reçue","À payer",IF($P203="Payée","Terminé",IF($P203="Non facturée","Facture à recevoir","Suivi de facture"))),IF($M203="Partielle","Réception partielle",IF($M203="Refusée","Réception refusée",IF(NOT(ISNUMBER($K203)),"En cours",IF($K203&lt;TODAY(),"En retard",IF($K203&lt;=TODAY()+Paramètres!$B$8,"À suivre bientôt","En cours"))))))))</f>
        <v/>
      </c>
      <c r="S203" s="24" t="str">
        <f aca="false">IF($A203="","",IFERROR(IF($L203="","",$L203-$K203),""))</f>
        <v/>
      </c>
      <c r="T203" s="21"/>
      <c r="U203" s="23" t="str">
        <f aca="false">IF($A203="","",IFERROR(IF(AND($L203&lt;&gt;"",$L203&lt;$B203),"Date à vérifier",IF(AND(OR($P203="Facture reçue",$P203="Payée"),$O203=""),"Facture manquante",IF(COUNTIF($A$6:$A$500,$A203)&gt;1,"Doublon potentiel","OK"))),"À vérifier"))</f>
        <v/>
      </c>
    </row>
    <row r="204" customFormat="false" ht="15" hidden="false" customHeight="false" outlineLevel="0" collapsed="false">
      <c r="A204" s="19"/>
      <c r="B204" s="20"/>
      <c r="C204" s="19"/>
      <c r="D204" s="21"/>
      <c r="E204" s="19"/>
      <c r="F204" s="22"/>
      <c r="G204" s="19"/>
      <c r="H204" s="11" t="str">
        <f aca="false">IF($A204="","",IFERROR(IF($G204="Taxable",$F204*Paramètres!$B$6,0),0))</f>
        <v/>
      </c>
      <c r="I204" s="11" t="str">
        <f aca="false">IF($A204="","",IFERROR(IF($G204="Taxable",$F204*Paramètres!$B$7,0),0))</f>
        <v/>
      </c>
      <c r="J204" s="11" t="str">
        <f aca="false">IF($A204="","",IFERROR($F204+$H204+$I204,0))</f>
        <v/>
      </c>
      <c r="K204" s="20"/>
      <c r="L204" s="20"/>
      <c r="M204" s="19"/>
      <c r="N204" s="19"/>
      <c r="O204" s="19"/>
      <c r="P204" s="19"/>
      <c r="Q204" s="19"/>
      <c r="R204" s="23" t="str">
        <f aca="true">IF($A204="","",IF($N204="Annulé","Annulé",IF(OR($M204="Reçue",$M204="Sans objet"),IF($P204="Facture reçue","À payer",IF($P204="Payée","Terminé",IF($P204="Non facturée","Facture à recevoir","Suivi de facture"))),IF($M204="Partielle","Réception partielle",IF($M204="Refusée","Réception refusée",IF(NOT(ISNUMBER($K204)),"En cours",IF($K204&lt;TODAY(),"En retard",IF($K204&lt;=TODAY()+Paramètres!$B$8,"À suivre bientôt","En cours"))))))))</f>
        <v/>
      </c>
      <c r="S204" s="24" t="str">
        <f aca="false">IF($A204="","",IFERROR(IF($L204="","",$L204-$K204),""))</f>
        <v/>
      </c>
      <c r="T204" s="21"/>
      <c r="U204" s="23" t="str">
        <f aca="false">IF($A204="","",IFERROR(IF(AND($L204&lt;&gt;"",$L204&lt;$B204),"Date à vérifier",IF(AND(OR($P204="Facture reçue",$P204="Payée"),$O204=""),"Facture manquante",IF(COUNTIF($A$6:$A$500,$A204)&gt;1,"Doublon potentiel","OK"))),"À vérifier"))</f>
        <v/>
      </c>
    </row>
    <row r="205" customFormat="false" ht="15" hidden="false" customHeight="false" outlineLevel="0" collapsed="false">
      <c r="A205" s="19"/>
      <c r="B205" s="20"/>
      <c r="C205" s="19"/>
      <c r="D205" s="21"/>
      <c r="E205" s="19"/>
      <c r="F205" s="22"/>
      <c r="G205" s="19"/>
      <c r="H205" s="11" t="str">
        <f aca="false">IF($A205="","",IFERROR(IF($G205="Taxable",$F205*Paramètres!$B$6,0),0))</f>
        <v/>
      </c>
      <c r="I205" s="11" t="str">
        <f aca="false">IF($A205="","",IFERROR(IF($G205="Taxable",$F205*Paramètres!$B$7,0),0))</f>
        <v/>
      </c>
      <c r="J205" s="11" t="str">
        <f aca="false">IF($A205="","",IFERROR($F205+$H205+$I205,0))</f>
        <v/>
      </c>
      <c r="K205" s="20"/>
      <c r="L205" s="20"/>
      <c r="M205" s="19"/>
      <c r="N205" s="19"/>
      <c r="O205" s="19"/>
      <c r="P205" s="19"/>
      <c r="Q205" s="19"/>
      <c r="R205" s="23" t="str">
        <f aca="true">IF($A205="","",IF($N205="Annulé","Annulé",IF(OR($M205="Reçue",$M205="Sans objet"),IF($P205="Facture reçue","À payer",IF($P205="Payée","Terminé",IF($P205="Non facturée","Facture à recevoir","Suivi de facture"))),IF($M205="Partielle","Réception partielle",IF($M205="Refusée","Réception refusée",IF(NOT(ISNUMBER($K205)),"En cours",IF($K205&lt;TODAY(),"En retard",IF($K205&lt;=TODAY()+Paramètres!$B$8,"À suivre bientôt","En cours"))))))))</f>
        <v/>
      </c>
      <c r="S205" s="24" t="str">
        <f aca="false">IF($A205="","",IFERROR(IF($L205="","",$L205-$K205),""))</f>
        <v/>
      </c>
      <c r="T205" s="21"/>
      <c r="U205" s="23" t="str">
        <f aca="false">IF($A205="","",IFERROR(IF(AND($L205&lt;&gt;"",$L205&lt;$B205),"Date à vérifier",IF(AND(OR($P205="Facture reçue",$P205="Payée"),$O205=""),"Facture manquante",IF(COUNTIF($A$6:$A$500,$A205)&gt;1,"Doublon potentiel","OK"))),"À vérifier"))</f>
        <v/>
      </c>
    </row>
    <row r="206" customFormat="false" ht="15" hidden="false" customHeight="false" outlineLevel="0" collapsed="false">
      <c r="A206" s="19"/>
      <c r="B206" s="20"/>
      <c r="C206" s="19"/>
      <c r="D206" s="21"/>
      <c r="E206" s="19"/>
      <c r="F206" s="22"/>
      <c r="G206" s="19"/>
      <c r="H206" s="11" t="str">
        <f aca="false">IF($A206="","",IFERROR(IF($G206="Taxable",$F206*Paramètres!$B$6,0),0))</f>
        <v/>
      </c>
      <c r="I206" s="11" t="str">
        <f aca="false">IF($A206="","",IFERROR(IF($G206="Taxable",$F206*Paramètres!$B$7,0),0))</f>
        <v/>
      </c>
      <c r="J206" s="11" t="str">
        <f aca="false">IF($A206="","",IFERROR($F206+$H206+$I206,0))</f>
        <v/>
      </c>
      <c r="K206" s="20"/>
      <c r="L206" s="20"/>
      <c r="M206" s="19"/>
      <c r="N206" s="19"/>
      <c r="O206" s="19"/>
      <c r="P206" s="19"/>
      <c r="Q206" s="19"/>
      <c r="R206" s="23" t="str">
        <f aca="true">IF($A206="","",IF($N206="Annulé","Annulé",IF(OR($M206="Reçue",$M206="Sans objet"),IF($P206="Facture reçue","À payer",IF($P206="Payée","Terminé",IF($P206="Non facturée","Facture à recevoir","Suivi de facture"))),IF($M206="Partielle","Réception partielle",IF($M206="Refusée","Réception refusée",IF(NOT(ISNUMBER($K206)),"En cours",IF($K206&lt;TODAY(),"En retard",IF($K206&lt;=TODAY()+Paramètres!$B$8,"À suivre bientôt","En cours"))))))))</f>
        <v/>
      </c>
      <c r="S206" s="24" t="str">
        <f aca="false">IF($A206="","",IFERROR(IF($L206="","",$L206-$K206),""))</f>
        <v/>
      </c>
      <c r="T206" s="21"/>
      <c r="U206" s="23" t="str">
        <f aca="false">IF($A206="","",IFERROR(IF(AND($L206&lt;&gt;"",$L206&lt;$B206),"Date à vérifier",IF(AND(OR($P206="Facture reçue",$P206="Payée"),$O206=""),"Facture manquante",IF(COUNTIF($A$6:$A$500,$A206)&gt;1,"Doublon potentiel","OK"))),"À vérifier"))</f>
        <v/>
      </c>
    </row>
    <row r="207" customFormat="false" ht="15" hidden="false" customHeight="false" outlineLevel="0" collapsed="false">
      <c r="A207" s="19"/>
      <c r="B207" s="20"/>
      <c r="C207" s="19"/>
      <c r="D207" s="21"/>
      <c r="E207" s="19"/>
      <c r="F207" s="22"/>
      <c r="G207" s="19"/>
      <c r="H207" s="11" t="str">
        <f aca="false">IF($A207="","",IFERROR(IF($G207="Taxable",$F207*Paramètres!$B$6,0),0))</f>
        <v/>
      </c>
      <c r="I207" s="11" t="str">
        <f aca="false">IF($A207="","",IFERROR(IF($G207="Taxable",$F207*Paramètres!$B$7,0),0))</f>
        <v/>
      </c>
      <c r="J207" s="11" t="str">
        <f aca="false">IF($A207="","",IFERROR($F207+$H207+$I207,0))</f>
        <v/>
      </c>
      <c r="K207" s="20"/>
      <c r="L207" s="20"/>
      <c r="M207" s="19"/>
      <c r="N207" s="19"/>
      <c r="O207" s="19"/>
      <c r="P207" s="19"/>
      <c r="Q207" s="19"/>
      <c r="R207" s="23" t="str">
        <f aca="true">IF($A207="","",IF($N207="Annulé","Annulé",IF(OR($M207="Reçue",$M207="Sans objet"),IF($P207="Facture reçue","À payer",IF($P207="Payée","Terminé",IF($P207="Non facturée","Facture à recevoir","Suivi de facture"))),IF($M207="Partielle","Réception partielle",IF($M207="Refusée","Réception refusée",IF(NOT(ISNUMBER($K207)),"En cours",IF($K207&lt;TODAY(),"En retard",IF($K207&lt;=TODAY()+Paramètres!$B$8,"À suivre bientôt","En cours"))))))))</f>
        <v/>
      </c>
      <c r="S207" s="24" t="str">
        <f aca="false">IF($A207="","",IFERROR(IF($L207="","",$L207-$K207),""))</f>
        <v/>
      </c>
      <c r="T207" s="21"/>
      <c r="U207" s="23" t="str">
        <f aca="false">IF($A207="","",IFERROR(IF(AND($L207&lt;&gt;"",$L207&lt;$B207),"Date à vérifier",IF(AND(OR($P207="Facture reçue",$P207="Payée"),$O207=""),"Facture manquante",IF(COUNTIF($A$6:$A$500,$A207)&gt;1,"Doublon potentiel","OK"))),"À vérifier"))</f>
        <v/>
      </c>
    </row>
    <row r="208" customFormat="false" ht="15" hidden="false" customHeight="false" outlineLevel="0" collapsed="false">
      <c r="A208" s="19"/>
      <c r="B208" s="20"/>
      <c r="C208" s="19"/>
      <c r="D208" s="21"/>
      <c r="E208" s="19"/>
      <c r="F208" s="22"/>
      <c r="G208" s="19"/>
      <c r="H208" s="11" t="str">
        <f aca="false">IF($A208="","",IFERROR(IF($G208="Taxable",$F208*Paramètres!$B$6,0),0))</f>
        <v/>
      </c>
      <c r="I208" s="11" t="str">
        <f aca="false">IF($A208="","",IFERROR(IF($G208="Taxable",$F208*Paramètres!$B$7,0),0))</f>
        <v/>
      </c>
      <c r="J208" s="11" t="str">
        <f aca="false">IF($A208="","",IFERROR($F208+$H208+$I208,0))</f>
        <v/>
      </c>
      <c r="K208" s="20"/>
      <c r="L208" s="20"/>
      <c r="M208" s="19"/>
      <c r="N208" s="19"/>
      <c r="O208" s="19"/>
      <c r="P208" s="19"/>
      <c r="Q208" s="19"/>
      <c r="R208" s="23" t="str">
        <f aca="true">IF($A208="","",IF($N208="Annulé","Annulé",IF(OR($M208="Reçue",$M208="Sans objet"),IF($P208="Facture reçue","À payer",IF($P208="Payée","Terminé",IF($P208="Non facturée","Facture à recevoir","Suivi de facture"))),IF($M208="Partielle","Réception partielle",IF($M208="Refusée","Réception refusée",IF(NOT(ISNUMBER($K208)),"En cours",IF($K208&lt;TODAY(),"En retard",IF($K208&lt;=TODAY()+Paramètres!$B$8,"À suivre bientôt","En cours"))))))))</f>
        <v/>
      </c>
      <c r="S208" s="24" t="str">
        <f aca="false">IF($A208="","",IFERROR(IF($L208="","",$L208-$K208),""))</f>
        <v/>
      </c>
      <c r="T208" s="21"/>
      <c r="U208" s="23" t="str">
        <f aca="false">IF($A208="","",IFERROR(IF(AND($L208&lt;&gt;"",$L208&lt;$B208),"Date à vérifier",IF(AND(OR($P208="Facture reçue",$P208="Payée"),$O208=""),"Facture manquante",IF(COUNTIF($A$6:$A$500,$A208)&gt;1,"Doublon potentiel","OK"))),"À vérifier"))</f>
        <v/>
      </c>
    </row>
    <row r="209" customFormat="false" ht="15" hidden="false" customHeight="false" outlineLevel="0" collapsed="false">
      <c r="A209" s="19"/>
      <c r="B209" s="20"/>
      <c r="C209" s="19"/>
      <c r="D209" s="21"/>
      <c r="E209" s="19"/>
      <c r="F209" s="22"/>
      <c r="G209" s="19"/>
      <c r="H209" s="11" t="str">
        <f aca="false">IF($A209="","",IFERROR(IF($G209="Taxable",$F209*Paramètres!$B$6,0),0))</f>
        <v/>
      </c>
      <c r="I209" s="11" t="str">
        <f aca="false">IF($A209="","",IFERROR(IF($G209="Taxable",$F209*Paramètres!$B$7,0),0))</f>
        <v/>
      </c>
      <c r="J209" s="11" t="str">
        <f aca="false">IF($A209="","",IFERROR($F209+$H209+$I209,0))</f>
        <v/>
      </c>
      <c r="K209" s="20"/>
      <c r="L209" s="20"/>
      <c r="M209" s="19"/>
      <c r="N209" s="19"/>
      <c r="O209" s="19"/>
      <c r="P209" s="19"/>
      <c r="Q209" s="19"/>
      <c r="R209" s="23" t="str">
        <f aca="true">IF($A209="","",IF($N209="Annulé","Annulé",IF(OR($M209="Reçue",$M209="Sans objet"),IF($P209="Facture reçue","À payer",IF($P209="Payée","Terminé",IF($P209="Non facturée","Facture à recevoir","Suivi de facture"))),IF($M209="Partielle","Réception partielle",IF($M209="Refusée","Réception refusée",IF(NOT(ISNUMBER($K209)),"En cours",IF($K209&lt;TODAY(),"En retard",IF($K209&lt;=TODAY()+Paramètres!$B$8,"À suivre bientôt","En cours"))))))))</f>
        <v/>
      </c>
      <c r="S209" s="24" t="str">
        <f aca="false">IF($A209="","",IFERROR(IF($L209="","",$L209-$K209),""))</f>
        <v/>
      </c>
      <c r="T209" s="21"/>
      <c r="U209" s="23" t="str">
        <f aca="false">IF($A209="","",IFERROR(IF(AND($L209&lt;&gt;"",$L209&lt;$B209),"Date à vérifier",IF(AND(OR($P209="Facture reçue",$P209="Payée"),$O209=""),"Facture manquante",IF(COUNTIF($A$6:$A$500,$A209)&gt;1,"Doublon potentiel","OK"))),"À vérifier"))</f>
        <v/>
      </c>
    </row>
    <row r="210" customFormat="false" ht="15" hidden="false" customHeight="false" outlineLevel="0" collapsed="false">
      <c r="A210" s="19"/>
      <c r="B210" s="20"/>
      <c r="C210" s="19"/>
      <c r="D210" s="21"/>
      <c r="E210" s="19"/>
      <c r="F210" s="22"/>
      <c r="G210" s="19"/>
      <c r="H210" s="11" t="str">
        <f aca="false">IF($A210="","",IFERROR(IF($G210="Taxable",$F210*Paramètres!$B$6,0),0))</f>
        <v/>
      </c>
      <c r="I210" s="11" t="str">
        <f aca="false">IF($A210="","",IFERROR(IF($G210="Taxable",$F210*Paramètres!$B$7,0),0))</f>
        <v/>
      </c>
      <c r="J210" s="11" t="str">
        <f aca="false">IF($A210="","",IFERROR($F210+$H210+$I210,0))</f>
        <v/>
      </c>
      <c r="K210" s="20"/>
      <c r="L210" s="20"/>
      <c r="M210" s="19"/>
      <c r="N210" s="19"/>
      <c r="O210" s="19"/>
      <c r="P210" s="19"/>
      <c r="Q210" s="19"/>
      <c r="R210" s="23" t="str">
        <f aca="true">IF($A210="","",IF($N210="Annulé","Annulé",IF(OR($M210="Reçue",$M210="Sans objet"),IF($P210="Facture reçue","À payer",IF($P210="Payée","Terminé",IF($P210="Non facturée","Facture à recevoir","Suivi de facture"))),IF($M210="Partielle","Réception partielle",IF($M210="Refusée","Réception refusée",IF(NOT(ISNUMBER($K210)),"En cours",IF($K210&lt;TODAY(),"En retard",IF($K210&lt;=TODAY()+Paramètres!$B$8,"À suivre bientôt","En cours"))))))))</f>
        <v/>
      </c>
      <c r="S210" s="24" t="str">
        <f aca="false">IF($A210="","",IFERROR(IF($L210="","",$L210-$K210),""))</f>
        <v/>
      </c>
      <c r="T210" s="21"/>
      <c r="U210" s="23" t="str">
        <f aca="false">IF($A210="","",IFERROR(IF(AND($L210&lt;&gt;"",$L210&lt;$B210),"Date à vérifier",IF(AND(OR($P210="Facture reçue",$P210="Payée"),$O210=""),"Facture manquante",IF(COUNTIF($A$6:$A$500,$A210)&gt;1,"Doublon potentiel","OK"))),"À vérifier"))</f>
        <v/>
      </c>
    </row>
    <row r="211" customFormat="false" ht="15" hidden="false" customHeight="false" outlineLevel="0" collapsed="false">
      <c r="A211" s="19"/>
      <c r="B211" s="20"/>
      <c r="C211" s="19"/>
      <c r="D211" s="21"/>
      <c r="E211" s="19"/>
      <c r="F211" s="22"/>
      <c r="G211" s="19"/>
      <c r="H211" s="11" t="str">
        <f aca="false">IF($A211="","",IFERROR(IF($G211="Taxable",$F211*Paramètres!$B$6,0),0))</f>
        <v/>
      </c>
      <c r="I211" s="11" t="str">
        <f aca="false">IF($A211="","",IFERROR(IF($G211="Taxable",$F211*Paramètres!$B$7,0),0))</f>
        <v/>
      </c>
      <c r="J211" s="11" t="str">
        <f aca="false">IF($A211="","",IFERROR($F211+$H211+$I211,0))</f>
        <v/>
      </c>
      <c r="K211" s="20"/>
      <c r="L211" s="20"/>
      <c r="M211" s="19"/>
      <c r="N211" s="19"/>
      <c r="O211" s="19"/>
      <c r="P211" s="19"/>
      <c r="Q211" s="19"/>
      <c r="R211" s="23" t="str">
        <f aca="true">IF($A211="","",IF($N211="Annulé","Annulé",IF(OR($M211="Reçue",$M211="Sans objet"),IF($P211="Facture reçue","À payer",IF($P211="Payée","Terminé",IF($P211="Non facturée","Facture à recevoir","Suivi de facture"))),IF($M211="Partielle","Réception partielle",IF($M211="Refusée","Réception refusée",IF(NOT(ISNUMBER($K211)),"En cours",IF($K211&lt;TODAY(),"En retard",IF($K211&lt;=TODAY()+Paramètres!$B$8,"À suivre bientôt","En cours"))))))))</f>
        <v/>
      </c>
      <c r="S211" s="24" t="str">
        <f aca="false">IF($A211="","",IFERROR(IF($L211="","",$L211-$K211),""))</f>
        <v/>
      </c>
      <c r="T211" s="21"/>
      <c r="U211" s="23" t="str">
        <f aca="false">IF($A211="","",IFERROR(IF(AND($L211&lt;&gt;"",$L211&lt;$B211),"Date à vérifier",IF(AND(OR($P211="Facture reçue",$P211="Payée"),$O211=""),"Facture manquante",IF(COUNTIF($A$6:$A$500,$A211)&gt;1,"Doublon potentiel","OK"))),"À vérifier"))</f>
        <v/>
      </c>
    </row>
    <row r="212" customFormat="false" ht="15" hidden="false" customHeight="false" outlineLevel="0" collapsed="false">
      <c r="A212" s="19"/>
      <c r="B212" s="20"/>
      <c r="C212" s="19"/>
      <c r="D212" s="21"/>
      <c r="E212" s="19"/>
      <c r="F212" s="22"/>
      <c r="G212" s="19"/>
      <c r="H212" s="11" t="str">
        <f aca="false">IF($A212="","",IFERROR(IF($G212="Taxable",$F212*Paramètres!$B$6,0),0))</f>
        <v/>
      </c>
      <c r="I212" s="11" t="str">
        <f aca="false">IF($A212="","",IFERROR(IF($G212="Taxable",$F212*Paramètres!$B$7,0),0))</f>
        <v/>
      </c>
      <c r="J212" s="11" t="str">
        <f aca="false">IF($A212="","",IFERROR($F212+$H212+$I212,0))</f>
        <v/>
      </c>
      <c r="K212" s="20"/>
      <c r="L212" s="20"/>
      <c r="M212" s="19"/>
      <c r="N212" s="19"/>
      <c r="O212" s="19"/>
      <c r="P212" s="19"/>
      <c r="Q212" s="19"/>
      <c r="R212" s="23" t="str">
        <f aca="true">IF($A212="","",IF($N212="Annulé","Annulé",IF(OR($M212="Reçue",$M212="Sans objet"),IF($P212="Facture reçue","À payer",IF($P212="Payée","Terminé",IF($P212="Non facturée","Facture à recevoir","Suivi de facture"))),IF($M212="Partielle","Réception partielle",IF($M212="Refusée","Réception refusée",IF(NOT(ISNUMBER($K212)),"En cours",IF($K212&lt;TODAY(),"En retard",IF($K212&lt;=TODAY()+Paramètres!$B$8,"À suivre bientôt","En cours"))))))))</f>
        <v/>
      </c>
      <c r="S212" s="24" t="str">
        <f aca="false">IF($A212="","",IFERROR(IF($L212="","",$L212-$K212),""))</f>
        <v/>
      </c>
      <c r="T212" s="21"/>
      <c r="U212" s="23" t="str">
        <f aca="false">IF($A212="","",IFERROR(IF(AND($L212&lt;&gt;"",$L212&lt;$B212),"Date à vérifier",IF(AND(OR($P212="Facture reçue",$P212="Payée"),$O212=""),"Facture manquante",IF(COUNTIF($A$6:$A$500,$A212)&gt;1,"Doublon potentiel","OK"))),"À vérifier"))</f>
        <v/>
      </c>
    </row>
    <row r="213" customFormat="false" ht="15" hidden="false" customHeight="false" outlineLevel="0" collapsed="false">
      <c r="A213" s="19"/>
      <c r="B213" s="20"/>
      <c r="C213" s="19"/>
      <c r="D213" s="21"/>
      <c r="E213" s="19"/>
      <c r="F213" s="22"/>
      <c r="G213" s="19"/>
      <c r="H213" s="11" t="str">
        <f aca="false">IF($A213="","",IFERROR(IF($G213="Taxable",$F213*Paramètres!$B$6,0),0))</f>
        <v/>
      </c>
      <c r="I213" s="11" t="str">
        <f aca="false">IF($A213="","",IFERROR(IF($G213="Taxable",$F213*Paramètres!$B$7,0),0))</f>
        <v/>
      </c>
      <c r="J213" s="11" t="str">
        <f aca="false">IF($A213="","",IFERROR($F213+$H213+$I213,0))</f>
        <v/>
      </c>
      <c r="K213" s="20"/>
      <c r="L213" s="20"/>
      <c r="M213" s="19"/>
      <c r="N213" s="19"/>
      <c r="O213" s="19"/>
      <c r="P213" s="19"/>
      <c r="Q213" s="19"/>
      <c r="R213" s="23" t="str">
        <f aca="true">IF($A213="","",IF($N213="Annulé","Annulé",IF(OR($M213="Reçue",$M213="Sans objet"),IF($P213="Facture reçue","À payer",IF($P213="Payée","Terminé",IF($P213="Non facturée","Facture à recevoir","Suivi de facture"))),IF($M213="Partielle","Réception partielle",IF($M213="Refusée","Réception refusée",IF(NOT(ISNUMBER($K213)),"En cours",IF($K213&lt;TODAY(),"En retard",IF($K213&lt;=TODAY()+Paramètres!$B$8,"À suivre bientôt","En cours"))))))))</f>
        <v/>
      </c>
      <c r="S213" s="24" t="str">
        <f aca="false">IF($A213="","",IFERROR(IF($L213="","",$L213-$K213),""))</f>
        <v/>
      </c>
      <c r="T213" s="21"/>
      <c r="U213" s="23" t="str">
        <f aca="false">IF($A213="","",IFERROR(IF(AND($L213&lt;&gt;"",$L213&lt;$B213),"Date à vérifier",IF(AND(OR($P213="Facture reçue",$P213="Payée"),$O213=""),"Facture manquante",IF(COUNTIF($A$6:$A$500,$A213)&gt;1,"Doublon potentiel","OK"))),"À vérifier"))</f>
        <v/>
      </c>
    </row>
    <row r="214" customFormat="false" ht="15" hidden="false" customHeight="false" outlineLevel="0" collapsed="false">
      <c r="A214" s="19"/>
      <c r="B214" s="20"/>
      <c r="C214" s="19"/>
      <c r="D214" s="21"/>
      <c r="E214" s="19"/>
      <c r="F214" s="22"/>
      <c r="G214" s="19"/>
      <c r="H214" s="11" t="str">
        <f aca="false">IF($A214="","",IFERROR(IF($G214="Taxable",$F214*Paramètres!$B$6,0),0))</f>
        <v/>
      </c>
      <c r="I214" s="11" t="str">
        <f aca="false">IF($A214="","",IFERROR(IF($G214="Taxable",$F214*Paramètres!$B$7,0),0))</f>
        <v/>
      </c>
      <c r="J214" s="11" t="str">
        <f aca="false">IF($A214="","",IFERROR($F214+$H214+$I214,0))</f>
        <v/>
      </c>
      <c r="K214" s="20"/>
      <c r="L214" s="20"/>
      <c r="M214" s="19"/>
      <c r="N214" s="19"/>
      <c r="O214" s="19"/>
      <c r="P214" s="19"/>
      <c r="Q214" s="19"/>
      <c r="R214" s="23" t="str">
        <f aca="true">IF($A214="","",IF($N214="Annulé","Annulé",IF(OR($M214="Reçue",$M214="Sans objet"),IF($P214="Facture reçue","À payer",IF($P214="Payée","Terminé",IF($P214="Non facturée","Facture à recevoir","Suivi de facture"))),IF($M214="Partielle","Réception partielle",IF($M214="Refusée","Réception refusée",IF(NOT(ISNUMBER($K214)),"En cours",IF($K214&lt;TODAY(),"En retard",IF($K214&lt;=TODAY()+Paramètres!$B$8,"À suivre bientôt","En cours"))))))))</f>
        <v/>
      </c>
      <c r="S214" s="24" t="str">
        <f aca="false">IF($A214="","",IFERROR(IF($L214="","",$L214-$K214),""))</f>
        <v/>
      </c>
      <c r="T214" s="21"/>
      <c r="U214" s="23" t="str">
        <f aca="false">IF($A214="","",IFERROR(IF(AND($L214&lt;&gt;"",$L214&lt;$B214),"Date à vérifier",IF(AND(OR($P214="Facture reçue",$P214="Payée"),$O214=""),"Facture manquante",IF(COUNTIF($A$6:$A$500,$A214)&gt;1,"Doublon potentiel","OK"))),"À vérifier"))</f>
        <v/>
      </c>
    </row>
    <row r="215" customFormat="false" ht="15" hidden="false" customHeight="false" outlineLevel="0" collapsed="false">
      <c r="A215" s="19"/>
      <c r="B215" s="20"/>
      <c r="C215" s="19"/>
      <c r="D215" s="21"/>
      <c r="E215" s="19"/>
      <c r="F215" s="22"/>
      <c r="G215" s="19"/>
      <c r="H215" s="11" t="str">
        <f aca="false">IF($A215="","",IFERROR(IF($G215="Taxable",$F215*Paramètres!$B$6,0),0))</f>
        <v/>
      </c>
      <c r="I215" s="11" t="str">
        <f aca="false">IF($A215="","",IFERROR(IF($G215="Taxable",$F215*Paramètres!$B$7,0),0))</f>
        <v/>
      </c>
      <c r="J215" s="11" t="str">
        <f aca="false">IF($A215="","",IFERROR($F215+$H215+$I215,0))</f>
        <v/>
      </c>
      <c r="K215" s="20"/>
      <c r="L215" s="20"/>
      <c r="M215" s="19"/>
      <c r="N215" s="19"/>
      <c r="O215" s="19"/>
      <c r="P215" s="19"/>
      <c r="Q215" s="19"/>
      <c r="R215" s="23" t="str">
        <f aca="true">IF($A215="","",IF($N215="Annulé","Annulé",IF(OR($M215="Reçue",$M215="Sans objet"),IF($P215="Facture reçue","À payer",IF($P215="Payée","Terminé",IF($P215="Non facturée","Facture à recevoir","Suivi de facture"))),IF($M215="Partielle","Réception partielle",IF($M215="Refusée","Réception refusée",IF(NOT(ISNUMBER($K215)),"En cours",IF($K215&lt;TODAY(),"En retard",IF($K215&lt;=TODAY()+Paramètres!$B$8,"À suivre bientôt","En cours"))))))))</f>
        <v/>
      </c>
      <c r="S215" s="24" t="str">
        <f aca="false">IF($A215="","",IFERROR(IF($L215="","",$L215-$K215),""))</f>
        <v/>
      </c>
      <c r="T215" s="21"/>
      <c r="U215" s="23" t="str">
        <f aca="false">IF($A215="","",IFERROR(IF(AND($L215&lt;&gt;"",$L215&lt;$B215),"Date à vérifier",IF(AND(OR($P215="Facture reçue",$P215="Payée"),$O215=""),"Facture manquante",IF(COUNTIF($A$6:$A$500,$A215)&gt;1,"Doublon potentiel","OK"))),"À vérifier"))</f>
        <v/>
      </c>
    </row>
    <row r="216" customFormat="false" ht="15" hidden="false" customHeight="false" outlineLevel="0" collapsed="false">
      <c r="A216" s="19"/>
      <c r="B216" s="20"/>
      <c r="C216" s="19"/>
      <c r="D216" s="21"/>
      <c r="E216" s="19"/>
      <c r="F216" s="22"/>
      <c r="G216" s="19"/>
      <c r="H216" s="11" t="str">
        <f aca="false">IF($A216="","",IFERROR(IF($G216="Taxable",$F216*Paramètres!$B$6,0),0))</f>
        <v/>
      </c>
      <c r="I216" s="11" t="str">
        <f aca="false">IF($A216="","",IFERROR(IF($G216="Taxable",$F216*Paramètres!$B$7,0),0))</f>
        <v/>
      </c>
      <c r="J216" s="11" t="str">
        <f aca="false">IF($A216="","",IFERROR($F216+$H216+$I216,0))</f>
        <v/>
      </c>
      <c r="K216" s="20"/>
      <c r="L216" s="20"/>
      <c r="M216" s="19"/>
      <c r="N216" s="19"/>
      <c r="O216" s="19"/>
      <c r="P216" s="19"/>
      <c r="Q216" s="19"/>
      <c r="R216" s="23" t="str">
        <f aca="true">IF($A216="","",IF($N216="Annulé","Annulé",IF(OR($M216="Reçue",$M216="Sans objet"),IF($P216="Facture reçue","À payer",IF($P216="Payée","Terminé",IF($P216="Non facturée","Facture à recevoir","Suivi de facture"))),IF($M216="Partielle","Réception partielle",IF($M216="Refusée","Réception refusée",IF(NOT(ISNUMBER($K216)),"En cours",IF($K216&lt;TODAY(),"En retard",IF($K216&lt;=TODAY()+Paramètres!$B$8,"À suivre bientôt","En cours"))))))))</f>
        <v/>
      </c>
      <c r="S216" s="24" t="str">
        <f aca="false">IF($A216="","",IFERROR(IF($L216="","",$L216-$K216),""))</f>
        <v/>
      </c>
      <c r="T216" s="21"/>
      <c r="U216" s="23" t="str">
        <f aca="false">IF($A216="","",IFERROR(IF(AND($L216&lt;&gt;"",$L216&lt;$B216),"Date à vérifier",IF(AND(OR($P216="Facture reçue",$P216="Payée"),$O216=""),"Facture manquante",IF(COUNTIF($A$6:$A$500,$A216)&gt;1,"Doublon potentiel","OK"))),"À vérifier"))</f>
        <v/>
      </c>
    </row>
    <row r="217" customFormat="false" ht="15" hidden="false" customHeight="false" outlineLevel="0" collapsed="false">
      <c r="A217" s="19"/>
      <c r="B217" s="20"/>
      <c r="C217" s="19"/>
      <c r="D217" s="21"/>
      <c r="E217" s="19"/>
      <c r="F217" s="22"/>
      <c r="G217" s="19"/>
      <c r="H217" s="11" t="str">
        <f aca="false">IF($A217="","",IFERROR(IF($G217="Taxable",$F217*Paramètres!$B$6,0),0))</f>
        <v/>
      </c>
      <c r="I217" s="11" t="str">
        <f aca="false">IF($A217="","",IFERROR(IF($G217="Taxable",$F217*Paramètres!$B$7,0),0))</f>
        <v/>
      </c>
      <c r="J217" s="11" t="str">
        <f aca="false">IF($A217="","",IFERROR($F217+$H217+$I217,0))</f>
        <v/>
      </c>
      <c r="K217" s="20"/>
      <c r="L217" s="20"/>
      <c r="M217" s="19"/>
      <c r="N217" s="19"/>
      <c r="O217" s="19"/>
      <c r="P217" s="19"/>
      <c r="Q217" s="19"/>
      <c r="R217" s="23" t="str">
        <f aca="true">IF($A217="","",IF($N217="Annulé","Annulé",IF(OR($M217="Reçue",$M217="Sans objet"),IF($P217="Facture reçue","À payer",IF($P217="Payée","Terminé",IF($P217="Non facturée","Facture à recevoir","Suivi de facture"))),IF($M217="Partielle","Réception partielle",IF($M217="Refusée","Réception refusée",IF(NOT(ISNUMBER($K217)),"En cours",IF($K217&lt;TODAY(),"En retard",IF($K217&lt;=TODAY()+Paramètres!$B$8,"À suivre bientôt","En cours"))))))))</f>
        <v/>
      </c>
      <c r="S217" s="24" t="str">
        <f aca="false">IF($A217="","",IFERROR(IF($L217="","",$L217-$K217),""))</f>
        <v/>
      </c>
      <c r="T217" s="21"/>
      <c r="U217" s="23" t="str">
        <f aca="false">IF($A217="","",IFERROR(IF(AND($L217&lt;&gt;"",$L217&lt;$B217),"Date à vérifier",IF(AND(OR($P217="Facture reçue",$P217="Payée"),$O217=""),"Facture manquante",IF(COUNTIF($A$6:$A$500,$A217)&gt;1,"Doublon potentiel","OK"))),"À vérifier"))</f>
        <v/>
      </c>
    </row>
    <row r="218" customFormat="false" ht="15" hidden="false" customHeight="false" outlineLevel="0" collapsed="false">
      <c r="A218" s="19"/>
      <c r="B218" s="20"/>
      <c r="C218" s="19"/>
      <c r="D218" s="21"/>
      <c r="E218" s="19"/>
      <c r="F218" s="22"/>
      <c r="G218" s="19"/>
      <c r="H218" s="11" t="str">
        <f aca="false">IF($A218="","",IFERROR(IF($G218="Taxable",$F218*Paramètres!$B$6,0),0))</f>
        <v/>
      </c>
      <c r="I218" s="11" t="str">
        <f aca="false">IF($A218="","",IFERROR(IF($G218="Taxable",$F218*Paramètres!$B$7,0),0))</f>
        <v/>
      </c>
      <c r="J218" s="11" t="str">
        <f aca="false">IF($A218="","",IFERROR($F218+$H218+$I218,0))</f>
        <v/>
      </c>
      <c r="K218" s="20"/>
      <c r="L218" s="20"/>
      <c r="M218" s="19"/>
      <c r="N218" s="19"/>
      <c r="O218" s="19"/>
      <c r="P218" s="19"/>
      <c r="Q218" s="19"/>
      <c r="R218" s="23" t="str">
        <f aca="true">IF($A218="","",IF($N218="Annulé","Annulé",IF(OR($M218="Reçue",$M218="Sans objet"),IF($P218="Facture reçue","À payer",IF($P218="Payée","Terminé",IF($P218="Non facturée","Facture à recevoir","Suivi de facture"))),IF($M218="Partielle","Réception partielle",IF($M218="Refusée","Réception refusée",IF(NOT(ISNUMBER($K218)),"En cours",IF($K218&lt;TODAY(),"En retard",IF($K218&lt;=TODAY()+Paramètres!$B$8,"À suivre bientôt","En cours"))))))))</f>
        <v/>
      </c>
      <c r="S218" s="24" t="str">
        <f aca="false">IF($A218="","",IFERROR(IF($L218="","",$L218-$K218),""))</f>
        <v/>
      </c>
      <c r="T218" s="21"/>
      <c r="U218" s="23" t="str">
        <f aca="false">IF($A218="","",IFERROR(IF(AND($L218&lt;&gt;"",$L218&lt;$B218),"Date à vérifier",IF(AND(OR($P218="Facture reçue",$P218="Payée"),$O218=""),"Facture manquante",IF(COUNTIF($A$6:$A$500,$A218)&gt;1,"Doublon potentiel","OK"))),"À vérifier"))</f>
        <v/>
      </c>
    </row>
    <row r="219" customFormat="false" ht="15" hidden="false" customHeight="false" outlineLevel="0" collapsed="false">
      <c r="A219" s="19"/>
      <c r="B219" s="20"/>
      <c r="C219" s="19"/>
      <c r="D219" s="21"/>
      <c r="E219" s="19"/>
      <c r="F219" s="22"/>
      <c r="G219" s="19"/>
      <c r="H219" s="11" t="str">
        <f aca="false">IF($A219="","",IFERROR(IF($G219="Taxable",$F219*Paramètres!$B$6,0),0))</f>
        <v/>
      </c>
      <c r="I219" s="11" t="str">
        <f aca="false">IF($A219="","",IFERROR(IF($G219="Taxable",$F219*Paramètres!$B$7,0),0))</f>
        <v/>
      </c>
      <c r="J219" s="11" t="str">
        <f aca="false">IF($A219="","",IFERROR($F219+$H219+$I219,0))</f>
        <v/>
      </c>
      <c r="K219" s="20"/>
      <c r="L219" s="20"/>
      <c r="M219" s="19"/>
      <c r="N219" s="19"/>
      <c r="O219" s="19"/>
      <c r="P219" s="19"/>
      <c r="Q219" s="19"/>
      <c r="R219" s="23" t="str">
        <f aca="true">IF($A219="","",IF($N219="Annulé","Annulé",IF(OR($M219="Reçue",$M219="Sans objet"),IF($P219="Facture reçue","À payer",IF($P219="Payée","Terminé",IF($P219="Non facturée","Facture à recevoir","Suivi de facture"))),IF($M219="Partielle","Réception partielle",IF($M219="Refusée","Réception refusée",IF(NOT(ISNUMBER($K219)),"En cours",IF($K219&lt;TODAY(),"En retard",IF($K219&lt;=TODAY()+Paramètres!$B$8,"À suivre bientôt","En cours"))))))))</f>
        <v/>
      </c>
      <c r="S219" s="24" t="str">
        <f aca="false">IF($A219="","",IFERROR(IF($L219="","",$L219-$K219),""))</f>
        <v/>
      </c>
      <c r="T219" s="21"/>
      <c r="U219" s="23" t="str">
        <f aca="false">IF($A219="","",IFERROR(IF(AND($L219&lt;&gt;"",$L219&lt;$B219),"Date à vérifier",IF(AND(OR($P219="Facture reçue",$P219="Payée"),$O219=""),"Facture manquante",IF(COUNTIF($A$6:$A$500,$A219)&gt;1,"Doublon potentiel","OK"))),"À vérifier"))</f>
        <v/>
      </c>
    </row>
    <row r="220" customFormat="false" ht="15" hidden="false" customHeight="false" outlineLevel="0" collapsed="false">
      <c r="A220" s="19"/>
      <c r="B220" s="20"/>
      <c r="C220" s="19"/>
      <c r="D220" s="21"/>
      <c r="E220" s="19"/>
      <c r="F220" s="22"/>
      <c r="G220" s="19"/>
      <c r="H220" s="11" t="str">
        <f aca="false">IF($A220="","",IFERROR(IF($G220="Taxable",$F220*Paramètres!$B$6,0),0))</f>
        <v/>
      </c>
      <c r="I220" s="11" t="str">
        <f aca="false">IF($A220="","",IFERROR(IF($G220="Taxable",$F220*Paramètres!$B$7,0),0))</f>
        <v/>
      </c>
      <c r="J220" s="11" t="str">
        <f aca="false">IF($A220="","",IFERROR($F220+$H220+$I220,0))</f>
        <v/>
      </c>
      <c r="K220" s="20"/>
      <c r="L220" s="20"/>
      <c r="M220" s="19"/>
      <c r="N220" s="19"/>
      <c r="O220" s="19"/>
      <c r="P220" s="19"/>
      <c r="Q220" s="19"/>
      <c r="R220" s="23" t="str">
        <f aca="true">IF($A220="","",IF($N220="Annulé","Annulé",IF(OR($M220="Reçue",$M220="Sans objet"),IF($P220="Facture reçue","À payer",IF($P220="Payée","Terminé",IF($P220="Non facturée","Facture à recevoir","Suivi de facture"))),IF($M220="Partielle","Réception partielle",IF($M220="Refusée","Réception refusée",IF(NOT(ISNUMBER($K220)),"En cours",IF($K220&lt;TODAY(),"En retard",IF($K220&lt;=TODAY()+Paramètres!$B$8,"À suivre bientôt","En cours"))))))))</f>
        <v/>
      </c>
      <c r="S220" s="24" t="str">
        <f aca="false">IF($A220="","",IFERROR(IF($L220="","",$L220-$K220),""))</f>
        <v/>
      </c>
      <c r="T220" s="21"/>
      <c r="U220" s="23" t="str">
        <f aca="false">IF($A220="","",IFERROR(IF(AND($L220&lt;&gt;"",$L220&lt;$B220),"Date à vérifier",IF(AND(OR($P220="Facture reçue",$P220="Payée"),$O220=""),"Facture manquante",IF(COUNTIF($A$6:$A$500,$A220)&gt;1,"Doublon potentiel","OK"))),"À vérifier"))</f>
        <v/>
      </c>
    </row>
    <row r="221" customFormat="false" ht="15" hidden="false" customHeight="false" outlineLevel="0" collapsed="false">
      <c r="A221" s="19"/>
      <c r="B221" s="20"/>
      <c r="C221" s="19"/>
      <c r="D221" s="21"/>
      <c r="E221" s="19"/>
      <c r="F221" s="22"/>
      <c r="G221" s="19"/>
      <c r="H221" s="11" t="str">
        <f aca="false">IF($A221="","",IFERROR(IF($G221="Taxable",$F221*Paramètres!$B$6,0),0))</f>
        <v/>
      </c>
      <c r="I221" s="11" t="str">
        <f aca="false">IF($A221="","",IFERROR(IF($G221="Taxable",$F221*Paramètres!$B$7,0),0))</f>
        <v/>
      </c>
      <c r="J221" s="11" t="str">
        <f aca="false">IF($A221="","",IFERROR($F221+$H221+$I221,0))</f>
        <v/>
      </c>
      <c r="K221" s="20"/>
      <c r="L221" s="20"/>
      <c r="M221" s="19"/>
      <c r="N221" s="19"/>
      <c r="O221" s="19"/>
      <c r="P221" s="19"/>
      <c r="Q221" s="19"/>
      <c r="R221" s="23" t="str">
        <f aca="true">IF($A221="","",IF($N221="Annulé","Annulé",IF(OR($M221="Reçue",$M221="Sans objet"),IF($P221="Facture reçue","À payer",IF($P221="Payée","Terminé",IF($P221="Non facturée","Facture à recevoir","Suivi de facture"))),IF($M221="Partielle","Réception partielle",IF($M221="Refusée","Réception refusée",IF(NOT(ISNUMBER($K221)),"En cours",IF($K221&lt;TODAY(),"En retard",IF($K221&lt;=TODAY()+Paramètres!$B$8,"À suivre bientôt","En cours"))))))))</f>
        <v/>
      </c>
      <c r="S221" s="24" t="str">
        <f aca="false">IF($A221="","",IFERROR(IF($L221="","",$L221-$K221),""))</f>
        <v/>
      </c>
      <c r="T221" s="21"/>
      <c r="U221" s="23" t="str">
        <f aca="false">IF($A221="","",IFERROR(IF(AND($L221&lt;&gt;"",$L221&lt;$B221),"Date à vérifier",IF(AND(OR($P221="Facture reçue",$P221="Payée"),$O221=""),"Facture manquante",IF(COUNTIF($A$6:$A$500,$A221)&gt;1,"Doublon potentiel","OK"))),"À vérifier"))</f>
        <v/>
      </c>
    </row>
    <row r="222" customFormat="false" ht="15" hidden="false" customHeight="false" outlineLevel="0" collapsed="false">
      <c r="A222" s="19"/>
      <c r="B222" s="20"/>
      <c r="C222" s="19"/>
      <c r="D222" s="21"/>
      <c r="E222" s="19"/>
      <c r="F222" s="22"/>
      <c r="G222" s="19"/>
      <c r="H222" s="11" t="str">
        <f aca="false">IF($A222="","",IFERROR(IF($G222="Taxable",$F222*Paramètres!$B$6,0),0))</f>
        <v/>
      </c>
      <c r="I222" s="11" t="str">
        <f aca="false">IF($A222="","",IFERROR(IF($G222="Taxable",$F222*Paramètres!$B$7,0),0))</f>
        <v/>
      </c>
      <c r="J222" s="11" t="str">
        <f aca="false">IF($A222="","",IFERROR($F222+$H222+$I222,0))</f>
        <v/>
      </c>
      <c r="K222" s="20"/>
      <c r="L222" s="20"/>
      <c r="M222" s="19"/>
      <c r="N222" s="19"/>
      <c r="O222" s="19"/>
      <c r="P222" s="19"/>
      <c r="Q222" s="19"/>
      <c r="R222" s="23" t="str">
        <f aca="true">IF($A222="","",IF($N222="Annulé","Annulé",IF(OR($M222="Reçue",$M222="Sans objet"),IF($P222="Facture reçue","À payer",IF($P222="Payée","Terminé",IF($P222="Non facturée","Facture à recevoir","Suivi de facture"))),IF($M222="Partielle","Réception partielle",IF($M222="Refusée","Réception refusée",IF(NOT(ISNUMBER($K222)),"En cours",IF($K222&lt;TODAY(),"En retard",IF($K222&lt;=TODAY()+Paramètres!$B$8,"À suivre bientôt","En cours"))))))))</f>
        <v/>
      </c>
      <c r="S222" s="24" t="str">
        <f aca="false">IF($A222="","",IFERROR(IF($L222="","",$L222-$K222),""))</f>
        <v/>
      </c>
      <c r="T222" s="21"/>
      <c r="U222" s="23" t="str">
        <f aca="false">IF($A222="","",IFERROR(IF(AND($L222&lt;&gt;"",$L222&lt;$B222),"Date à vérifier",IF(AND(OR($P222="Facture reçue",$P222="Payée"),$O222=""),"Facture manquante",IF(COUNTIF($A$6:$A$500,$A222)&gt;1,"Doublon potentiel","OK"))),"À vérifier"))</f>
        <v/>
      </c>
    </row>
    <row r="223" customFormat="false" ht="15" hidden="false" customHeight="false" outlineLevel="0" collapsed="false">
      <c r="A223" s="19"/>
      <c r="B223" s="20"/>
      <c r="C223" s="19"/>
      <c r="D223" s="21"/>
      <c r="E223" s="19"/>
      <c r="F223" s="22"/>
      <c r="G223" s="19"/>
      <c r="H223" s="11" t="str">
        <f aca="false">IF($A223="","",IFERROR(IF($G223="Taxable",$F223*Paramètres!$B$6,0),0))</f>
        <v/>
      </c>
      <c r="I223" s="11" t="str">
        <f aca="false">IF($A223="","",IFERROR(IF($G223="Taxable",$F223*Paramètres!$B$7,0),0))</f>
        <v/>
      </c>
      <c r="J223" s="11" t="str">
        <f aca="false">IF($A223="","",IFERROR($F223+$H223+$I223,0))</f>
        <v/>
      </c>
      <c r="K223" s="20"/>
      <c r="L223" s="20"/>
      <c r="M223" s="19"/>
      <c r="N223" s="19"/>
      <c r="O223" s="19"/>
      <c r="P223" s="19"/>
      <c r="Q223" s="19"/>
      <c r="R223" s="23" t="str">
        <f aca="true">IF($A223="","",IF($N223="Annulé","Annulé",IF(OR($M223="Reçue",$M223="Sans objet"),IF($P223="Facture reçue","À payer",IF($P223="Payée","Terminé",IF($P223="Non facturée","Facture à recevoir","Suivi de facture"))),IF($M223="Partielle","Réception partielle",IF($M223="Refusée","Réception refusée",IF(NOT(ISNUMBER($K223)),"En cours",IF($K223&lt;TODAY(),"En retard",IF($K223&lt;=TODAY()+Paramètres!$B$8,"À suivre bientôt","En cours"))))))))</f>
        <v/>
      </c>
      <c r="S223" s="24" t="str">
        <f aca="false">IF($A223="","",IFERROR(IF($L223="","",$L223-$K223),""))</f>
        <v/>
      </c>
      <c r="T223" s="21"/>
      <c r="U223" s="23" t="str">
        <f aca="false">IF($A223="","",IFERROR(IF(AND($L223&lt;&gt;"",$L223&lt;$B223),"Date à vérifier",IF(AND(OR($P223="Facture reçue",$P223="Payée"),$O223=""),"Facture manquante",IF(COUNTIF($A$6:$A$500,$A223)&gt;1,"Doublon potentiel","OK"))),"À vérifier"))</f>
        <v/>
      </c>
    </row>
    <row r="224" customFormat="false" ht="15" hidden="false" customHeight="false" outlineLevel="0" collapsed="false">
      <c r="A224" s="19"/>
      <c r="B224" s="20"/>
      <c r="C224" s="19"/>
      <c r="D224" s="21"/>
      <c r="E224" s="19"/>
      <c r="F224" s="22"/>
      <c r="G224" s="19"/>
      <c r="H224" s="11" t="str">
        <f aca="false">IF($A224="","",IFERROR(IF($G224="Taxable",$F224*Paramètres!$B$6,0),0))</f>
        <v/>
      </c>
      <c r="I224" s="11" t="str">
        <f aca="false">IF($A224="","",IFERROR(IF($G224="Taxable",$F224*Paramètres!$B$7,0),0))</f>
        <v/>
      </c>
      <c r="J224" s="11" t="str">
        <f aca="false">IF($A224="","",IFERROR($F224+$H224+$I224,0))</f>
        <v/>
      </c>
      <c r="K224" s="20"/>
      <c r="L224" s="20"/>
      <c r="M224" s="19"/>
      <c r="N224" s="19"/>
      <c r="O224" s="19"/>
      <c r="P224" s="19"/>
      <c r="Q224" s="19"/>
      <c r="R224" s="23" t="str">
        <f aca="true">IF($A224="","",IF($N224="Annulé","Annulé",IF(OR($M224="Reçue",$M224="Sans objet"),IF($P224="Facture reçue","À payer",IF($P224="Payée","Terminé",IF($P224="Non facturée","Facture à recevoir","Suivi de facture"))),IF($M224="Partielle","Réception partielle",IF($M224="Refusée","Réception refusée",IF(NOT(ISNUMBER($K224)),"En cours",IF($K224&lt;TODAY(),"En retard",IF($K224&lt;=TODAY()+Paramètres!$B$8,"À suivre bientôt","En cours"))))))))</f>
        <v/>
      </c>
      <c r="S224" s="24" t="str">
        <f aca="false">IF($A224="","",IFERROR(IF($L224="","",$L224-$K224),""))</f>
        <v/>
      </c>
      <c r="T224" s="21"/>
      <c r="U224" s="23" t="str">
        <f aca="false">IF($A224="","",IFERROR(IF(AND($L224&lt;&gt;"",$L224&lt;$B224),"Date à vérifier",IF(AND(OR($P224="Facture reçue",$P224="Payée"),$O224=""),"Facture manquante",IF(COUNTIF($A$6:$A$500,$A224)&gt;1,"Doublon potentiel","OK"))),"À vérifier"))</f>
        <v/>
      </c>
    </row>
    <row r="225" customFormat="false" ht="15" hidden="false" customHeight="false" outlineLevel="0" collapsed="false">
      <c r="A225" s="19"/>
      <c r="B225" s="20"/>
      <c r="C225" s="19"/>
      <c r="D225" s="21"/>
      <c r="E225" s="19"/>
      <c r="F225" s="22"/>
      <c r="G225" s="19"/>
      <c r="H225" s="11" t="str">
        <f aca="false">IF($A225="","",IFERROR(IF($G225="Taxable",$F225*Paramètres!$B$6,0),0))</f>
        <v/>
      </c>
      <c r="I225" s="11" t="str">
        <f aca="false">IF($A225="","",IFERROR(IF($G225="Taxable",$F225*Paramètres!$B$7,0),0))</f>
        <v/>
      </c>
      <c r="J225" s="11" t="str">
        <f aca="false">IF($A225="","",IFERROR($F225+$H225+$I225,0))</f>
        <v/>
      </c>
      <c r="K225" s="20"/>
      <c r="L225" s="20"/>
      <c r="M225" s="19"/>
      <c r="N225" s="19"/>
      <c r="O225" s="19"/>
      <c r="P225" s="19"/>
      <c r="Q225" s="19"/>
      <c r="R225" s="23" t="str">
        <f aca="true">IF($A225="","",IF($N225="Annulé","Annulé",IF(OR($M225="Reçue",$M225="Sans objet"),IF($P225="Facture reçue","À payer",IF($P225="Payée","Terminé",IF($P225="Non facturée","Facture à recevoir","Suivi de facture"))),IF($M225="Partielle","Réception partielle",IF($M225="Refusée","Réception refusée",IF(NOT(ISNUMBER($K225)),"En cours",IF($K225&lt;TODAY(),"En retard",IF($K225&lt;=TODAY()+Paramètres!$B$8,"À suivre bientôt","En cours"))))))))</f>
        <v/>
      </c>
      <c r="S225" s="24" t="str">
        <f aca="false">IF($A225="","",IFERROR(IF($L225="","",$L225-$K225),""))</f>
        <v/>
      </c>
      <c r="T225" s="21"/>
      <c r="U225" s="23" t="str">
        <f aca="false">IF($A225="","",IFERROR(IF(AND($L225&lt;&gt;"",$L225&lt;$B225),"Date à vérifier",IF(AND(OR($P225="Facture reçue",$P225="Payée"),$O225=""),"Facture manquante",IF(COUNTIF($A$6:$A$500,$A225)&gt;1,"Doublon potentiel","OK"))),"À vérifier"))</f>
        <v/>
      </c>
    </row>
    <row r="226" customFormat="false" ht="15" hidden="false" customHeight="false" outlineLevel="0" collapsed="false">
      <c r="A226" s="19"/>
      <c r="B226" s="20"/>
      <c r="C226" s="19"/>
      <c r="D226" s="21"/>
      <c r="E226" s="19"/>
      <c r="F226" s="22"/>
      <c r="G226" s="19"/>
      <c r="H226" s="11" t="str">
        <f aca="false">IF($A226="","",IFERROR(IF($G226="Taxable",$F226*Paramètres!$B$6,0),0))</f>
        <v/>
      </c>
      <c r="I226" s="11" t="str">
        <f aca="false">IF($A226="","",IFERROR(IF($G226="Taxable",$F226*Paramètres!$B$7,0),0))</f>
        <v/>
      </c>
      <c r="J226" s="11" t="str">
        <f aca="false">IF($A226="","",IFERROR($F226+$H226+$I226,0))</f>
        <v/>
      </c>
      <c r="K226" s="20"/>
      <c r="L226" s="20"/>
      <c r="M226" s="19"/>
      <c r="N226" s="19"/>
      <c r="O226" s="19"/>
      <c r="P226" s="19"/>
      <c r="Q226" s="19"/>
      <c r="R226" s="23" t="str">
        <f aca="true">IF($A226="","",IF($N226="Annulé","Annulé",IF(OR($M226="Reçue",$M226="Sans objet"),IF($P226="Facture reçue","À payer",IF($P226="Payée","Terminé",IF($P226="Non facturée","Facture à recevoir","Suivi de facture"))),IF($M226="Partielle","Réception partielle",IF($M226="Refusée","Réception refusée",IF(NOT(ISNUMBER($K226)),"En cours",IF($K226&lt;TODAY(),"En retard",IF($K226&lt;=TODAY()+Paramètres!$B$8,"À suivre bientôt","En cours"))))))))</f>
        <v/>
      </c>
      <c r="S226" s="24" t="str">
        <f aca="false">IF($A226="","",IFERROR(IF($L226="","",$L226-$K226),""))</f>
        <v/>
      </c>
      <c r="T226" s="21"/>
      <c r="U226" s="23" t="str">
        <f aca="false">IF($A226="","",IFERROR(IF(AND($L226&lt;&gt;"",$L226&lt;$B226),"Date à vérifier",IF(AND(OR($P226="Facture reçue",$P226="Payée"),$O226=""),"Facture manquante",IF(COUNTIF($A$6:$A$500,$A226)&gt;1,"Doublon potentiel","OK"))),"À vérifier"))</f>
        <v/>
      </c>
    </row>
    <row r="227" customFormat="false" ht="15" hidden="false" customHeight="false" outlineLevel="0" collapsed="false">
      <c r="A227" s="19"/>
      <c r="B227" s="20"/>
      <c r="C227" s="19"/>
      <c r="D227" s="21"/>
      <c r="E227" s="19"/>
      <c r="F227" s="22"/>
      <c r="G227" s="19"/>
      <c r="H227" s="11" t="str">
        <f aca="false">IF($A227="","",IFERROR(IF($G227="Taxable",$F227*Paramètres!$B$6,0),0))</f>
        <v/>
      </c>
      <c r="I227" s="11" t="str">
        <f aca="false">IF($A227="","",IFERROR(IF($G227="Taxable",$F227*Paramètres!$B$7,0),0))</f>
        <v/>
      </c>
      <c r="J227" s="11" t="str">
        <f aca="false">IF($A227="","",IFERROR($F227+$H227+$I227,0))</f>
        <v/>
      </c>
      <c r="K227" s="20"/>
      <c r="L227" s="20"/>
      <c r="M227" s="19"/>
      <c r="N227" s="19"/>
      <c r="O227" s="19"/>
      <c r="P227" s="19"/>
      <c r="Q227" s="19"/>
      <c r="R227" s="23" t="str">
        <f aca="true">IF($A227="","",IF($N227="Annulé","Annulé",IF(OR($M227="Reçue",$M227="Sans objet"),IF($P227="Facture reçue","À payer",IF($P227="Payée","Terminé",IF($P227="Non facturée","Facture à recevoir","Suivi de facture"))),IF($M227="Partielle","Réception partielle",IF($M227="Refusée","Réception refusée",IF(NOT(ISNUMBER($K227)),"En cours",IF($K227&lt;TODAY(),"En retard",IF($K227&lt;=TODAY()+Paramètres!$B$8,"À suivre bientôt","En cours"))))))))</f>
        <v/>
      </c>
      <c r="S227" s="24" t="str">
        <f aca="false">IF($A227="","",IFERROR(IF($L227="","",$L227-$K227),""))</f>
        <v/>
      </c>
      <c r="T227" s="21"/>
      <c r="U227" s="23" t="str">
        <f aca="false">IF($A227="","",IFERROR(IF(AND($L227&lt;&gt;"",$L227&lt;$B227),"Date à vérifier",IF(AND(OR($P227="Facture reçue",$P227="Payée"),$O227=""),"Facture manquante",IF(COUNTIF($A$6:$A$500,$A227)&gt;1,"Doublon potentiel","OK"))),"À vérifier"))</f>
        <v/>
      </c>
    </row>
    <row r="228" customFormat="false" ht="15" hidden="false" customHeight="false" outlineLevel="0" collapsed="false">
      <c r="A228" s="19"/>
      <c r="B228" s="20"/>
      <c r="C228" s="19"/>
      <c r="D228" s="21"/>
      <c r="E228" s="19"/>
      <c r="F228" s="22"/>
      <c r="G228" s="19"/>
      <c r="H228" s="11" t="str">
        <f aca="false">IF($A228="","",IFERROR(IF($G228="Taxable",$F228*Paramètres!$B$6,0),0))</f>
        <v/>
      </c>
      <c r="I228" s="11" t="str">
        <f aca="false">IF($A228="","",IFERROR(IF($G228="Taxable",$F228*Paramètres!$B$7,0),0))</f>
        <v/>
      </c>
      <c r="J228" s="11" t="str">
        <f aca="false">IF($A228="","",IFERROR($F228+$H228+$I228,0))</f>
        <v/>
      </c>
      <c r="K228" s="20"/>
      <c r="L228" s="20"/>
      <c r="M228" s="19"/>
      <c r="N228" s="19"/>
      <c r="O228" s="19"/>
      <c r="P228" s="19"/>
      <c r="Q228" s="19"/>
      <c r="R228" s="23" t="str">
        <f aca="true">IF($A228="","",IF($N228="Annulé","Annulé",IF(OR($M228="Reçue",$M228="Sans objet"),IF($P228="Facture reçue","À payer",IF($P228="Payée","Terminé",IF($P228="Non facturée","Facture à recevoir","Suivi de facture"))),IF($M228="Partielle","Réception partielle",IF($M228="Refusée","Réception refusée",IF(NOT(ISNUMBER($K228)),"En cours",IF($K228&lt;TODAY(),"En retard",IF($K228&lt;=TODAY()+Paramètres!$B$8,"À suivre bientôt","En cours"))))))))</f>
        <v/>
      </c>
      <c r="S228" s="24" t="str">
        <f aca="false">IF($A228="","",IFERROR(IF($L228="","",$L228-$K228),""))</f>
        <v/>
      </c>
      <c r="T228" s="21"/>
      <c r="U228" s="23" t="str">
        <f aca="false">IF($A228="","",IFERROR(IF(AND($L228&lt;&gt;"",$L228&lt;$B228),"Date à vérifier",IF(AND(OR($P228="Facture reçue",$P228="Payée"),$O228=""),"Facture manquante",IF(COUNTIF($A$6:$A$500,$A228)&gt;1,"Doublon potentiel","OK"))),"À vérifier"))</f>
        <v/>
      </c>
    </row>
    <row r="229" customFormat="false" ht="15" hidden="false" customHeight="false" outlineLevel="0" collapsed="false">
      <c r="A229" s="19"/>
      <c r="B229" s="20"/>
      <c r="C229" s="19"/>
      <c r="D229" s="21"/>
      <c r="E229" s="19"/>
      <c r="F229" s="22"/>
      <c r="G229" s="19"/>
      <c r="H229" s="11" t="str">
        <f aca="false">IF($A229="","",IFERROR(IF($G229="Taxable",$F229*Paramètres!$B$6,0),0))</f>
        <v/>
      </c>
      <c r="I229" s="11" t="str">
        <f aca="false">IF($A229="","",IFERROR(IF($G229="Taxable",$F229*Paramètres!$B$7,0),0))</f>
        <v/>
      </c>
      <c r="J229" s="11" t="str">
        <f aca="false">IF($A229="","",IFERROR($F229+$H229+$I229,0))</f>
        <v/>
      </c>
      <c r="K229" s="20"/>
      <c r="L229" s="20"/>
      <c r="M229" s="19"/>
      <c r="N229" s="19"/>
      <c r="O229" s="19"/>
      <c r="P229" s="19"/>
      <c r="Q229" s="19"/>
      <c r="R229" s="23" t="str">
        <f aca="true">IF($A229="","",IF($N229="Annulé","Annulé",IF(OR($M229="Reçue",$M229="Sans objet"),IF($P229="Facture reçue","À payer",IF($P229="Payée","Terminé",IF($P229="Non facturée","Facture à recevoir","Suivi de facture"))),IF($M229="Partielle","Réception partielle",IF($M229="Refusée","Réception refusée",IF(NOT(ISNUMBER($K229)),"En cours",IF($K229&lt;TODAY(),"En retard",IF($K229&lt;=TODAY()+Paramètres!$B$8,"À suivre bientôt","En cours"))))))))</f>
        <v/>
      </c>
      <c r="S229" s="24" t="str">
        <f aca="false">IF($A229="","",IFERROR(IF($L229="","",$L229-$K229),""))</f>
        <v/>
      </c>
      <c r="T229" s="21"/>
      <c r="U229" s="23" t="str">
        <f aca="false">IF($A229="","",IFERROR(IF(AND($L229&lt;&gt;"",$L229&lt;$B229),"Date à vérifier",IF(AND(OR($P229="Facture reçue",$P229="Payée"),$O229=""),"Facture manquante",IF(COUNTIF($A$6:$A$500,$A229)&gt;1,"Doublon potentiel","OK"))),"À vérifier"))</f>
        <v/>
      </c>
    </row>
    <row r="230" customFormat="false" ht="15" hidden="false" customHeight="false" outlineLevel="0" collapsed="false">
      <c r="A230" s="19"/>
      <c r="B230" s="20"/>
      <c r="C230" s="19"/>
      <c r="D230" s="21"/>
      <c r="E230" s="19"/>
      <c r="F230" s="22"/>
      <c r="G230" s="19"/>
      <c r="H230" s="11" t="str">
        <f aca="false">IF($A230="","",IFERROR(IF($G230="Taxable",$F230*Paramètres!$B$6,0),0))</f>
        <v/>
      </c>
      <c r="I230" s="11" t="str">
        <f aca="false">IF($A230="","",IFERROR(IF($G230="Taxable",$F230*Paramètres!$B$7,0),0))</f>
        <v/>
      </c>
      <c r="J230" s="11" t="str">
        <f aca="false">IF($A230="","",IFERROR($F230+$H230+$I230,0))</f>
        <v/>
      </c>
      <c r="K230" s="20"/>
      <c r="L230" s="20"/>
      <c r="M230" s="19"/>
      <c r="N230" s="19"/>
      <c r="O230" s="19"/>
      <c r="P230" s="19"/>
      <c r="Q230" s="19"/>
      <c r="R230" s="23" t="str">
        <f aca="true">IF($A230="","",IF($N230="Annulé","Annulé",IF(OR($M230="Reçue",$M230="Sans objet"),IF($P230="Facture reçue","À payer",IF($P230="Payée","Terminé",IF($P230="Non facturée","Facture à recevoir","Suivi de facture"))),IF($M230="Partielle","Réception partielle",IF($M230="Refusée","Réception refusée",IF(NOT(ISNUMBER($K230)),"En cours",IF($K230&lt;TODAY(),"En retard",IF($K230&lt;=TODAY()+Paramètres!$B$8,"À suivre bientôt","En cours"))))))))</f>
        <v/>
      </c>
      <c r="S230" s="24" t="str">
        <f aca="false">IF($A230="","",IFERROR(IF($L230="","",$L230-$K230),""))</f>
        <v/>
      </c>
      <c r="T230" s="21"/>
      <c r="U230" s="23" t="str">
        <f aca="false">IF($A230="","",IFERROR(IF(AND($L230&lt;&gt;"",$L230&lt;$B230),"Date à vérifier",IF(AND(OR($P230="Facture reçue",$P230="Payée"),$O230=""),"Facture manquante",IF(COUNTIF($A$6:$A$500,$A230)&gt;1,"Doublon potentiel","OK"))),"À vérifier"))</f>
        <v/>
      </c>
    </row>
    <row r="231" customFormat="false" ht="15" hidden="false" customHeight="false" outlineLevel="0" collapsed="false">
      <c r="A231" s="19"/>
      <c r="B231" s="20"/>
      <c r="C231" s="19"/>
      <c r="D231" s="21"/>
      <c r="E231" s="19"/>
      <c r="F231" s="22"/>
      <c r="G231" s="19"/>
      <c r="H231" s="11" t="str">
        <f aca="false">IF($A231="","",IFERROR(IF($G231="Taxable",$F231*Paramètres!$B$6,0),0))</f>
        <v/>
      </c>
      <c r="I231" s="11" t="str">
        <f aca="false">IF($A231="","",IFERROR(IF($G231="Taxable",$F231*Paramètres!$B$7,0),0))</f>
        <v/>
      </c>
      <c r="J231" s="11" t="str">
        <f aca="false">IF($A231="","",IFERROR($F231+$H231+$I231,0))</f>
        <v/>
      </c>
      <c r="K231" s="20"/>
      <c r="L231" s="20"/>
      <c r="M231" s="19"/>
      <c r="N231" s="19"/>
      <c r="O231" s="19"/>
      <c r="P231" s="19"/>
      <c r="Q231" s="19"/>
      <c r="R231" s="23" t="str">
        <f aca="true">IF($A231="","",IF($N231="Annulé","Annulé",IF(OR($M231="Reçue",$M231="Sans objet"),IF($P231="Facture reçue","À payer",IF($P231="Payée","Terminé",IF($P231="Non facturée","Facture à recevoir","Suivi de facture"))),IF($M231="Partielle","Réception partielle",IF($M231="Refusée","Réception refusée",IF(NOT(ISNUMBER($K231)),"En cours",IF($K231&lt;TODAY(),"En retard",IF($K231&lt;=TODAY()+Paramètres!$B$8,"À suivre bientôt","En cours"))))))))</f>
        <v/>
      </c>
      <c r="S231" s="24" t="str">
        <f aca="false">IF($A231="","",IFERROR(IF($L231="","",$L231-$K231),""))</f>
        <v/>
      </c>
      <c r="T231" s="21"/>
      <c r="U231" s="23" t="str">
        <f aca="false">IF($A231="","",IFERROR(IF(AND($L231&lt;&gt;"",$L231&lt;$B231),"Date à vérifier",IF(AND(OR($P231="Facture reçue",$P231="Payée"),$O231=""),"Facture manquante",IF(COUNTIF($A$6:$A$500,$A231)&gt;1,"Doublon potentiel","OK"))),"À vérifier"))</f>
        <v/>
      </c>
    </row>
    <row r="232" customFormat="false" ht="15" hidden="false" customHeight="false" outlineLevel="0" collapsed="false">
      <c r="A232" s="19"/>
      <c r="B232" s="20"/>
      <c r="C232" s="19"/>
      <c r="D232" s="21"/>
      <c r="E232" s="19"/>
      <c r="F232" s="22"/>
      <c r="G232" s="19"/>
      <c r="H232" s="11" t="str">
        <f aca="false">IF($A232="","",IFERROR(IF($G232="Taxable",$F232*Paramètres!$B$6,0),0))</f>
        <v/>
      </c>
      <c r="I232" s="11" t="str">
        <f aca="false">IF($A232="","",IFERROR(IF($G232="Taxable",$F232*Paramètres!$B$7,0),0))</f>
        <v/>
      </c>
      <c r="J232" s="11" t="str">
        <f aca="false">IF($A232="","",IFERROR($F232+$H232+$I232,0))</f>
        <v/>
      </c>
      <c r="K232" s="20"/>
      <c r="L232" s="20"/>
      <c r="M232" s="19"/>
      <c r="N232" s="19"/>
      <c r="O232" s="19"/>
      <c r="P232" s="19"/>
      <c r="Q232" s="19"/>
      <c r="R232" s="23" t="str">
        <f aca="true">IF($A232="","",IF($N232="Annulé","Annulé",IF(OR($M232="Reçue",$M232="Sans objet"),IF($P232="Facture reçue","À payer",IF($P232="Payée","Terminé",IF($P232="Non facturée","Facture à recevoir","Suivi de facture"))),IF($M232="Partielle","Réception partielle",IF($M232="Refusée","Réception refusée",IF(NOT(ISNUMBER($K232)),"En cours",IF($K232&lt;TODAY(),"En retard",IF($K232&lt;=TODAY()+Paramètres!$B$8,"À suivre bientôt","En cours"))))))))</f>
        <v/>
      </c>
      <c r="S232" s="24" t="str">
        <f aca="false">IF($A232="","",IFERROR(IF($L232="","",$L232-$K232),""))</f>
        <v/>
      </c>
      <c r="T232" s="21"/>
      <c r="U232" s="23" t="str">
        <f aca="false">IF($A232="","",IFERROR(IF(AND($L232&lt;&gt;"",$L232&lt;$B232),"Date à vérifier",IF(AND(OR($P232="Facture reçue",$P232="Payée"),$O232=""),"Facture manquante",IF(COUNTIF($A$6:$A$500,$A232)&gt;1,"Doublon potentiel","OK"))),"À vérifier"))</f>
        <v/>
      </c>
    </row>
    <row r="233" customFormat="false" ht="15" hidden="false" customHeight="false" outlineLevel="0" collapsed="false">
      <c r="A233" s="19"/>
      <c r="B233" s="20"/>
      <c r="C233" s="19"/>
      <c r="D233" s="21"/>
      <c r="E233" s="19"/>
      <c r="F233" s="22"/>
      <c r="G233" s="19"/>
      <c r="H233" s="11" t="str">
        <f aca="false">IF($A233="","",IFERROR(IF($G233="Taxable",$F233*Paramètres!$B$6,0),0))</f>
        <v/>
      </c>
      <c r="I233" s="11" t="str">
        <f aca="false">IF($A233="","",IFERROR(IF($G233="Taxable",$F233*Paramètres!$B$7,0),0))</f>
        <v/>
      </c>
      <c r="J233" s="11" t="str">
        <f aca="false">IF($A233="","",IFERROR($F233+$H233+$I233,0))</f>
        <v/>
      </c>
      <c r="K233" s="20"/>
      <c r="L233" s="20"/>
      <c r="M233" s="19"/>
      <c r="N233" s="19"/>
      <c r="O233" s="19"/>
      <c r="P233" s="19"/>
      <c r="Q233" s="19"/>
      <c r="R233" s="23" t="str">
        <f aca="true">IF($A233="","",IF($N233="Annulé","Annulé",IF(OR($M233="Reçue",$M233="Sans objet"),IF($P233="Facture reçue","À payer",IF($P233="Payée","Terminé",IF($P233="Non facturée","Facture à recevoir","Suivi de facture"))),IF($M233="Partielle","Réception partielle",IF($M233="Refusée","Réception refusée",IF(NOT(ISNUMBER($K233)),"En cours",IF($K233&lt;TODAY(),"En retard",IF($K233&lt;=TODAY()+Paramètres!$B$8,"À suivre bientôt","En cours"))))))))</f>
        <v/>
      </c>
      <c r="S233" s="24" t="str">
        <f aca="false">IF($A233="","",IFERROR(IF($L233="","",$L233-$K233),""))</f>
        <v/>
      </c>
      <c r="T233" s="21"/>
      <c r="U233" s="23" t="str">
        <f aca="false">IF($A233="","",IFERROR(IF(AND($L233&lt;&gt;"",$L233&lt;$B233),"Date à vérifier",IF(AND(OR($P233="Facture reçue",$P233="Payée"),$O233=""),"Facture manquante",IF(COUNTIF($A$6:$A$500,$A233)&gt;1,"Doublon potentiel","OK"))),"À vérifier"))</f>
        <v/>
      </c>
    </row>
    <row r="234" customFormat="false" ht="15" hidden="false" customHeight="false" outlineLevel="0" collapsed="false">
      <c r="A234" s="19"/>
      <c r="B234" s="20"/>
      <c r="C234" s="19"/>
      <c r="D234" s="21"/>
      <c r="E234" s="19"/>
      <c r="F234" s="22"/>
      <c r="G234" s="19"/>
      <c r="H234" s="11" t="str">
        <f aca="false">IF($A234="","",IFERROR(IF($G234="Taxable",$F234*Paramètres!$B$6,0),0))</f>
        <v/>
      </c>
      <c r="I234" s="11" t="str">
        <f aca="false">IF($A234="","",IFERROR(IF($G234="Taxable",$F234*Paramètres!$B$7,0),0))</f>
        <v/>
      </c>
      <c r="J234" s="11" t="str">
        <f aca="false">IF($A234="","",IFERROR($F234+$H234+$I234,0))</f>
        <v/>
      </c>
      <c r="K234" s="20"/>
      <c r="L234" s="20"/>
      <c r="M234" s="19"/>
      <c r="N234" s="19"/>
      <c r="O234" s="19"/>
      <c r="P234" s="19"/>
      <c r="Q234" s="19"/>
      <c r="R234" s="23" t="str">
        <f aca="true">IF($A234="","",IF($N234="Annulé","Annulé",IF(OR($M234="Reçue",$M234="Sans objet"),IF($P234="Facture reçue","À payer",IF($P234="Payée","Terminé",IF($P234="Non facturée","Facture à recevoir","Suivi de facture"))),IF($M234="Partielle","Réception partielle",IF($M234="Refusée","Réception refusée",IF(NOT(ISNUMBER($K234)),"En cours",IF($K234&lt;TODAY(),"En retard",IF($K234&lt;=TODAY()+Paramètres!$B$8,"À suivre bientôt","En cours"))))))))</f>
        <v/>
      </c>
      <c r="S234" s="24" t="str">
        <f aca="false">IF($A234="","",IFERROR(IF($L234="","",$L234-$K234),""))</f>
        <v/>
      </c>
      <c r="T234" s="21"/>
      <c r="U234" s="23" t="str">
        <f aca="false">IF($A234="","",IFERROR(IF(AND($L234&lt;&gt;"",$L234&lt;$B234),"Date à vérifier",IF(AND(OR($P234="Facture reçue",$P234="Payée"),$O234=""),"Facture manquante",IF(COUNTIF($A$6:$A$500,$A234)&gt;1,"Doublon potentiel","OK"))),"À vérifier"))</f>
        <v/>
      </c>
    </row>
    <row r="235" customFormat="false" ht="15" hidden="false" customHeight="false" outlineLevel="0" collapsed="false">
      <c r="A235" s="19"/>
      <c r="B235" s="20"/>
      <c r="C235" s="19"/>
      <c r="D235" s="21"/>
      <c r="E235" s="19"/>
      <c r="F235" s="22"/>
      <c r="G235" s="19"/>
      <c r="H235" s="11" t="str">
        <f aca="false">IF($A235="","",IFERROR(IF($G235="Taxable",$F235*Paramètres!$B$6,0),0))</f>
        <v/>
      </c>
      <c r="I235" s="11" t="str">
        <f aca="false">IF($A235="","",IFERROR(IF($G235="Taxable",$F235*Paramètres!$B$7,0),0))</f>
        <v/>
      </c>
      <c r="J235" s="11" t="str">
        <f aca="false">IF($A235="","",IFERROR($F235+$H235+$I235,0))</f>
        <v/>
      </c>
      <c r="K235" s="20"/>
      <c r="L235" s="20"/>
      <c r="M235" s="19"/>
      <c r="N235" s="19"/>
      <c r="O235" s="19"/>
      <c r="P235" s="19"/>
      <c r="Q235" s="19"/>
      <c r="R235" s="23" t="str">
        <f aca="true">IF($A235="","",IF($N235="Annulé","Annulé",IF(OR($M235="Reçue",$M235="Sans objet"),IF($P235="Facture reçue","À payer",IF($P235="Payée","Terminé",IF($P235="Non facturée","Facture à recevoir","Suivi de facture"))),IF($M235="Partielle","Réception partielle",IF($M235="Refusée","Réception refusée",IF(NOT(ISNUMBER($K235)),"En cours",IF($K235&lt;TODAY(),"En retard",IF($K235&lt;=TODAY()+Paramètres!$B$8,"À suivre bientôt","En cours"))))))))</f>
        <v/>
      </c>
      <c r="S235" s="24" t="str">
        <f aca="false">IF($A235="","",IFERROR(IF($L235="","",$L235-$K235),""))</f>
        <v/>
      </c>
      <c r="T235" s="21"/>
      <c r="U235" s="23" t="str">
        <f aca="false">IF($A235="","",IFERROR(IF(AND($L235&lt;&gt;"",$L235&lt;$B235),"Date à vérifier",IF(AND(OR($P235="Facture reçue",$P235="Payée"),$O235=""),"Facture manquante",IF(COUNTIF($A$6:$A$500,$A235)&gt;1,"Doublon potentiel","OK"))),"À vérifier"))</f>
        <v/>
      </c>
    </row>
    <row r="236" customFormat="false" ht="15" hidden="false" customHeight="false" outlineLevel="0" collapsed="false">
      <c r="A236" s="19"/>
      <c r="B236" s="20"/>
      <c r="C236" s="19"/>
      <c r="D236" s="21"/>
      <c r="E236" s="19"/>
      <c r="F236" s="22"/>
      <c r="G236" s="19"/>
      <c r="H236" s="11" t="str">
        <f aca="false">IF($A236="","",IFERROR(IF($G236="Taxable",$F236*Paramètres!$B$6,0),0))</f>
        <v/>
      </c>
      <c r="I236" s="11" t="str">
        <f aca="false">IF($A236="","",IFERROR(IF($G236="Taxable",$F236*Paramètres!$B$7,0),0))</f>
        <v/>
      </c>
      <c r="J236" s="11" t="str">
        <f aca="false">IF($A236="","",IFERROR($F236+$H236+$I236,0))</f>
        <v/>
      </c>
      <c r="K236" s="20"/>
      <c r="L236" s="20"/>
      <c r="M236" s="19"/>
      <c r="N236" s="19"/>
      <c r="O236" s="19"/>
      <c r="P236" s="19"/>
      <c r="Q236" s="19"/>
      <c r="R236" s="23" t="str">
        <f aca="true">IF($A236="","",IF($N236="Annulé","Annulé",IF(OR($M236="Reçue",$M236="Sans objet"),IF($P236="Facture reçue","À payer",IF($P236="Payée","Terminé",IF($P236="Non facturée","Facture à recevoir","Suivi de facture"))),IF($M236="Partielle","Réception partielle",IF($M236="Refusée","Réception refusée",IF(NOT(ISNUMBER($K236)),"En cours",IF($K236&lt;TODAY(),"En retard",IF($K236&lt;=TODAY()+Paramètres!$B$8,"À suivre bientôt","En cours"))))))))</f>
        <v/>
      </c>
      <c r="S236" s="24" t="str">
        <f aca="false">IF($A236="","",IFERROR(IF($L236="","",$L236-$K236),""))</f>
        <v/>
      </c>
      <c r="T236" s="21"/>
      <c r="U236" s="23" t="str">
        <f aca="false">IF($A236="","",IFERROR(IF(AND($L236&lt;&gt;"",$L236&lt;$B236),"Date à vérifier",IF(AND(OR($P236="Facture reçue",$P236="Payée"),$O236=""),"Facture manquante",IF(COUNTIF($A$6:$A$500,$A236)&gt;1,"Doublon potentiel","OK"))),"À vérifier"))</f>
        <v/>
      </c>
    </row>
    <row r="237" customFormat="false" ht="15" hidden="false" customHeight="false" outlineLevel="0" collapsed="false">
      <c r="A237" s="19"/>
      <c r="B237" s="20"/>
      <c r="C237" s="19"/>
      <c r="D237" s="21"/>
      <c r="E237" s="19"/>
      <c r="F237" s="22"/>
      <c r="G237" s="19"/>
      <c r="H237" s="11" t="str">
        <f aca="false">IF($A237="","",IFERROR(IF($G237="Taxable",$F237*Paramètres!$B$6,0),0))</f>
        <v/>
      </c>
      <c r="I237" s="11" t="str">
        <f aca="false">IF($A237="","",IFERROR(IF($G237="Taxable",$F237*Paramètres!$B$7,0),0))</f>
        <v/>
      </c>
      <c r="J237" s="11" t="str">
        <f aca="false">IF($A237="","",IFERROR($F237+$H237+$I237,0))</f>
        <v/>
      </c>
      <c r="K237" s="20"/>
      <c r="L237" s="20"/>
      <c r="M237" s="19"/>
      <c r="N237" s="19"/>
      <c r="O237" s="19"/>
      <c r="P237" s="19"/>
      <c r="Q237" s="19"/>
      <c r="R237" s="23" t="str">
        <f aca="true">IF($A237="","",IF($N237="Annulé","Annulé",IF(OR($M237="Reçue",$M237="Sans objet"),IF($P237="Facture reçue","À payer",IF($P237="Payée","Terminé",IF($P237="Non facturée","Facture à recevoir","Suivi de facture"))),IF($M237="Partielle","Réception partielle",IF($M237="Refusée","Réception refusée",IF(NOT(ISNUMBER($K237)),"En cours",IF($K237&lt;TODAY(),"En retard",IF($K237&lt;=TODAY()+Paramètres!$B$8,"À suivre bientôt","En cours"))))))))</f>
        <v/>
      </c>
      <c r="S237" s="24" t="str">
        <f aca="false">IF($A237="","",IFERROR(IF($L237="","",$L237-$K237),""))</f>
        <v/>
      </c>
      <c r="T237" s="21"/>
      <c r="U237" s="23" t="str">
        <f aca="false">IF($A237="","",IFERROR(IF(AND($L237&lt;&gt;"",$L237&lt;$B237),"Date à vérifier",IF(AND(OR($P237="Facture reçue",$P237="Payée"),$O237=""),"Facture manquante",IF(COUNTIF($A$6:$A$500,$A237)&gt;1,"Doublon potentiel","OK"))),"À vérifier"))</f>
        <v/>
      </c>
    </row>
    <row r="238" customFormat="false" ht="15" hidden="false" customHeight="false" outlineLevel="0" collapsed="false">
      <c r="A238" s="19"/>
      <c r="B238" s="20"/>
      <c r="C238" s="19"/>
      <c r="D238" s="21"/>
      <c r="E238" s="19"/>
      <c r="F238" s="22"/>
      <c r="G238" s="19"/>
      <c r="H238" s="11" t="str">
        <f aca="false">IF($A238="","",IFERROR(IF($G238="Taxable",$F238*Paramètres!$B$6,0),0))</f>
        <v/>
      </c>
      <c r="I238" s="11" t="str">
        <f aca="false">IF($A238="","",IFERROR(IF($G238="Taxable",$F238*Paramètres!$B$7,0),0))</f>
        <v/>
      </c>
      <c r="J238" s="11" t="str">
        <f aca="false">IF($A238="","",IFERROR($F238+$H238+$I238,0))</f>
        <v/>
      </c>
      <c r="K238" s="20"/>
      <c r="L238" s="20"/>
      <c r="M238" s="19"/>
      <c r="N238" s="19"/>
      <c r="O238" s="19"/>
      <c r="P238" s="19"/>
      <c r="Q238" s="19"/>
      <c r="R238" s="23" t="str">
        <f aca="true">IF($A238="","",IF($N238="Annulé","Annulé",IF(OR($M238="Reçue",$M238="Sans objet"),IF($P238="Facture reçue","À payer",IF($P238="Payée","Terminé",IF($P238="Non facturée","Facture à recevoir","Suivi de facture"))),IF($M238="Partielle","Réception partielle",IF($M238="Refusée","Réception refusée",IF(NOT(ISNUMBER($K238)),"En cours",IF($K238&lt;TODAY(),"En retard",IF($K238&lt;=TODAY()+Paramètres!$B$8,"À suivre bientôt","En cours"))))))))</f>
        <v/>
      </c>
      <c r="S238" s="24" t="str">
        <f aca="false">IF($A238="","",IFERROR(IF($L238="","",$L238-$K238),""))</f>
        <v/>
      </c>
      <c r="T238" s="21"/>
      <c r="U238" s="23" t="str">
        <f aca="false">IF($A238="","",IFERROR(IF(AND($L238&lt;&gt;"",$L238&lt;$B238),"Date à vérifier",IF(AND(OR($P238="Facture reçue",$P238="Payée"),$O238=""),"Facture manquante",IF(COUNTIF($A$6:$A$500,$A238)&gt;1,"Doublon potentiel","OK"))),"À vérifier"))</f>
        <v/>
      </c>
    </row>
    <row r="239" customFormat="false" ht="15" hidden="false" customHeight="false" outlineLevel="0" collapsed="false">
      <c r="A239" s="19"/>
      <c r="B239" s="20"/>
      <c r="C239" s="19"/>
      <c r="D239" s="21"/>
      <c r="E239" s="19"/>
      <c r="F239" s="22"/>
      <c r="G239" s="19"/>
      <c r="H239" s="11" t="str">
        <f aca="false">IF($A239="","",IFERROR(IF($G239="Taxable",$F239*Paramètres!$B$6,0),0))</f>
        <v/>
      </c>
      <c r="I239" s="11" t="str">
        <f aca="false">IF($A239="","",IFERROR(IF($G239="Taxable",$F239*Paramètres!$B$7,0),0))</f>
        <v/>
      </c>
      <c r="J239" s="11" t="str">
        <f aca="false">IF($A239="","",IFERROR($F239+$H239+$I239,0))</f>
        <v/>
      </c>
      <c r="K239" s="20"/>
      <c r="L239" s="20"/>
      <c r="M239" s="19"/>
      <c r="N239" s="19"/>
      <c r="O239" s="19"/>
      <c r="P239" s="19"/>
      <c r="Q239" s="19"/>
      <c r="R239" s="23" t="str">
        <f aca="true">IF($A239="","",IF($N239="Annulé","Annulé",IF(OR($M239="Reçue",$M239="Sans objet"),IF($P239="Facture reçue","À payer",IF($P239="Payée","Terminé",IF($P239="Non facturée","Facture à recevoir","Suivi de facture"))),IF($M239="Partielle","Réception partielle",IF($M239="Refusée","Réception refusée",IF(NOT(ISNUMBER($K239)),"En cours",IF($K239&lt;TODAY(),"En retard",IF($K239&lt;=TODAY()+Paramètres!$B$8,"À suivre bientôt","En cours"))))))))</f>
        <v/>
      </c>
      <c r="S239" s="24" t="str">
        <f aca="false">IF($A239="","",IFERROR(IF($L239="","",$L239-$K239),""))</f>
        <v/>
      </c>
      <c r="T239" s="21"/>
      <c r="U239" s="23" t="str">
        <f aca="false">IF($A239="","",IFERROR(IF(AND($L239&lt;&gt;"",$L239&lt;$B239),"Date à vérifier",IF(AND(OR($P239="Facture reçue",$P239="Payée"),$O239=""),"Facture manquante",IF(COUNTIF($A$6:$A$500,$A239)&gt;1,"Doublon potentiel","OK"))),"À vérifier"))</f>
        <v/>
      </c>
    </row>
    <row r="240" customFormat="false" ht="15" hidden="false" customHeight="false" outlineLevel="0" collapsed="false">
      <c r="A240" s="19"/>
      <c r="B240" s="20"/>
      <c r="C240" s="19"/>
      <c r="D240" s="21"/>
      <c r="E240" s="19"/>
      <c r="F240" s="22"/>
      <c r="G240" s="19"/>
      <c r="H240" s="11" t="str">
        <f aca="false">IF($A240="","",IFERROR(IF($G240="Taxable",$F240*Paramètres!$B$6,0),0))</f>
        <v/>
      </c>
      <c r="I240" s="11" t="str">
        <f aca="false">IF($A240="","",IFERROR(IF($G240="Taxable",$F240*Paramètres!$B$7,0),0))</f>
        <v/>
      </c>
      <c r="J240" s="11" t="str">
        <f aca="false">IF($A240="","",IFERROR($F240+$H240+$I240,0))</f>
        <v/>
      </c>
      <c r="K240" s="20"/>
      <c r="L240" s="20"/>
      <c r="M240" s="19"/>
      <c r="N240" s="19"/>
      <c r="O240" s="19"/>
      <c r="P240" s="19"/>
      <c r="Q240" s="19"/>
      <c r="R240" s="23" t="str">
        <f aca="true">IF($A240="","",IF($N240="Annulé","Annulé",IF(OR($M240="Reçue",$M240="Sans objet"),IF($P240="Facture reçue","À payer",IF($P240="Payée","Terminé",IF($P240="Non facturée","Facture à recevoir","Suivi de facture"))),IF($M240="Partielle","Réception partielle",IF($M240="Refusée","Réception refusée",IF(NOT(ISNUMBER($K240)),"En cours",IF($K240&lt;TODAY(),"En retard",IF($K240&lt;=TODAY()+Paramètres!$B$8,"À suivre bientôt","En cours"))))))))</f>
        <v/>
      </c>
      <c r="S240" s="24" t="str">
        <f aca="false">IF($A240="","",IFERROR(IF($L240="","",$L240-$K240),""))</f>
        <v/>
      </c>
      <c r="T240" s="21"/>
      <c r="U240" s="23" t="str">
        <f aca="false">IF($A240="","",IFERROR(IF(AND($L240&lt;&gt;"",$L240&lt;$B240),"Date à vérifier",IF(AND(OR($P240="Facture reçue",$P240="Payée"),$O240=""),"Facture manquante",IF(COUNTIF($A$6:$A$500,$A240)&gt;1,"Doublon potentiel","OK"))),"À vérifier"))</f>
        <v/>
      </c>
    </row>
    <row r="241" customFormat="false" ht="15" hidden="false" customHeight="false" outlineLevel="0" collapsed="false">
      <c r="A241" s="19"/>
      <c r="B241" s="20"/>
      <c r="C241" s="19"/>
      <c r="D241" s="21"/>
      <c r="E241" s="19"/>
      <c r="F241" s="22"/>
      <c r="G241" s="19"/>
      <c r="H241" s="11" t="str">
        <f aca="false">IF($A241="","",IFERROR(IF($G241="Taxable",$F241*Paramètres!$B$6,0),0))</f>
        <v/>
      </c>
      <c r="I241" s="11" t="str">
        <f aca="false">IF($A241="","",IFERROR(IF($G241="Taxable",$F241*Paramètres!$B$7,0),0))</f>
        <v/>
      </c>
      <c r="J241" s="11" t="str">
        <f aca="false">IF($A241="","",IFERROR($F241+$H241+$I241,0))</f>
        <v/>
      </c>
      <c r="K241" s="20"/>
      <c r="L241" s="20"/>
      <c r="M241" s="19"/>
      <c r="N241" s="19"/>
      <c r="O241" s="19"/>
      <c r="P241" s="19"/>
      <c r="Q241" s="19"/>
      <c r="R241" s="23" t="str">
        <f aca="true">IF($A241="","",IF($N241="Annulé","Annulé",IF(OR($M241="Reçue",$M241="Sans objet"),IF($P241="Facture reçue","À payer",IF($P241="Payée","Terminé",IF($P241="Non facturée","Facture à recevoir","Suivi de facture"))),IF($M241="Partielle","Réception partielle",IF($M241="Refusée","Réception refusée",IF(NOT(ISNUMBER($K241)),"En cours",IF($K241&lt;TODAY(),"En retard",IF($K241&lt;=TODAY()+Paramètres!$B$8,"À suivre bientôt","En cours"))))))))</f>
        <v/>
      </c>
      <c r="S241" s="24" t="str">
        <f aca="false">IF($A241="","",IFERROR(IF($L241="","",$L241-$K241),""))</f>
        <v/>
      </c>
      <c r="T241" s="21"/>
      <c r="U241" s="23" t="str">
        <f aca="false">IF($A241="","",IFERROR(IF(AND($L241&lt;&gt;"",$L241&lt;$B241),"Date à vérifier",IF(AND(OR($P241="Facture reçue",$P241="Payée"),$O241=""),"Facture manquante",IF(COUNTIF($A$6:$A$500,$A241)&gt;1,"Doublon potentiel","OK"))),"À vérifier"))</f>
        <v/>
      </c>
    </row>
    <row r="242" customFormat="false" ht="15" hidden="false" customHeight="false" outlineLevel="0" collapsed="false">
      <c r="A242" s="19"/>
      <c r="B242" s="20"/>
      <c r="C242" s="19"/>
      <c r="D242" s="21"/>
      <c r="E242" s="19"/>
      <c r="F242" s="22"/>
      <c r="G242" s="19"/>
      <c r="H242" s="11" t="str">
        <f aca="false">IF($A242="","",IFERROR(IF($G242="Taxable",$F242*Paramètres!$B$6,0),0))</f>
        <v/>
      </c>
      <c r="I242" s="11" t="str">
        <f aca="false">IF($A242="","",IFERROR(IF($G242="Taxable",$F242*Paramètres!$B$7,0),0))</f>
        <v/>
      </c>
      <c r="J242" s="11" t="str">
        <f aca="false">IF($A242="","",IFERROR($F242+$H242+$I242,0))</f>
        <v/>
      </c>
      <c r="K242" s="20"/>
      <c r="L242" s="20"/>
      <c r="M242" s="19"/>
      <c r="N242" s="19"/>
      <c r="O242" s="19"/>
      <c r="P242" s="19"/>
      <c r="Q242" s="19"/>
      <c r="R242" s="23" t="str">
        <f aca="true">IF($A242="","",IF($N242="Annulé","Annulé",IF(OR($M242="Reçue",$M242="Sans objet"),IF($P242="Facture reçue","À payer",IF($P242="Payée","Terminé",IF($P242="Non facturée","Facture à recevoir","Suivi de facture"))),IF($M242="Partielle","Réception partielle",IF($M242="Refusée","Réception refusée",IF(NOT(ISNUMBER($K242)),"En cours",IF($K242&lt;TODAY(),"En retard",IF($K242&lt;=TODAY()+Paramètres!$B$8,"À suivre bientôt","En cours"))))))))</f>
        <v/>
      </c>
      <c r="S242" s="24" t="str">
        <f aca="false">IF($A242="","",IFERROR(IF($L242="","",$L242-$K242),""))</f>
        <v/>
      </c>
      <c r="T242" s="21"/>
      <c r="U242" s="23" t="str">
        <f aca="false">IF($A242="","",IFERROR(IF(AND($L242&lt;&gt;"",$L242&lt;$B242),"Date à vérifier",IF(AND(OR($P242="Facture reçue",$P242="Payée"),$O242=""),"Facture manquante",IF(COUNTIF($A$6:$A$500,$A242)&gt;1,"Doublon potentiel","OK"))),"À vérifier"))</f>
        <v/>
      </c>
    </row>
    <row r="243" customFormat="false" ht="15" hidden="false" customHeight="false" outlineLevel="0" collapsed="false">
      <c r="A243" s="19"/>
      <c r="B243" s="20"/>
      <c r="C243" s="19"/>
      <c r="D243" s="21"/>
      <c r="E243" s="19"/>
      <c r="F243" s="22"/>
      <c r="G243" s="19"/>
      <c r="H243" s="11" t="str">
        <f aca="false">IF($A243="","",IFERROR(IF($G243="Taxable",$F243*Paramètres!$B$6,0),0))</f>
        <v/>
      </c>
      <c r="I243" s="11" t="str">
        <f aca="false">IF($A243="","",IFERROR(IF($G243="Taxable",$F243*Paramètres!$B$7,0),0))</f>
        <v/>
      </c>
      <c r="J243" s="11" t="str">
        <f aca="false">IF($A243="","",IFERROR($F243+$H243+$I243,0))</f>
        <v/>
      </c>
      <c r="K243" s="20"/>
      <c r="L243" s="20"/>
      <c r="M243" s="19"/>
      <c r="N243" s="19"/>
      <c r="O243" s="19"/>
      <c r="P243" s="19"/>
      <c r="Q243" s="19"/>
      <c r="R243" s="23" t="str">
        <f aca="true">IF($A243="","",IF($N243="Annulé","Annulé",IF(OR($M243="Reçue",$M243="Sans objet"),IF($P243="Facture reçue","À payer",IF($P243="Payée","Terminé",IF($P243="Non facturée","Facture à recevoir","Suivi de facture"))),IF($M243="Partielle","Réception partielle",IF($M243="Refusée","Réception refusée",IF(NOT(ISNUMBER($K243)),"En cours",IF($K243&lt;TODAY(),"En retard",IF($K243&lt;=TODAY()+Paramètres!$B$8,"À suivre bientôt","En cours"))))))))</f>
        <v/>
      </c>
      <c r="S243" s="24" t="str">
        <f aca="false">IF($A243="","",IFERROR(IF($L243="","",$L243-$K243),""))</f>
        <v/>
      </c>
      <c r="T243" s="21"/>
      <c r="U243" s="23" t="str">
        <f aca="false">IF($A243="","",IFERROR(IF(AND($L243&lt;&gt;"",$L243&lt;$B243),"Date à vérifier",IF(AND(OR($P243="Facture reçue",$P243="Payée"),$O243=""),"Facture manquante",IF(COUNTIF($A$6:$A$500,$A243)&gt;1,"Doublon potentiel","OK"))),"À vérifier"))</f>
        <v/>
      </c>
    </row>
    <row r="244" customFormat="false" ht="15" hidden="false" customHeight="false" outlineLevel="0" collapsed="false">
      <c r="A244" s="19"/>
      <c r="B244" s="20"/>
      <c r="C244" s="19"/>
      <c r="D244" s="21"/>
      <c r="E244" s="19"/>
      <c r="F244" s="22"/>
      <c r="G244" s="19"/>
      <c r="H244" s="11" t="str">
        <f aca="false">IF($A244="","",IFERROR(IF($G244="Taxable",$F244*Paramètres!$B$6,0),0))</f>
        <v/>
      </c>
      <c r="I244" s="11" t="str">
        <f aca="false">IF($A244="","",IFERROR(IF($G244="Taxable",$F244*Paramètres!$B$7,0),0))</f>
        <v/>
      </c>
      <c r="J244" s="11" t="str">
        <f aca="false">IF($A244="","",IFERROR($F244+$H244+$I244,0))</f>
        <v/>
      </c>
      <c r="K244" s="20"/>
      <c r="L244" s="20"/>
      <c r="M244" s="19"/>
      <c r="N244" s="19"/>
      <c r="O244" s="19"/>
      <c r="P244" s="19"/>
      <c r="Q244" s="19"/>
      <c r="R244" s="23" t="str">
        <f aca="true">IF($A244="","",IF($N244="Annulé","Annulé",IF(OR($M244="Reçue",$M244="Sans objet"),IF($P244="Facture reçue","À payer",IF($P244="Payée","Terminé",IF($P244="Non facturée","Facture à recevoir","Suivi de facture"))),IF($M244="Partielle","Réception partielle",IF($M244="Refusée","Réception refusée",IF(NOT(ISNUMBER($K244)),"En cours",IF($K244&lt;TODAY(),"En retard",IF($K244&lt;=TODAY()+Paramètres!$B$8,"À suivre bientôt","En cours"))))))))</f>
        <v/>
      </c>
      <c r="S244" s="24" t="str">
        <f aca="false">IF($A244="","",IFERROR(IF($L244="","",$L244-$K244),""))</f>
        <v/>
      </c>
      <c r="T244" s="21"/>
      <c r="U244" s="23" t="str">
        <f aca="false">IF($A244="","",IFERROR(IF(AND($L244&lt;&gt;"",$L244&lt;$B244),"Date à vérifier",IF(AND(OR($P244="Facture reçue",$P244="Payée"),$O244=""),"Facture manquante",IF(COUNTIF($A$6:$A$500,$A244)&gt;1,"Doublon potentiel","OK"))),"À vérifier"))</f>
        <v/>
      </c>
    </row>
    <row r="245" customFormat="false" ht="15" hidden="false" customHeight="false" outlineLevel="0" collapsed="false">
      <c r="A245" s="19"/>
      <c r="B245" s="20"/>
      <c r="C245" s="19"/>
      <c r="D245" s="21"/>
      <c r="E245" s="19"/>
      <c r="F245" s="22"/>
      <c r="G245" s="19"/>
      <c r="H245" s="11" t="str">
        <f aca="false">IF($A245="","",IFERROR(IF($G245="Taxable",$F245*Paramètres!$B$6,0),0))</f>
        <v/>
      </c>
      <c r="I245" s="11" t="str">
        <f aca="false">IF($A245="","",IFERROR(IF($G245="Taxable",$F245*Paramètres!$B$7,0),0))</f>
        <v/>
      </c>
      <c r="J245" s="11" t="str">
        <f aca="false">IF($A245="","",IFERROR($F245+$H245+$I245,0))</f>
        <v/>
      </c>
      <c r="K245" s="20"/>
      <c r="L245" s="20"/>
      <c r="M245" s="19"/>
      <c r="N245" s="19"/>
      <c r="O245" s="19"/>
      <c r="P245" s="19"/>
      <c r="Q245" s="19"/>
      <c r="R245" s="23" t="str">
        <f aca="true">IF($A245="","",IF($N245="Annulé","Annulé",IF(OR($M245="Reçue",$M245="Sans objet"),IF($P245="Facture reçue","À payer",IF($P245="Payée","Terminé",IF($P245="Non facturée","Facture à recevoir","Suivi de facture"))),IF($M245="Partielle","Réception partielle",IF($M245="Refusée","Réception refusée",IF(NOT(ISNUMBER($K245)),"En cours",IF($K245&lt;TODAY(),"En retard",IF($K245&lt;=TODAY()+Paramètres!$B$8,"À suivre bientôt","En cours"))))))))</f>
        <v/>
      </c>
      <c r="S245" s="24" t="str">
        <f aca="false">IF($A245="","",IFERROR(IF($L245="","",$L245-$K245),""))</f>
        <v/>
      </c>
      <c r="T245" s="21"/>
      <c r="U245" s="23" t="str">
        <f aca="false">IF($A245="","",IFERROR(IF(AND($L245&lt;&gt;"",$L245&lt;$B245),"Date à vérifier",IF(AND(OR($P245="Facture reçue",$P245="Payée"),$O245=""),"Facture manquante",IF(COUNTIF($A$6:$A$500,$A245)&gt;1,"Doublon potentiel","OK"))),"À vérifier"))</f>
        <v/>
      </c>
    </row>
    <row r="246" customFormat="false" ht="15" hidden="false" customHeight="false" outlineLevel="0" collapsed="false">
      <c r="A246" s="19"/>
      <c r="B246" s="20"/>
      <c r="C246" s="19"/>
      <c r="D246" s="21"/>
      <c r="E246" s="19"/>
      <c r="F246" s="22"/>
      <c r="G246" s="19"/>
      <c r="H246" s="11" t="str">
        <f aca="false">IF($A246="","",IFERROR(IF($G246="Taxable",$F246*Paramètres!$B$6,0),0))</f>
        <v/>
      </c>
      <c r="I246" s="11" t="str">
        <f aca="false">IF($A246="","",IFERROR(IF($G246="Taxable",$F246*Paramètres!$B$7,0),0))</f>
        <v/>
      </c>
      <c r="J246" s="11" t="str">
        <f aca="false">IF($A246="","",IFERROR($F246+$H246+$I246,0))</f>
        <v/>
      </c>
      <c r="K246" s="20"/>
      <c r="L246" s="20"/>
      <c r="M246" s="19"/>
      <c r="N246" s="19"/>
      <c r="O246" s="19"/>
      <c r="P246" s="19"/>
      <c r="Q246" s="19"/>
      <c r="R246" s="23" t="str">
        <f aca="true">IF($A246="","",IF($N246="Annulé","Annulé",IF(OR($M246="Reçue",$M246="Sans objet"),IF($P246="Facture reçue","À payer",IF($P246="Payée","Terminé",IF($P246="Non facturée","Facture à recevoir","Suivi de facture"))),IF($M246="Partielle","Réception partielle",IF($M246="Refusée","Réception refusée",IF(NOT(ISNUMBER($K246)),"En cours",IF($K246&lt;TODAY(),"En retard",IF($K246&lt;=TODAY()+Paramètres!$B$8,"À suivre bientôt","En cours"))))))))</f>
        <v/>
      </c>
      <c r="S246" s="24" t="str">
        <f aca="false">IF($A246="","",IFERROR(IF($L246="","",$L246-$K246),""))</f>
        <v/>
      </c>
      <c r="T246" s="21"/>
      <c r="U246" s="23" t="str">
        <f aca="false">IF($A246="","",IFERROR(IF(AND($L246&lt;&gt;"",$L246&lt;$B246),"Date à vérifier",IF(AND(OR($P246="Facture reçue",$P246="Payée"),$O246=""),"Facture manquante",IF(COUNTIF($A$6:$A$500,$A246)&gt;1,"Doublon potentiel","OK"))),"À vérifier"))</f>
        <v/>
      </c>
    </row>
    <row r="247" customFormat="false" ht="15" hidden="false" customHeight="false" outlineLevel="0" collapsed="false">
      <c r="A247" s="19"/>
      <c r="B247" s="20"/>
      <c r="C247" s="19"/>
      <c r="D247" s="21"/>
      <c r="E247" s="19"/>
      <c r="F247" s="22"/>
      <c r="G247" s="19"/>
      <c r="H247" s="11" t="str">
        <f aca="false">IF($A247="","",IFERROR(IF($G247="Taxable",$F247*Paramètres!$B$6,0),0))</f>
        <v/>
      </c>
      <c r="I247" s="11" t="str">
        <f aca="false">IF($A247="","",IFERROR(IF($G247="Taxable",$F247*Paramètres!$B$7,0),0))</f>
        <v/>
      </c>
      <c r="J247" s="11" t="str">
        <f aca="false">IF($A247="","",IFERROR($F247+$H247+$I247,0))</f>
        <v/>
      </c>
      <c r="K247" s="20"/>
      <c r="L247" s="20"/>
      <c r="M247" s="19"/>
      <c r="N247" s="19"/>
      <c r="O247" s="19"/>
      <c r="P247" s="19"/>
      <c r="Q247" s="19"/>
      <c r="R247" s="23" t="str">
        <f aca="true">IF($A247="","",IF($N247="Annulé","Annulé",IF(OR($M247="Reçue",$M247="Sans objet"),IF($P247="Facture reçue","À payer",IF($P247="Payée","Terminé",IF($P247="Non facturée","Facture à recevoir","Suivi de facture"))),IF($M247="Partielle","Réception partielle",IF($M247="Refusée","Réception refusée",IF(NOT(ISNUMBER($K247)),"En cours",IF($K247&lt;TODAY(),"En retard",IF($K247&lt;=TODAY()+Paramètres!$B$8,"À suivre bientôt","En cours"))))))))</f>
        <v/>
      </c>
      <c r="S247" s="24" t="str">
        <f aca="false">IF($A247="","",IFERROR(IF($L247="","",$L247-$K247),""))</f>
        <v/>
      </c>
      <c r="T247" s="21"/>
      <c r="U247" s="23" t="str">
        <f aca="false">IF($A247="","",IFERROR(IF(AND($L247&lt;&gt;"",$L247&lt;$B247),"Date à vérifier",IF(AND(OR($P247="Facture reçue",$P247="Payée"),$O247=""),"Facture manquante",IF(COUNTIF($A$6:$A$500,$A247)&gt;1,"Doublon potentiel","OK"))),"À vérifier"))</f>
        <v/>
      </c>
    </row>
    <row r="248" customFormat="false" ht="15" hidden="false" customHeight="false" outlineLevel="0" collapsed="false">
      <c r="A248" s="19"/>
      <c r="B248" s="20"/>
      <c r="C248" s="19"/>
      <c r="D248" s="21"/>
      <c r="E248" s="19"/>
      <c r="F248" s="22"/>
      <c r="G248" s="19"/>
      <c r="H248" s="11" t="str">
        <f aca="false">IF($A248="","",IFERROR(IF($G248="Taxable",$F248*Paramètres!$B$6,0),0))</f>
        <v/>
      </c>
      <c r="I248" s="11" t="str">
        <f aca="false">IF($A248="","",IFERROR(IF($G248="Taxable",$F248*Paramètres!$B$7,0),0))</f>
        <v/>
      </c>
      <c r="J248" s="11" t="str">
        <f aca="false">IF($A248="","",IFERROR($F248+$H248+$I248,0))</f>
        <v/>
      </c>
      <c r="K248" s="20"/>
      <c r="L248" s="20"/>
      <c r="M248" s="19"/>
      <c r="N248" s="19"/>
      <c r="O248" s="19"/>
      <c r="P248" s="19"/>
      <c r="Q248" s="19"/>
      <c r="R248" s="23" t="str">
        <f aca="true">IF($A248="","",IF($N248="Annulé","Annulé",IF(OR($M248="Reçue",$M248="Sans objet"),IF($P248="Facture reçue","À payer",IF($P248="Payée","Terminé",IF($P248="Non facturée","Facture à recevoir","Suivi de facture"))),IF($M248="Partielle","Réception partielle",IF($M248="Refusée","Réception refusée",IF(NOT(ISNUMBER($K248)),"En cours",IF($K248&lt;TODAY(),"En retard",IF($K248&lt;=TODAY()+Paramètres!$B$8,"À suivre bientôt","En cours"))))))))</f>
        <v/>
      </c>
      <c r="S248" s="24" t="str">
        <f aca="false">IF($A248="","",IFERROR(IF($L248="","",$L248-$K248),""))</f>
        <v/>
      </c>
      <c r="T248" s="21"/>
      <c r="U248" s="23" t="str">
        <f aca="false">IF($A248="","",IFERROR(IF(AND($L248&lt;&gt;"",$L248&lt;$B248),"Date à vérifier",IF(AND(OR($P248="Facture reçue",$P248="Payée"),$O248=""),"Facture manquante",IF(COUNTIF($A$6:$A$500,$A248)&gt;1,"Doublon potentiel","OK"))),"À vérifier"))</f>
        <v/>
      </c>
    </row>
    <row r="249" customFormat="false" ht="15" hidden="false" customHeight="false" outlineLevel="0" collapsed="false">
      <c r="A249" s="19"/>
      <c r="B249" s="20"/>
      <c r="C249" s="19"/>
      <c r="D249" s="21"/>
      <c r="E249" s="19"/>
      <c r="F249" s="22"/>
      <c r="G249" s="19"/>
      <c r="H249" s="11" t="str">
        <f aca="false">IF($A249="","",IFERROR(IF($G249="Taxable",$F249*Paramètres!$B$6,0),0))</f>
        <v/>
      </c>
      <c r="I249" s="11" t="str">
        <f aca="false">IF($A249="","",IFERROR(IF($G249="Taxable",$F249*Paramètres!$B$7,0),0))</f>
        <v/>
      </c>
      <c r="J249" s="11" t="str">
        <f aca="false">IF($A249="","",IFERROR($F249+$H249+$I249,0))</f>
        <v/>
      </c>
      <c r="K249" s="20"/>
      <c r="L249" s="20"/>
      <c r="M249" s="19"/>
      <c r="N249" s="19"/>
      <c r="O249" s="19"/>
      <c r="P249" s="19"/>
      <c r="Q249" s="19"/>
      <c r="R249" s="23" t="str">
        <f aca="true">IF($A249="","",IF($N249="Annulé","Annulé",IF(OR($M249="Reçue",$M249="Sans objet"),IF($P249="Facture reçue","À payer",IF($P249="Payée","Terminé",IF($P249="Non facturée","Facture à recevoir","Suivi de facture"))),IF($M249="Partielle","Réception partielle",IF($M249="Refusée","Réception refusée",IF(NOT(ISNUMBER($K249)),"En cours",IF($K249&lt;TODAY(),"En retard",IF($K249&lt;=TODAY()+Paramètres!$B$8,"À suivre bientôt","En cours"))))))))</f>
        <v/>
      </c>
      <c r="S249" s="24" t="str">
        <f aca="false">IF($A249="","",IFERROR(IF($L249="","",$L249-$K249),""))</f>
        <v/>
      </c>
      <c r="T249" s="21"/>
      <c r="U249" s="23" t="str">
        <f aca="false">IF($A249="","",IFERROR(IF(AND($L249&lt;&gt;"",$L249&lt;$B249),"Date à vérifier",IF(AND(OR($P249="Facture reçue",$P249="Payée"),$O249=""),"Facture manquante",IF(COUNTIF($A$6:$A$500,$A249)&gt;1,"Doublon potentiel","OK"))),"À vérifier"))</f>
        <v/>
      </c>
    </row>
    <row r="250" customFormat="false" ht="15" hidden="false" customHeight="false" outlineLevel="0" collapsed="false">
      <c r="A250" s="19"/>
      <c r="B250" s="20"/>
      <c r="C250" s="19"/>
      <c r="D250" s="21"/>
      <c r="E250" s="19"/>
      <c r="F250" s="22"/>
      <c r="G250" s="19"/>
      <c r="H250" s="11" t="str">
        <f aca="false">IF($A250="","",IFERROR(IF($G250="Taxable",$F250*Paramètres!$B$6,0),0))</f>
        <v/>
      </c>
      <c r="I250" s="11" t="str">
        <f aca="false">IF($A250="","",IFERROR(IF($G250="Taxable",$F250*Paramètres!$B$7,0),0))</f>
        <v/>
      </c>
      <c r="J250" s="11" t="str">
        <f aca="false">IF($A250="","",IFERROR($F250+$H250+$I250,0))</f>
        <v/>
      </c>
      <c r="K250" s="20"/>
      <c r="L250" s="20"/>
      <c r="M250" s="19"/>
      <c r="N250" s="19"/>
      <c r="O250" s="19"/>
      <c r="P250" s="19"/>
      <c r="Q250" s="19"/>
      <c r="R250" s="23" t="str">
        <f aca="true">IF($A250="","",IF($N250="Annulé","Annulé",IF(OR($M250="Reçue",$M250="Sans objet"),IF($P250="Facture reçue","À payer",IF($P250="Payée","Terminé",IF($P250="Non facturée","Facture à recevoir","Suivi de facture"))),IF($M250="Partielle","Réception partielle",IF($M250="Refusée","Réception refusée",IF(NOT(ISNUMBER($K250)),"En cours",IF($K250&lt;TODAY(),"En retard",IF($K250&lt;=TODAY()+Paramètres!$B$8,"À suivre bientôt","En cours"))))))))</f>
        <v/>
      </c>
      <c r="S250" s="24" t="str">
        <f aca="false">IF($A250="","",IFERROR(IF($L250="","",$L250-$K250),""))</f>
        <v/>
      </c>
      <c r="T250" s="21"/>
      <c r="U250" s="23" t="str">
        <f aca="false">IF($A250="","",IFERROR(IF(AND($L250&lt;&gt;"",$L250&lt;$B250),"Date à vérifier",IF(AND(OR($P250="Facture reçue",$P250="Payée"),$O250=""),"Facture manquante",IF(COUNTIF($A$6:$A$500,$A250)&gt;1,"Doublon potentiel","OK"))),"À vérifier"))</f>
        <v/>
      </c>
    </row>
    <row r="251" customFormat="false" ht="15" hidden="false" customHeight="false" outlineLevel="0" collapsed="false">
      <c r="A251" s="19"/>
      <c r="B251" s="20"/>
      <c r="C251" s="19"/>
      <c r="D251" s="21"/>
      <c r="E251" s="19"/>
      <c r="F251" s="22"/>
      <c r="G251" s="19"/>
      <c r="H251" s="11" t="str">
        <f aca="false">IF($A251="","",IFERROR(IF($G251="Taxable",$F251*Paramètres!$B$6,0),0))</f>
        <v/>
      </c>
      <c r="I251" s="11" t="str">
        <f aca="false">IF($A251="","",IFERROR(IF($G251="Taxable",$F251*Paramètres!$B$7,0),0))</f>
        <v/>
      </c>
      <c r="J251" s="11" t="str">
        <f aca="false">IF($A251="","",IFERROR($F251+$H251+$I251,0))</f>
        <v/>
      </c>
      <c r="K251" s="20"/>
      <c r="L251" s="20"/>
      <c r="M251" s="19"/>
      <c r="N251" s="19"/>
      <c r="O251" s="19"/>
      <c r="P251" s="19"/>
      <c r="Q251" s="19"/>
      <c r="R251" s="23" t="str">
        <f aca="true">IF($A251="","",IF($N251="Annulé","Annulé",IF(OR($M251="Reçue",$M251="Sans objet"),IF($P251="Facture reçue","À payer",IF($P251="Payée","Terminé",IF($P251="Non facturée","Facture à recevoir","Suivi de facture"))),IF($M251="Partielle","Réception partielle",IF($M251="Refusée","Réception refusée",IF(NOT(ISNUMBER($K251)),"En cours",IF($K251&lt;TODAY(),"En retard",IF($K251&lt;=TODAY()+Paramètres!$B$8,"À suivre bientôt","En cours"))))))))</f>
        <v/>
      </c>
      <c r="S251" s="24" t="str">
        <f aca="false">IF($A251="","",IFERROR(IF($L251="","",$L251-$K251),""))</f>
        <v/>
      </c>
      <c r="T251" s="21"/>
      <c r="U251" s="23" t="str">
        <f aca="false">IF($A251="","",IFERROR(IF(AND($L251&lt;&gt;"",$L251&lt;$B251),"Date à vérifier",IF(AND(OR($P251="Facture reçue",$P251="Payée"),$O251=""),"Facture manquante",IF(COUNTIF($A$6:$A$500,$A251)&gt;1,"Doublon potentiel","OK"))),"À vérifier"))</f>
        <v/>
      </c>
    </row>
    <row r="252" customFormat="false" ht="15" hidden="false" customHeight="false" outlineLevel="0" collapsed="false">
      <c r="A252" s="19"/>
      <c r="B252" s="20"/>
      <c r="C252" s="19"/>
      <c r="D252" s="21"/>
      <c r="E252" s="19"/>
      <c r="F252" s="22"/>
      <c r="G252" s="19"/>
      <c r="H252" s="11" t="str">
        <f aca="false">IF($A252="","",IFERROR(IF($G252="Taxable",$F252*Paramètres!$B$6,0),0))</f>
        <v/>
      </c>
      <c r="I252" s="11" t="str">
        <f aca="false">IF($A252="","",IFERROR(IF($G252="Taxable",$F252*Paramètres!$B$7,0),0))</f>
        <v/>
      </c>
      <c r="J252" s="11" t="str">
        <f aca="false">IF($A252="","",IFERROR($F252+$H252+$I252,0))</f>
        <v/>
      </c>
      <c r="K252" s="20"/>
      <c r="L252" s="20"/>
      <c r="M252" s="19"/>
      <c r="N252" s="19"/>
      <c r="O252" s="19"/>
      <c r="P252" s="19"/>
      <c r="Q252" s="19"/>
      <c r="R252" s="23" t="str">
        <f aca="true">IF($A252="","",IF($N252="Annulé","Annulé",IF(OR($M252="Reçue",$M252="Sans objet"),IF($P252="Facture reçue","À payer",IF($P252="Payée","Terminé",IF($P252="Non facturée","Facture à recevoir","Suivi de facture"))),IF($M252="Partielle","Réception partielle",IF($M252="Refusée","Réception refusée",IF(NOT(ISNUMBER($K252)),"En cours",IF($K252&lt;TODAY(),"En retard",IF($K252&lt;=TODAY()+Paramètres!$B$8,"À suivre bientôt","En cours"))))))))</f>
        <v/>
      </c>
      <c r="S252" s="24" t="str">
        <f aca="false">IF($A252="","",IFERROR(IF($L252="","",$L252-$K252),""))</f>
        <v/>
      </c>
      <c r="T252" s="21"/>
      <c r="U252" s="23" t="str">
        <f aca="false">IF($A252="","",IFERROR(IF(AND($L252&lt;&gt;"",$L252&lt;$B252),"Date à vérifier",IF(AND(OR($P252="Facture reçue",$P252="Payée"),$O252=""),"Facture manquante",IF(COUNTIF($A$6:$A$500,$A252)&gt;1,"Doublon potentiel","OK"))),"À vérifier"))</f>
        <v/>
      </c>
    </row>
    <row r="253" customFormat="false" ht="15" hidden="false" customHeight="false" outlineLevel="0" collapsed="false">
      <c r="A253" s="19"/>
      <c r="B253" s="20"/>
      <c r="C253" s="19"/>
      <c r="D253" s="21"/>
      <c r="E253" s="19"/>
      <c r="F253" s="22"/>
      <c r="G253" s="19"/>
      <c r="H253" s="11" t="str">
        <f aca="false">IF($A253="","",IFERROR(IF($G253="Taxable",$F253*Paramètres!$B$6,0),0))</f>
        <v/>
      </c>
      <c r="I253" s="11" t="str">
        <f aca="false">IF($A253="","",IFERROR(IF($G253="Taxable",$F253*Paramètres!$B$7,0),0))</f>
        <v/>
      </c>
      <c r="J253" s="11" t="str">
        <f aca="false">IF($A253="","",IFERROR($F253+$H253+$I253,0))</f>
        <v/>
      </c>
      <c r="K253" s="20"/>
      <c r="L253" s="20"/>
      <c r="M253" s="19"/>
      <c r="N253" s="19"/>
      <c r="O253" s="19"/>
      <c r="P253" s="19"/>
      <c r="Q253" s="19"/>
      <c r="R253" s="23" t="str">
        <f aca="true">IF($A253="","",IF($N253="Annulé","Annulé",IF(OR($M253="Reçue",$M253="Sans objet"),IF($P253="Facture reçue","À payer",IF($P253="Payée","Terminé",IF($P253="Non facturée","Facture à recevoir","Suivi de facture"))),IF($M253="Partielle","Réception partielle",IF($M253="Refusée","Réception refusée",IF(NOT(ISNUMBER($K253)),"En cours",IF($K253&lt;TODAY(),"En retard",IF($K253&lt;=TODAY()+Paramètres!$B$8,"À suivre bientôt","En cours"))))))))</f>
        <v/>
      </c>
      <c r="S253" s="24" t="str">
        <f aca="false">IF($A253="","",IFERROR(IF($L253="","",$L253-$K253),""))</f>
        <v/>
      </c>
      <c r="T253" s="21"/>
      <c r="U253" s="23" t="str">
        <f aca="false">IF($A253="","",IFERROR(IF(AND($L253&lt;&gt;"",$L253&lt;$B253),"Date à vérifier",IF(AND(OR($P253="Facture reçue",$P253="Payée"),$O253=""),"Facture manquante",IF(COUNTIF($A$6:$A$500,$A253)&gt;1,"Doublon potentiel","OK"))),"À vérifier"))</f>
        <v/>
      </c>
    </row>
    <row r="254" customFormat="false" ht="15" hidden="false" customHeight="false" outlineLevel="0" collapsed="false">
      <c r="A254" s="19"/>
      <c r="B254" s="20"/>
      <c r="C254" s="19"/>
      <c r="D254" s="21"/>
      <c r="E254" s="19"/>
      <c r="F254" s="22"/>
      <c r="G254" s="19"/>
      <c r="H254" s="11" t="str">
        <f aca="false">IF($A254="","",IFERROR(IF($G254="Taxable",$F254*Paramètres!$B$6,0),0))</f>
        <v/>
      </c>
      <c r="I254" s="11" t="str">
        <f aca="false">IF($A254="","",IFERROR(IF($G254="Taxable",$F254*Paramètres!$B$7,0),0))</f>
        <v/>
      </c>
      <c r="J254" s="11" t="str">
        <f aca="false">IF($A254="","",IFERROR($F254+$H254+$I254,0))</f>
        <v/>
      </c>
      <c r="K254" s="20"/>
      <c r="L254" s="20"/>
      <c r="M254" s="19"/>
      <c r="N254" s="19"/>
      <c r="O254" s="19"/>
      <c r="P254" s="19"/>
      <c r="Q254" s="19"/>
      <c r="R254" s="23" t="str">
        <f aca="true">IF($A254="","",IF($N254="Annulé","Annulé",IF(OR($M254="Reçue",$M254="Sans objet"),IF($P254="Facture reçue","À payer",IF($P254="Payée","Terminé",IF($P254="Non facturée","Facture à recevoir","Suivi de facture"))),IF($M254="Partielle","Réception partielle",IF($M254="Refusée","Réception refusée",IF(NOT(ISNUMBER($K254)),"En cours",IF($K254&lt;TODAY(),"En retard",IF($K254&lt;=TODAY()+Paramètres!$B$8,"À suivre bientôt","En cours"))))))))</f>
        <v/>
      </c>
      <c r="S254" s="24" t="str">
        <f aca="false">IF($A254="","",IFERROR(IF($L254="","",$L254-$K254),""))</f>
        <v/>
      </c>
      <c r="T254" s="21"/>
      <c r="U254" s="23" t="str">
        <f aca="false">IF($A254="","",IFERROR(IF(AND($L254&lt;&gt;"",$L254&lt;$B254),"Date à vérifier",IF(AND(OR($P254="Facture reçue",$P254="Payée"),$O254=""),"Facture manquante",IF(COUNTIF($A$6:$A$500,$A254)&gt;1,"Doublon potentiel","OK"))),"À vérifier"))</f>
        <v/>
      </c>
    </row>
    <row r="255" customFormat="false" ht="15" hidden="false" customHeight="false" outlineLevel="0" collapsed="false">
      <c r="A255" s="19"/>
      <c r="B255" s="20"/>
      <c r="C255" s="19"/>
      <c r="D255" s="21"/>
      <c r="E255" s="19"/>
      <c r="F255" s="22"/>
      <c r="G255" s="19"/>
      <c r="H255" s="11" t="str">
        <f aca="false">IF($A255="","",IFERROR(IF($G255="Taxable",$F255*Paramètres!$B$6,0),0))</f>
        <v/>
      </c>
      <c r="I255" s="11" t="str">
        <f aca="false">IF($A255="","",IFERROR(IF($G255="Taxable",$F255*Paramètres!$B$7,0),0))</f>
        <v/>
      </c>
      <c r="J255" s="11" t="str">
        <f aca="false">IF($A255="","",IFERROR($F255+$H255+$I255,0))</f>
        <v/>
      </c>
      <c r="K255" s="20"/>
      <c r="L255" s="20"/>
      <c r="M255" s="19"/>
      <c r="N255" s="19"/>
      <c r="O255" s="19"/>
      <c r="P255" s="19"/>
      <c r="Q255" s="19"/>
      <c r="R255" s="23" t="str">
        <f aca="true">IF($A255="","",IF($N255="Annulé","Annulé",IF(OR($M255="Reçue",$M255="Sans objet"),IF($P255="Facture reçue","À payer",IF($P255="Payée","Terminé",IF($P255="Non facturée","Facture à recevoir","Suivi de facture"))),IF($M255="Partielle","Réception partielle",IF($M255="Refusée","Réception refusée",IF(NOT(ISNUMBER($K255)),"En cours",IF($K255&lt;TODAY(),"En retard",IF($K255&lt;=TODAY()+Paramètres!$B$8,"À suivre bientôt","En cours"))))))))</f>
        <v/>
      </c>
      <c r="S255" s="24" t="str">
        <f aca="false">IF($A255="","",IFERROR(IF($L255="","",$L255-$K255),""))</f>
        <v/>
      </c>
      <c r="T255" s="21"/>
      <c r="U255" s="23" t="str">
        <f aca="false">IF($A255="","",IFERROR(IF(AND($L255&lt;&gt;"",$L255&lt;$B255),"Date à vérifier",IF(AND(OR($P255="Facture reçue",$P255="Payée"),$O255=""),"Facture manquante",IF(COUNTIF($A$6:$A$500,$A255)&gt;1,"Doublon potentiel","OK"))),"À vérifier"))</f>
        <v/>
      </c>
    </row>
    <row r="256" customFormat="false" ht="15" hidden="false" customHeight="false" outlineLevel="0" collapsed="false">
      <c r="A256" s="19"/>
      <c r="B256" s="20"/>
      <c r="C256" s="19"/>
      <c r="D256" s="21"/>
      <c r="E256" s="19"/>
      <c r="F256" s="22"/>
      <c r="G256" s="19"/>
      <c r="H256" s="11" t="str">
        <f aca="false">IF($A256="","",IFERROR(IF($G256="Taxable",$F256*Paramètres!$B$6,0),0))</f>
        <v/>
      </c>
      <c r="I256" s="11" t="str">
        <f aca="false">IF($A256="","",IFERROR(IF($G256="Taxable",$F256*Paramètres!$B$7,0),0))</f>
        <v/>
      </c>
      <c r="J256" s="11" t="str">
        <f aca="false">IF($A256="","",IFERROR($F256+$H256+$I256,0))</f>
        <v/>
      </c>
      <c r="K256" s="20"/>
      <c r="L256" s="20"/>
      <c r="M256" s="19"/>
      <c r="N256" s="19"/>
      <c r="O256" s="19"/>
      <c r="P256" s="19"/>
      <c r="Q256" s="19"/>
      <c r="R256" s="23" t="str">
        <f aca="true">IF($A256="","",IF($N256="Annulé","Annulé",IF(OR($M256="Reçue",$M256="Sans objet"),IF($P256="Facture reçue","À payer",IF($P256="Payée","Terminé",IF($P256="Non facturée","Facture à recevoir","Suivi de facture"))),IF($M256="Partielle","Réception partielle",IF($M256="Refusée","Réception refusée",IF(NOT(ISNUMBER($K256)),"En cours",IF($K256&lt;TODAY(),"En retard",IF($K256&lt;=TODAY()+Paramètres!$B$8,"À suivre bientôt","En cours"))))))))</f>
        <v/>
      </c>
      <c r="S256" s="24" t="str">
        <f aca="false">IF($A256="","",IFERROR(IF($L256="","",$L256-$K256),""))</f>
        <v/>
      </c>
      <c r="T256" s="21"/>
      <c r="U256" s="23" t="str">
        <f aca="false">IF($A256="","",IFERROR(IF(AND($L256&lt;&gt;"",$L256&lt;$B256),"Date à vérifier",IF(AND(OR($P256="Facture reçue",$P256="Payée"),$O256=""),"Facture manquante",IF(COUNTIF($A$6:$A$500,$A256)&gt;1,"Doublon potentiel","OK"))),"À vérifier"))</f>
        <v/>
      </c>
    </row>
    <row r="257" customFormat="false" ht="15" hidden="false" customHeight="false" outlineLevel="0" collapsed="false">
      <c r="A257" s="19"/>
      <c r="B257" s="20"/>
      <c r="C257" s="19"/>
      <c r="D257" s="21"/>
      <c r="E257" s="19"/>
      <c r="F257" s="22"/>
      <c r="G257" s="19"/>
      <c r="H257" s="11" t="str">
        <f aca="false">IF($A257="","",IFERROR(IF($G257="Taxable",$F257*Paramètres!$B$6,0),0))</f>
        <v/>
      </c>
      <c r="I257" s="11" t="str">
        <f aca="false">IF($A257="","",IFERROR(IF($G257="Taxable",$F257*Paramètres!$B$7,0),0))</f>
        <v/>
      </c>
      <c r="J257" s="11" t="str">
        <f aca="false">IF($A257="","",IFERROR($F257+$H257+$I257,0))</f>
        <v/>
      </c>
      <c r="K257" s="20"/>
      <c r="L257" s="20"/>
      <c r="M257" s="19"/>
      <c r="N257" s="19"/>
      <c r="O257" s="19"/>
      <c r="P257" s="19"/>
      <c r="Q257" s="19"/>
      <c r="R257" s="23" t="str">
        <f aca="true">IF($A257="","",IF($N257="Annulé","Annulé",IF(OR($M257="Reçue",$M257="Sans objet"),IF($P257="Facture reçue","À payer",IF($P257="Payée","Terminé",IF($P257="Non facturée","Facture à recevoir","Suivi de facture"))),IF($M257="Partielle","Réception partielle",IF($M257="Refusée","Réception refusée",IF(NOT(ISNUMBER($K257)),"En cours",IF($K257&lt;TODAY(),"En retard",IF($K257&lt;=TODAY()+Paramètres!$B$8,"À suivre bientôt","En cours"))))))))</f>
        <v/>
      </c>
      <c r="S257" s="24" t="str">
        <f aca="false">IF($A257="","",IFERROR(IF($L257="","",$L257-$K257),""))</f>
        <v/>
      </c>
      <c r="T257" s="21"/>
      <c r="U257" s="23" t="str">
        <f aca="false">IF($A257="","",IFERROR(IF(AND($L257&lt;&gt;"",$L257&lt;$B257),"Date à vérifier",IF(AND(OR($P257="Facture reçue",$P257="Payée"),$O257=""),"Facture manquante",IF(COUNTIF($A$6:$A$500,$A257)&gt;1,"Doublon potentiel","OK"))),"À vérifier"))</f>
        <v/>
      </c>
    </row>
    <row r="258" customFormat="false" ht="15" hidden="false" customHeight="false" outlineLevel="0" collapsed="false">
      <c r="A258" s="19"/>
      <c r="B258" s="20"/>
      <c r="C258" s="19"/>
      <c r="D258" s="21"/>
      <c r="E258" s="19"/>
      <c r="F258" s="22"/>
      <c r="G258" s="19"/>
      <c r="H258" s="11" t="str">
        <f aca="false">IF($A258="","",IFERROR(IF($G258="Taxable",$F258*Paramètres!$B$6,0),0))</f>
        <v/>
      </c>
      <c r="I258" s="11" t="str">
        <f aca="false">IF($A258="","",IFERROR(IF($G258="Taxable",$F258*Paramètres!$B$7,0),0))</f>
        <v/>
      </c>
      <c r="J258" s="11" t="str">
        <f aca="false">IF($A258="","",IFERROR($F258+$H258+$I258,0))</f>
        <v/>
      </c>
      <c r="K258" s="20"/>
      <c r="L258" s="20"/>
      <c r="M258" s="19"/>
      <c r="N258" s="19"/>
      <c r="O258" s="19"/>
      <c r="P258" s="19"/>
      <c r="Q258" s="19"/>
      <c r="R258" s="23" t="str">
        <f aca="true">IF($A258="","",IF($N258="Annulé","Annulé",IF(OR($M258="Reçue",$M258="Sans objet"),IF($P258="Facture reçue","À payer",IF($P258="Payée","Terminé",IF($P258="Non facturée","Facture à recevoir","Suivi de facture"))),IF($M258="Partielle","Réception partielle",IF($M258="Refusée","Réception refusée",IF(NOT(ISNUMBER($K258)),"En cours",IF($K258&lt;TODAY(),"En retard",IF($K258&lt;=TODAY()+Paramètres!$B$8,"À suivre bientôt","En cours"))))))))</f>
        <v/>
      </c>
      <c r="S258" s="24" t="str">
        <f aca="false">IF($A258="","",IFERROR(IF($L258="","",$L258-$K258),""))</f>
        <v/>
      </c>
      <c r="T258" s="21"/>
      <c r="U258" s="23" t="str">
        <f aca="false">IF($A258="","",IFERROR(IF(AND($L258&lt;&gt;"",$L258&lt;$B258),"Date à vérifier",IF(AND(OR($P258="Facture reçue",$P258="Payée"),$O258=""),"Facture manquante",IF(COUNTIF($A$6:$A$500,$A258)&gt;1,"Doublon potentiel","OK"))),"À vérifier"))</f>
        <v/>
      </c>
    </row>
    <row r="259" customFormat="false" ht="15" hidden="false" customHeight="false" outlineLevel="0" collapsed="false">
      <c r="A259" s="19"/>
      <c r="B259" s="20"/>
      <c r="C259" s="19"/>
      <c r="D259" s="21"/>
      <c r="E259" s="19"/>
      <c r="F259" s="22"/>
      <c r="G259" s="19"/>
      <c r="H259" s="11" t="str">
        <f aca="false">IF($A259="","",IFERROR(IF($G259="Taxable",$F259*Paramètres!$B$6,0),0))</f>
        <v/>
      </c>
      <c r="I259" s="11" t="str">
        <f aca="false">IF($A259="","",IFERROR(IF($G259="Taxable",$F259*Paramètres!$B$7,0),0))</f>
        <v/>
      </c>
      <c r="J259" s="11" t="str">
        <f aca="false">IF($A259="","",IFERROR($F259+$H259+$I259,0))</f>
        <v/>
      </c>
      <c r="K259" s="20"/>
      <c r="L259" s="20"/>
      <c r="M259" s="19"/>
      <c r="N259" s="19"/>
      <c r="O259" s="19"/>
      <c r="P259" s="19"/>
      <c r="Q259" s="19"/>
      <c r="R259" s="23" t="str">
        <f aca="true">IF($A259="","",IF($N259="Annulé","Annulé",IF(OR($M259="Reçue",$M259="Sans objet"),IF($P259="Facture reçue","À payer",IF($P259="Payée","Terminé",IF($P259="Non facturée","Facture à recevoir","Suivi de facture"))),IF($M259="Partielle","Réception partielle",IF($M259="Refusée","Réception refusée",IF(NOT(ISNUMBER($K259)),"En cours",IF($K259&lt;TODAY(),"En retard",IF($K259&lt;=TODAY()+Paramètres!$B$8,"À suivre bientôt","En cours"))))))))</f>
        <v/>
      </c>
      <c r="S259" s="24" t="str">
        <f aca="false">IF($A259="","",IFERROR(IF($L259="","",$L259-$K259),""))</f>
        <v/>
      </c>
      <c r="T259" s="21"/>
      <c r="U259" s="23" t="str">
        <f aca="false">IF($A259="","",IFERROR(IF(AND($L259&lt;&gt;"",$L259&lt;$B259),"Date à vérifier",IF(AND(OR($P259="Facture reçue",$P259="Payée"),$O259=""),"Facture manquante",IF(COUNTIF($A$6:$A$500,$A259)&gt;1,"Doublon potentiel","OK"))),"À vérifier"))</f>
        <v/>
      </c>
    </row>
    <row r="260" customFormat="false" ht="15" hidden="false" customHeight="false" outlineLevel="0" collapsed="false">
      <c r="A260" s="19"/>
      <c r="B260" s="20"/>
      <c r="C260" s="19"/>
      <c r="D260" s="21"/>
      <c r="E260" s="19"/>
      <c r="F260" s="22"/>
      <c r="G260" s="19"/>
      <c r="H260" s="11" t="str">
        <f aca="false">IF($A260="","",IFERROR(IF($G260="Taxable",$F260*Paramètres!$B$6,0),0))</f>
        <v/>
      </c>
      <c r="I260" s="11" t="str">
        <f aca="false">IF($A260="","",IFERROR(IF($G260="Taxable",$F260*Paramètres!$B$7,0),0))</f>
        <v/>
      </c>
      <c r="J260" s="11" t="str">
        <f aca="false">IF($A260="","",IFERROR($F260+$H260+$I260,0))</f>
        <v/>
      </c>
      <c r="K260" s="20"/>
      <c r="L260" s="20"/>
      <c r="M260" s="19"/>
      <c r="N260" s="19"/>
      <c r="O260" s="19"/>
      <c r="P260" s="19"/>
      <c r="Q260" s="19"/>
      <c r="R260" s="23" t="str">
        <f aca="true">IF($A260="","",IF($N260="Annulé","Annulé",IF(OR($M260="Reçue",$M260="Sans objet"),IF($P260="Facture reçue","À payer",IF($P260="Payée","Terminé",IF($P260="Non facturée","Facture à recevoir","Suivi de facture"))),IF($M260="Partielle","Réception partielle",IF($M260="Refusée","Réception refusée",IF(NOT(ISNUMBER($K260)),"En cours",IF($K260&lt;TODAY(),"En retard",IF($K260&lt;=TODAY()+Paramètres!$B$8,"À suivre bientôt","En cours"))))))))</f>
        <v/>
      </c>
      <c r="S260" s="24" t="str">
        <f aca="false">IF($A260="","",IFERROR(IF($L260="","",$L260-$K260),""))</f>
        <v/>
      </c>
      <c r="T260" s="21"/>
      <c r="U260" s="23" t="str">
        <f aca="false">IF($A260="","",IFERROR(IF(AND($L260&lt;&gt;"",$L260&lt;$B260),"Date à vérifier",IF(AND(OR($P260="Facture reçue",$P260="Payée"),$O260=""),"Facture manquante",IF(COUNTIF($A$6:$A$500,$A260)&gt;1,"Doublon potentiel","OK"))),"À vérifier"))</f>
        <v/>
      </c>
    </row>
    <row r="261" customFormat="false" ht="15" hidden="false" customHeight="false" outlineLevel="0" collapsed="false">
      <c r="A261" s="19"/>
      <c r="B261" s="20"/>
      <c r="C261" s="19"/>
      <c r="D261" s="21"/>
      <c r="E261" s="19"/>
      <c r="F261" s="22"/>
      <c r="G261" s="19"/>
      <c r="H261" s="11" t="str">
        <f aca="false">IF($A261="","",IFERROR(IF($G261="Taxable",$F261*Paramètres!$B$6,0),0))</f>
        <v/>
      </c>
      <c r="I261" s="11" t="str">
        <f aca="false">IF($A261="","",IFERROR(IF($G261="Taxable",$F261*Paramètres!$B$7,0),0))</f>
        <v/>
      </c>
      <c r="J261" s="11" t="str">
        <f aca="false">IF($A261="","",IFERROR($F261+$H261+$I261,0))</f>
        <v/>
      </c>
      <c r="K261" s="20"/>
      <c r="L261" s="20"/>
      <c r="M261" s="19"/>
      <c r="N261" s="19"/>
      <c r="O261" s="19"/>
      <c r="P261" s="19"/>
      <c r="Q261" s="19"/>
      <c r="R261" s="23" t="str">
        <f aca="true">IF($A261="","",IF($N261="Annulé","Annulé",IF(OR($M261="Reçue",$M261="Sans objet"),IF($P261="Facture reçue","À payer",IF($P261="Payée","Terminé",IF($P261="Non facturée","Facture à recevoir","Suivi de facture"))),IF($M261="Partielle","Réception partielle",IF($M261="Refusée","Réception refusée",IF(NOT(ISNUMBER($K261)),"En cours",IF($K261&lt;TODAY(),"En retard",IF($K261&lt;=TODAY()+Paramètres!$B$8,"À suivre bientôt","En cours"))))))))</f>
        <v/>
      </c>
      <c r="S261" s="24" t="str">
        <f aca="false">IF($A261="","",IFERROR(IF($L261="","",$L261-$K261),""))</f>
        <v/>
      </c>
      <c r="T261" s="21"/>
      <c r="U261" s="23" t="str">
        <f aca="false">IF($A261="","",IFERROR(IF(AND($L261&lt;&gt;"",$L261&lt;$B261),"Date à vérifier",IF(AND(OR($P261="Facture reçue",$P261="Payée"),$O261=""),"Facture manquante",IF(COUNTIF($A$6:$A$500,$A261)&gt;1,"Doublon potentiel","OK"))),"À vérifier"))</f>
        <v/>
      </c>
    </row>
    <row r="262" customFormat="false" ht="15" hidden="false" customHeight="false" outlineLevel="0" collapsed="false">
      <c r="A262" s="19"/>
      <c r="B262" s="20"/>
      <c r="C262" s="19"/>
      <c r="D262" s="21"/>
      <c r="E262" s="19"/>
      <c r="F262" s="22"/>
      <c r="G262" s="19"/>
      <c r="H262" s="11" t="str">
        <f aca="false">IF($A262="","",IFERROR(IF($G262="Taxable",$F262*Paramètres!$B$6,0),0))</f>
        <v/>
      </c>
      <c r="I262" s="11" t="str">
        <f aca="false">IF($A262="","",IFERROR(IF($G262="Taxable",$F262*Paramètres!$B$7,0),0))</f>
        <v/>
      </c>
      <c r="J262" s="11" t="str">
        <f aca="false">IF($A262="","",IFERROR($F262+$H262+$I262,0))</f>
        <v/>
      </c>
      <c r="K262" s="20"/>
      <c r="L262" s="20"/>
      <c r="M262" s="19"/>
      <c r="N262" s="19"/>
      <c r="O262" s="19"/>
      <c r="P262" s="19"/>
      <c r="Q262" s="19"/>
      <c r="R262" s="23" t="str">
        <f aca="true">IF($A262="","",IF($N262="Annulé","Annulé",IF(OR($M262="Reçue",$M262="Sans objet"),IF($P262="Facture reçue","À payer",IF($P262="Payée","Terminé",IF($P262="Non facturée","Facture à recevoir","Suivi de facture"))),IF($M262="Partielle","Réception partielle",IF($M262="Refusée","Réception refusée",IF(NOT(ISNUMBER($K262)),"En cours",IF($K262&lt;TODAY(),"En retard",IF($K262&lt;=TODAY()+Paramètres!$B$8,"À suivre bientôt","En cours"))))))))</f>
        <v/>
      </c>
      <c r="S262" s="24" t="str">
        <f aca="false">IF($A262="","",IFERROR(IF($L262="","",$L262-$K262),""))</f>
        <v/>
      </c>
      <c r="T262" s="21"/>
      <c r="U262" s="23" t="str">
        <f aca="false">IF($A262="","",IFERROR(IF(AND($L262&lt;&gt;"",$L262&lt;$B262),"Date à vérifier",IF(AND(OR($P262="Facture reçue",$P262="Payée"),$O262=""),"Facture manquante",IF(COUNTIF($A$6:$A$500,$A262)&gt;1,"Doublon potentiel","OK"))),"À vérifier"))</f>
        <v/>
      </c>
    </row>
    <row r="263" customFormat="false" ht="15" hidden="false" customHeight="false" outlineLevel="0" collapsed="false">
      <c r="A263" s="19"/>
      <c r="B263" s="20"/>
      <c r="C263" s="19"/>
      <c r="D263" s="21"/>
      <c r="E263" s="19"/>
      <c r="F263" s="22"/>
      <c r="G263" s="19"/>
      <c r="H263" s="11" t="str">
        <f aca="false">IF($A263="","",IFERROR(IF($G263="Taxable",$F263*Paramètres!$B$6,0),0))</f>
        <v/>
      </c>
      <c r="I263" s="11" t="str">
        <f aca="false">IF($A263="","",IFERROR(IF($G263="Taxable",$F263*Paramètres!$B$7,0),0))</f>
        <v/>
      </c>
      <c r="J263" s="11" t="str">
        <f aca="false">IF($A263="","",IFERROR($F263+$H263+$I263,0))</f>
        <v/>
      </c>
      <c r="K263" s="20"/>
      <c r="L263" s="20"/>
      <c r="M263" s="19"/>
      <c r="N263" s="19"/>
      <c r="O263" s="19"/>
      <c r="P263" s="19"/>
      <c r="Q263" s="19"/>
      <c r="R263" s="23" t="str">
        <f aca="true">IF($A263="","",IF($N263="Annulé","Annulé",IF(OR($M263="Reçue",$M263="Sans objet"),IF($P263="Facture reçue","À payer",IF($P263="Payée","Terminé",IF($P263="Non facturée","Facture à recevoir","Suivi de facture"))),IF($M263="Partielle","Réception partielle",IF($M263="Refusée","Réception refusée",IF(NOT(ISNUMBER($K263)),"En cours",IF($K263&lt;TODAY(),"En retard",IF($K263&lt;=TODAY()+Paramètres!$B$8,"À suivre bientôt","En cours"))))))))</f>
        <v/>
      </c>
      <c r="S263" s="24" t="str">
        <f aca="false">IF($A263="","",IFERROR(IF($L263="","",$L263-$K263),""))</f>
        <v/>
      </c>
      <c r="T263" s="21"/>
      <c r="U263" s="23" t="str">
        <f aca="false">IF($A263="","",IFERROR(IF(AND($L263&lt;&gt;"",$L263&lt;$B263),"Date à vérifier",IF(AND(OR($P263="Facture reçue",$P263="Payée"),$O263=""),"Facture manquante",IF(COUNTIF($A$6:$A$500,$A263)&gt;1,"Doublon potentiel","OK"))),"À vérifier"))</f>
        <v/>
      </c>
    </row>
    <row r="264" customFormat="false" ht="15" hidden="false" customHeight="false" outlineLevel="0" collapsed="false">
      <c r="A264" s="19"/>
      <c r="B264" s="20"/>
      <c r="C264" s="19"/>
      <c r="D264" s="21"/>
      <c r="E264" s="19"/>
      <c r="F264" s="22"/>
      <c r="G264" s="19"/>
      <c r="H264" s="11" t="str">
        <f aca="false">IF($A264="","",IFERROR(IF($G264="Taxable",$F264*Paramètres!$B$6,0),0))</f>
        <v/>
      </c>
      <c r="I264" s="11" t="str">
        <f aca="false">IF($A264="","",IFERROR(IF($G264="Taxable",$F264*Paramètres!$B$7,0),0))</f>
        <v/>
      </c>
      <c r="J264" s="11" t="str">
        <f aca="false">IF($A264="","",IFERROR($F264+$H264+$I264,0))</f>
        <v/>
      </c>
      <c r="K264" s="20"/>
      <c r="L264" s="20"/>
      <c r="M264" s="19"/>
      <c r="N264" s="19"/>
      <c r="O264" s="19"/>
      <c r="P264" s="19"/>
      <c r="Q264" s="19"/>
      <c r="R264" s="23" t="str">
        <f aca="true">IF($A264="","",IF($N264="Annulé","Annulé",IF(OR($M264="Reçue",$M264="Sans objet"),IF($P264="Facture reçue","À payer",IF($P264="Payée","Terminé",IF($P264="Non facturée","Facture à recevoir","Suivi de facture"))),IF($M264="Partielle","Réception partielle",IF($M264="Refusée","Réception refusée",IF(NOT(ISNUMBER($K264)),"En cours",IF($K264&lt;TODAY(),"En retard",IF($K264&lt;=TODAY()+Paramètres!$B$8,"À suivre bientôt","En cours"))))))))</f>
        <v/>
      </c>
      <c r="S264" s="24" t="str">
        <f aca="false">IF($A264="","",IFERROR(IF($L264="","",$L264-$K264),""))</f>
        <v/>
      </c>
      <c r="T264" s="21"/>
      <c r="U264" s="23" t="str">
        <f aca="false">IF($A264="","",IFERROR(IF(AND($L264&lt;&gt;"",$L264&lt;$B264),"Date à vérifier",IF(AND(OR($P264="Facture reçue",$P264="Payée"),$O264=""),"Facture manquante",IF(COUNTIF($A$6:$A$500,$A264)&gt;1,"Doublon potentiel","OK"))),"À vérifier"))</f>
        <v/>
      </c>
    </row>
    <row r="265" customFormat="false" ht="15" hidden="false" customHeight="false" outlineLevel="0" collapsed="false">
      <c r="A265" s="19"/>
      <c r="B265" s="20"/>
      <c r="C265" s="19"/>
      <c r="D265" s="21"/>
      <c r="E265" s="19"/>
      <c r="F265" s="22"/>
      <c r="G265" s="19"/>
      <c r="H265" s="11" t="str">
        <f aca="false">IF($A265="","",IFERROR(IF($G265="Taxable",$F265*Paramètres!$B$6,0),0))</f>
        <v/>
      </c>
      <c r="I265" s="11" t="str">
        <f aca="false">IF($A265="","",IFERROR(IF($G265="Taxable",$F265*Paramètres!$B$7,0),0))</f>
        <v/>
      </c>
      <c r="J265" s="11" t="str">
        <f aca="false">IF($A265="","",IFERROR($F265+$H265+$I265,0))</f>
        <v/>
      </c>
      <c r="K265" s="20"/>
      <c r="L265" s="20"/>
      <c r="M265" s="19"/>
      <c r="N265" s="19"/>
      <c r="O265" s="19"/>
      <c r="P265" s="19"/>
      <c r="Q265" s="19"/>
      <c r="R265" s="23" t="str">
        <f aca="true">IF($A265="","",IF($N265="Annulé","Annulé",IF(OR($M265="Reçue",$M265="Sans objet"),IF($P265="Facture reçue","À payer",IF($P265="Payée","Terminé",IF($P265="Non facturée","Facture à recevoir","Suivi de facture"))),IF($M265="Partielle","Réception partielle",IF($M265="Refusée","Réception refusée",IF(NOT(ISNUMBER($K265)),"En cours",IF($K265&lt;TODAY(),"En retard",IF($K265&lt;=TODAY()+Paramètres!$B$8,"À suivre bientôt","En cours"))))))))</f>
        <v/>
      </c>
      <c r="S265" s="24" t="str">
        <f aca="false">IF($A265="","",IFERROR(IF($L265="","",$L265-$K265),""))</f>
        <v/>
      </c>
      <c r="T265" s="21"/>
      <c r="U265" s="23" t="str">
        <f aca="false">IF($A265="","",IFERROR(IF(AND($L265&lt;&gt;"",$L265&lt;$B265),"Date à vérifier",IF(AND(OR($P265="Facture reçue",$P265="Payée"),$O265=""),"Facture manquante",IF(COUNTIF($A$6:$A$500,$A265)&gt;1,"Doublon potentiel","OK"))),"À vérifier"))</f>
        <v/>
      </c>
    </row>
    <row r="266" customFormat="false" ht="15" hidden="false" customHeight="false" outlineLevel="0" collapsed="false">
      <c r="A266" s="19"/>
      <c r="B266" s="20"/>
      <c r="C266" s="19"/>
      <c r="D266" s="21"/>
      <c r="E266" s="19"/>
      <c r="F266" s="22"/>
      <c r="G266" s="19"/>
      <c r="H266" s="11" t="str">
        <f aca="false">IF($A266="","",IFERROR(IF($G266="Taxable",$F266*Paramètres!$B$6,0),0))</f>
        <v/>
      </c>
      <c r="I266" s="11" t="str">
        <f aca="false">IF($A266="","",IFERROR(IF($G266="Taxable",$F266*Paramètres!$B$7,0),0))</f>
        <v/>
      </c>
      <c r="J266" s="11" t="str">
        <f aca="false">IF($A266="","",IFERROR($F266+$H266+$I266,0))</f>
        <v/>
      </c>
      <c r="K266" s="20"/>
      <c r="L266" s="20"/>
      <c r="M266" s="19"/>
      <c r="N266" s="19"/>
      <c r="O266" s="19"/>
      <c r="P266" s="19"/>
      <c r="Q266" s="19"/>
      <c r="R266" s="23" t="str">
        <f aca="true">IF($A266="","",IF($N266="Annulé","Annulé",IF(OR($M266="Reçue",$M266="Sans objet"),IF($P266="Facture reçue","À payer",IF($P266="Payée","Terminé",IF($P266="Non facturée","Facture à recevoir","Suivi de facture"))),IF($M266="Partielle","Réception partielle",IF($M266="Refusée","Réception refusée",IF(NOT(ISNUMBER($K266)),"En cours",IF($K266&lt;TODAY(),"En retard",IF($K266&lt;=TODAY()+Paramètres!$B$8,"À suivre bientôt","En cours"))))))))</f>
        <v/>
      </c>
      <c r="S266" s="24" t="str">
        <f aca="false">IF($A266="","",IFERROR(IF($L266="","",$L266-$K266),""))</f>
        <v/>
      </c>
      <c r="T266" s="21"/>
      <c r="U266" s="23" t="str">
        <f aca="false">IF($A266="","",IFERROR(IF(AND($L266&lt;&gt;"",$L266&lt;$B266),"Date à vérifier",IF(AND(OR($P266="Facture reçue",$P266="Payée"),$O266=""),"Facture manquante",IF(COUNTIF($A$6:$A$500,$A266)&gt;1,"Doublon potentiel","OK"))),"À vérifier"))</f>
        <v/>
      </c>
    </row>
    <row r="267" customFormat="false" ht="15" hidden="false" customHeight="false" outlineLevel="0" collapsed="false">
      <c r="A267" s="19"/>
      <c r="B267" s="20"/>
      <c r="C267" s="19"/>
      <c r="D267" s="21"/>
      <c r="E267" s="19"/>
      <c r="F267" s="22"/>
      <c r="G267" s="19"/>
      <c r="H267" s="11" t="str">
        <f aca="false">IF($A267="","",IFERROR(IF($G267="Taxable",$F267*Paramètres!$B$6,0),0))</f>
        <v/>
      </c>
      <c r="I267" s="11" t="str">
        <f aca="false">IF($A267="","",IFERROR(IF($G267="Taxable",$F267*Paramètres!$B$7,0),0))</f>
        <v/>
      </c>
      <c r="J267" s="11" t="str">
        <f aca="false">IF($A267="","",IFERROR($F267+$H267+$I267,0))</f>
        <v/>
      </c>
      <c r="K267" s="20"/>
      <c r="L267" s="20"/>
      <c r="M267" s="19"/>
      <c r="N267" s="19"/>
      <c r="O267" s="19"/>
      <c r="P267" s="19"/>
      <c r="Q267" s="19"/>
      <c r="R267" s="23" t="str">
        <f aca="true">IF($A267="","",IF($N267="Annulé","Annulé",IF(OR($M267="Reçue",$M267="Sans objet"),IF($P267="Facture reçue","À payer",IF($P267="Payée","Terminé",IF($P267="Non facturée","Facture à recevoir","Suivi de facture"))),IF($M267="Partielle","Réception partielle",IF($M267="Refusée","Réception refusée",IF(NOT(ISNUMBER($K267)),"En cours",IF($K267&lt;TODAY(),"En retard",IF($K267&lt;=TODAY()+Paramètres!$B$8,"À suivre bientôt","En cours"))))))))</f>
        <v/>
      </c>
      <c r="S267" s="24" t="str">
        <f aca="false">IF($A267="","",IFERROR(IF($L267="","",$L267-$K267),""))</f>
        <v/>
      </c>
      <c r="T267" s="21"/>
      <c r="U267" s="23" t="str">
        <f aca="false">IF($A267="","",IFERROR(IF(AND($L267&lt;&gt;"",$L267&lt;$B267),"Date à vérifier",IF(AND(OR($P267="Facture reçue",$P267="Payée"),$O267=""),"Facture manquante",IF(COUNTIF($A$6:$A$500,$A267)&gt;1,"Doublon potentiel","OK"))),"À vérifier"))</f>
        <v/>
      </c>
    </row>
    <row r="268" customFormat="false" ht="15" hidden="false" customHeight="false" outlineLevel="0" collapsed="false">
      <c r="A268" s="19"/>
      <c r="B268" s="20"/>
      <c r="C268" s="19"/>
      <c r="D268" s="21"/>
      <c r="E268" s="19"/>
      <c r="F268" s="22"/>
      <c r="G268" s="19"/>
      <c r="H268" s="11" t="str">
        <f aca="false">IF($A268="","",IFERROR(IF($G268="Taxable",$F268*Paramètres!$B$6,0),0))</f>
        <v/>
      </c>
      <c r="I268" s="11" t="str">
        <f aca="false">IF($A268="","",IFERROR(IF($G268="Taxable",$F268*Paramètres!$B$7,0),0))</f>
        <v/>
      </c>
      <c r="J268" s="11" t="str">
        <f aca="false">IF($A268="","",IFERROR($F268+$H268+$I268,0))</f>
        <v/>
      </c>
      <c r="K268" s="20"/>
      <c r="L268" s="20"/>
      <c r="M268" s="19"/>
      <c r="N268" s="19"/>
      <c r="O268" s="19"/>
      <c r="P268" s="19"/>
      <c r="Q268" s="19"/>
      <c r="R268" s="23" t="str">
        <f aca="true">IF($A268="","",IF($N268="Annulé","Annulé",IF(OR($M268="Reçue",$M268="Sans objet"),IF($P268="Facture reçue","À payer",IF($P268="Payée","Terminé",IF($P268="Non facturée","Facture à recevoir","Suivi de facture"))),IF($M268="Partielle","Réception partielle",IF($M268="Refusée","Réception refusée",IF(NOT(ISNUMBER($K268)),"En cours",IF($K268&lt;TODAY(),"En retard",IF($K268&lt;=TODAY()+Paramètres!$B$8,"À suivre bientôt","En cours"))))))))</f>
        <v/>
      </c>
      <c r="S268" s="24" t="str">
        <f aca="false">IF($A268="","",IFERROR(IF($L268="","",$L268-$K268),""))</f>
        <v/>
      </c>
      <c r="T268" s="21"/>
      <c r="U268" s="23" t="str">
        <f aca="false">IF($A268="","",IFERROR(IF(AND($L268&lt;&gt;"",$L268&lt;$B268),"Date à vérifier",IF(AND(OR($P268="Facture reçue",$P268="Payée"),$O268=""),"Facture manquante",IF(COUNTIF($A$6:$A$500,$A268)&gt;1,"Doublon potentiel","OK"))),"À vérifier"))</f>
        <v/>
      </c>
    </row>
    <row r="269" customFormat="false" ht="15" hidden="false" customHeight="false" outlineLevel="0" collapsed="false">
      <c r="A269" s="19"/>
      <c r="B269" s="20"/>
      <c r="C269" s="19"/>
      <c r="D269" s="21"/>
      <c r="E269" s="19"/>
      <c r="F269" s="22"/>
      <c r="G269" s="19"/>
      <c r="H269" s="11" t="str">
        <f aca="false">IF($A269="","",IFERROR(IF($G269="Taxable",$F269*Paramètres!$B$6,0),0))</f>
        <v/>
      </c>
      <c r="I269" s="11" t="str">
        <f aca="false">IF($A269="","",IFERROR(IF($G269="Taxable",$F269*Paramètres!$B$7,0),0))</f>
        <v/>
      </c>
      <c r="J269" s="11" t="str">
        <f aca="false">IF($A269="","",IFERROR($F269+$H269+$I269,0))</f>
        <v/>
      </c>
      <c r="K269" s="20"/>
      <c r="L269" s="20"/>
      <c r="M269" s="19"/>
      <c r="N269" s="19"/>
      <c r="O269" s="19"/>
      <c r="P269" s="19"/>
      <c r="Q269" s="19"/>
      <c r="R269" s="23" t="str">
        <f aca="true">IF($A269="","",IF($N269="Annulé","Annulé",IF(OR($M269="Reçue",$M269="Sans objet"),IF($P269="Facture reçue","À payer",IF($P269="Payée","Terminé",IF($P269="Non facturée","Facture à recevoir","Suivi de facture"))),IF($M269="Partielle","Réception partielle",IF($M269="Refusée","Réception refusée",IF(NOT(ISNUMBER($K269)),"En cours",IF($K269&lt;TODAY(),"En retard",IF($K269&lt;=TODAY()+Paramètres!$B$8,"À suivre bientôt","En cours"))))))))</f>
        <v/>
      </c>
      <c r="S269" s="24" t="str">
        <f aca="false">IF($A269="","",IFERROR(IF($L269="","",$L269-$K269),""))</f>
        <v/>
      </c>
      <c r="T269" s="21"/>
      <c r="U269" s="23" t="str">
        <f aca="false">IF($A269="","",IFERROR(IF(AND($L269&lt;&gt;"",$L269&lt;$B269),"Date à vérifier",IF(AND(OR($P269="Facture reçue",$P269="Payée"),$O269=""),"Facture manquante",IF(COUNTIF($A$6:$A$500,$A269)&gt;1,"Doublon potentiel","OK"))),"À vérifier"))</f>
        <v/>
      </c>
    </row>
    <row r="270" customFormat="false" ht="15" hidden="false" customHeight="false" outlineLevel="0" collapsed="false">
      <c r="A270" s="19"/>
      <c r="B270" s="20"/>
      <c r="C270" s="19"/>
      <c r="D270" s="21"/>
      <c r="E270" s="19"/>
      <c r="F270" s="22"/>
      <c r="G270" s="19"/>
      <c r="H270" s="11" t="str">
        <f aca="false">IF($A270="","",IFERROR(IF($G270="Taxable",$F270*Paramètres!$B$6,0),0))</f>
        <v/>
      </c>
      <c r="I270" s="11" t="str">
        <f aca="false">IF($A270="","",IFERROR(IF($G270="Taxable",$F270*Paramètres!$B$7,0),0))</f>
        <v/>
      </c>
      <c r="J270" s="11" t="str">
        <f aca="false">IF($A270="","",IFERROR($F270+$H270+$I270,0))</f>
        <v/>
      </c>
      <c r="K270" s="20"/>
      <c r="L270" s="20"/>
      <c r="M270" s="19"/>
      <c r="N270" s="19"/>
      <c r="O270" s="19"/>
      <c r="P270" s="19"/>
      <c r="Q270" s="19"/>
      <c r="R270" s="23" t="str">
        <f aca="true">IF($A270="","",IF($N270="Annulé","Annulé",IF(OR($M270="Reçue",$M270="Sans objet"),IF($P270="Facture reçue","À payer",IF($P270="Payée","Terminé",IF($P270="Non facturée","Facture à recevoir","Suivi de facture"))),IF($M270="Partielle","Réception partielle",IF($M270="Refusée","Réception refusée",IF(NOT(ISNUMBER($K270)),"En cours",IF($K270&lt;TODAY(),"En retard",IF($K270&lt;=TODAY()+Paramètres!$B$8,"À suivre bientôt","En cours"))))))))</f>
        <v/>
      </c>
      <c r="S270" s="24" t="str">
        <f aca="false">IF($A270="","",IFERROR(IF($L270="","",$L270-$K270),""))</f>
        <v/>
      </c>
      <c r="T270" s="21"/>
      <c r="U270" s="23" t="str">
        <f aca="false">IF($A270="","",IFERROR(IF(AND($L270&lt;&gt;"",$L270&lt;$B270),"Date à vérifier",IF(AND(OR($P270="Facture reçue",$P270="Payée"),$O270=""),"Facture manquante",IF(COUNTIF($A$6:$A$500,$A270)&gt;1,"Doublon potentiel","OK"))),"À vérifier"))</f>
        <v/>
      </c>
    </row>
    <row r="271" customFormat="false" ht="15" hidden="false" customHeight="false" outlineLevel="0" collapsed="false">
      <c r="A271" s="19"/>
      <c r="B271" s="20"/>
      <c r="C271" s="19"/>
      <c r="D271" s="21"/>
      <c r="E271" s="19"/>
      <c r="F271" s="22"/>
      <c r="G271" s="19"/>
      <c r="H271" s="11" t="str">
        <f aca="false">IF($A271="","",IFERROR(IF($G271="Taxable",$F271*Paramètres!$B$6,0),0))</f>
        <v/>
      </c>
      <c r="I271" s="11" t="str">
        <f aca="false">IF($A271="","",IFERROR(IF($G271="Taxable",$F271*Paramètres!$B$7,0),0))</f>
        <v/>
      </c>
      <c r="J271" s="11" t="str">
        <f aca="false">IF($A271="","",IFERROR($F271+$H271+$I271,0))</f>
        <v/>
      </c>
      <c r="K271" s="20"/>
      <c r="L271" s="20"/>
      <c r="M271" s="19"/>
      <c r="N271" s="19"/>
      <c r="O271" s="19"/>
      <c r="P271" s="19"/>
      <c r="Q271" s="19"/>
      <c r="R271" s="23" t="str">
        <f aca="true">IF($A271="","",IF($N271="Annulé","Annulé",IF(OR($M271="Reçue",$M271="Sans objet"),IF($P271="Facture reçue","À payer",IF($P271="Payée","Terminé",IF($P271="Non facturée","Facture à recevoir","Suivi de facture"))),IF($M271="Partielle","Réception partielle",IF($M271="Refusée","Réception refusée",IF(NOT(ISNUMBER($K271)),"En cours",IF($K271&lt;TODAY(),"En retard",IF($K271&lt;=TODAY()+Paramètres!$B$8,"À suivre bientôt","En cours"))))))))</f>
        <v/>
      </c>
      <c r="S271" s="24" t="str">
        <f aca="false">IF($A271="","",IFERROR(IF($L271="","",$L271-$K271),""))</f>
        <v/>
      </c>
      <c r="T271" s="21"/>
      <c r="U271" s="23" t="str">
        <f aca="false">IF($A271="","",IFERROR(IF(AND($L271&lt;&gt;"",$L271&lt;$B271),"Date à vérifier",IF(AND(OR($P271="Facture reçue",$P271="Payée"),$O271=""),"Facture manquante",IF(COUNTIF($A$6:$A$500,$A271)&gt;1,"Doublon potentiel","OK"))),"À vérifier"))</f>
        <v/>
      </c>
    </row>
    <row r="272" customFormat="false" ht="15" hidden="false" customHeight="false" outlineLevel="0" collapsed="false">
      <c r="A272" s="19"/>
      <c r="B272" s="20"/>
      <c r="C272" s="19"/>
      <c r="D272" s="21"/>
      <c r="E272" s="19"/>
      <c r="F272" s="22"/>
      <c r="G272" s="19"/>
      <c r="H272" s="11" t="str">
        <f aca="false">IF($A272="","",IFERROR(IF($G272="Taxable",$F272*Paramètres!$B$6,0),0))</f>
        <v/>
      </c>
      <c r="I272" s="11" t="str">
        <f aca="false">IF($A272="","",IFERROR(IF($G272="Taxable",$F272*Paramètres!$B$7,0),0))</f>
        <v/>
      </c>
      <c r="J272" s="11" t="str">
        <f aca="false">IF($A272="","",IFERROR($F272+$H272+$I272,0))</f>
        <v/>
      </c>
      <c r="K272" s="20"/>
      <c r="L272" s="20"/>
      <c r="M272" s="19"/>
      <c r="N272" s="19"/>
      <c r="O272" s="19"/>
      <c r="P272" s="19"/>
      <c r="Q272" s="19"/>
      <c r="R272" s="23" t="str">
        <f aca="true">IF($A272="","",IF($N272="Annulé","Annulé",IF(OR($M272="Reçue",$M272="Sans objet"),IF($P272="Facture reçue","À payer",IF($P272="Payée","Terminé",IF($P272="Non facturée","Facture à recevoir","Suivi de facture"))),IF($M272="Partielle","Réception partielle",IF($M272="Refusée","Réception refusée",IF(NOT(ISNUMBER($K272)),"En cours",IF($K272&lt;TODAY(),"En retard",IF($K272&lt;=TODAY()+Paramètres!$B$8,"À suivre bientôt","En cours"))))))))</f>
        <v/>
      </c>
      <c r="S272" s="24" t="str">
        <f aca="false">IF($A272="","",IFERROR(IF($L272="","",$L272-$K272),""))</f>
        <v/>
      </c>
      <c r="T272" s="21"/>
      <c r="U272" s="23" t="str">
        <f aca="false">IF($A272="","",IFERROR(IF(AND($L272&lt;&gt;"",$L272&lt;$B272),"Date à vérifier",IF(AND(OR($P272="Facture reçue",$P272="Payée"),$O272=""),"Facture manquante",IF(COUNTIF($A$6:$A$500,$A272)&gt;1,"Doublon potentiel","OK"))),"À vérifier"))</f>
        <v/>
      </c>
    </row>
    <row r="273" customFormat="false" ht="15" hidden="false" customHeight="false" outlineLevel="0" collapsed="false">
      <c r="A273" s="19"/>
      <c r="B273" s="20"/>
      <c r="C273" s="19"/>
      <c r="D273" s="21"/>
      <c r="E273" s="19"/>
      <c r="F273" s="22"/>
      <c r="G273" s="19"/>
      <c r="H273" s="11" t="str">
        <f aca="false">IF($A273="","",IFERROR(IF($G273="Taxable",$F273*Paramètres!$B$6,0),0))</f>
        <v/>
      </c>
      <c r="I273" s="11" t="str">
        <f aca="false">IF($A273="","",IFERROR(IF($G273="Taxable",$F273*Paramètres!$B$7,0),0))</f>
        <v/>
      </c>
      <c r="J273" s="11" t="str">
        <f aca="false">IF($A273="","",IFERROR($F273+$H273+$I273,0))</f>
        <v/>
      </c>
      <c r="K273" s="20"/>
      <c r="L273" s="20"/>
      <c r="M273" s="19"/>
      <c r="N273" s="19"/>
      <c r="O273" s="19"/>
      <c r="P273" s="19"/>
      <c r="Q273" s="19"/>
      <c r="R273" s="23" t="str">
        <f aca="true">IF($A273="","",IF($N273="Annulé","Annulé",IF(OR($M273="Reçue",$M273="Sans objet"),IF($P273="Facture reçue","À payer",IF($P273="Payée","Terminé",IF($P273="Non facturée","Facture à recevoir","Suivi de facture"))),IF($M273="Partielle","Réception partielle",IF($M273="Refusée","Réception refusée",IF(NOT(ISNUMBER($K273)),"En cours",IF($K273&lt;TODAY(),"En retard",IF($K273&lt;=TODAY()+Paramètres!$B$8,"À suivre bientôt","En cours"))))))))</f>
        <v/>
      </c>
      <c r="S273" s="24" t="str">
        <f aca="false">IF($A273="","",IFERROR(IF($L273="","",$L273-$K273),""))</f>
        <v/>
      </c>
      <c r="T273" s="21"/>
      <c r="U273" s="23" t="str">
        <f aca="false">IF($A273="","",IFERROR(IF(AND($L273&lt;&gt;"",$L273&lt;$B273),"Date à vérifier",IF(AND(OR($P273="Facture reçue",$P273="Payée"),$O273=""),"Facture manquante",IF(COUNTIF($A$6:$A$500,$A273)&gt;1,"Doublon potentiel","OK"))),"À vérifier"))</f>
        <v/>
      </c>
    </row>
    <row r="274" customFormat="false" ht="15" hidden="false" customHeight="false" outlineLevel="0" collapsed="false">
      <c r="A274" s="19"/>
      <c r="B274" s="20"/>
      <c r="C274" s="19"/>
      <c r="D274" s="21"/>
      <c r="E274" s="19"/>
      <c r="F274" s="22"/>
      <c r="G274" s="19"/>
      <c r="H274" s="11" t="str">
        <f aca="false">IF($A274="","",IFERROR(IF($G274="Taxable",$F274*Paramètres!$B$6,0),0))</f>
        <v/>
      </c>
      <c r="I274" s="11" t="str">
        <f aca="false">IF($A274="","",IFERROR(IF($G274="Taxable",$F274*Paramètres!$B$7,0),0))</f>
        <v/>
      </c>
      <c r="J274" s="11" t="str">
        <f aca="false">IF($A274="","",IFERROR($F274+$H274+$I274,0))</f>
        <v/>
      </c>
      <c r="K274" s="20"/>
      <c r="L274" s="20"/>
      <c r="M274" s="19"/>
      <c r="N274" s="19"/>
      <c r="O274" s="19"/>
      <c r="P274" s="19"/>
      <c r="Q274" s="19"/>
      <c r="R274" s="23" t="str">
        <f aca="true">IF($A274="","",IF($N274="Annulé","Annulé",IF(OR($M274="Reçue",$M274="Sans objet"),IF($P274="Facture reçue","À payer",IF($P274="Payée","Terminé",IF($P274="Non facturée","Facture à recevoir","Suivi de facture"))),IF($M274="Partielle","Réception partielle",IF($M274="Refusée","Réception refusée",IF(NOT(ISNUMBER($K274)),"En cours",IF($K274&lt;TODAY(),"En retard",IF($K274&lt;=TODAY()+Paramètres!$B$8,"À suivre bientôt","En cours"))))))))</f>
        <v/>
      </c>
      <c r="S274" s="24" t="str">
        <f aca="false">IF($A274="","",IFERROR(IF($L274="","",$L274-$K274),""))</f>
        <v/>
      </c>
      <c r="T274" s="21"/>
      <c r="U274" s="23" t="str">
        <f aca="false">IF($A274="","",IFERROR(IF(AND($L274&lt;&gt;"",$L274&lt;$B274),"Date à vérifier",IF(AND(OR($P274="Facture reçue",$P274="Payée"),$O274=""),"Facture manquante",IF(COUNTIF($A$6:$A$500,$A274)&gt;1,"Doublon potentiel","OK"))),"À vérifier"))</f>
        <v/>
      </c>
    </row>
    <row r="275" customFormat="false" ht="15" hidden="false" customHeight="false" outlineLevel="0" collapsed="false">
      <c r="A275" s="19"/>
      <c r="B275" s="20"/>
      <c r="C275" s="19"/>
      <c r="D275" s="21"/>
      <c r="E275" s="19"/>
      <c r="F275" s="22"/>
      <c r="G275" s="19"/>
      <c r="H275" s="11" t="str">
        <f aca="false">IF($A275="","",IFERROR(IF($G275="Taxable",$F275*Paramètres!$B$6,0),0))</f>
        <v/>
      </c>
      <c r="I275" s="11" t="str">
        <f aca="false">IF($A275="","",IFERROR(IF($G275="Taxable",$F275*Paramètres!$B$7,0),0))</f>
        <v/>
      </c>
      <c r="J275" s="11" t="str">
        <f aca="false">IF($A275="","",IFERROR($F275+$H275+$I275,0))</f>
        <v/>
      </c>
      <c r="K275" s="20"/>
      <c r="L275" s="20"/>
      <c r="M275" s="19"/>
      <c r="N275" s="19"/>
      <c r="O275" s="19"/>
      <c r="P275" s="19"/>
      <c r="Q275" s="19"/>
      <c r="R275" s="23" t="str">
        <f aca="true">IF($A275="","",IF($N275="Annulé","Annulé",IF(OR($M275="Reçue",$M275="Sans objet"),IF($P275="Facture reçue","À payer",IF($P275="Payée","Terminé",IF($P275="Non facturée","Facture à recevoir","Suivi de facture"))),IF($M275="Partielle","Réception partielle",IF($M275="Refusée","Réception refusée",IF(NOT(ISNUMBER($K275)),"En cours",IF($K275&lt;TODAY(),"En retard",IF($K275&lt;=TODAY()+Paramètres!$B$8,"À suivre bientôt","En cours"))))))))</f>
        <v/>
      </c>
      <c r="S275" s="24" t="str">
        <f aca="false">IF($A275="","",IFERROR(IF($L275="","",$L275-$K275),""))</f>
        <v/>
      </c>
      <c r="T275" s="21"/>
      <c r="U275" s="23" t="str">
        <f aca="false">IF($A275="","",IFERROR(IF(AND($L275&lt;&gt;"",$L275&lt;$B275),"Date à vérifier",IF(AND(OR($P275="Facture reçue",$P275="Payée"),$O275=""),"Facture manquante",IF(COUNTIF($A$6:$A$500,$A275)&gt;1,"Doublon potentiel","OK"))),"À vérifier"))</f>
        <v/>
      </c>
    </row>
    <row r="276" customFormat="false" ht="15" hidden="false" customHeight="false" outlineLevel="0" collapsed="false">
      <c r="A276" s="19"/>
      <c r="B276" s="20"/>
      <c r="C276" s="19"/>
      <c r="D276" s="21"/>
      <c r="E276" s="19"/>
      <c r="F276" s="22"/>
      <c r="G276" s="19"/>
      <c r="H276" s="11" t="str">
        <f aca="false">IF($A276="","",IFERROR(IF($G276="Taxable",$F276*Paramètres!$B$6,0),0))</f>
        <v/>
      </c>
      <c r="I276" s="11" t="str">
        <f aca="false">IF($A276="","",IFERROR(IF($G276="Taxable",$F276*Paramètres!$B$7,0),0))</f>
        <v/>
      </c>
      <c r="J276" s="11" t="str">
        <f aca="false">IF($A276="","",IFERROR($F276+$H276+$I276,0))</f>
        <v/>
      </c>
      <c r="K276" s="20"/>
      <c r="L276" s="20"/>
      <c r="M276" s="19"/>
      <c r="N276" s="19"/>
      <c r="O276" s="19"/>
      <c r="P276" s="19"/>
      <c r="Q276" s="19"/>
      <c r="R276" s="23" t="str">
        <f aca="true">IF($A276="","",IF($N276="Annulé","Annulé",IF(OR($M276="Reçue",$M276="Sans objet"),IF($P276="Facture reçue","À payer",IF($P276="Payée","Terminé",IF($P276="Non facturée","Facture à recevoir","Suivi de facture"))),IF($M276="Partielle","Réception partielle",IF($M276="Refusée","Réception refusée",IF(NOT(ISNUMBER($K276)),"En cours",IF($K276&lt;TODAY(),"En retard",IF($K276&lt;=TODAY()+Paramètres!$B$8,"À suivre bientôt","En cours"))))))))</f>
        <v/>
      </c>
      <c r="S276" s="24" t="str">
        <f aca="false">IF($A276="","",IFERROR(IF($L276="","",$L276-$K276),""))</f>
        <v/>
      </c>
      <c r="T276" s="21"/>
      <c r="U276" s="23" t="str">
        <f aca="false">IF($A276="","",IFERROR(IF(AND($L276&lt;&gt;"",$L276&lt;$B276),"Date à vérifier",IF(AND(OR($P276="Facture reçue",$P276="Payée"),$O276=""),"Facture manquante",IF(COUNTIF($A$6:$A$500,$A276)&gt;1,"Doublon potentiel","OK"))),"À vérifier"))</f>
        <v/>
      </c>
    </row>
    <row r="277" customFormat="false" ht="15" hidden="false" customHeight="false" outlineLevel="0" collapsed="false">
      <c r="A277" s="19"/>
      <c r="B277" s="20"/>
      <c r="C277" s="19"/>
      <c r="D277" s="21"/>
      <c r="E277" s="19"/>
      <c r="F277" s="22"/>
      <c r="G277" s="19"/>
      <c r="H277" s="11" t="str">
        <f aca="false">IF($A277="","",IFERROR(IF($G277="Taxable",$F277*Paramètres!$B$6,0),0))</f>
        <v/>
      </c>
      <c r="I277" s="11" t="str">
        <f aca="false">IF($A277="","",IFERROR(IF($G277="Taxable",$F277*Paramètres!$B$7,0),0))</f>
        <v/>
      </c>
      <c r="J277" s="11" t="str">
        <f aca="false">IF($A277="","",IFERROR($F277+$H277+$I277,0))</f>
        <v/>
      </c>
      <c r="K277" s="20"/>
      <c r="L277" s="20"/>
      <c r="M277" s="19"/>
      <c r="N277" s="19"/>
      <c r="O277" s="19"/>
      <c r="P277" s="19"/>
      <c r="Q277" s="19"/>
      <c r="R277" s="23" t="str">
        <f aca="true">IF($A277="","",IF($N277="Annulé","Annulé",IF(OR($M277="Reçue",$M277="Sans objet"),IF($P277="Facture reçue","À payer",IF($P277="Payée","Terminé",IF($P277="Non facturée","Facture à recevoir","Suivi de facture"))),IF($M277="Partielle","Réception partielle",IF($M277="Refusée","Réception refusée",IF(NOT(ISNUMBER($K277)),"En cours",IF($K277&lt;TODAY(),"En retard",IF($K277&lt;=TODAY()+Paramètres!$B$8,"À suivre bientôt","En cours"))))))))</f>
        <v/>
      </c>
      <c r="S277" s="24" t="str">
        <f aca="false">IF($A277="","",IFERROR(IF($L277="","",$L277-$K277),""))</f>
        <v/>
      </c>
      <c r="T277" s="21"/>
      <c r="U277" s="23" t="str">
        <f aca="false">IF($A277="","",IFERROR(IF(AND($L277&lt;&gt;"",$L277&lt;$B277),"Date à vérifier",IF(AND(OR($P277="Facture reçue",$P277="Payée"),$O277=""),"Facture manquante",IF(COUNTIF($A$6:$A$500,$A277)&gt;1,"Doublon potentiel","OK"))),"À vérifier"))</f>
        <v/>
      </c>
    </row>
    <row r="278" customFormat="false" ht="15" hidden="false" customHeight="false" outlineLevel="0" collapsed="false">
      <c r="A278" s="19"/>
      <c r="B278" s="20"/>
      <c r="C278" s="19"/>
      <c r="D278" s="21"/>
      <c r="E278" s="19"/>
      <c r="F278" s="22"/>
      <c r="G278" s="19"/>
      <c r="H278" s="11" t="str">
        <f aca="false">IF($A278="","",IFERROR(IF($G278="Taxable",$F278*Paramètres!$B$6,0),0))</f>
        <v/>
      </c>
      <c r="I278" s="11" t="str">
        <f aca="false">IF($A278="","",IFERROR(IF($G278="Taxable",$F278*Paramètres!$B$7,0),0))</f>
        <v/>
      </c>
      <c r="J278" s="11" t="str">
        <f aca="false">IF($A278="","",IFERROR($F278+$H278+$I278,0))</f>
        <v/>
      </c>
      <c r="K278" s="20"/>
      <c r="L278" s="20"/>
      <c r="M278" s="19"/>
      <c r="N278" s="19"/>
      <c r="O278" s="19"/>
      <c r="P278" s="19"/>
      <c r="Q278" s="19"/>
      <c r="R278" s="23" t="str">
        <f aca="true">IF($A278="","",IF($N278="Annulé","Annulé",IF(OR($M278="Reçue",$M278="Sans objet"),IF($P278="Facture reçue","À payer",IF($P278="Payée","Terminé",IF($P278="Non facturée","Facture à recevoir","Suivi de facture"))),IF($M278="Partielle","Réception partielle",IF($M278="Refusée","Réception refusée",IF(NOT(ISNUMBER($K278)),"En cours",IF($K278&lt;TODAY(),"En retard",IF($K278&lt;=TODAY()+Paramètres!$B$8,"À suivre bientôt","En cours"))))))))</f>
        <v/>
      </c>
      <c r="S278" s="24" t="str">
        <f aca="false">IF($A278="","",IFERROR(IF($L278="","",$L278-$K278),""))</f>
        <v/>
      </c>
      <c r="T278" s="21"/>
      <c r="U278" s="23" t="str">
        <f aca="false">IF($A278="","",IFERROR(IF(AND($L278&lt;&gt;"",$L278&lt;$B278),"Date à vérifier",IF(AND(OR($P278="Facture reçue",$P278="Payée"),$O278=""),"Facture manquante",IF(COUNTIF($A$6:$A$500,$A278)&gt;1,"Doublon potentiel","OK"))),"À vérifier"))</f>
        <v/>
      </c>
    </row>
    <row r="279" customFormat="false" ht="15" hidden="false" customHeight="false" outlineLevel="0" collapsed="false">
      <c r="A279" s="19"/>
      <c r="B279" s="20"/>
      <c r="C279" s="19"/>
      <c r="D279" s="21"/>
      <c r="E279" s="19"/>
      <c r="F279" s="22"/>
      <c r="G279" s="19"/>
      <c r="H279" s="11" t="str">
        <f aca="false">IF($A279="","",IFERROR(IF($G279="Taxable",$F279*Paramètres!$B$6,0),0))</f>
        <v/>
      </c>
      <c r="I279" s="11" t="str">
        <f aca="false">IF($A279="","",IFERROR(IF($G279="Taxable",$F279*Paramètres!$B$7,0),0))</f>
        <v/>
      </c>
      <c r="J279" s="11" t="str">
        <f aca="false">IF($A279="","",IFERROR($F279+$H279+$I279,0))</f>
        <v/>
      </c>
      <c r="K279" s="20"/>
      <c r="L279" s="20"/>
      <c r="M279" s="19"/>
      <c r="N279" s="19"/>
      <c r="O279" s="19"/>
      <c r="P279" s="19"/>
      <c r="Q279" s="19"/>
      <c r="R279" s="23" t="str">
        <f aca="true">IF($A279="","",IF($N279="Annulé","Annulé",IF(OR($M279="Reçue",$M279="Sans objet"),IF($P279="Facture reçue","À payer",IF($P279="Payée","Terminé",IF($P279="Non facturée","Facture à recevoir","Suivi de facture"))),IF($M279="Partielle","Réception partielle",IF($M279="Refusée","Réception refusée",IF(NOT(ISNUMBER($K279)),"En cours",IF($K279&lt;TODAY(),"En retard",IF($K279&lt;=TODAY()+Paramètres!$B$8,"À suivre bientôt","En cours"))))))))</f>
        <v/>
      </c>
      <c r="S279" s="24" t="str">
        <f aca="false">IF($A279="","",IFERROR(IF($L279="","",$L279-$K279),""))</f>
        <v/>
      </c>
      <c r="T279" s="21"/>
      <c r="U279" s="23" t="str">
        <f aca="false">IF($A279="","",IFERROR(IF(AND($L279&lt;&gt;"",$L279&lt;$B279),"Date à vérifier",IF(AND(OR($P279="Facture reçue",$P279="Payée"),$O279=""),"Facture manquante",IF(COUNTIF($A$6:$A$500,$A279)&gt;1,"Doublon potentiel","OK"))),"À vérifier"))</f>
        <v/>
      </c>
    </row>
    <row r="280" customFormat="false" ht="15" hidden="false" customHeight="false" outlineLevel="0" collapsed="false">
      <c r="A280" s="19"/>
      <c r="B280" s="20"/>
      <c r="C280" s="19"/>
      <c r="D280" s="21"/>
      <c r="E280" s="19"/>
      <c r="F280" s="22"/>
      <c r="G280" s="19"/>
      <c r="H280" s="11" t="str">
        <f aca="false">IF($A280="","",IFERROR(IF($G280="Taxable",$F280*Paramètres!$B$6,0),0))</f>
        <v/>
      </c>
      <c r="I280" s="11" t="str">
        <f aca="false">IF($A280="","",IFERROR(IF($G280="Taxable",$F280*Paramètres!$B$7,0),0))</f>
        <v/>
      </c>
      <c r="J280" s="11" t="str">
        <f aca="false">IF($A280="","",IFERROR($F280+$H280+$I280,0))</f>
        <v/>
      </c>
      <c r="K280" s="20"/>
      <c r="L280" s="20"/>
      <c r="M280" s="19"/>
      <c r="N280" s="19"/>
      <c r="O280" s="19"/>
      <c r="P280" s="19"/>
      <c r="Q280" s="19"/>
      <c r="R280" s="23" t="str">
        <f aca="true">IF($A280="","",IF($N280="Annulé","Annulé",IF(OR($M280="Reçue",$M280="Sans objet"),IF($P280="Facture reçue","À payer",IF($P280="Payée","Terminé",IF($P280="Non facturée","Facture à recevoir","Suivi de facture"))),IF($M280="Partielle","Réception partielle",IF($M280="Refusée","Réception refusée",IF(NOT(ISNUMBER($K280)),"En cours",IF($K280&lt;TODAY(),"En retard",IF($K280&lt;=TODAY()+Paramètres!$B$8,"À suivre bientôt","En cours"))))))))</f>
        <v/>
      </c>
      <c r="S280" s="24" t="str">
        <f aca="false">IF($A280="","",IFERROR(IF($L280="","",$L280-$K280),""))</f>
        <v/>
      </c>
      <c r="T280" s="21"/>
      <c r="U280" s="23" t="str">
        <f aca="false">IF($A280="","",IFERROR(IF(AND($L280&lt;&gt;"",$L280&lt;$B280),"Date à vérifier",IF(AND(OR($P280="Facture reçue",$P280="Payée"),$O280=""),"Facture manquante",IF(COUNTIF($A$6:$A$500,$A280)&gt;1,"Doublon potentiel","OK"))),"À vérifier"))</f>
        <v/>
      </c>
    </row>
    <row r="281" customFormat="false" ht="15" hidden="false" customHeight="false" outlineLevel="0" collapsed="false">
      <c r="A281" s="19"/>
      <c r="B281" s="20"/>
      <c r="C281" s="19"/>
      <c r="D281" s="21"/>
      <c r="E281" s="19"/>
      <c r="F281" s="22"/>
      <c r="G281" s="19"/>
      <c r="H281" s="11" t="str">
        <f aca="false">IF($A281="","",IFERROR(IF($G281="Taxable",$F281*Paramètres!$B$6,0),0))</f>
        <v/>
      </c>
      <c r="I281" s="11" t="str">
        <f aca="false">IF($A281="","",IFERROR(IF($G281="Taxable",$F281*Paramètres!$B$7,0),0))</f>
        <v/>
      </c>
      <c r="J281" s="11" t="str">
        <f aca="false">IF($A281="","",IFERROR($F281+$H281+$I281,0))</f>
        <v/>
      </c>
      <c r="K281" s="20"/>
      <c r="L281" s="20"/>
      <c r="M281" s="19"/>
      <c r="N281" s="19"/>
      <c r="O281" s="19"/>
      <c r="P281" s="19"/>
      <c r="Q281" s="19"/>
      <c r="R281" s="23" t="str">
        <f aca="true">IF($A281="","",IF($N281="Annulé","Annulé",IF(OR($M281="Reçue",$M281="Sans objet"),IF($P281="Facture reçue","À payer",IF($P281="Payée","Terminé",IF($P281="Non facturée","Facture à recevoir","Suivi de facture"))),IF($M281="Partielle","Réception partielle",IF($M281="Refusée","Réception refusée",IF(NOT(ISNUMBER($K281)),"En cours",IF($K281&lt;TODAY(),"En retard",IF($K281&lt;=TODAY()+Paramètres!$B$8,"À suivre bientôt","En cours"))))))))</f>
        <v/>
      </c>
      <c r="S281" s="24" t="str">
        <f aca="false">IF($A281="","",IFERROR(IF($L281="","",$L281-$K281),""))</f>
        <v/>
      </c>
      <c r="T281" s="21"/>
      <c r="U281" s="23" t="str">
        <f aca="false">IF($A281="","",IFERROR(IF(AND($L281&lt;&gt;"",$L281&lt;$B281),"Date à vérifier",IF(AND(OR($P281="Facture reçue",$P281="Payée"),$O281=""),"Facture manquante",IF(COUNTIF($A$6:$A$500,$A281)&gt;1,"Doublon potentiel","OK"))),"À vérifier"))</f>
        <v/>
      </c>
    </row>
    <row r="282" customFormat="false" ht="15" hidden="false" customHeight="false" outlineLevel="0" collapsed="false">
      <c r="A282" s="19"/>
      <c r="B282" s="20"/>
      <c r="C282" s="19"/>
      <c r="D282" s="21"/>
      <c r="E282" s="19"/>
      <c r="F282" s="22"/>
      <c r="G282" s="19"/>
      <c r="H282" s="11" t="str">
        <f aca="false">IF($A282="","",IFERROR(IF($G282="Taxable",$F282*Paramètres!$B$6,0),0))</f>
        <v/>
      </c>
      <c r="I282" s="11" t="str">
        <f aca="false">IF($A282="","",IFERROR(IF($G282="Taxable",$F282*Paramètres!$B$7,0),0))</f>
        <v/>
      </c>
      <c r="J282" s="11" t="str">
        <f aca="false">IF($A282="","",IFERROR($F282+$H282+$I282,0))</f>
        <v/>
      </c>
      <c r="K282" s="20"/>
      <c r="L282" s="20"/>
      <c r="M282" s="19"/>
      <c r="N282" s="19"/>
      <c r="O282" s="19"/>
      <c r="P282" s="19"/>
      <c r="Q282" s="19"/>
      <c r="R282" s="23" t="str">
        <f aca="true">IF($A282="","",IF($N282="Annulé","Annulé",IF(OR($M282="Reçue",$M282="Sans objet"),IF($P282="Facture reçue","À payer",IF($P282="Payée","Terminé",IF($P282="Non facturée","Facture à recevoir","Suivi de facture"))),IF($M282="Partielle","Réception partielle",IF($M282="Refusée","Réception refusée",IF(NOT(ISNUMBER($K282)),"En cours",IF($K282&lt;TODAY(),"En retard",IF($K282&lt;=TODAY()+Paramètres!$B$8,"À suivre bientôt","En cours"))))))))</f>
        <v/>
      </c>
      <c r="S282" s="24" t="str">
        <f aca="false">IF($A282="","",IFERROR(IF($L282="","",$L282-$K282),""))</f>
        <v/>
      </c>
      <c r="T282" s="21"/>
      <c r="U282" s="23" t="str">
        <f aca="false">IF($A282="","",IFERROR(IF(AND($L282&lt;&gt;"",$L282&lt;$B282),"Date à vérifier",IF(AND(OR($P282="Facture reçue",$P282="Payée"),$O282=""),"Facture manquante",IF(COUNTIF($A$6:$A$500,$A282)&gt;1,"Doublon potentiel","OK"))),"À vérifier"))</f>
        <v/>
      </c>
    </row>
    <row r="283" customFormat="false" ht="15" hidden="false" customHeight="false" outlineLevel="0" collapsed="false">
      <c r="A283" s="19"/>
      <c r="B283" s="20"/>
      <c r="C283" s="19"/>
      <c r="D283" s="21"/>
      <c r="E283" s="19"/>
      <c r="F283" s="22"/>
      <c r="G283" s="19"/>
      <c r="H283" s="11" t="str">
        <f aca="false">IF($A283="","",IFERROR(IF($G283="Taxable",$F283*Paramètres!$B$6,0),0))</f>
        <v/>
      </c>
      <c r="I283" s="11" t="str">
        <f aca="false">IF($A283="","",IFERROR(IF($G283="Taxable",$F283*Paramètres!$B$7,0),0))</f>
        <v/>
      </c>
      <c r="J283" s="11" t="str">
        <f aca="false">IF($A283="","",IFERROR($F283+$H283+$I283,0))</f>
        <v/>
      </c>
      <c r="K283" s="20"/>
      <c r="L283" s="20"/>
      <c r="M283" s="19"/>
      <c r="N283" s="19"/>
      <c r="O283" s="19"/>
      <c r="P283" s="19"/>
      <c r="Q283" s="19"/>
      <c r="R283" s="23" t="str">
        <f aca="true">IF($A283="","",IF($N283="Annulé","Annulé",IF(OR($M283="Reçue",$M283="Sans objet"),IF($P283="Facture reçue","À payer",IF($P283="Payée","Terminé",IF($P283="Non facturée","Facture à recevoir","Suivi de facture"))),IF($M283="Partielle","Réception partielle",IF($M283="Refusée","Réception refusée",IF(NOT(ISNUMBER($K283)),"En cours",IF($K283&lt;TODAY(),"En retard",IF($K283&lt;=TODAY()+Paramètres!$B$8,"À suivre bientôt","En cours"))))))))</f>
        <v/>
      </c>
      <c r="S283" s="24" t="str">
        <f aca="false">IF($A283="","",IFERROR(IF($L283="","",$L283-$K283),""))</f>
        <v/>
      </c>
      <c r="T283" s="21"/>
      <c r="U283" s="23" t="str">
        <f aca="false">IF($A283="","",IFERROR(IF(AND($L283&lt;&gt;"",$L283&lt;$B283),"Date à vérifier",IF(AND(OR($P283="Facture reçue",$P283="Payée"),$O283=""),"Facture manquante",IF(COUNTIF($A$6:$A$500,$A283)&gt;1,"Doublon potentiel","OK"))),"À vérifier"))</f>
        <v/>
      </c>
    </row>
    <row r="284" customFormat="false" ht="15" hidden="false" customHeight="false" outlineLevel="0" collapsed="false">
      <c r="A284" s="19"/>
      <c r="B284" s="20"/>
      <c r="C284" s="19"/>
      <c r="D284" s="21"/>
      <c r="E284" s="19"/>
      <c r="F284" s="22"/>
      <c r="G284" s="19"/>
      <c r="H284" s="11" t="str">
        <f aca="false">IF($A284="","",IFERROR(IF($G284="Taxable",$F284*Paramètres!$B$6,0),0))</f>
        <v/>
      </c>
      <c r="I284" s="11" t="str">
        <f aca="false">IF($A284="","",IFERROR(IF($G284="Taxable",$F284*Paramètres!$B$7,0),0))</f>
        <v/>
      </c>
      <c r="J284" s="11" t="str">
        <f aca="false">IF($A284="","",IFERROR($F284+$H284+$I284,0))</f>
        <v/>
      </c>
      <c r="K284" s="20"/>
      <c r="L284" s="20"/>
      <c r="M284" s="19"/>
      <c r="N284" s="19"/>
      <c r="O284" s="19"/>
      <c r="P284" s="19"/>
      <c r="Q284" s="19"/>
      <c r="R284" s="23" t="str">
        <f aca="true">IF($A284="","",IF($N284="Annulé","Annulé",IF(OR($M284="Reçue",$M284="Sans objet"),IF($P284="Facture reçue","À payer",IF($P284="Payée","Terminé",IF($P284="Non facturée","Facture à recevoir","Suivi de facture"))),IF($M284="Partielle","Réception partielle",IF($M284="Refusée","Réception refusée",IF(NOT(ISNUMBER($K284)),"En cours",IF($K284&lt;TODAY(),"En retard",IF($K284&lt;=TODAY()+Paramètres!$B$8,"À suivre bientôt","En cours"))))))))</f>
        <v/>
      </c>
      <c r="S284" s="24" t="str">
        <f aca="false">IF($A284="","",IFERROR(IF($L284="","",$L284-$K284),""))</f>
        <v/>
      </c>
      <c r="T284" s="21"/>
      <c r="U284" s="23" t="str">
        <f aca="false">IF($A284="","",IFERROR(IF(AND($L284&lt;&gt;"",$L284&lt;$B284),"Date à vérifier",IF(AND(OR($P284="Facture reçue",$P284="Payée"),$O284=""),"Facture manquante",IF(COUNTIF($A$6:$A$500,$A284)&gt;1,"Doublon potentiel","OK"))),"À vérifier"))</f>
        <v/>
      </c>
    </row>
    <row r="285" customFormat="false" ht="15" hidden="false" customHeight="false" outlineLevel="0" collapsed="false">
      <c r="A285" s="19"/>
      <c r="B285" s="20"/>
      <c r="C285" s="19"/>
      <c r="D285" s="21"/>
      <c r="E285" s="19"/>
      <c r="F285" s="22"/>
      <c r="G285" s="19"/>
      <c r="H285" s="11" t="str">
        <f aca="false">IF($A285="","",IFERROR(IF($G285="Taxable",$F285*Paramètres!$B$6,0),0))</f>
        <v/>
      </c>
      <c r="I285" s="11" t="str">
        <f aca="false">IF($A285="","",IFERROR(IF($G285="Taxable",$F285*Paramètres!$B$7,0),0))</f>
        <v/>
      </c>
      <c r="J285" s="11" t="str">
        <f aca="false">IF($A285="","",IFERROR($F285+$H285+$I285,0))</f>
        <v/>
      </c>
      <c r="K285" s="20"/>
      <c r="L285" s="20"/>
      <c r="M285" s="19"/>
      <c r="N285" s="19"/>
      <c r="O285" s="19"/>
      <c r="P285" s="19"/>
      <c r="Q285" s="19"/>
      <c r="R285" s="23" t="str">
        <f aca="true">IF($A285="","",IF($N285="Annulé","Annulé",IF(OR($M285="Reçue",$M285="Sans objet"),IF($P285="Facture reçue","À payer",IF($P285="Payée","Terminé",IF($P285="Non facturée","Facture à recevoir","Suivi de facture"))),IF($M285="Partielle","Réception partielle",IF($M285="Refusée","Réception refusée",IF(NOT(ISNUMBER($K285)),"En cours",IF($K285&lt;TODAY(),"En retard",IF($K285&lt;=TODAY()+Paramètres!$B$8,"À suivre bientôt","En cours"))))))))</f>
        <v/>
      </c>
      <c r="S285" s="24" t="str">
        <f aca="false">IF($A285="","",IFERROR(IF($L285="","",$L285-$K285),""))</f>
        <v/>
      </c>
      <c r="T285" s="21"/>
      <c r="U285" s="23" t="str">
        <f aca="false">IF($A285="","",IFERROR(IF(AND($L285&lt;&gt;"",$L285&lt;$B285),"Date à vérifier",IF(AND(OR($P285="Facture reçue",$P285="Payée"),$O285=""),"Facture manquante",IF(COUNTIF($A$6:$A$500,$A285)&gt;1,"Doublon potentiel","OK"))),"À vérifier"))</f>
        <v/>
      </c>
    </row>
    <row r="286" customFormat="false" ht="15" hidden="false" customHeight="false" outlineLevel="0" collapsed="false">
      <c r="A286" s="19"/>
      <c r="B286" s="20"/>
      <c r="C286" s="19"/>
      <c r="D286" s="21"/>
      <c r="E286" s="19"/>
      <c r="F286" s="22"/>
      <c r="G286" s="19"/>
      <c r="H286" s="11" t="str">
        <f aca="false">IF($A286="","",IFERROR(IF($G286="Taxable",$F286*Paramètres!$B$6,0),0))</f>
        <v/>
      </c>
      <c r="I286" s="11" t="str">
        <f aca="false">IF($A286="","",IFERROR(IF($G286="Taxable",$F286*Paramètres!$B$7,0),0))</f>
        <v/>
      </c>
      <c r="J286" s="11" t="str">
        <f aca="false">IF($A286="","",IFERROR($F286+$H286+$I286,0))</f>
        <v/>
      </c>
      <c r="K286" s="20"/>
      <c r="L286" s="20"/>
      <c r="M286" s="19"/>
      <c r="N286" s="19"/>
      <c r="O286" s="19"/>
      <c r="P286" s="19"/>
      <c r="Q286" s="19"/>
      <c r="R286" s="23" t="str">
        <f aca="true">IF($A286="","",IF($N286="Annulé","Annulé",IF(OR($M286="Reçue",$M286="Sans objet"),IF($P286="Facture reçue","À payer",IF($P286="Payée","Terminé",IF($P286="Non facturée","Facture à recevoir","Suivi de facture"))),IF($M286="Partielle","Réception partielle",IF($M286="Refusée","Réception refusée",IF(NOT(ISNUMBER($K286)),"En cours",IF($K286&lt;TODAY(),"En retard",IF($K286&lt;=TODAY()+Paramètres!$B$8,"À suivre bientôt","En cours"))))))))</f>
        <v/>
      </c>
      <c r="S286" s="24" t="str">
        <f aca="false">IF($A286="","",IFERROR(IF($L286="","",$L286-$K286),""))</f>
        <v/>
      </c>
      <c r="T286" s="21"/>
      <c r="U286" s="23" t="str">
        <f aca="false">IF($A286="","",IFERROR(IF(AND($L286&lt;&gt;"",$L286&lt;$B286),"Date à vérifier",IF(AND(OR($P286="Facture reçue",$P286="Payée"),$O286=""),"Facture manquante",IF(COUNTIF($A$6:$A$500,$A286)&gt;1,"Doublon potentiel","OK"))),"À vérifier"))</f>
        <v/>
      </c>
    </row>
    <row r="287" customFormat="false" ht="15" hidden="false" customHeight="false" outlineLevel="0" collapsed="false">
      <c r="A287" s="19"/>
      <c r="B287" s="20"/>
      <c r="C287" s="19"/>
      <c r="D287" s="21"/>
      <c r="E287" s="19"/>
      <c r="F287" s="22"/>
      <c r="G287" s="19"/>
      <c r="H287" s="11" t="str">
        <f aca="false">IF($A287="","",IFERROR(IF($G287="Taxable",$F287*Paramètres!$B$6,0),0))</f>
        <v/>
      </c>
      <c r="I287" s="11" t="str">
        <f aca="false">IF($A287="","",IFERROR(IF($G287="Taxable",$F287*Paramètres!$B$7,0),0))</f>
        <v/>
      </c>
      <c r="J287" s="11" t="str">
        <f aca="false">IF($A287="","",IFERROR($F287+$H287+$I287,0))</f>
        <v/>
      </c>
      <c r="K287" s="20"/>
      <c r="L287" s="20"/>
      <c r="M287" s="19"/>
      <c r="N287" s="19"/>
      <c r="O287" s="19"/>
      <c r="P287" s="19"/>
      <c r="Q287" s="19"/>
      <c r="R287" s="23" t="str">
        <f aca="true">IF($A287="","",IF($N287="Annulé","Annulé",IF(OR($M287="Reçue",$M287="Sans objet"),IF($P287="Facture reçue","À payer",IF($P287="Payée","Terminé",IF($P287="Non facturée","Facture à recevoir","Suivi de facture"))),IF($M287="Partielle","Réception partielle",IF($M287="Refusée","Réception refusée",IF(NOT(ISNUMBER($K287)),"En cours",IF($K287&lt;TODAY(),"En retard",IF($K287&lt;=TODAY()+Paramètres!$B$8,"À suivre bientôt","En cours"))))))))</f>
        <v/>
      </c>
      <c r="S287" s="24" t="str">
        <f aca="false">IF($A287="","",IFERROR(IF($L287="","",$L287-$K287),""))</f>
        <v/>
      </c>
      <c r="T287" s="21"/>
      <c r="U287" s="23" t="str">
        <f aca="false">IF($A287="","",IFERROR(IF(AND($L287&lt;&gt;"",$L287&lt;$B287),"Date à vérifier",IF(AND(OR($P287="Facture reçue",$P287="Payée"),$O287=""),"Facture manquante",IF(COUNTIF($A$6:$A$500,$A287)&gt;1,"Doublon potentiel","OK"))),"À vérifier"))</f>
        <v/>
      </c>
    </row>
    <row r="288" customFormat="false" ht="15" hidden="false" customHeight="false" outlineLevel="0" collapsed="false">
      <c r="A288" s="19"/>
      <c r="B288" s="20"/>
      <c r="C288" s="19"/>
      <c r="D288" s="21"/>
      <c r="E288" s="19"/>
      <c r="F288" s="22"/>
      <c r="G288" s="19"/>
      <c r="H288" s="11" t="str">
        <f aca="false">IF($A288="","",IFERROR(IF($G288="Taxable",$F288*Paramètres!$B$6,0),0))</f>
        <v/>
      </c>
      <c r="I288" s="11" t="str">
        <f aca="false">IF($A288="","",IFERROR(IF($G288="Taxable",$F288*Paramètres!$B$7,0),0))</f>
        <v/>
      </c>
      <c r="J288" s="11" t="str">
        <f aca="false">IF($A288="","",IFERROR($F288+$H288+$I288,0))</f>
        <v/>
      </c>
      <c r="K288" s="20"/>
      <c r="L288" s="20"/>
      <c r="M288" s="19"/>
      <c r="N288" s="19"/>
      <c r="O288" s="19"/>
      <c r="P288" s="19"/>
      <c r="Q288" s="19"/>
      <c r="R288" s="23" t="str">
        <f aca="true">IF($A288="","",IF($N288="Annulé","Annulé",IF(OR($M288="Reçue",$M288="Sans objet"),IF($P288="Facture reçue","À payer",IF($P288="Payée","Terminé",IF($P288="Non facturée","Facture à recevoir","Suivi de facture"))),IF($M288="Partielle","Réception partielle",IF($M288="Refusée","Réception refusée",IF(NOT(ISNUMBER($K288)),"En cours",IF($K288&lt;TODAY(),"En retard",IF($K288&lt;=TODAY()+Paramètres!$B$8,"À suivre bientôt","En cours"))))))))</f>
        <v/>
      </c>
      <c r="S288" s="24" t="str">
        <f aca="false">IF($A288="","",IFERROR(IF($L288="","",$L288-$K288),""))</f>
        <v/>
      </c>
      <c r="T288" s="21"/>
      <c r="U288" s="23" t="str">
        <f aca="false">IF($A288="","",IFERROR(IF(AND($L288&lt;&gt;"",$L288&lt;$B288),"Date à vérifier",IF(AND(OR($P288="Facture reçue",$P288="Payée"),$O288=""),"Facture manquante",IF(COUNTIF($A$6:$A$500,$A288)&gt;1,"Doublon potentiel","OK"))),"À vérifier"))</f>
        <v/>
      </c>
    </row>
    <row r="289" customFormat="false" ht="15" hidden="false" customHeight="false" outlineLevel="0" collapsed="false">
      <c r="A289" s="19"/>
      <c r="B289" s="20"/>
      <c r="C289" s="19"/>
      <c r="D289" s="21"/>
      <c r="E289" s="19"/>
      <c r="F289" s="22"/>
      <c r="G289" s="19"/>
      <c r="H289" s="11" t="str">
        <f aca="false">IF($A289="","",IFERROR(IF($G289="Taxable",$F289*Paramètres!$B$6,0),0))</f>
        <v/>
      </c>
      <c r="I289" s="11" t="str">
        <f aca="false">IF($A289="","",IFERROR(IF($G289="Taxable",$F289*Paramètres!$B$7,0),0))</f>
        <v/>
      </c>
      <c r="J289" s="11" t="str">
        <f aca="false">IF($A289="","",IFERROR($F289+$H289+$I289,0))</f>
        <v/>
      </c>
      <c r="K289" s="20"/>
      <c r="L289" s="20"/>
      <c r="M289" s="19"/>
      <c r="N289" s="19"/>
      <c r="O289" s="19"/>
      <c r="P289" s="19"/>
      <c r="Q289" s="19"/>
      <c r="R289" s="23" t="str">
        <f aca="true">IF($A289="","",IF($N289="Annulé","Annulé",IF(OR($M289="Reçue",$M289="Sans objet"),IF($P289="Facture reçue","À payer",IF($P289="Payée","Terminé",IF($P289="Non facturée","Facture à recevoir","Suivi de facture"))),IF($M289="Partielle","Réception partielle",IF($M289="Refusée","Réception refusée",IF(NOT(ISNUMBER($K289)),"En cours",IF($K289&lt;TODAY(),"En retard",IF($K289&lt;=TODAY()+Paramètres!$B$8,"À suivre bientôt","En cours"))))))))</f>
        <v/>
      </c>
      <c r="S289" s="24" t="str">
        <f aca="false">IF($A289="","",IFERROR(IF($L289="","",$L289-$K289),""))</f>
        <v/>
      </c>
      <c r="T289" s="21"/>
      <c r="U289" s="23" t="str">
        <f aca="false">IF($A289="","",IFERROR(IF(AND($L289&lt;&gt;"",$L289&lt;$B289),"Date à vérifier",IF(AND(OR($P289="Facture reçue",$P289="Payée"),$O289=""),"Facture manquante",IF(COUNTIF($A$6:$A$500,$A289)&gt;1,"Doublon potentiel","OK"))),"À vérifier"))</f>
        <v/>
      </c>
    </row>
    <row r="290" customFormat="false" ht="15" hidden="false" customHeight="false" outlineLevel="0" collapsed="false">
      <c r="A290" s="19"/>
      <c r="B290" s="20"/>
      <c r="C290" s="19"/>
      <c r="D290" s="21"/>
      <c r="E290" s="19"/>
      <c r="F290" s="22"/>
      <c r="G290" s="19"/>
      <c r="H290" s="11" t="str">
        <f aca="false">IF($A290="","",IFERROR(IF($G290="Taxable",$F290*Paramètres!$B$6,0),0))</f>
        <v/>
      </c>
      <c r="I290" s="11" t="str">
        <f aca="false">IF($A290="","",IFERROR(IF($G290="Taxable",$F290*Paramètres!$B$7,0),0))</f>
        <v/>
      </c>
      <c r="J290" s="11" t="str">
        <f aca="false">IF($A290="","",IFERROR($F290+$H290+$I290,0))</f>
        <v/>
      </c>
      <c r="K290" s="20"/>
      <c r="L290" s="20"/>
      <c r="M290" s="19"/>
      <c r="N290" s="19"/>
      <c r="O290" s="19"/>
      <c r="P290" s="19"/>
      <c r="Q290" s="19"/>
      <c r="R290" s="23" t="str">
        <f aca="true">IF($A290="","",IF($N290="Annulé","Annulé",IF(OR($M290="Reçue",$M290="Sans objet"),IF($P290="Facture reçue","À payer",IF($P290="Payée","Terminé",IF($P290="Non facturée","Facture à recevoir","Suivi de facture"))),IF($M290="Partielle","Réception partielle",IF($M290="Refusée","Réception refusée",IF(NOT(ISNUMBER($K290)),"En cours",IF($K290&lt;TODAY(),"En retard",IF($K290&lt;=TODAY()+Paramètres!$B$8,"À suivre bientôt","En cours"))))))))</f>
        <v/>
      </c>
      <c r="S290" s="24" t="str">
        <f aca="false">IF($A290="","",IFERROR(IF($L290="","",$L290-$K290),""))</f>
        <v/>
      </c>
      <c r="T290" s="21"/>
      <c r="U290" s="23" t="str">
        <f aca="false">IF($A290="","",IFERROR(IF(AND($L290&lt;&gt;"",$L290&lt;$B290),"Date à vérifier",IF(AND(OR($P290="Facture reçue",$P290="Payée"),$O290=""),"Facture manquante",IF(COUNTIF($A$6:$A$500,$A290)&gt;1,"Doublon potentiel","OK"))),"À vérifier"))</f>
        <v/>
      </c>
    </row>
    <row r="291" customFormat="false" ht="15" hidden="false" customHeight="false" outlineLevel="0" collapsed="false">
      <c r="A291" s="19"/>
      <c r="B291" s="20"/>
      <c r="C291" s="19"/>
      <c r="D291" s="21"/>
      <c r="E291" s="19"/>
      <c r="F291" s="22"/>
      <c r="G291" s="19"/>
      <c r="H291" s="11" t="str">
        <f aca="false">IF($A291="","",IFERROR(IF($G291="Taxable",$F291*Paramètres!$B$6,0),0))</f>
        <v/>
      </c>
      <c r="I291" s="11" t="str">
        <f aca="false">IF($A291="","",IFERROR(IF($G291="Taxable",$F291*Paramètres!$B$7,0),0))</f>
        <v/>
      </c>
      <c r="J291" s="11" t="str">
        <f aca="false">IF($A291="","",IFERROR($F291+$H291+$I291,0))</f>
        <v/>
      </c>
      <c r="K291" s="20"/>
      <c r="L291" s="20"/>
      <c r="M291" s="19"/>
      <c r="N291" s="19"/>
      <c r="O291" s="19"/>
      <c r="P291" s="19"/>
      <c r="Q291" s="19"/>
      <c r="R291" s="23" t="str">
        <f aca="true">IF($A291="","",IF($N291="Annulé","Annulé",IF(OR($M291="Reçue",$M291="Sans objet"),IF($P291="Facture reçue","À payer",IF($P291="Payée","Terminé",IF($P291="Non facturée","Facture à recevoir","Suivi de facture"))),IF($M291="Partielle","Réception partielle",IF($M291="Refusée","Réception refusée",IF(NOT(ISNUMBER($K291)),"En cours",IF($K291&lt;TODAY(),"En retard",IF($K291&lt;=TODAY()+Paramètres!$B$8,"À suivre bientôt","En cours"))))))))</f>
        <v/>
      </c>
      <c r="S291" s="24" t="str">
        <f aca="false">IF($A291="","",IFERROR(IF($L291="","",$L291-$K291),""))</f>
        <v/>
      </c>
      <c r="T291" s="21"/>
      <c r="U291" s="23" t="str">
        <f aca="false">IF($A291="","",IFERROR(IF(AND($L291&lt;&gt;"",$L291&lt;$B291),"Date à vérifier",IF(AND(OR($P291="Facture reçue",$P291="Payée"),$O291=""),"Facture manquante",IF(COUNTIF($A$6:$A$500,$A291)&gt;1,"Doublon potentiel","OK"))),"À vérifier"))</f>
        <v/>
      </c>
    </row>
    <row r="292" customFormat="false" ht="15" hidden="false" customHeight="false" outlineLevel="0" collapsed="false">
      <c r="A292" s="19"/>
      <c r="B292" s="20"/>
      <c r="C292" s="19"/>
      <c r="D292" s="21"/>
      <c r="E292" s="19"/>
      <c r="F292" s="22"/>
      <c r="G292" s="19"/>
      <c r="H292" s="11" t="str">
        <f aca="false">IF($A292="","",IFERROR(IF($G292="Taxable",$F292*Paramètres!$B$6,0),0))</f>
        <v/>
      </c>
      <c r="I292" s="11" t="str">
        <f aca="false">IF($A292="","",IFERROR(IF($G292="Taxable",$F292*Paramètres!$B$7,0),0))</f>
        <v/>
      </c>
      <c r="J292" s="11" t="str">
        <f aca="false">IF($A292="","",IFERROR($F292+$H292+$I292,0))</f>
        <v/>
      </c>
      <c r="K292" s="20"/>
      <c r="L292" s="20"/>
      <c r="M292" s="19"/>
      <c r="N292" s="19"/>
      <c r="O292" s="19"/>
      <c r="P292" s="19"/>
      <c r="Q292" s="19"/>
      <c r="R292" s="23" t="str">
        <f aca="true">IF($A292="","",IF($N292="Annulé","Annulé",IF(OR($M292="Reçue",$M292="Sans objet"),IF($P292="Facture reçue","À payer",IF($P292="Payée","Terminé",IF($P292="Non facturée","Facture à recevoir","Suivi de facture"))),IF($M292="Partielle","Réception partielle",IF($M292="Refusée","Réception refusée",IF(NOT(ISNUMBER($K292)),"En cours",IF($K292&lt;TODAY(),"En retard",IF($K292&lt;=TODAY()+Paramètres!$B$8,"À suivre bientôt","En cours"))))))))</f>
        <v/>
      </c>
      <c r="S292" s="24" t="str">
        <f aca="false">IF($A292="","",IFERROR(IF($L292="","",$L292-$K292),""))</f>
        <v/>
      </c>
      <c r="T292" s="21"/>
      <c r="U292" s="23" t="str">
        <f aca="false">IF($A292="","",IFERROR(IF(AND($L292&lt;&gt;"",$L292&lt;$B292),"Date à vérifier",IF(AND(OR($P292="Facture reçue",$P292="Payée"),$O292=""),"Facture manquante",IF(COUNTIF($A$6:$A$500,$A292)&gt;1,"Doublon potentiel","OK"))),"À vérifier"))</f>
        <v/>
      </c>
    </row>
    <row r="293" customFormat="false" ht="15" hidden="false" customHeight="false" outlineLevel="0" collapsed="false">
      <c r="A293" s="19"/>
      <c r="B293" s="20"/>
      <c r="C293" s="19"/>
      <c r="D293" s="21"/>
      <c r="E293" s="19"/>
      <c r="F293" s="22"/>
      <c r="G293" s="19"/>
      <c r="H293" s="11" t="str">
        <f aca="false">IF($A293="","",IFERROR(IF($G293="Taxable",$F293*Paramètres!$B$6,0),0))</f>
        <v/>
      </c>
      <c r="I293" s="11" t="str">
        <f aca="false">IF($A293="","",IFERROR(IF($G293="Taxable",$F293*Paramètres!$B$7,0),0))</f>
        <v/>
      </c>
      <c r="J293" s="11" t="str">
        <f aca="false">IF($A293="","",IFERROR($F293+$H293+$I293,0))</f>
        <v/>
      </c>
      <c r="K293" s="20"/>
      <c r="L293" s="20"/>
      <c r="M293" s="19"/>
      <c r="N293" s="19"/>
      <c r="O293" s="19"/>
      <c r="P293" s="19"/>
      <c r="Q293" s="19"/>
      <c r="R293" s="23" t="str">
        <f aca="true">IF($A293="","",IF($N293="Annulé","Annulé",IF(OR($M293="Reçue",$M293="Sans objet"),IF($P293="Facture reçue","À payer",IF($P293="Payée","Terminé",IF($P293="Non facturée","Facture à recevoir","Suivi de facture"))),IF($M293="Partielle","Réception partielle",IF($M293="Refusée","Réception refusée",IF(NOT(ISNUMBER($K293)),"En cours",IF($K293&lt;TODAY(),"En retard",IF($K293&lt;=TODAY()+Paramètres!$B$8,"À suivre bientôt","En cours"))))))))</f>
        <v/>
      </c>
      <c r="S293" s="24" t="str">
        <f aca="false">IF($A293="","",IFERROR(IF($L293="","",$L293-$K293),""))</f>
        <v/>
      </c>
      <c r="T293" s="21"/>
      <c r="U293" s="23" t="str">
        <f aca="false">IF($A293="","",IFERROR(IF(AND($L293&lt;&gt;"",$L293&lt;$B293),"Date à vérifier",IF(AND(OR($P293="Facture reçue",$P293="Payée"),$O293=""),"Facture manquante",IF(COUNTIF($A$6:$A$500,$A293)&gt;1,"Doublon potentiel","OK"))),"À vérifier"))</f>
        <v/>
      </c>
    </row>
    <row r="294" customFormat="false" ht="15" hidden="false" customHeight="false" outlineLevel="0" collapsed="false">
      <c r="A294" s="19"/>
      <c r="B294" s="20"/>
      <c r="C294" s="19"/>
      <c r="D294" s="21"/>
      <c r="E294" s="19"/>
      <c r="F294" s="22"/>
      <c r="G294" s="19"/>
      <c r="H294" s="11" t="str">
        <f aca="false">IF($A294="","",IFERROR(IF($G294="Taxable",$F294*Paramètres!$B$6,0),0))</f>
        <v/>
      </c>
      <c r="I294" s="11" t="str">
        <f aca="false">IF($A294="","",IFERROR(IF($G294="Taxable",$F294*Paramètres!$B$7,0),0))</f>
        <v/>
      </c>
      <c r="J294" s="11" t="str">
        <f aca="false">IF($A294="","",IFERROR($F294+$H294+$I294,0))</f>
        <v/>
      </c>
      <c r="K294" s="20"/>
      <c r="L294" s="20"/>
      <c r="M294" s="19"/>
      <c r="N294" s="19"/>
      <c r="O294" s="19"/>
      <c r="P294" s="19"/>
      <c r="Q294" s="19"/>
      <c r="R294" s="23" t="str">
        <f aca="true">IF($A294="","",IF($N294="Annulé","Annulé",IF(OR($M294="Reçue",$M294="Sans objet"),IF($P294="Facture reçue","À payer",IF($P294="Payée","Terminé",IF($P294="Non facturée","Facture à recevoir","Suivi de facture"))),IF($M294="Partielle","Réception partielle",IF($M294="Refusée","Réception refusée",IF(NOT(ISNUMBER($K294)),"En cours",IF($K294&lt;TODAY(),"En retard",IF($K294&lt;=TODAY()+Paramètres!$B$8,"À suivre bientôt","En cours"))))))))</f>
        <v/>
      </c>
      <c r="S294" s="24" t="str">
        <f aca="false">IF($A294="","",IFERROR(IF($L294="","",$L294-$K294),""))</f>
        <v/>
      </c>
      <c r="T294" s="21"/>
      <c r="U294" s="23" t="str">
        <f aca="false">IF($A294="","",IFERROR(IF(AND($L294&lt;&gt;"",$L294&lt;$B294),"Date à vérifier",IF(AND(OR($P294="Facture reçue",$P294="Payée"),$O294=""),"Facture manquante",IF(COUNTIF($A$6:$A$500,$A294)&gt;1,"Doublon potentiel","OK"))),"À vérifier"))</f>
        <v/>
      </c>
    </row>
    <row r="295" customFormat="false" ht="15" hidden="false" customHeight="false" outlineLevel="0" collapsed="false">
      <c r="A295" s="19"/>
      <c r="B295" s="20"/>
      <c r="C295" s="19"/>
      <c r="D295" s="21"/>
      <c r="E295" s="19"/>
      <c r="F295" s="22"/>
      <c r="G295" s="19"/>
      <c r="H295" s="11" t="str">
        <f aca="false">IF($A295="","",IFERROR(IF($G295="Taxable",$F295*Paramètres!$B$6,0),0))</f>
        <v/>
      </c>
      <c r="I295" s="11" t="str">
        <f aca="false">IF($A295="","",IFERROR(IF($G295="Taxable",$F295*Paramètres!$B$7,0),0))</f>
        <v/>
      </c>
      <c r="J295" s="11" t="str">
        <f aca="false">IF($A295="","",IFERROR($F295+$H295+$I295,0))</f>
        <v/>
      </c>
      <c r="K295" s="20"/>
      <c r="L295" s="20"/>
      <c r="M295" s="19"/>
      <c r="N295" s="19"/>
      <c r="O295" s="19"/>
      <c r="P295" s="19"/>
      <c r="Q295" s="19"/>
      <c r="R295" s="23" t="str">
        <f aca="true">IF($A295="","",IF($N295="Annulé","Annulé",IF(OR($M295="Reçue",$M295="Sans objet"),IF($P295="Facture reçue","À payer",IF($P295="Payée","Terminé",IF($P295="Non facturée","Facture à recevoir","Suivi de facture"))),IF($M295="Partielle","Réception partielle",IF($M295="Refusée","Réception refusée",IF(NOT(ISNUMBER($K295)),"En cours",IF($K295&lt;TODAY(),"En retard",IF($K295&lt;=TODAY()+Paramètres!$B$8,"À suivre bientôt","En cours"))))))))</f>
        <v/>
      </c>
      <c r="S295" s="24" t="str">
        <f aca="false">IF($A295="","",IFERROR(IF($L295="","",$L295-$K295),""))</f>
        <v/>
      </c>
      <c r="T295" s="21"/>
      <c r="U295" s="23" t="str">
        <f aca="false">IF($A295="","",IFERROR(IF(AND($L295&lt;&gt;"",$L295&lt;$B295),"Date à vérifier",IF(AND(OR($P295="Facture reçue",$P295="Payée"),$O295=""),"Facture manquante",IF(COUNTIF($A$6:$A$500,$A295)&gt;1,"Doublon potentiel","OK"))),"À vérifier"))</f>
        <v/>
      </c>
    </row>
    <row r="296" customFormat="false" ht="15" hidden="false" customHeight="false" outlineLevel="0" collapsed="false">
      <c r="A296" s="19"/>
      <c r="B296" s="20"/>
      <c r="C296" s="19"/>
      <c r="D296" s="21"/>
      <c r="E296" s="19"/>
      <c r="F296" s="22"/>
      <c r="G296" s="19"/>
      <c r="H296" s="11" t="str">
        <f aca="false">IF($A296="","",IFERROR(IF($G296="Taxable",$F296*Paramètres!$B$6,0),0))</f>
        <v/>
      </c>
      <c r="I296" s="11" t="str">
        <f aca="false">IF($A296="","",IFERROR(IF($G296="Taxable",$F296*Paramètres!$B$7,0),0))</f>
        <v/>
      </c>
      <c r="J296" s="11" t="str">
        <f aca="false">IF($A296="","",IFERROR($F296+$H296+$I296,0))</f>
        <v/>
      </c>
      <c r="K296" s="20"/>
      <c r="L296" s="20"/>
      <c r="M296" s="19"/>
      <c r="N296" s="19"/>
      <c r="O296" s="19"/>
      <c r="P296" s="19"/>
      <c r="Q296" s="19"/>
      <c r="R296" s="23" t="str">
        <f aca="true">IF($A296="","",IF($N296="Annulé","Annulé",IF(OR($M296="Reçue",$M296="Sans objet"),IF($P296="Facture reçue","À payer",IF($P296="Payée","Terminé",IF($P296="Non facturée","Facture à recevoir","Suivi de facture"))),IF($M296="Partielle","Réception partielle",IF($M296="Refusée","Réception refusée",IF(NOT(ISNUMBER($K296)),"En cours",IF($K296&lt;TODAY(),"En retard",IF($K296&lt;=TODAY()+Paramètres!$B$8,"À suivre bientôt","En cours"))))))))</f>
        <v/>
      </c>
      <c r="S296" s="24" t="str">
        <f aca="false">IF($A296="","",IFERROR(IF($L296="","",$L296-$K296),""))</f>
        <v/>
      </c>
      <c r="T296" s="21"/>
      <c r="U296" s="23" t="str">
        <f aca="false">IF($A296="","",IFERROR(IF(AND($L296&lt;&gt;"",$L296&lt;$B296),"Date à vérifier",IF(AND(OR($P296="Facture reçue",$P296="Payée"),$O296=""),"Facture manquante",IF(COUNTIF($A$6:$A$500,$A296)&gt;1,"Doublon potentiel","OK"))),"À vérifier"))</f>
        <v/>
      </c>
    </row>
    <row r="297" customFormat="false" ht="15" hidden="false" customHeight="false" outlineLevel="0" collapsed="false">
      <c r="A297" s="19"/>
      <c r="B297" s="20"/>
      <c r="C297" s="19"/>
      <c r="D297" s="21"/>
      <c r="E297" s="19"/>
      <c r="F297" s="22"/>
      <c r="G297" s="19"/>
      <c r="H297" s="11" t="str">
        <f aca="false">IF($A297="","",IFERROR(IF($G297="Taxable",$F297*Paramètres!$B$6,0),0))</f>
        <v/>
      </c>
      <c r="I297" s="11" t="str">
        <f aca="false">IF($A297="","",IFERROR(IF($G297="Taxable",$F297*Paramètres!$B$7,0),0))</f>
        <v/>
      </c>
      <c r="J297" s="11" t="str">
        <f aca="false">IF($A297="","",IFERROR($F297+$H297+$I297,0))</f>
        <v/>
      </c>
      <c r="K297" s="20"/>
      <c r="L297" s="20"/>
      <c r="M297" s="19"/>
      <c r="N297" s="19"/>
      <c r="O297" s="19"/>
      <c r="P297" s="19"/>
      <c r="Q297" s="19"/>
      <c r="R297" s="23" t="str">
        <f aca="true">IF($A297="","",IF($N297="Annulé","Annulé",IF(OR($M297="Reçue",$M297="Sans objet"),IF($P297="Facture reçue","À payer",IF($P297="Payée","Terminé",IF($P297="Non facturée","Facture à recevoir","Suivi de facture"))),IF($M297="Partielle","Réception partielle",IF($M297="Refusée","Réception refusée",IF(NOT(ISNUMBER($K297)),"En cours",IF($K297&lt;TODAY(),"En retard",IF($K297&lt;=TODAY()+Paramètres!$B$8,"À suivre bientôt","En cours"))))))))</f>
        <v/>
      </c>
      <c r="S297" s="24" t="str">
        <f aca="false">IF($A297="","",IFERROR(IF($L297="","",$L297-$K297),""))</f>
        <v/>
      </c>
      <c r="T297" s="21"/>
      <c r="U297" s="23" t="str">
        <f aca="false">IF($A297="","",IFERROR(IF(AND($L297&lt;&gt;"",$L297&lt;$B297),"Date à vérifier",IF(AND(OR($P297="Facture reçue",$P297="Payée"),$O297=""),"Facture manquante",IF(COUNTIF($A$6:$A$500,$A297)&gt;1,"Doublon potentiel","OK"))),"À vérifier"))</f>
        <v/>
      </c>
    </row>
    <row r="298" customFormat="false" ht="15" hidden="false" customHeight="false" outlineLevel="0" collapsed="false">
      <c r="A298" s="19"/>
      <c r="B298" s="20"/>
      <c r="C298" s="19"/>
      <c r="D298" s="21"/>
      <c r="E298" s="19"/>
      <c r="F298" s="22"/>
      <c r="G298" s="19"/>
      <c r="H298" s="11" t="str">
        <f aca="false">IF($A298="","",IFERROR(IF($G298="Taxable",$F298*Paramètres!$B$6,0),0))</f>
        <v/>
      </c>
      <c r="I298" s="11" t="str">
        <f aca="false">IF($A298="","",IFERROR(IF($G298="Taxable",$F298*Paramètres!$B$7,0),0))</f>
        <v/>
      </c>
      <c r="J298" s="11" t="str">
        <f aca="false">IF($A298="","",IFERROR($F298+$H298+$I298,0))</f>
        <v/>
      </c>
      <c r="K298" s="20"/>
      <c r="L298" s="20"/>
      <c r="M298" s="19"/>
      <c r="N298" s="19"/>
      <c r="O298" s="19"/>
      <c r="P298" s="19"/>
      <c r="Q298" s="19"/>
      <c r="R298" s="23" t="str">
        <f aca="true">IF($A298="","",IF($N298="Annulé","Annulé",IF(OR($M298="Reçue",$M298="Sans objet"),IF($P298="Facture reçue","À payer",IF($P298="Payée","Terminé",IF($P298="Non facturée","Facture à recevoir","Suivi de facture"))),IF($M298="Partielle","Réception partielle",IF($M298="Refusée","Réception refusée",IF(NOT(ISNUMBER($K298)),"En cours",IF($K298&lt;TODAY(),"En retard",IF($K298&lt;=TODAY()+Paramètres!$B$8,"À suivre bientôt","En cours"))))))))</f>
        <v/>
      </c>
      <c r="S298" s="24" t="str">
        <f aca="false">IF($A298="","",IFERROR(IF($L298="","",$L298-$K298),""))</f>
        <v/>
      </c>
      <c r="T298" s="21"/>
      <c r="U298" s="23" t="str">
        <f aca="false">IF($A298="","",IFERROR(IF(AND($L298&lt;&gt;"",$L298&lt;$B298),"Date à vérifier",IF(AND(OR($P298="Facture reçue",$P298="Payée"),$O298=""),"Facture manquante",IF(COUNTIF($A$6:$A$500,$A298)&gt;1,"Doublon potentiel","OK"))),"À vérifier"))</f>
        <v/>
      </c>
    </row>
    <row r="299" customFormat="false" ht="15" hidden="false" customHeight="false" outlineLevel="0" collapsed="false">
      <c r="A299" s="19"/>
      <c r="B299" s="20"/>
      <c r="C299" s="19"/>
      <c r="D299" s="21"/>
      <c r="E299" s="19"/>
      <c r="F299" s="22"/>
      <c r="G299" s="19"/>
      <c r="H299" s="11" t="str">
        <f aca="false">IF($A299="","",IFERROR(IF($G299="Taxable",$F299*Paramètres!$B$6,0),0))</f>
        <v/>
      </c>
      <c r="I299" s="11" t="str">
        <f aca="false">IF($A299="","",IFERROR(IF($G299="Taxable",$F299*Paramètres!$B$7,0),0))</f>
        <v/>
      </c>
      <c r="J299" s="11" t="str">
        <f aca="false">IF($A299="","",IFERROR($F299+$H299+$I299,0))</f>
        <v/>
      </c>
      <c r="K299" s="20"/>
      <c r="L299" s="20"/>
      <c r="M299" s="19"/>
      <c r="N299" s="19"/>
      <c r="O299" s="19"/>
      <c r="P299" s="19"/>
      <c r="Q299" s="19"/>
      <c r="R299" s="23" t="str">
        <f aca="true">IF($A299="","",IF($N299="Annulé","Annulé",IF(OR($M299="Reçue",$M299="Sans objet"),IF($P299="Facture reçue","À payer",IF($P299="Payée","Terminé",IF($P299="Non facturée","Facture à recevoir","Suivi de facture"))),IF($M299="Partielle","Réception partielle",IF($M299="Refusée","Réception refusée",IF(NOT(ISNUMBER($K299)),"En cours",IF($K299&lt;TODAY(),"En retard",IF($K299&lt;=TODAY()+Paramètres!$B$8,"À suivre bientôt","En cours"))))))))</f>
        <v/>
      </c>
      <c r="S299" s="24" t="str">
        <f aca="false">IF($A299="","",IFERROR(IF($L299="","",$L299-$K299),""))</f>
        <v/>
      </c>
      <c r="T299" s="21"/>
      <c r="U299" s="23" t="str">
        <f aca="false">IF($A299="","",IFERROR(IF(AND($L299&lt;&gt;"",$L299&lt;$B299),"Date à vérifier",IF(AND(OR($P299="Facture reçue",$P299="Payée"),$O299=""),"Facture manquante",IF(COUNTIF($A$6:$A$500,$A299)&gt;1,"Doublon potentiel","OK"))),"À vérifier"))</f>
        <v/>
      </c>
    </row>
    <row r="300" customFormat="false" ht="15" hidden="false" customHeight="false" outlineLevel="0" collapsed="false">
      <c r="A300" s="19"/>
      <c r="B300" s="20"/>
      <c r="C300" s="19"/>
      <c r="D300" s="21"/>
      <c r="E300" s="19"/>
      <c r="F300" s="22"/>
      <c r="G300" s="19"/>
      <c r="H300" s="11" t="str">
        <f aca="false">IF($A300="","",IFERROR(IF($G300="Taxable",$F300*Paramètres!$B$6,0),0))</f>
        <v/>
      </c>
      <c r="I300" s="11" t="str">
        <f aca="false">IF($A300="","",IFERROR(IF($G300="Taxable",$F300*Paramètres!$B$7,0),0))</f>
        <v/>
      </c>
      <c r="J300" s="11" t="str">
        <f aca="false">IF($A300="","",IFERROR($F300+$H300+$I300,0))</f>
        <v/>
      </c>
      <c r="K300" s="20"/>
      <c r="L300" s="20"/>
      <c r="M300" s="19"/>
      <c r="N300" s="19"/>
      <c r="O300" s="19"/>
      <c r="P300" s="19"/>
      <c r="Q300" s="19"/>
      <c r="R300" s="23" t="str">
        <f aca="true">IF($A300="","",IF($N300="Annulé","Annulé",IF(OR($M300="Reçue",$M300="Sans objet"),IF($P300="Facture reçue","À payer",IF($P300="Payée","Terminé",IF($P300="Non facturée","Facture à recevoir","Suivi de facture"))),IF($M300="Partielle","Réception partielle",IF($M300="Refusée","Réception refusée",IF(NOT(ISNUMBER($K300)),"En cours",IF($K300&lt;TODAY(),"En retard",IF($K300&lt;=TODAY()+Paramètres!$B$8,"À suivre bientôt","En cours"))))))))</f>
        <v/>
      </c>
      <c r="S300" s="24" t="str">
        <f aca="false">IF($A300="","",IFERROR(IF($L300="","",$L300-$K300),""))</f>
        <v/>
      </c>
      <c r="T300" s="21"/>
      <c r="U300" s="23" t="str">
        <f aca="false">IF($A300="","",IFERROR(IF(AND($L300&lt;&gt;"",$L300&lt;$B300),"Date à vérifier",IF(AND(OR($P300="Facture reçue",$P300="Payée"),$O300=""),"Facture manquante",IF(COUNTIF($A$6:$A$500,$A300)&gt;1,"Doublon potentiel","OK"))),"À vérifier"))</f>
        <v/>
      </c>
    </row>
    <row r="301" customFormat="false" ht="15" hidden="false" customHeight="false" outlineLevel="0" collapsed="false">
      <c r="A301" s="19"/>
      <c r="B301" s="20"/>
      <c r="C301" s="19"/>
      <c r="D301" s="21"/>
      <c r="E301" s="19"/>
      <c r="F301" s="22"/>
      <c r="G301" s="19"/>
      <c r="H301" s="11" t="str">
        <f aca="false">IF($A301="","",IFERROR(IF($G301="Taxable",$F301*Paramètres!$B$6,0),0))</f>
        <v/>
      </c>
      <c r="I301" s="11" t="str">
        <f aca="false">IF($A301="","",IFERROR(IF($G301="Taxable",$F301*Paramètres!$B$7,0),0))</f>
        <v/>
      </c>
      <c r="J301" s="11" t="str">
        <f aca="false">IF($A301="","",IFERROR($F301+$H301+$I301,0))</f>
        <v/>
      </c>
      <c r="K301" s="20"/>
      <c r="L301" s="20"/>
      <c r="M301" s="19"/>
      <c r="N301" s="19"/>
      <c r="O301" s="19"/>
      <c r="P301" s="19"/>
      <c r="Q301" s="19"/>
      <c r="R301" s="23" t="str">
        <f aca="true">IF($A301="","",IF($N301="Annulé","Annulé",IF(OR($M301="Reçue",$M301="Sans objet"),IF($P301="Facture reçue","À payer",IF($P301="Payée","Terminé",IF($P301="Non facturée","Facture à recevoir","Suivi de facture"))),IF($M301="Partielle","Réception partielle",IF($M301="Refusée","Réception refusée",IF(NOT(ISNUMBER($K301)),"En cours",IF($K301&lt;TODAY(),"En retard",IF($K301&lt;=TODAY()+Paramètres!$B$8,"À suivre bientôt","En cours"))))))))</f>
        <v/>
      </c>
      <c r="S301" s="24" t="str">
        <f aca="false">IF($A301="","",IFERROR(IF($L301="","",$L301-$K301),""))</f>
        <v/>
      </c>
      <c r="T301" s="21"/>
      <c r="U301" s="23" t="str">
        <f aca="false">IF($A301="","",IFERROR(IF(AND($L301&lt;&gt;"",$L301&lt;$B301),"Date à vérifier",IF(AND(OR($P301="Facture reçue",$P301="Payée"),$O301=""),"Facture manquante",IF(COUNTIF($A$6:$A$500,$A301)&gt;1,"Doublon potentiel","OK"))),"À vérifier"))</f>
        <v/>
      </c>
    </row>
    <row r="302" customFormat="false" ht="15" hidden="false" customHeight="false" outlineLevel="0" collapsed="false">
      <c r="A302" s="19"/>
      <c r="B302" s="20"/>
      <c r="C302" s="19"/>
      <c r="D302" s="21"/>
      <c r="E302" s="19"/>
      <c r="F302" s="22"/>
      <c r="G302" s="19"/>
      <c r="H302" s="11" t="str">
        <f aca="false">IF($A302="","",IFERROR(IF($G302="Taxable",$F302*Paramètres!$B$6,0),0))</f>
        <v/>
      </c>
      <c r="I302" s="11" t="str">
        <f aca="false">IF($A302="","",IFERROR(IF($G302="Taxable",$F302*Paramètres!$B$7,0),0))</f>
        <v/>
      </c>
      <c r="J302" s="11" t="str">
        <f aca="false">IF($A302="","",IFERROR($F302+$H302+$I302,0))</f>
        <v/>
      </c>
      <c r="K302" s="20"/>
      <c r="L302" s="20"/>
      <c r="M302" s="19"/>
      <c r="N302" s="19"/>
      <c r="O302" s="19"/>
      <c r="P302" s="19"/>
      <c r="Q302" s="19"/>
      <c r="R302" s="23" t="str">
        <f aca="true">IF($A302="","",IF($N302="Annulé","Annulé",IF(OR($M302="Reçue",$M302="Sans objet"),IF($P302="Facture reçue","À payer",IF($P302="Payée","Terminé",IF($P302="Non facturée","Facture à recevoir","Suivi de facture"))),IF($M302="Partielle","Réception partielle",IF($M302="Refusée","Réception refusée",IF(NOT(ISNUMBER($K302)),"En cours",IF($K302&lt;TODAY(),"En retard",IF($K302&lt;=TODAY()+Paramètres!$B$8,"À suivre bientôt","En cours"))))))))</f>
        <v/>
      </c>
      <c r="S302" s="24" t="str">
        <f aca="false">IF($A302="","",IFERROR(IF($L302="","",$L302-$K302),""))</f>
        <v/>
      </c>
      <c r="T302" s="21"/>
      <c r="U302" s="23" t="str">
        <f aca="false">IF($A302="","",IFERROR(IF(AND($L302&lt;&gt;"",$L302&lt;$B302),"Date à vérifier",IF(AND(OR($P302="Facture reçue",$P302="Payée"),$O302=""),"Facture manquante",IF(COUNTIF($A$6:$A$500,$A302)&gt;1,"Doublon potentiel","OK"))),"À vérifier"))</f>
        <v/>
      </c>
    </row>
    <row r="303" customFormat="false" ht="15" hidden="false" customHeight="false" outlineLevel="0" collapsed="false">
      <c r="A303" s="19"/>
      <c r="B303" s="20"/>
      <c r="C303" s="19"/>
      <c r="D303" s="21"/>
      <c r="E303" s="19"/>
      <c r="F303" s="22"/>
      <c r="G303" s="19"/>
      <c r="H303" s="11" t="str">
        <f aca="false">IF($A303="","",IFERROR(IF($G303="Taxable",$F303*Paramètres!$B$6,0),0))</f>
        <v/>
      </c>
      <c r="I303" s="11" t="str">
        <f aca="false">IF($A303="","",IFERROR(IF($G303="Taxable",$F303*Paramètres!$B$7,0),0))</f>
        <v/>
      </c>
      <c r="J303" s="11" t="str">
        <f aca="false">IF($A303="","",IFERROR($F303+$H303+$I303,0))</f>
        <v/>
      </c>
      <c r="K303" s="20"/>
      <c r="L303" s="20"/>
      <c r="M303" s="19"/>
      <c r="N303" s="19"/>
      <c r="O303" s="19"/>
      <c r="P303" s="19"/>
      <c r="Q303" s="19"/>
      <c r="R303" s="23" t="str">
        <f aca="true">IF($A303="","",IF($N303="Annulé","Annulé",IF(OR($M303="Reçue",$M303="Sans objet"),IF($P303="Facture reçue","À payer",IF($P303="Payée","Terminé",IF($P303="Non facturée","Facture à recevoir","Suivi de facture"))),IF($M303="Partielle","Réception partielle",IF($M303="Refusée","Réception refusée",IF(NOT(ISNUMBER($K303)),"En cours",IF($K303&lt;TODAY(),"En retard",IF($K303&lt;=TODAY()+Paramètres!$B$8,"À suivre bientôt","En cours"))))))))</f>
        <v/>
      </c>
      <c r="S303" s="24" t="str">
        <f aca="false">IF($A303="","",IFERROR(IF($L303="","",$L303-$K303),""))</f>
        <v/>
      </c>
      <c r="T303" s="21"/>
      <c r="U303" s="23" t="str">
        <f aca="false">IF($A303="","",IFERROR(IF(AND($L303&lt;&gt;"",$L303&lt;$B303),"Date à vérifier",IF(AND(OR($P303="Facture reçue",$P303="Payée"),$O303=""),"Facture manquante",IF(COUNTIF($A$6:$A$500,$A303)&gt;1,"Doublon potentiel","OK"))),"À vérifier"))</f>
        <v/>
      </c>
    </row>
    <row r="304" customFormat="false" ht="15" hidden="false" customHeight="false" outlineLevel="0" collapsed="false">
      <c r="A304" s="19"/>
      <c r="B304" s="20"/>
      <c r="C304" s="19"/>
      <c r="D304" s="21"/>
      <c r="E304" s="19"/>
      <c r="F304" s="22"/>
      <c r="G304" s="19"/>
      <c r="H304" s="11" t="str">
        <f aca="false">IF($A304="","",IFERROR(IF($G304="Taxable",$F304*Paramètres!$B$6,0),0))</f>
        <v/>
      </c>
      <c r="I304" s="11" t="str">
        <f aca="false">IF($A304="","",IFERROR(IF($G304="Taxable",$F304*Paramètres!$B$7,0),0))</f>
        <v/>
      </c>
      <c r="J304" s="11" t="str">
        <f aca="false">IF($A304="","",IFERROR($F304+$H304+$I304,0))</f>
        <v/>
      </c>
      <c r="K304" s="20"/>
      <c r="L304" s="20"/>
      <c r="M304" s="19"/>
      <c r="N304" s="19"/>
      <c r="O304" s="19"/>
      <c r="P304" s="19"/>
      <c r="Q304" s="19"/>
      <c r="R304" s="23" t="str">
        <f aca="true">IF($A304="","",IF($N304="Annulé","Annulé",IF(OR($M304="Reçue",$M304="Sans objet"),IF($P304="Facture reçue","À payer",IF($P304="Payée","Terminé",IF($P304="Non facturée","Facture à recevoir","Suivi de facture"))),IF($M304="Partielle","Réception partielle",IF($M304="Refusée","Réception refusée",IF(NOT(ISNUMBER($K304)),"En cours",IF($K304&lt;TODAY(),"En retard",IF($K304&lt;=TODAY()+Paramètres!$B$8,"À suivre bientôt","En cours"))))))))</f>
        <v/>
      </c>
      <c r="S304" s="24" t="str">
        <f aca="false">IF($A304="","",IFERROR(IF($L304="","",$L304-$K304),""))</f>
        <v/>
      </c>
      <c r="T304" s="21"/>
      <c r="U304" s="23" t="str">
        <f aca="false">IF($A304="","",IFERROR(IF(AND($L304&lt;&gt;"",$L304&lt;$B304),"Date à vérifier",IF(AND(OR($P304="Facture reçue",$P304="Payée"),$O304=""),"Facture manquante",IF(COUNTIF($A$6:$A$500,$A304)&gt;1,"Doublon potentiel","OK"))),"À vérifier"))</f>
        <v/>
      </c>
    </row>
    <row r="305" customFormat="false" ht="15" hidden="false" customHeight="false" outlineLevel="0" collapsed="false">
      <c r="A305" s="19"/>
      <c r="B305" s="20"/>
      <c r="C305" s="19"/>
      <c r="D305" s="21"/>
      <c r="E305" s="19"/>
      <c r="F305" s="22"/>
      <c r="G305" s="19"/>
      <c r="H305" s="11" t="str">
        <f aca="false">IF($A305="","",IFERROR(IF($G305="Taxable",$F305*Paramètres!$B$6,0),0))</f>
        <v/>
      </c>
      <c r="I305" s="11" t="str">
        <f aca="false">IF($A305="","",IFERROR(IF($G305="Taxable",$F305*Paramètres!$B$7,0),0))</f>
        <v/>
      </c>
      <c r="J305" s="11" t="str">
        <f aca="false">IF($A305="","",IFERROR($F305+$H305+$I305,0))</f>
        <v/>
      </c>
      <c r="K305" s="20"/>
      <c r="L305" s="20"/>
      <c r="M305" s="19"/>
      <c r="N305" s="19"/>
      <c r="O305" s="19"/>
      <c r="P305" s="19"/>
      <c r="Q305" s="19"/>
      <c r="R305" s="23" t="str">
        <f aca="true">IF($A305="","",IF($N305="Annulé","Annulé",IF(OR($M305="Reçue",$M305="Sans objet"),IF($P305="Facture reçue","À payer",IF($P305="Payée","Terminé",IF($P305="Non facturée","Facture à recevoir","Suivi de facture"))),IF($M305="Partielle","Réception partielle",IF($M305="Refusée","Réception refusée",IF(NOT(ISNUMBER($K305)),"En cours",IF($K305&lt;TODAY(),"En retard",IF($K305&lt;=TODAY()+Paramètres!$B$8,"À suivre bientôt","En cours"))))))))</f>
        <v/>
      </c>
      <c r="S305" s="24" t="str">
        <f aca="false">IF($A305="","",IFERROR(IF($L305="","",$L305-$K305),""))</f>
        <v/>
      </c>
      <c r="T305" s="21"/>
      <c r="U305" s="23" t="str">
        <f aca="false">IF($A305="","",IFERROR(IF(AND($L305&lt;&gt;"",$L305&lt;$B305),"Date à vérifier",IF(AND(OR($P305="Facture reçue",$P305="Payée"),$O305=""),"Facture manquante",IF(COUNTIF($A$6:$A$500,$A305)&gt;1,"Doublon potentiel","OK"))),"À vérifier"))</f>
        <v/>
      </c>
    </row>
    <row r="306" customFormat="false" ht="15" hidden="false" customHeight="false" outlineLevel="0" collapsed="false">
      <c r="A306" s="19"/>
      <c r="B306" s="20"/>
      <c r="C306" s="19"/>
      <c r="D306" s="21"/>
      <c r="E306" s="19"/>
      <c r="F306" s="22"/>
      <c r="G306" s="19"/>
      <c r="H306" s="11" t="str">
        <f aca="false">IF($A306="","",IFERROR(IF($G306="Taxable",$F306*Paramètres!$B$6,0),0))</f>
        <v/>
      </c>
      <c r="I306" s="11" t="str">
        <f aca="false">IF($A306="","",IFERROR(IF($G306="Taxable",$F306*Paramètres!$B$7,0),0))</f>
        <v/>
      </c>
      <c r="J306" s="11" t="str">
        <f aca="false">IF($A306="","",IFERROR($F306+$H306+$I306,0))</f>
        <v/>
      </c>
      <c r="K306" s="20"/>
      <c r="L306" s="20"/>
      <c r="M306" s="19"/>
      <c r="N306" s="19"/>
      <c r="O306" s="19"/>
      <c r="P306" s="19"/>
      <c r="Q306" s="19"/>
      <c r="R306" s="23" t="str">
        <f aca="true">IF($A306="","",IF($N306="Annulé","Annulé",IF(OR($M306="Reçue",$M306="Sans objet"),IF($P306="Facture reçue","À payer",IF($P306="Payée","Terminé",IF($P306="Non facturée","Facture à recevoir","Suivi de facture"))),IF($M306="Partielle","Réception partielle",IF($M306="Refusée","Réception refusée",IF(NOT(ISNUMBER($K306)),"En cours",IF($K306&lt;TODAY(),"En retard",IF($K306&lt;=TODAY()+Paramètres!$B$8,"À suivre bientôt","En cours"))))))))</f>
        <v/>
      </c>
      <c r="S306" s="24" t="str">
        <f aca="false">IF($A306="","",IFERROR(IF($L306="","",$L306-$K306),""))</f>
        <v/>
      </c>
      <c r="T306" s="21"/>
      <c r="U306" s="23" t="str">
        <f aca="false">IF($A306="","",IFERROR(IF(AND($L306&lt;&gt;"",$L306&lt;$B306),"Date à vérifier",IF(AND(OR($P306="Facture reçue",$P306="Payée"),$O306=""),"Facture manquante",IF(COUNTIF($A$6:$A$500,$A306)&gt;1,"Doublon potentiel","OK"))),"À vérifier"))</f>
        <v/>
      </c>
    </row>
    <row r="307" customFormat="false" ht="15" hidden="false" customHeight="false" outlineLevel="0" collapsed="false">
      <c r="A307" s="19"/>
      <c r="B307" s="20"/>
      <c r="C307" s="19"/>
      <c r="D307" s="21"/>
      <c r="E307" s="19"/>
      <c r="F307" s="22"/>
      <c r="G307" s="19"/>
      <c r="H307" s="11" t="str">
        <f aca="false">IF($A307="","",IFERROR(IF($G307="Taxable",$F307*Paramètres!$B$6,0),0))</f>
        <v/>
      </c>
      <c r="I307" s="11" t="str">
        <f aca="false">IF($A307="","",IFERROR(IF($G307="Taxable",$F307*Paramètres!$B$7,0),0))</f>
        <v/>
      </c>
      <c r="J307" s="11" t="str">
        <f aca="false">IF($A307="","",IFERROR($F307+$H307+$I307,0))</f>
        <v/>
      </c>
      <c r="K307" s="20"/>
      <c r="L307" s="20"/>
      <c r="M307" s="19"/>
      <c r="N307" s="19"/>
      <c r="O307" s="19"/>
      <c r="P307" s="19"/>
      <c r="Q307" s="19"/>
      <c r="R307" s="23" t="str">
        <f aca="true">IF($A307="","",IF($N307="Annulé","Annulé",IF(OR($M307="Reçue",$M307="Sans objet"),IF($P307="Facture reçue","À payer",IF($P307="Payée","Terminé",IF($P307="Non facturée","Facture à recevoir","Suivi de facture"))),IF($M307="Partielle","Réception partielle",IF($M307="Refusée","Réception refusée",IF(NOT(ISNUMBER($K307)),"En cours",IF($K307&lt;TODAY(),"En retard",IF($K307&lt;=TODAY()+Paramètres!$B$8,"À suivre bientôt","En cours"))))))))</f>
        <v/>
      </c>
      <c r="S307" s="24" t="str">
        <f aca="false">IF($A307="","",IFERROR(IF($L307="","",$L307-$K307),""))</f>
        <v/>
      </c>
      <c r="T307" s="21"/>
      <c r="U307" s="23" t="str">
        <f aca="false">IF($A307="","",IFERROR(IF(AND($L307&lt;&gt;"",$L307&lt;$B307),"Date à vérifier",IF(AND(OR($P307="Facture reçue",$P307="Payée"),$O307=""),"Facture manquante",IF(COUNTIF($A$6:$A$500,$A307)&gt;1,"Doublon potentiel","OK"))),"À vérifier"))</f>
        <v/>
      </c>
    </row>
    <row r="308" customFormat="false" ht="15" hidden="false" customHeight="false" outlineLevel="0" collapsed="false">
      <c r="A308" s="19"/>
      <c r="B308" s="20"/>
      <c r="C308" s="19"/>
      <c r="D308" s="21"/>
      <c r="E308" s="19"/>
      <c r="F308" s="22"/>
      <c r="G308" s="19"/>
      <c r="H308" s="11" t="str">
        <f aca="false">IF($A308="","",IFERROR(IF($G308="Taxable",$F308*Paramètres!$B$6,0),0))</f>
        <v/>
      </c>
      <c r="I308" s="11" t="str">
        <f aca="false">IF($A308="","",IFERROR(IF($G308="Taxable",$F308*Paramètres!$B$7,0),0))</f>
        <v/>
      </c>
      <c r="J308" s="11" t="str">
        <f aca="false">IF($A308="","",IFERROR($F308+$H308+$I308,0))</f>
        <v/>
      </c>
      <c r="K308" s="20"/>
      <c r="L308" s="20"/>
      <c r="M308" s="19"/>
      <c r="N308" s="19"/>
      <c r="O308" s="19"/>
      <c r="P308" s="19"/>
      <c r="Q308" s="19"/>
      <c r="R308" s="23" t="str">
        <f aca="true">IF($A308="","",IF($N308="Annulé","Annulé",IF(OR($M308="Reçue",$M308="Sans objet"),IF($P308="Facture reçue","À payer",IF($P308="Payée","Terminé",IF($P308="Non facturée","Facture à recevoir","Suivi de facture"))),IF($M308="Partielle","Réception partielle",IF($M308="Refusée","Réception refusée",IF(NOT(ISNUMBER($K308)),"En cours",IF($K308&lt;TODAY(),"En retard",IF($K308&lt;=TODAY()+Paramètres!$B$8,"À suivre bientôt","En cours"))))))))</f>
        <v/>
      </c>
      <c r="S308" s="24" t="str">
        <f aca="false">IF($A308="","",IFERROR(IF($L308="","",$L308-$K308),""))</f>
        <v/>
      </c>
      <c r="T308" s="21"/>
      <c r="U308" s="23" t="str">
        <f aca="false">IF($A308="","",IFERROR(IF(AND($L308&lt;&gt;"",$L308&lt;$B308),"Date à vérifier",IF(AND(OR($P308="Facture reçue",$P308="Payée"),$O308=""),"Facture manquante",IF(COUNTIF($A$6:$A$500,$A308)&gt;1,"Doublon potentiel","OK"))),"À vérifier"))</f>
        <v/>
      </c>
    </row>
    <row r="309" customFormat="false" ht="15" hidden="false" customHeight="false" outlineLevel="0" collapsed="false">
      <c r="A309" s="19"/>
      <c r="B309" s="20"/>
      <c r="C309" s="19"/>
      <c r="D309" s="21"/>
      <c r="E309" s="19"/>
      <c r="F309" s="22"/>
      <c r="G309" s="19"/>
      <c r="H309" s="11" t="str">
        <f aca="false">IF($A309="","",IFERROR(IF($G309="Taxable",$F309*Paramètres!$B$6,0),0))</f>
        <v/>
      </c>
      <c r="I309" s="11" t="str">
        <f aca="false">IF($A309="","",IFERROR(IF($G309="Taxable",$F309*Paramètres!$B$7,0),0))</f>
        <v/>
      </c>
      <c r="J309" s="11" t="str">
        <f aca="false">IF($A309="","",IFERROR($F309+$H309+$I309,0))</f>
        <v/>
      </c>
      <c r="K309" s="20"/>
      <c r="L309" s="20"/>
      <c r="M309" s="19"/>
      <c r="N309" s="19"/>
      <c r="O309" s="19"/>
      <c r="P309" s="19"/>
      <c r="Q309" s="19"/>
      <c r="R309" s="23" t="str">
        <f aca="true">IF($A309="","",IF($N309="Annulé","Annulé",IF(OR($M309="Reçue",$M309="Sans objet"),IF($P309="Facture reçue","À payer",IF($P309="Payée","Terminé",IF($P309="Non facturée","Facture à recevoir","Suivi de facture"))),IF($M309="Partielle","Réception partielle",IF($M309="Refusée","Réception refusée",IF(NOT(ISNUMBER($K309)),"En cours",IF($K309&lt;TODAY(),"En retard",IF($K309&lt;=TODAY()+Paramètres!$B$8,"À suivre bientôt","En cours"))))))))</f>
        <v/>
      </c>
      <c r="S309" s="24" t="str">
        <f aca="false">IF($A309="","",IFERROR(IF($L309="","",$L309-$K309),""))</f>
        <v/>
      </c>
      <c r="T309" s="21"/>
      <c r="U309" s="23" t="str">
        <f aca="false">IF($A309="","",IFERROR(IF(AND($L309&lt;&gt;"",$L309&lt;$B309),"Date à vérifier",IF(AND(OR($P309="Facture reçue",$P309="Payée"),$O309=""),"Facture manquante",IF(COUNTIF($A$6:$A$500,$A309)&gt;1,"Doublon potentiel","OK"))),"À vérifier"))</f>
        <v/>
      </c>
    </row>
    <row r="310" customFormat="false" ht="15" hidden="false" customHeight="false" outlineLevel="0" collapsed="false">
      <c r="A310" s="19"/>
      <c r="B310" s="20"/>
      <c r="C310" s="19"/>
      <c r="D310" s="21"/>
      <c r="E310" s="19"/>
      <c r="F310" s="22"/>
      <c r="G310" s="19"/>
      <c r="H310" s="11" t="str">
        <f aca="false">IF($A310="","",IFERROR(IF($G310="Taxable",$F310*Paramètres!$B$6,0),0))</f>
        <v/>
      </c>
      <c r="I310" s="11" t="str">
        <f aca="false">IF($A310="","",IFERROR(IF($G310="Taxable",$F310*Paramètres!$B$7,0),0))</f>
        <v/>
      </c>
      <c r="J310" s="11" t="str">
        <f aca="false">IF($A310="","",IFERROR($F310+$H310+$I310,0))</f>
        <v/>
      </c>
      <c r="K310" s="20"/>
      <c r="L310" s="20"/>
      <c r="M310" s="19"/>
      <c r="N310" s="19"/>
      <c r="O310" s="19"/>
      <c r="P310" s="19"/>
      <c r="Q310" s="19"/>
      <c r="R310" s="23" t="str">
        <f aca="true">IF($A310="","",IF($N310="Annulé","Annulé",IF(OR($M310="Reçue",$M310="Sans objet"),IF($P310="Facture reçue","À payer",IF($P310="Payée","Terminé",IF($P310="Non facturée","Facture à recevoir","Suivi de facture"))),IF($M310="Partielle","Réception partielle",IF($M310="Refusée","Réception refusée",IF(NOT(ISNUMBER($K310)),"En cours",IF($K310&lt;TODAY(),"En retard",IF($K310&lt;=TODAY()+Paramètres!$B$8,"À suivre bientôt","En cours"))))))))</f>
        <v/>
      </c>
      <c r="S310" s="24" t="str">
        <f aca="false">IF($A310="","",IFERROR(IF($L310="","",$L310-$K310),""))</f>
        <v/>
      </c>
      <c r="T310" s="21"/>
      <c r="U310" s="23" t="str">
        <f aca="false">IF($A310="","",IFERROR(IF(AND($L310&lt;&gt;"",$L310&lt;$B310),"Date à vérifier",IF(AND(OR($P310="Facture reçue",$P310="Payée"),$O310=""),"Facture manquante",IF(COUNTIF($A$6:$A$500,$A310)&gt;1,"Doublon potentiel","OK"))),"À vérifier"))</f>
        <v/>
      </c>
    </row>
    <row r="311" customFormat="false" ht="15" hidden="false" customHeight="false" outlineLevel="0" collapsed="false">
      <c r="A311" s="19"/>
      <c r="B311" s="20"/>
      <c r="C311" s="19"/>
      <c r="D311" s="21"/>
      <c r="E311" s="19"/>
      <c r="F311" s="22"/>
      <c r="G311" s="19"/>
      <c r="H311" s="11" t="str">
        <f aca="false">IF($A311="","",IFERROR(IF($G311="Taxable",$F311*Paramètres!$B$6,0),0))</f>
        <v/>
      </c>
      <c r="I311" s="11" t="str">
        <f aca="false">IF($A311="","",IFERROR(IF($G311="Taxable",$F311*Paramètres!$B$7,0),0))</f>
        <v/>
      </c>
      <c r="J311" s="11" t="str">
        <f aca="false">IF($A311="","",IFERROR($F311+$H311+$I311,0))</f>
        <v/>
      </c>
      <c r="K311" s="20"/>
      <c r="L311" s="20"/>
      <c r="M311" s="19"/>
      <c r="N311" s="19"/>
      <c r="O311" s="19"/>
      <c r="P311" s="19"/>
      <c r="Q311" s="19"/>
      <c r="R311" s="23" t="str">
        <f aca="true">IF($A311="","",IF($N311="Annulé","Annulé",IF(OR($M311="Reçue",$M311="Sans objet"),IF($P311="Facture reçue","À payer",IF($P311="Payée","Terminé",IF($P311="Non facturée","Facture à recevoir","Suivi de facture"))),IF($M311="Partielle","Réception partielle",IF($M311="Refusée","Réception refusée",IF(NOT(ISNUMBER($K311)),"En cours",IF($K311&lt;TODAY(),"En retard",IF($K311&lt;=TODAY()+Paramètres!$B$8,"À suivre bientôt","En cours"))))))))</f>
        <v/>
      </c>
      <c r="S311" s="24" t="str">
        <f aca="false">IF($A311="","",IFERROR(IF($L311="","",$L311-$K311),""))</f>
        <v/>
      </c>
      <c r="T311" s="21"/>
      <c r="U311" s="23" t="str">
        <f aca="false">IF($A311="","",IFERROR(IF(AND($L311&lt;&gt;"",$L311&lt;$B311),"Date à vérifier",IF(AND(OR($P311="Facture reçue",$P311="Payée"),$O311=""),"Facture manquante",IF(COUNTIF($A$6:$A$500,$A311)&gt;1,"Doublon potentiel","OK"))),"À vérifier"))</f>
        <v/>
      </c>
    </row>
    <row r="312" customFormat="false" ht="15" hidden="false" customHeight="false" outlineLevel="0" collapsed="false">
      <c r="A312" s="19"/>
      <c r="B312" s="20"/>
      <c r="C312" s="19"/>
      <c r="D312" s="21"/>
      <c r="E312" s="19"/>
      <c r="F312" s="22"/>
      <c r="G312" s="19"/>
      <c r="H312" s="11" t="str">
        <f aca="false">IF($A312="","",IFERROR(IF($G312="Taxable",$F312*Paramètres!$B$6,0),0))</f>
        <v/>
      </c>
      <c r="I312" s="11" t="str">
        <f aca="false">IF($A312="","",IFERROR(IF($G312="Taxable",$F312*Paramètres!$B$7,0),0))</f>
        <v/>
      </c>
      <c r="J312" s="11" t="str">
        <f aca="false">IF($A312="","",IFERROR($F312+$H312+$I312,0))</f>
        <v/>
      </c>
      <c r="K312" s="20"/>
      <c r="L312" s="20"/>
      <c r="M312" s="19"/>
      <c r="N312" s="19"/>
      <c r="O312" s="19"/>
      <c r="P312" s="19"/>
      <c r="Q312" s="19"/>
      <c r="R312" s="23" t="str">
        <f aca="true">IF($A312="","",IF($N312="Annulé","Annulé",IF(OR($M312="Reçue",$M312="Sans objet"),IF($P312="Facture reçue","À payer",IF($P312="Payée","Terminé",IF($P312="Non facturée","Facture à recevoir","Suivi de facture"))),IF($M312="Partielle","Réception partielle",IF($M312="Refusée","Réception refusée",IF(NOT(ISNUMBER($K312)),"En cours",IF($K312&lt;TODAY(),"En retard",IF($K312&lt;=TODAY()+Paramètres!$B$8,"À suivre bientôt","En cours"))))))))</f>
        <v/>
      </c>
      <c r="S312" s="24" t="str">
        <f aca="false">IF($A312="","",IFERROR(IF($L312="","",$L312-$K312),""))</f>
        <v/>
      </c>
      <c r="T312" s="21"/>
      <c r="U312" s="23" t="str">
        <f aca="false">IF($A312="","",IFERROR(IF(AND($L312&lt;&gt;"",$L312&lt;$B312),"Date à vérifier",IF(AND(OR($P312="Facture reçue",$P312="Payée"),$O312=""),"Facture manquante",IF(COUNTIF($A$6:$A$500,$A312)&gt;1,"Doublon potentiel","OK"))),"À vérifier"))</f>
        <v/>
      </c>
    </row>
    <row r="313" customFormat="false" ht="15" hidden="false" customHeight="false" outlineLevel="0" collapsed="false">
      <c r="A313" s="19"/>
      <c r="B313" s="20"/>
      <c r="C313" s="19"/>
      <c r="D313" s="21"/>
      <c r="E313" s="19"/>
      <c r="F313" s="22"/>
      <c r="G313" s="19"/>
      <c r="H313" s="11" t="str">
        <f aca="false">IF($A313="","",IFERROR(IF($G313="Taxable",$F313*Paramètres!$B$6,0),0))</f>
        <v/>
      </c>
      <c r="I313" s="11" t="str">
        <f aca="false">IF($A313="","",IFERROR(IF($G313="Taxable",$F313*Paramètres!$B$7,0),0))</f>
        <v/>
      </c>
      <c r="J313" s="11" t="str">
        <f aca="false">IF($A313="","",IFERROR($F313+$H313+$I313,0))</f>
        <v/>
      </c>
      <c r="K313" s="20"/>
      <c r="L313" s="20"/>
      <c r="M313" s="19"/>
      <c r="N313" s="19"/>
      <c r="O313" s="19"/>
      <c r="P313" s="19"/>
      <c r="Q313" s="19"/>
      <c r="R313" s="23" t="str">
        <f aca="true">IF($A313="","",IF($N313="Annulé","Annulé",IF(OR($M313="Reçue",$M313="Sans objet"),IF($P313="Facture reçue","À payer",IF($P313="Payée","Terminé",IF($P313="Non facturée","Facture à recevoir","Suivi de facture"))),IF($M313="Partielle","Réception partielle",IF($M313="Refusée","Réception refusée",IF(NOT(ISNUMBER($K313)),"En cours",IF($K313&lt;TODAY(),"En retard",IF($K313&lt;=TODAY()+Paramètres!$B$8,"À suivre bientôt","En cours"))))))))</f>
        <v/>
      </c>
      <c r="S313" s="24" t="str">
        <f aca="false">IF($A313="","",IFERROR(IF($L313="","",$L313-$K313),""))</f>
        <v/>
      </c>
      <c r="T313" s="21"/>
      <c r="U313" s="23" t="str">
        <f aca="false">IF($A313="","",IFERROR(IF(AND($L313&lt;&gt;"",$L313&lt;$B313),"Date à vérifier",IF(AND(OR($P313="Facture reçue",$P313="Payée"),$O313=""),"Facture manquante",IF(COUNTIF($A$6:$A$500,$A313)&gt;1,"Doublon potentiel","OK"))),"À vérifier"))</f>
        <v/>
      </c>
    </row>
    <row r="314" customFormat="false" ht="15" hidden="false" customHeight="false" outlineLevel="0" collapsed="false">
      <c r="A314" s="19"/>
      <c r="B314" s="20"/>
      <c r="C314" s="19"/>
      <c r="D314" s="21"/>
      <c r="E314" s="19"/>
      <c r="F314" s="22"/>
      <c r="G314" s="19"/>
      <c r="H314" s="11" t="str">
        <f aca="false">IF($A314="","",IFERROR(IF($G314="Taxable",$F314*Paramètres!$B$6,0),0))</f>
        <v/>
      </c>
      <c r="I314" s="11" t="str">
        <f aca="false">IF($A314="","",IFERROR(IF($G314="Taxable",$F314*Paramètres!$B$7,0),0))</f>
        <v/>
      </c>
      <c r="J314" s="11" t="str">
        <f aca="false">IF($A314="","",IFERROR($F314+$H314+$I314,0))</f>
        <v/>
      </c>
      <c r="K314" s="20"/>
      <c r="L314" s="20"/>
      <c r="M314" s="19"/>
      <c r="N314" s="19"/>
      <c r="O314" s="19"/>
      <c r="P314" s="19"/>
      <c r="Q314" s="19"/>
      <c r="R314" s="23" t="str">
        <f aca="true">IF($A314="","",IF($N314="Annulé","Annulé",IF(OR($M314="Reçue",$M314="Sans objet"),IF($P314="Facture reçue","À payer",IF($P314="Payée","Terminé",IF($P314="Non facturée","Facture à recevoir","Suivi de facture"))),IF($M314="Partielle","Réception partielle",IF($M314="Refusée","Réception refusée",IF(NOT(ISNUMBER($K314)),"En cours",IF($K314&lt;TODAY(),"En retard",IF($K314&lt;=TODAY()+Paramètres!$B$8,"À suivre bientôt","En cours"))))))))</f>
        <v/>
      </c>
      <c r="S314" s="24" t="str">
        <f aca="false">IF($A314="","",IFERROR(IF($L314="","",$L314-$K314),""))</f>
        <v/>
      </c>
      <c r="T314" s="21"/>
      <c r="U314" s="23" t="str">
        <f aca="false">IF($A314="","",IFERROR(IF(AND($L314&lt;&gt;"",$L314&lt;$B314),"Date à vérifier",IF(AND(OR($P314="Facture reçue",$P314="Payée"),$O314=""),"Facture manquante",IF(COUNTIF($A$6:$A$500,$A314)&gt;1,"Doublon potentiel","OK"))),"À vérifier"))</f>
        <v/>
      </c>
    </row>
    <row r="315" customFormat="false" ht="15" hidden="false" customHeight="false" outlineLevel="0" collapsed="false">
      <c r="A315" s="19"/>
      <c r="B315" s="20"/>
      <c r="C315" s="19"/>
      <c r="D315" s="21"/>
      <c r="E315" s="19"/>
      <c r="F315" s="22"/>
      <c r="G315" s="19"/>
      <c r="H315" s="11" t="str">
        <f aca="false">IF($A315="","",IFERROR(IF($G315="Taxable",$F315*Paramètres!$B$6,0),0))</f>
        <v/>
      </c>
      <c r="I315" s="11" t="str">
        <f aca="false">IF($A315="","",IFERROR(IF($G315="Taxable",$F315*Paramètres!$B$7,0),0))</f>
        <v/>
      </c>
      <c r="J315" s="11" t="str">
        <f aca="false">IF($A315="","",IFERROR($F315+$H315+$I315,0))</f>
        <v/>
      </c>
      <c r="K315" s="20"/>
      <c r="L315" s="20"/>
      <c r="M315" s="19"/>
      <c r="N315" s="19"/>
      <c r="O315" s="19"/>
      <c r="P315" s="19"/>
      <c r="Q315" s="19"/>
      <c r="R315" s="23" t="str">
        <f aca="true">IF($A315="","",IF($N315="Annulé","Annulé",IF(OR($M315="Reçue",$M315="Sans objet"),IF($P315="Facture reçue","À payer",IF($P315="Payée","Terminé",IF($P315="Non facturée","Facture à recevoir","Suivi de facture"))),IF($M315="Partielle","Réception partielle",IF($M315="Refusée","Réception refusée",IF(NOT(ISNUMBER($K315)),"En cours",IF($K315&lt;TODAY(),"En retard",IF($K315&lt;=TODAY()+Paramètres!$B$8,"À suivre bientôt","En cours"))))))))</f>
        <v/>
      </c>
      <c r="S315" s="24" t="str">
        <f aca="false">IF($A315="","",IFERROR(IF($L315="","",$L315-$K315),""))</f>
        <v/>
      </c>
      <c r="T315" s="21"/>
      <c r="U315" s="23" t="str">
        <f aca="false">IF($A315="","",IFERROR(IF(AND($L315&lt;&gt;"",$L315&lt;$B315),"Date à vérifier",IF(AND(OR($P315="Facture reçue",$P315="Payée"),$O315=""),"Facture manquante",IF(COUNTIF($A$6:$A$500,$A315)&gt;1,"Doublon potentiel","OK"))),"À vérifier"))</f>
        <v/>
      </c>
    </row>
    <row r="316" customFormat="false" ht="15" hidden="false" customHeight="false" outlineLevel="0" collapsed="false">
      <c r="A316" s="19"/>
      <c r="B316" s="20"/>
      <c r="C316" s="19"/>
      <c r="D316" s="21"/>
      <c r="E316" s="19"/>
      <c r="F316" s="22"/>
      <c r="G316" s="19"/>
      <c r="H316" s="11" t="str">
        <f aca="false">IF($A316="","",IFERROR(IF($G316="Taxable",$F316*Paramètres!$B$6,0),0))</f>
        <v/>
      </c>
      <c r="I316" s="11" t="str">
        <f aca="false">IF($A316="","",IFERROR(IF($G316="Taxable",$F316*Paramètres!$B$7,0),0))</f>
        <v/>
      </c>
      <c r="J316" s="11" t="str">
        <f aca="false">IF($A316="","",IFERROR($F316+$H316+$I316,0))</f>
        <v/>
      </c>
      <c r="K316" s="20"/>
      <c r="L316" s="20"/>
      <c r="M316" s="19"/>
      <c r="N316" s="19"/>
      <c r="O316" s="19"/>
      <c r="P316" s="19"/>
      <c r="Q316" s="19"/>
      <c r="R316" s="23" t="str">
        <f aca="true">IF($A316="","",IF($N316="Annulé","Annulé",IF(OR($M316="Reçue",$M316="Sans objet"),IF($P316="Facture reçue","À payer",IF($P316="Payée","Terminé",IF($P316="Non facturée","Facture à recevoir","Suivi de facture"))),IF($M316="Partielle","Réception partielle",IF($M316="Refusée","Réception refusée",IF(NOT(ISNUMBER($K316)),"En cours",IF($K316&lt;TODAY(),"En retard",IF($K316&lt;=TODAY()+Paramètres!$B$8,"À suivre bientôt","En cours"))))))))</f>
        <v/>
      </c>
      <c r="S316" s="24" t="str">
        <f aca="false">IF($A316="","",IFERROR(IF($L316="","",$L316-$K316),""))</f>
        <v/>
      </c>
      <c r="T316" s="21"/>
      <c r="U316" s="23" t="str">
        <f aca="false">IF($A316="","",IFERROR(IF(AND($L316&lt;&gt;"",$L316&lt;$B316),"Date à vérifier",IF(AND(OR($P316="Facture reçue",$P316="Payée"),$O316=""),"Facture manquante",IF(COUNTIF($A$6:$A$500,$A316)&gt;1,"Doublon potentiel","OK"))),"À vérifier"))</f>
        <v/>
      </c>
    </row>
    <row r="317" customFormat="false" ht="15" hidden="false" customHeight="false" outlineLevel="0" collapsed="false">
      <c r="A317" s="19"/>
      <c r="B317" s="20"/>
      <c r="C317" s="19"/>
      <c r="D317" s="21"/>
      <c r="E317" s="19"/>
      <c r="F317" s="22"/>
      <c r="G317" s="19"/>
      <c r="H317" s="11" t="str">
        <f aca="false">IF($A317="","",IFERROR(IF($G317="Taxable",$F317*Paramètres!$B$6,0),0))</f>
        <v/>
      </c>
      <c r="I317" s="11" t="str">
        <f aca="false">IF($A317="","",IFERROR(IF($G317="Taxable",$F317*Paramètres!$B$7,0),0))</f>
        <v/>
      </c>
      <c r="J317" s="11" t="str">
        <f aca="false">IF($A317="","",IFERROR($F317+$H317+$I317,0))</f>
        <v/>
      </c>
      <c r="K317" s="20"/>
      <c r="L317" s="20"/>
      <c r="M317" s="19"/>
      <c r="N317" s="19"/>
      <c r="O317" s="19"/>
      <c r="P317" s="19"/>
      <c r="Q317" s="19"/>
      <c r="R317" s="23" t="str">
        <f aca="true">IF($A317="","",IF($N317="Annulé","Annulé",IF(OR($M317="Reçue",$M317="Sans objet"),IF($P317="Facture reçue","À payer",IF($P317="Payée","Terminé",IF($P317="Non facturée","Facture à recevoir","Suivi de facture"))),IF($M317="Partielle","Réception partielle",IF($M317="Refusée","Réception refusée",IF(NOT(ISNUMBER($K317)),"En cours",IF($K317&lt;TODAY(),"En retard",IF($K317&lt;=TODAY()+Paramètres!$B$8,"À suivre bientôt","En cours"))))))))</f>
        <v/>
      </c>
      <c r="S317" s="24" t="str">
        <f aca="false">IF($A317="","",IFERROR(IF($L317="","",$L317-$K317),""))</f>
        <v/>
      </c>
      <c r="T317" s="21"/>
      <c r="U317" s="23" t="str">
        <f aca="false">IF($A317="","",IFERROR(IF(AND($L317&lt;&gt;"",$L317&lt;$B317),"Date à vérifier",IF(AND(OR($P317="Facture reçue",$P317="Payée"),$O317=""),"Facture manquante",IF(COUNTIF($A$6:$A$500,$A317)&gt;1,"Doublon potentiel","OK"))),"À vérifier"))</f>
        <v/>
      </c>
    </row>
    <row r="318" customFormat="false" ht="15" hidden="false" customHeight="false" outlineLevel="0" collapsed="false">
      <c r="A318" s="19"/>
      <c r="B318" s="20"/>
      <c r="C318" s="19"/>
      <c r="D318" s="21"/>
      <c r="E318" s="19"/>
      <c r="F318" s="22"/>
      <c r="G318" s="19"/>
      <c r="H318" s="11" t="str">
        <f aca="false">IF($A318="","",IFERROR(IF($G318="Taxable",$F318*Paramètres!$B$6,0),0))</f>
        <v/>
      </c>
      <c r="I318" s="11" t="str">
        <f aca="false">IF($A318="","",IFERROR(IF($G318="Taxable",$F318*Paramètres!$B$7,0),0))</f>
        <v/>
      </c>
      <c r="J318" s="11" t="str">
        <f aca="false">IF($A318="","",IFERROR($F318+$H318+$I318,0))</f>
        <v/>
      </c>
      <c r="K318" s="20"/>
      <c r="L318" s="20"/>
      <c r="M318" s="19"/>
      <c r="N318" s="19"/>
      <c r="O318" s="19"/>
      <c r="P318" s="19"/>
      <c r="Q318" s="19"/>
      <c r="R318" s="23" t="str">
        <f aca="true">IF($A318="","",IF($N318="Annulé","Annulé",IF(OR($M318="Reçue",$M318="Sans objet"),IF($P318="Facture reçue","À payer",IF($P318="Payée","Terminé",IF($P318="Non facturée","Facture à recevoir","Suivi de facture"))),IF($M318="Partielle","Réception partielle",IF($M318="Refusée","Réception refusée",IF(NOT(ISNUMBER($K318)),"En cours",IF($K318&lt;TODAY(),"En retard",IF($K318&lt;=TODAY()+Paramètres!$B$8,"À suivre bientôt","En cours"))))))))</f>
        <v/>
      </c>
      <c r="S318" s="24" t="str">
        <f aca="false">IF($A318="","",IFERROR(IF($L318="","",$L318-$K318),""))</f>
        <v/>
      </c>
      <c r="T318" s="21"/>
      <c r="U318" s="23" t="str">
        <f aca="false">IF($A318="","",IFERROR(IF(AND($L318&lt;&gt;"",$L318&lt;$B318),"Date à vérifier",IF(AND(OR($P318="Facture reçue",$P318="Payée"),$O318=""),"Facture manquante",IF(COUNTIF($A$6:$A$500,$A318)&gt;1,"Doublon potentiel","OK"))),"À vérifier"))</f>
        <v/>
      </c>
    </row>
    <row r="319" customFormat="false" ht="15" hidden="false" customHeight="false" outlineLevel="0" collapsed="false">
      <c r="A319" s="19"/>
      <c r="B319" s="20"/>
      <c r="C319" s="19"/>
      <c r="D319" s="21"/>
      <c r="E319" s="19"/>
      <c r="F319" s="22"/>
      <c r="G319" s="19"/>
      <c r="H319" s="11" t="str">
        <f aca="false">IF($A319="","",IFERROR(IF($G319="Taxable",$F319*Paramètres!$B$6,0),0))</f>
        <v/>
      </c>
      <c r="I319" s="11" t="str">
        <f aca="false">IF($A319="","",IFERROR(IF($G319="Taxable",$F319*Paramètres!$B$7,0),0))</f>
        <v/>
      </c>
      <c r="J319" s="11" t="str">
        <f aca="false">IF($A319="","",IFERROR($F319+$H319+$I319,0))</f>
        <v/>
      </c>
      <c r="K319" s="20"/>
      <c r="L319" s="20"/>
      <c r="M319" s="19"/>
      <c r="N319" s="19"/>
      <c r="O319" s="19"/>
      <c r="P319" s="19"/>
      <c r="Q319" s="19"/>
      <c r="R319" s="23" t="str">
        <f aca="true">IF($A319="","",IF($N319="Annulé","Annulé",IF(OR($M319="Reçue",$M319="Sans objet"),IF($P319="Facture reçue","À payer",IF($P319="Payée","Terminé",IF($P319="Non facturée","Facture à recevoir","Suivi de facture"))),IF($M319="Partielle","Réception partielle",IF($M319="Refusée","Réception refusée",IF(NOT(ISNUMBER($K319)),"En cours",IF($K319&lt;TODAY(),"En retard",IF($K319&lt;=TODAY()+Paramètres!$B$8,"À suivre bientôt","En cours"))))))))</f>
        <v/>
      </c>
      <c r="S319" s="24" t="str">
        <f aca="false">IF($A319="","",IFERROR(IF($L319="","",$L319-$K319),""))</f>
        <v/>
      </c>
      <c r="T319" s="21"/>
      <c r="U319" s="23" t="str">
        <f aca="false">IF($A319="","",IFERROR(IF(AND($L319&lt;&gt;"",$L319&lt;$B319),"Date à vérifier",IF(AND(OR($P319="Facture reçue",$P319="Payée"),$O319=""),"Facture manquante",IF(COUNTIF($A$6:$A$500,$A319)&gt;1,"Doublon potentiel","OK"))),"À vérifier"))</f>
        <v/>
      </c>
    </row>
    <row r="320" customFormat="false" ht="15" hidden="false" customHeight="false" outlineLevel="0" collapsed="false">
      <c r="A320" s="19"/>
      <c r="B320" s="20"/>
      <c r="C320" s="19"/>
      <c r="D320" s="21"/>
      <c r="E320" s="19"/>
      <c r="F320" s="22"/>
      <c r="G320" s="19"/>
      <c r="H320" s="11" t="str">
        <f aca="false">IF($A320="","",IFERROR(IF($G320="Taxable",$F320*Paramètres!$B$6,0),0))</f>
        <v/>
      </c>
      <c r="I320" s="11" t="str">
        <f aca="false">IF($A320="","",IFERROR(IF($G320="Taxable",$F320*Paramètres!$B$7,0),0))</f>
        <v/>
      </c>
      <c r="J320" s="11" t="str">
        <f aca="false">IF($A320="","",IFERROR($F320+$H320+$I320,0))</f>
        <v/>
      </c>
      <c r="K320" s="20"/>
      <c r="L320" s="20"/>
      <c r="M320" s="19"/>
      <c r="N320" s="19"/>
      <c r="O320" s="19"/>
      <c r="P320" s="19"/>
      <c r="Q320" s="19"/>
      <c r="R320" s="23" t="str">
        <f aca="true">IF($A320="","",IF($N320="Annulé","Annulé",IF(OR($M320="Reçue",$M320="Sans objet"),IF($P320="Facture reçue","À payer",IF($P320="Payée","Terminé",IF($P320="Non facturée","Facture à recevoir","Suivi de facture"))),IF($M320="Partielle","Réception partielle",IF($M320="Refusée","Réception refusée",IF(NOT(ISNUMBER($K320)),"En cours",IF($K320&lt;TODAY(),"En retard",IF($K320&lt;=TODAY()+Paramètres!$B$8,"À suivre bientôt","En cours"))))))))</f>
        <v/>
      </c>
      <c r="S320" s="24" t="str">
        <f aca="false">IF($A320="","",IFERROR(IF($L320="","",$L320-$K320),""))</f>
        <v/>
      </c>
      <c r="T320" s="21"/>
      <c r="U320" s="23" t="str">
        <f aca="false">IF($A320="","",IFERROR(IF(AND($L320&lt;&gt;"",$L320&lt;$B320),"Date à vérifier",IF(AND(OR($P320="Facture reçue",$P320="Payée"),$O320=""),"Facture manquante",IF(COUNTIF($A$6:$A$500,$A320)&gt;1,"Doublon potentiel","OK"))),"À vérifier"))</f>
        <v/>
      </c>
    </row>
    <row r="321" customFormat="false" ht="15" hidden="false" customHeight="false" outlineLevel="0" collapsed="false">
      <c r="A321" s="19"/>
      <c r="B321" s="20"/>
      <c r="C321" s="19"/>
      <c r="D321" s="21"/>
      <c r="E321" s="19"/>
      <c r="F321" s="22"/>
      <c r="G321" s="19"/>
      <c r="H321" s="11" t="str">
        <f aca="false">IF($A321="","",IFERROR(IF($G321="Taxable",$F321*Paramètres!$B$6,0),0))</f>
        <v/>
      </c>
      <c r="I321" s="11" t="str">
        <f aca="false">IF($A321="","",IFERROR(IF($G321="Taxable",$F321*Paramètres!$B$7,0),0))</f>
        <v/>
      </c>
      <c r="J321" s="11" t="str">
        <f aca="false">IF($A321="","",IFERROR($F321+$H321+$I321,0))</f>
        <v/>
      </c>
      <c r="K321" s="20"/>
      <c r="L321" s="20"/>
      <c r="M321" s="19"/>
      <c r="N321" s="19"/>
      <c r="O321" s="19"/>
      <c r="P321" s="19"/>
      <c r="Q321" s="19"/>
      <c r="R321" s="23" t="str">
        <f aca="true">IF($A321="","",IF($N321="Annulé","Annulé",IF(OR($M321="Reçue",$M321="Sans objet"),IF($P321="Facture reçue","À payer",IF($P321="Payée","Terminé",IF($P321="Non facturée","Facture à recevoir","Suivi de facture"))),IF($M321="Partielle","Réception partielle",IF($M321="Refusée","Réception refusée",IF(NOT(ISNUMBER($K321)),"En cours",IF($K321&lt;TODAY(),"En retard",IF($K321&lt;=TODAY()+Paramètres!$B$8,"À suivre bientôt","En cours"))))))))</f>
        <v/>
      </c>
      <c r="S321" s="24" t="str">
        <f aca="false">IF($A321="","",IFERROR(IF($L321="","",$L321-$K321),""))</f>
        <v/>
      </c>
      <c r="T321" s="21"/>
      <c r="U321" s="23" t="str">
        <f aca="false">IF($A321="","",IFERROR(IF(AND($L321&lt;&gt;"",$L321&lt;$B321),"Date à vérifier",IF(AND(OR($P321="Facture reçue",$P321="Payée"),$O321=""),"Facture manquante",IF(COUNTIF($A$6:$A$500,$A321)&gt;1,"Doublon potentiel","OK"))),"À vérifier"))</f>
        <v/>
      </c>
    </row>
    <row r="322" customFormat="false" ht="15" hidden="false" customHeight="false" outlineLevel="0" collapsed="false">
      <c r="A322" s="19"/>
      <c r="B322" s="20"/>
      <c r="C322" s="19"/>
      <c r="D322" s="21"/>
      <c r="E322" s="19"/>
      <c r="F322" s="22"/>
      <c r="G322" s="19"/>
      <c r="H322" s="11" t="str">
        <f aca="false">IF($A322="","",IFERROR(IF($G322="Taxable",$F322*Paramètres!$B$6,0),0))</f>
        <v/>
      </c>
      <c r="I322" s="11" t="str">
        <f aca="false">IF($A322="","",IFERROR(IF($G322="Taxable",$F322*Paramètres!$B$7,0),0))</f>
        <v/>
      </c>
      <c r="J322" s="11" t="str">
        <f aca="false">IF($A322="","",IFERROR($F322+$H322+$I322,0))</f>
        <v/>
      </c>
      <c r="K322" s="20"/>
      <c r="L322" s="20"/>
      <c r="M322" s="19"/>
      <c r="N322" s="19"/>
      <c r="O322" s="19"/>
      <c r="P322" s="19"/>
      <c r="Q322" s="19"/>
      <c r="R322" s="23" t="str">
        <f aca="true">IF($A322="","",IF($N322="Annulé","Annulé",IF(OR($M322="Reçue",$M322="Sans objet"),IF($P322="Facture reçue","À payer",IF($P322="Payée","Terminé",IF($P322="Non facturée","Facture à recevoir","Suivi de facture"))),IF($M322="Partielle","Réception partielle",IF($M322="Refusée","Réception refusée",IF(NOT(ISNUMBER($K322)),"En cours",IF($K322&lt;TODAY(),"En retard",IF($K322&lt;=TODAY()+Paramètres!$B$8,"À suivre bientôt","En cours"))))))))</f>
        <v/>
      </c>
      <c r="S322" s="24" t="str">
        <f aca="false">IF($A322="","",IFERROR(IF($L322="","",$L322-$K322),""))</f>
        <v/>
      </c>
      <c r="T322" s="21"/>
      <c r="U322" s="23" t="str">
        <f aca="false">IF($A322="","",IFERROR(IF(AND($L322&lt;&gt;"",$L322&lt;$B322),"Date à vérifier",IF(AND(OR($P322="Facture reçue",$P322="Payée"),$O322=""),"Facture manquante",IF(COUNTIF($A$6:$A$500,$A322)&gt;1,"Doublon potentiel","OK"))),"À vérifier"))</f>
        <v/>
      </c>
    </row>
    <row r="323" customFormat="false" ht="15" hidden="false" customHeight="false" outlineLevel="0" collapsed="false">
      <c r="A323" s="19"/>
      <c r="B323" s="20"/>
      <c r="C323" s="19"/>
      <c r="D323" s="21"/>
      <c r="E323" s="19"/>
      <c r="F323" s="22"/>
      <c r="G323" s="19"/>
      <c r="H323" s="11" t="str">
        <f aca="false">IF($A323="","",IFERROR(IF($G323="Taxable",$F323*Paramètres!$B$6,0),0))</f>
        <v/>
      </c>
      <c r="I323" s="11" t="str">
        <f aca="false">IF($A323="","",IFERROR(IF($G323="Taxable",$F323*Paramètres!$B$7,0),0))</f>
        <v/>
      </c>
      <c r="J323" s="11" t="str">
        <f aca="false">IF($A323="","",IFERROR($F323+$H323+$I323,0))</f>
        <v/>
      </c>
      <c r="K323" s="20"/>
      <c r="L323" s="20"/>
      <c r="M323" s="19"/>
      <c r="N323" s="19"/>
      <c r="O323" s="19"/>
      <c r="P323" s="19"/>
      <c r="Q323" s="19"/>
      <c r="R323" s="23" t="str">
        <f aca="true">IF($A323="","",IF($N323="Annulé","Annulé",IF(OR($M323="Reçue",$M323="Sans objet"),IF($P323="Facture reçue","À payer",IF($P323="Payée","Terminé",IF($P323="Non facturée","Facture à recevoir","Suivi de facture"))),IF($M323="Partielle","Réception partielle",IF($M323="Refusée","Réception refusée",IF(NOT(ISNUMBER($K323)),"En cours",IF($K323&lt;TODAY(),"En retard",IF($K323&lt;=TODAY()+Paramètres!$B$8,"À suivre bientôt","En cours"))))))))</f>
        <v/>
      </c>
      <c r="S323" s="24" t="str">
        <f aca="false">IF($A323="","",IFERROR(IF($L323="","",$L323-$K323),""))</f>
        <v/>
      </c>
      <c r="T323" s="21"/>
      <c r="U323" s="23" t="str">
        <f aca="false">IF($A323="","",IFERROR(IF(AND($L323&lt;&gt;"",$L323&lt;$B323),"Date à vérifier",IF(AND(OR($P323="Facture reçue",$P323="Payée"),$O323=""),"Facture manquante",IF(COUNTIF($A$6:$A$500,$A323)&gt;1,"Doublon potentiel","OK"))),"À vérifier"))</f>
        <v/>
      </c>
    </row>
    <row r="324" customFormat="false" ht="15" hidden="false" customHeight="false" outlineLevel="0" collapsed="false">
      <c r="A324" s="19"/>
      <c r="B324" s="20"/>
      <c r="C324" s="19"/>
      <c r="D324" s="21"/>
      <c r="E324" s="19"/>
      <c r="F324" s="22"/>
      <c r="G324" s="19"/>
      <c r="H324" s="11" t="str">
        <f aca="false">IF($A324="","",IFERROR(IF($G324="Taxable",$F324*Paramètres!$B$6,0),0))</f>
        <v/>
      </c>
      <c r="I324" s="11" t="str">
        <f aca="false">IF($A324="","",IFERROR(IF($G324="Taxable",$F324*Paramètres!$B$7,0),0))</f>
        <v/>
      </c>
      <c r="J324" s="11" t="str">
        <f aca="false">IF($A324="","",IFERROR($F324+$H324+$I324,0))</f>
        <v/>
      </c>
      <c r="K324" s="20"/>
      <c r="L324" s="20"/>
      <c r="M324" s="19"/>
      <c r="N324" s="19"/>
      <c r="O324" s="19"/>
      <c r="P324" s="19"/>
      <c r="Q324" s="19"/>
      <c r="R324" s="23" t="str">
        <f aca="true">IF($A324="","",IF($N324="Annulé","Annulé",IF(OR($M324="Reçue",$M324="Sans objet"),IF($P324="Facture reçue","À payer",IF($P324="Payée","Terminé",IF($P324="Non facturée","Facture à recevoir","Suivi de facture"))),IF($M324="Partielle","Réception partielle",IF($M324="Refusée","Réception refusée",IF(NOT(ISNUMBER($K324)),"En cours",IF($K324&lt;TODAY(),"En retard",IF($K324&lt;=TODAY()+Paramètres!$B$8,"À suivre bientôt","En cours"))))))))</f>
        <v/>
      </c>
      <c r="S324" s="24" t="str">
        <f aca="false">IF($A324="","",IFERROR(IF($L324="","",$L324-$K324),""))</f>
        <v/>
      </c>
      <c r="T324" s="21"/>
      <c r="U324" s="23" t="str">
        <f aca="false">IF($A324="","",IFERROR(IF(AND($L324&lt;&gt;"",$L324&lt;$B324),"Date à vérifier",IF(AND(OR($P324="Facture reçue",$P324="Payée"),$O324=""),"Facture manquante",IF(COUNTIF($A$6:$A$500,$A324)&gt;1,"Doublon potentiel","OK"))),"À vérifier"))</f>
        <v/>
      </c>
    </row>
    <row r="325" customFormat="false" ht="15" hidden="false" customHeight="false" outlineLevel="0" collapsed="false">
      <c r="A325" s="19"/>
      <c r="B325" s="20"/>
      <c r="C325" s="19"/>
      <c r="D325" s="21"/>
      <c r="E325" s="19"/>
      <c r="F325" s="22"/>
      <c r="G325" s="19"/>
      <c r="H325" s="11" t="str">
        <f aca="false">IF($A325="","",IFERROR(IF($G325="Taxable",$F325*Paramètres!$B$6,0),0))</f>
        <v/>
      </c>
      <c r="I325" s="11" t="str">
        <f aca="false">IF($A325="","",IFERROR(IF($G325="Taxable",$F325*Paramètres!$B$7,0),0))</f>
        <v/>
      </c>
      <c r="J325" s="11" t="str">
        <f aca="false">IF($A325="","",IFERROR($F325+$H325+$I325,0))</f>
        <v/>
      </c>
      <c r="K325" s="20"/>
      <c r="L325" s="20"/>
      <c r="M325" s="19"/>
      <c r="N325" s="19"/>
      <c r="O325" s="19"/>
      <c r="P325" s="19"/>
      <c r="Q325" s="19"/>
      <c r="R325" s="23" t="str">
        <f aca="true">IF($A325="","",IF($N325="Annulé","Annulé",IF(OR($M325="Reçue",$M325="Sans objet"),IF($P325="Facture reçue","À payer",IF($P325="Payée","Terminé",IF($P325="Non facturée","Facture à recevoir","Suivi de facture"))),IF($M325="Partielle","Réception partielle",IF($M325="Refusée","Réception refusée",IF(NOT(ISNUMBER($K325)),"En cours",IF($K325&lt;TODAY(),"En retard",IF($K325&lt;=TODAY()+Paramètres!$B$8,"À suivre bientôt","En cours"))))))))</f>
        <v/>
      </c>
      <c r="S325" s="24" t="str">
        <f aca="false">IF($A325="","",IFERROR(IF($L325="","",$L325-$K325),""))</f>
        <v/>
      </c>
      <c r="T325" s="21"/>
      <c r="U325" s="23" t="str">
        <f aca="false">IF($A325="","",IFERROR(IF(AND($L325&lt;&gt;"",$L325&lt;$B325),"Date à vérifier",IF(AND(OR($P325="Facture reçue",$P325="Payée"),$O325=""),"Facture manquante",IF(COUNTIF($A$6:$A$500,$A325)&gt;1,"Doublon potentiel","OK"))),"À vérifier"))</f>
        <v/>
      </c>
    </row>
    <row r="326" customFormat="false" ht="15" hidden="false" customHeight="false" outlineLevel="0" collapsed="false">
      <c r="A326" s="19"/>
      <c r="B326" s="20"/>
      <c r="C326" s="19"/>
      <c r="D326" s="21"/>
      <c r="E326" s="19"/>
      <c r="F326" s="22"/>
      <c r="G326" s="19"/>
      <c r="H326" s="11" t="str">
        <f aca="false">IF($A326="","",IFERROR(IF($G326="Taxable",$F326*Paramètres!$B$6,0),0))</f>
        <v/>
      </c>
      <c r="I326" s="11" t="str">
        <f aca="false">IF($A326="","",IFERROR(IF($G326="Taxable",$F326*Paramètres!$B$7,0),0))</f>
        <v/>
      </c>
      <c r="J326" s="11" t="str">
        <f aca="false">IF($A326="","",IFERROR($F326+$H326+$I326,0))</f>
        <v/>
      </c>
      <c r="K326" s="20"/>
      <c r="L326" s="20"/>
      <c r="M326" s="19"/>
      <c r="N326" s="19"/>
      <c r="O326" s="19"/>
      <c r="P326" s="19"/>
      <c r="Q326" s="19"/>
      <c r="R326" s="23" t="str">
        <f aca="true">IF($A326="","",IF($N326="Annulé","Annulé",IF(OR($M326="Reçue",$M326="Sans objet"),IF($P326="Facture reçue","À payer",IF($P326="Payée","Terminé",IF($P326="Non facturée","Facture à recevoir","Suivi de facture"))),IF($M326="Partielle","Réception partielle",IF($M326="Refusée","Réception refusée",IF(NOT(ISNUMBER($K326)),"En cours",IF($K326&lt;TODAY(),"En retard",IF($K326&lt;=TODAY()+Paramètres!$B$8,"À suivre bientôt","En cours"))))))))</f>
        <v/>
      </c>
      <c r="S326" s="24" t="str">
        <f aca="false">IF($A326="","",IFERROR(IF($L326="","",$L326-$K326),""))</f>
        <v/>
      </c>
      <c r="T326" s="21"/>
      <c r="U326" s="23" t="str">
        <f aca="false">IF($A326="","",IFERROR(IF(AND($L326&lt;&gt;"",$L326&lt;$B326),"Date à vérifier",IF(AND(OR($P326="Facture reçue",$P326="Payée"),$O326=""),"Facture manquante",IF(COUNTIF($A$6:$A$500,$A326)&gt;1,"Doublon potentiel","OK"))),"À vérifier"))</f>
        <v/>
      </c>
    </row>
    <row r="327" customFormat="false" ht="15" hidden="false" customHeight="false" outlineLevel="0" collapsed="false">
      <c r="A327" s="19"/>
      <c r="B327" s="20"/>
      <c r="C327" s="19"/>
      <c r="D327" s="21"/>
      <c r="E327" s="19"/>
      <c r="F327" s="22"/>
      <c r="G327" s="19"/>
      <c r="H327" s="11" t="str">
        <f aca="false">IF($A327="","",IFERROR(IF($G327="Taxable",$F327*Paramètres!$B$6,0),0))</f>
        <v/>
      </c>
      <c r="I327" s="11" t="str">
        <f aca="false">IF($A327="","",IFERROR(IF($G327="Taxable",$F327*Paramètres!$B$7,0),0))</f>
        <v/>
      </c>
      <c r="J327" s="11" t="str">
        <f aca="false">IF($A327="","",IFERROR($F327+$H327+$I327,0))</f>
        <v/>
      </c>
      <c r="K327" s="20"/>
      <c r="L327" s="20"/>
      <c r="M327" s="19"/>
      <c r="N327" s="19"/>
      <c r="O327" s="19"/>
      <c r="P327" s="19"/>
      <c r="Q327" s="19"/>
      <c r="R327" s="23" t="str">
        <f aca="true">IF($A327="","",IF($N327="Annulé","Annulé",IF(OR($M327="Reçue",$M327="Sans objet"),IF($P327="Facture reçue","À payer",IF($P327="Payée","Terminé",IF($P327="Non facturée","Facture à recevoir","Suivi de facture"))),IF($M327="Partielle","Réception partielle",IF($M327="Refusée","Réception refusée",IF(NOT(ISNUMBER($K327)),"En cours",IF($K327&lt;TODAY(),"En retard",IF($K327&lt;=TODAY()+Paramètres!$B$8,"À suivre bientôt","En cours"))))))))</f>
        <v/>
      </c>
      <c r="S327" s="24" t="str">
        <f aca="false">IF($A327="","",IFERROR(IF($L327="","",$L327-$K327),""))</f>
        <v/>
      </c>
      <c r="T327" s="21"/>
      <c r="U327" s="23" t="str">
        <f aca="false">IF($A327="","",IFERROR(IF(AND($L327&lt;&gt;"",$L327&lt;$B327),"Date à vérifier",IF(AND(OR($P327="Facture reçue",$P327="Payée"),$O327=""),"Facture manquante",IF(COUNTIF($A$6:$A$500,$A327)&gt;1,"Doublon potentiel","OK"))),"À vérifier"))</f>
        <v/>
      </c>
    </row>
    <row r="328" customFormat="false" ht="15" hidden="false" customHeight="false" outlineLevel="0" collapsed="false">
      <c r="A328" s="19"/>
      <c r="B328" s="20"/>
      <c r="C328" s="19"/>
      <c r="D328" s="21"/>
      <c r="E328" s="19"/>
      <c r="F328" s="22"/>
      <c r="G328" s="19"/>
      <c r="H328" s="11" t="str">
        <f aca="false">IF($A328="","",IFERROR(IF($G328="Taxable",$F328*Paramètres!$B$6,0),0))</f>
        <v/>
      </c>
      <c r="I328" s="11" t="str">
        <f aca="false">IF($A328="","",IFERROR(IF($G328="Taxable",$F328*Paramètres!$B$7,0),0))</f>
        <v/>
      </c>
      <c r="J328" s="11" t="str">
        <f aca="false">IF($A328="","",IFERROR($F328+$H328+$I328,0))</f>
        <v/>
      </c>
      <c r="K328" s="20"/>
      <c r="L328" s="20"/>
      <c r="M328" s="19"/>
      <c r="N328" s="19"/>
      <c r="O328" s="19"/>
      <c r="P328" s="19"/>
      <c r="Q328" s="19"/>
      <c r="R328" s="23" t="str">
        <f aca="true">IF($A328="","",IF($N328="Annulé","Annulé",IF(OR($M328="Reçue",$M328="Sans objet"),IF($P328="Facture reçue","À payer",IF($P328="Payée","Terminé",IF($P328="Non facturée","Facture à recevoir","Suivi de facture"))),IF($M328="Partielle","Réception partielle",IF($M328="Refusée","Réception refusée",IF(NOT(ISNUMBER($K328)),"En cours",IF($K328&lt;TODAY(),"En retard",IF($K328&lt;=TODAY()+Paramètres!$B$8,"À suivre bientôt","En cours"))))))))</f>
        <v/>
      </c>
      <c r="S328" s="24" t="str">
        <f aca="false">IF($A328="","",IFERROR(IF($L328="","",$L328-$K328),""))</f>
        <v/>
      </c>
      <c r="T328" s="21"/>
      <c r="U328" s="23" t="str">
        <f aca="false">IF($A328="","",IFERROR(IF(AND($L328&lt;&gt;"",$L328&lt;$B328),"Date à vérifier",IF(AND(OR($P328="Facture reçue",$P328="Payée"),$O328=""),"Facture manquante",IF(COUNTIF($A$6:$A$500,$A328)&gt;1,"Doublon potentiel","OK"))),"À vérifier"))</f>
        <v/>
      </c>
    </row>
    <row r="329" customFormat="false" ht="15" hidden="false" customHeight="false" outlineLevel="0" collapsed="false">
      <c r="A329" s="19"/>
      <c r="B329" s="20"/>
      <c r="C329" s="19"/>
      <c r="D329" s="21"/>
      <c r="E329" s="19"/>
      <c r="F329" s="22"/>
      <c r="G329" s="19"/>
      <c r="H329" s="11" t="str">
        <f aca="false">IF($A329="","",IFERROR(IF($G329="Taxable",$F329*Paramètres!$B$6,0),0))</f>
        <v/>
      </c>
      <c r="I329" s="11" t="str">
        <f aca="false">IF($A329="","",IFERROR(IF($G329="Taxable",$F329*Paramètres!$B$7,0),0))</f>
        <v/>
      </c>
      <c r="J329" s="11" t="str">
        <f aca="false">IF($A329="","",IFERROR($F329+$H329+$I329,0))</f>
        <v/>
      </c>
      <c r="K329" s="20"/>
      <c r="L329" s="20"/>
      <c r="M329" s="19"/>
      <c r="N329" s="19"/>
      <c r="O329" s="19"/>
      <c r="P329" s="19"/>
      <c r="Q329" s="19"/>
      <c r="R329" s="23" t="str">
        <f aca="true">IF($A329="","",IF($N329="Annulé","Annulé",IF(OR($M329="Reçue",$M329="Sans objet"),IF($P329="Facture reçue","À payer",IF($P329="Payée","Terminé",IF($P329="Non facturée","Facture à recevoir","Suivi de facture"))),IF($M329="Partielle","Réception partielle",IF($M329="Refusée","Réception refusée",IF(NOT(ISNUMBER($K329)),"En cours",IF($K329&lt;TODAY(),"En retard",IF($K329&lt;=TODAY()+Paramètres!$B$8,"À suivre bientôt","En cours"))))))))</f>
        <v/>
      </c>
      <c r="S329" s="24" t="str">
        <f aca="false">IF($A329="","",IFERROR(IF($L329="","",$L329-$K329),""))</f>
        <v/>
      </c>
      <c r="T329" s="21"/>
      <c r="U329" s="23" t="str">
        <f aca="false">IF($A329="","",IFERROR(IF(AND($L329&lt;&gt;"",$L329&lt;$B329),"Date à vérifier",IF(AND(OR($P329="Facture reçue",$P329="Payée"),$O329=""),"Facture manquante",IF(COUNTIF($A$6:$A$500,$A329)&gt;1,"Doublon potentiel","OK"))),"À vérifier"))</f>
        <v/>
      </c>
    </row>
    <row r="330" customFormat="false" ht="15" hidden="false" customHeight="false" outlineLevel="0" collapsed="false">
      <c r="A330" s="19"/>
      <c r="B330" s="20"/>
      <c r="C330" s="19"/>
      <c r="D330" s="21"/>
      <c r="E330" s="19"/>
      <c r="F330" s="22"/>
      <c r="G330" s="19"/>
      <c r="H330" s="11" t="str">
        <f aca="false">IF($A330="","",IFERROR(IF($G330="Taxable",$F330*Paramètres!$B$6,0),0))</f>
        <v/>
      </c>
      <c r="I330" s="11" t="str">
        <f aca="false">IF($A330="","",IFERROR(IF($G330="Taxable",$F330*Paramètres!$B$7,0),0))</f>
        <v/>
      </c>
      <c r="J330" s="11" t="str">
        <f aca="false">IF($A330="","",IFERROR($F330+$H330+$I330,0))</f>
        <v/>
      </c>
      <c r="K330" s="20"/>
      <c r="L330" s="20"/>
      <c r="M330" s="19"/>
      <c r="N330" s="19"/>
      <c r="O330" s="19"/>
      <c r="P330" s="19"/>
      <c r="Q330" s="19"/>
      <c r="R330" s="23" t="str">
        <f aca="true">IF($A330="","",IF($N330="Annulé","Annulé",IF(OR($M330="Reçue",$M330="Sans objet"),IF($P330="Facture reçue","À payer",IF($P330="Payée","Terminé",IF($P330="Non facturée","Facture à recevoir","Suivi de facture"))),IF($M330="Partielle","Réception partielle",IF($M330="Refusée","Réception refusée",IF(NOT(ISNUMBER($K330)),"En cours",IF($K330&lt;TODAY(),"En retard",IF($K330&lt;=TODAY()+Paramètres!$B$8,"À suivre bientôt","En cours"))))))))</f>
        <v/>
      </c>
      <c r="S330" s="24" t="str">
        <f aca="false">IF($A330="","",IFERROR(IF($L330="","",$L330-$K330),""))</f>
        <v/>
      </c>
      <c r="T330" s="21"/>
      <c r="U330" s="23" t="str">
        <f aca="false">IF($A330="","",IFERROR(IF(AND($L330&lt;&gt;"",$L330&lt;$B330),"Date à vérifier",IF(AND(OR($P330="Facture reçue",$P330="Payée"),$O330=""),"Facture manquante",IF(COUNTIF($A$6:$A$500,$A330)&gt;1,"Doublon potentiel","OK"))),"À vérifier"))</f>
        <v/>
      </c>
    </row>
    <row r="331" customFormat="false" ht="15" hidden="false" customHeight="false" outlineLevel="0" collapsed="false">
      <c r="A331" s="19"/>
      <c r="B331" s="20"/>
      <c r="C331" s="19"/>
      <c r="D331" s="21"/>
      <c r="E331" s="19"/>
      <c r="F331" s="22"/>
      <c r="G331" s="19"/>
      <c r="H331" s="11" t="str">
        <f aca="false">IF($A331="","",IFERROR(IF($G331="Taxable",$F331*Paramètres!$B$6,0),0))</f>
        <v/>
      </c>
      <c r="I331" s="11" t="str">
        <f aca="false">IF($A331="","",IFERROR(IF($G331="Taxable",$F331*Paramètres!$B$7,0),0))</f>
        <v/>
      </c>
      <c r="J331" s="11" t="str">
        <f aca="false">IF($A331="","",IFERROR($F331+$H331+$I331,0))</f>
        <v/>
      </c>
      <c r="K331" s="20"/>
      <c r="L331" s="20"/>
      <c r="M331" s="19"/>
      <c r="N331" s="19"/>
      <c r="O331" s="19"/>
      <c r="P331" s="19"/>
      <c r="Q331" s="19"/>
      <c r="R331" s="23" t="str">
        <f aca="true">IF($A331="","",IF($N331="Annulé","Annulé",IF(OR($M331="Reçue",$M331="Sans objet"),IF($P331="Facture reçue","À payer",IF($P331="Payée","Terminé",IF($P331="Non facturée","Facture à recevoir","Suivi de facture"))),IF($M331="Partielle","Réception partielle",IF($M331="Refusée","Réception refusée",IF(NOT(ISNUMBER($K331)),"En cours",IF($K331&lt;TODAY(),"En retard",IF($K331&lt;=TODAY()+Paramètres!$B$8,"À suivre bientôt","En cours"))))))))</f>
        <v/>
      </c>
      <c r="S331" s="24" t="str">
        <f aca="false">IF($A331="","",IFERROR(IF($L331="","",$L331-$K331),""))</f>
        <v/>
      </c>
      <c r="T331" s="21"/>
      <c r="U331" s="23" t="str">
        <f aca="false">IF($A331="","",IFERROR(IF(AND($L331&lt;&gt;"",$L331&lt;$B331),"Date à vérifier",IF(AND(OR($P331="Facture reçue",$P331="Payée"),$O331=""),"Facture manquante",IF(COUNTIF($A$6:$A$500,$A331)&gt;1,"Doublon potentiel","OK"))),"À vérifier"))</f>
        <v/>
      </c>
    </row>
    <row r="332" customFormat="false" ht="15" hidden="false" customHeight="false" outlineLevel="0" collapsed="false">
      <c r="A332" s="19"/>
      <c r="B332" s="20"/>
      <c r="C332" s="19"/>
      <c r="D332" s="21"/>
      <c r="E332" s="19"/>
      <c r="F332" s="22"/>
      <c r="G332" s="19"/>
      <c r="H332" s="11" t="str">
        <f aca="false">IF($A332="","",IFERROR(IF($G332="Taxable",$F332*Paramètres!$B$6,0),0))</f>
        <v/>
      </c>
      <c r="I332" s="11" t="str">
        <f aca="false">IF($A332="","",IFERROR(IF($G332="Taxable",$F332*Paramètres!$B$7,0),0))</f>
        <v/>
      </c>
      <c r="J332" s="11" t="str">
        <f aca="false">IF($A332="","",IFERROR($F332+$H332+$I332,0))</f>
        <v/>
      </c>
      <c r="K332" s="20"/>
      <c r="L332" s="20"/>
      <c r="M332" s="19"/>
      <c r="N332" s="19"/>
      <c r="O332" s="19"/>
      <c r="P332" s="19"/>
      <c r="Q332" s="19"/>
      <c r="R332" s="23" t="str">
        <f aca="true">IF($A332="","",IF($N332="Annulé","Annulé",IF(OR($M332="Reçue",$M332="Sans objet"),IF($P332="Facture reçue","À payer",IF($P332="Payée","Terminé",IF($P332="Non facturée","Facture à recevoir","Suivi de facture"))),IF($M332="Partielle","Réception partielle",IF($M332="Refusée","Réception refusée",IF(NOT(ISNUMBER($K332)),"En cours",IF($K332&lt;TODAY(),"En retard",IF($K332&lt;=TODAY()+Paramètres!$B$8,"À suivre bientôt","En cours"))))))))</f>
        <v/>
      </c>
      <c r="S332" s="24" t="str">
        <f aca="false">IF($A332="","",IFERROR(IF($L332="","",$L332-$K332),""))</f>
        <v/>
      </c>
      <c r="T332" s="21"/>
      <c r="U332" s="23" t="str">
        <f aca="false">IF($A332="","",IFERROR(IF(AND($L332&lt;&gt;"",$L332&lt;$B332),"Date à vérifier",IF(AND(OR($P332="Facture reçue",$P332="Payée"),$O332=""),"Facture manquante",IF(COUNTIF($A$6:$A$500,$A332)&gt;1,"Doublon potentiel","OK"))),"À vérifier"))</f>
        <v/>
      </c>
    </row>
    <row r="333" customFormat="false" ht="15" hidden="false" customHeight="false" outlineLevel="0" collapsed="false">
      <c r="A333" s="19"/>
      <c r="B333" s="20"/>
      <c r="C333" s="19"/>
      <c r="D333" s="21"/>
      <c r="E333" s="19"/>
      <c r="F333" s="22"/>
      <c r="G333" s="19"/>
      <c r="H333" s="11" t="str">
        <f aca="false">IF($A333="","",IFERROR(IF($G333="Taxable",$F333*Paramètres!$B$6,0),0))</f>
        <v/>
      </c>
      <c r="I333" s="11" t="str">
        <f aca="false">IF($A333="","",IFERROR(IF($G333="Taxable",$F333*Paramètres!$B$7,0),0))</f>
        <v/>
      </c>
      <c r="J333" s="11" t="str">
        <f aca="false">IF($A333="","",IFERROR($F333+$H333+$I333,0))</f>
        <v/>
      </c>
      <c r="K333" s="20"/>
      <c r="L333" s="20"/>
      <c r="M333" s="19"/>
      <c r="N333" s="19"/>
      <c r="O333" s="19"/>
      <c r="P333" s="19"/>
      <c r="Q333" s="19"/>
      <c r="R333" s="23" t="str">
        <f aca="true">IF($A333="","",IF($N333="Annulé","Annulé",IF(OR($M333="Reçue",$M333="Sans objet"),IF($P333="Facture reçue","À payer",IF($P333="Payée","Terminé",IF($P333="Non facturée","Facture à recevoir","Suivi de facture"))),IF($M333="Partielle","Réception partielle",IF($M333="Refusée","Réception refusée",IF(NOT(ISNUMBER($K333)),"En cours",IF($K333&lt;TODAY(),"En retard",IF($K333&lt;=TODAY()+Paramètres!$B$8,"À suivre bientôt","En cours"))))))))</f>
        <v/>
      </c>
      <c r="S333" s="24" t="str">
        <f aca="false">IF($A333="","",IFERROR(IF($L333="","",$L333-$K333),""))</f>
        <v/>
      </c>
      <c r="T333" s="21"/>
      <c r="U333" s="23" t="str">
        <f aca="false">IF($A333="","",IFERROR(IF(AND($L333&lt;&gt;"",$L333&lt;$B333),"Date à vérifier",IF(AND(OR($P333="Facture reçue",$P333="Payée"),$O333=""),"Facture manquante",IF(COUNTIF($A$6:$A$500,$A333)&gt;1,"Doublon potentiel","OK"))),"À vérifier"))</f>
        <v/>
      </c>
    </row>
    <row r="334" customFormat="false" ht="15" hidden="false" customHeight="false" outlineLevel="0" collapsed="false">
      <c r="A334" s="19"/>
      <c r="B334" s="20"/>
      <c r="C334" s="19"/>
      <c r="D334" s="21"/>
      <c r="E334" s="19"/>
      <c r="F334" s="22"/>
      <c r="G334" s="19"/>
      <c r="H334" s="11" t="str">
        <f aca="false">IF($A334="","",IFERROR(IF($G334="Taxable",$F334*Paramètres!$B$6,0),0))</f>
        <v/>
      </c>
      <c r="I334" s="11" t="str">
        <f aca="false">IF($A334="","",IFERROR(IF($G334="Taxable",$F334*Paramètres!$B$7,0),0))</f>
        <v/>
      </c>
      <c r="J334" s="11" t="str">
        <f aca="false">IF($A334="","",IFERROR($F334+$H334+$I334,0))</f>
        <v/>
      </c>
      <c r="K334" s="20"/>
      <c r="L334" s="20"/>
      <c r="M334" s="19"/>
      <c r="N334" s="19"/>
      <c r="O334" s="19"/>
      <c r="P334" s="19"/>
      <c r="Q334" s="19"/>
      <c r="R334" s="23" t="str">
        <f aca="true">IF($A334="","",IF($N334="Annulé","Annulé",IF(OR($M334="Reçue",$M334="Sans objet"),IF($P334="Facture reçue","À payer",IF($P334="Payée","Terminé",IF($P334="Non facturée","Facture à recevoir","Suivi de facture"))),IF($M334="Partielle","Réception partielle",IF($M334="Refusée","Réception refusée",IF(NOT(ISNUMBER($K334)),"En cours",IF($K334&lt;TODAY(),"En retard",IF($K334&lt;=TODAY()+Paramètres!$B$8,"À suivre bientôt","En cours"))))))))</f>
        <v/>
      </c>
      <c r="S334" s="24" t="str">
        <f aca="false">IF($A334="","",IFERROR(IF($L334="","",$L334-$K334),""))</f>
        <v/>
      </c>
      <c r="T334" s="21"/>
      <c r="U334" s="23" t="str">
        <f aca="false">IF($A334="","",IFERROR(IF(AND($L334&lt;&gt;"",$L334&lt;$B334),"Date à vérifier",IF(AND(OR($P334="Facture reçue",$P334="Payée"),$O334=""),"Facture manquante",IF(COUNTIF($A$6:$A$500,$A334)&gt;1,"Doublon potentiel","OK"))),"À vérifier"))</f>
        <v/>
      </c>
    </row>
    <row r="335" customFormat="false" ht="15" hidden="false" customHeight="false" outlineLevel="0" collapsed="false">
      <c r="A335" s="19"/>
      <c r="B335" s="20"/>
      <c r="C335" s="19"/>
      <c r="D335" s="21"/>
      <c r="E335" s="19"/>
      <c r="F335" s="22"/>
      <c r="G335" s="19"/>
      <c r="H335" s="11" t="str">
        <f aca="false">IF($A335="","",IFERROR(IF($G335="Taxable",$F335*Paramètres!$B$6,0),0))</f>
        <v/>
      </c>
      <c r="I335" s="11" t="str">
        <f aca="false">IF($A335="","",IFERROR(IF($G335="Taxable",$F335*Paramètres!$B$7,0),0))</f>
        <v/>
      </c>
      <c r="J335" s="11" t="str">
        <f aca="false">IF($A335="","",IFERROR($F335+$H335+$I335,0))</f>
        <v/>
      </c>
      <c r="K335" s="20"/>
      <c r="L335" s="20"/>
      <c r="M335" s="19"/>
      <c r="N335" s="19"/>
      <c r="O335" s="19"/>
      <c r="P335" s="19"/>
      <c r="Q335" s="19"/>
      <c r="R335" s="23" t="str">
        <f aca="true">IF($A335="","",IF($N335="Annulé","Annulé",IF(OR($M335="Reçue",$M335="Sans objet"),IF($P335="Facture reçue","À payer",IF($P335="Payée","Terminé",IF($P335="Non facturée","Facture à recevoir","Suivi de facture"))),IF($M335="Partielle","Réception partielle",IF($M335="Refusée","Réception refusée",IF(NOT(ISNUMBER($K335)),"En cours",IF($K335&lt;TODAY(),"En retard",IF($K335&lt;=TODAY()+Paramètres!$B$8,"À suivre bientôt","En cours"))))))))</f>
        <v/>
      </c>
      <c r="S335" s="24" t="str">
        <f aca="false">IF($A335="","",IFERROR(IF($L335="","",$L335-$K335),""))</f>
        <v/>
      </c>
      <c r="T335" s="21"/>
      <c r="U335" s="23" t="str">
        <f aca="false">IF($A335="","",IFERROR(IF(AND($L335&lt;&gt;"",$L335&lt;$B335),"Date à vérifier",IF(AND(OR($P335="Facture reçue",$P335="Payée"),$O335=""),"Facture manquante",IF(COUNTIF($A$6:$A$500,$A335)&gt;1,"Doublon potentiel","OK"))),"À vérifier"))</f>
        <v/>
      </c>
    </row>
    <row r="336" customFormat="false" ht="15" hidden="false" customHeight="false" outlineLevel="0" collapsed="false">
      <c r="A336" s="19"/>
      <c r="B336" s="20"/>
      <c r="C336" s="19"/>
      <c r="D336" s="21"/>
      <c r="E336" s="19"/>
      <c r="F336" s="22"/>
      <c r="G336" s="19"/>
      <c r="H336" s="11" t="str">
        <f aca="false">IF($A336="","",IFERROR(IF($G336="Taxable",$F336*Paramètres!$B$6,0),0))</f>
        <v/>
      </c>
      <c r="I336" s="11" t="str">
        <f aca="false">IF($A336="","",IFERROR(IF($G336="Taxable",$F336*Paramètres!$B$7,0),0))</f>
        <v/>
      </c>
      <c r="J336" s="11" t="str">
        <f aca="false">IF($A336="","",IFERROR($F336+$H336+$I336,0))</f>
        <v/>
      </c>
      <c r="K336" s="20"/>
      <c r="L336" s="20"/>
      <c r="M336" s="19"/>
      <c r="N336" s="19"/>
      <c r="O336" s="19"/>
      <c r="P336" s="19"/>
      <c r="Q336" s="19"/>
      <c r="R336" s="23" t="str">
        <f aca="true">IF($A336="","",IF($N336="Annulé","Annulé",IF(OR($M336="Reçue",$M336="Sans objet"),IF($P336="Facture reçue","À payer",IF($P336="Payée","Terminé",IF($P336="Non facturée","Facture à recevoir","Suivi de facture"))),IF($M336="Partielle","Réception partielle",IF($M336="Refusée","Réception refusée",IF(NOT(ISNUMBER($K336)),"En cours",IF($K336&lt;TODAY(),"En retard",IF($K336&lt;=TODAY()+Paramètres!$B$8,"À suivre bientôt","En cours"))))))))</f>
        <v/>
      </c>
      <c r="S336" s="24" t="str">
        <f aca="false">IF($A336="","",IFERROR(IF($L336="","",$L336-$K336),""))</f>
        <v/>
      </c>
      <c r="T336" s="21"/>
      <c r="U336" s="23" t="str">
        <f aca="false">IF($A336="","",IFERROR(IF(AND($L336&lt;&gt;"",$L336&lt;$B336),"Date à vérifier",IF(AND(OR($P336="Facture reçue",$P336="Payée"),$O336=""),"Facture manquante",IF(COUNTIF($A$6:$A$500,$A336)&gt;1,"Doublon potentiel","OK"))),"À vérifier"))</f>
        <v/>
      </c>
    </row>
    <row r="337" customFormat="false" ht="15" hidden="false" customHeight="false" outlineLevel="0" collapsed="false">
      <c r="A337" s="19"/>
      <c r="B337" s="20"/>
      <c r="C337" s="19"/>
      <c r="D337" s="21"/>
      <c r="E337" s="19"/>
      <c r="F337" s="22"/>
      <c r="G337" s="19"/>
      <c r="H337" s="11" t="str">
        <f aca="false">IF($A337="","",IFERROR(IF($G337="Taxable",$F337*Paramètres!$B$6,0),0))</f>
        <v/>
      </c>
      <c r="I337" s="11" t="str">
        <f aca="false">IF($A337="","",IFERROR(IF($G337="Taxable",$F337*Paramètres!$B$7,0),0))</f>
        <v/>
      </c>
      <c r="J337" s="11" t="str">
        <f aca="false">IF($A337="","",IFERROR($F337+$H337+$I337,0))</f>
        <v/>
      </c>
      <c r="K337" s="20"/>
      <c r="L337" s="20"/>
      <c r="M337" s="19"/>
      <c r="N337" s="19"/>
      <c r="O337" s="19"/>
      <c r="P337" s="19"/>
      <c r="Q337" s="19"/>
      <c r="R337" s="23" t="str">
        <f aca="true">IF($A337="","",IF($N337="Annulé","Annulé",IF(OR($M337="Reçue",$M337="Sans objet"),IF($P337="Facture reçue","À payer",IF($P337="Payée","Terminé",IF($P337="Non facturée","Facture à recevoir","Suivi de facture"))),IF($M337="Partielle","Réception partielle",IF($M337="Refusée","Réception refusée",IF(NOT(ISNUMBER($K337)),"En cours",IF($K337&lt;TODAY(),"En retard",IF($K337&lt;=TODAY()+Paramètres!$B$8,"À suivre bientôt","En cours"))))))))</f>
        <v/>
      </c>
      <c r="S337" s="24" t="str">
        <f aca="false">IF($A337="","",IFERROR(IF($L337="","",$L337-$K337),""))</f>
        <v/>
      </c>
      <c r="T337" s="21"/>
      <c r="U337" s="23" t="str">
        <f aca="false">IF($A337="","",IFERROR(IF(AND($L337&lt;&gt;"",$L337&lt;$B337),"Date à vérifier",IF(AND(OR($P337="Facture reçue",$P337="Payée"),$O337=""),"Facture manquante",IF(COUNTIF($A$6:$A$500,$A337)&gt;1,"Doublon potentiel","OK"))),"À vérifier"))</f>
        <v/>
      </c>
    </row>
    <row r="338" customFormat="false" ht="15" hidden="false" customHeight="false" outlineLevel="0" collapsed="false">
      <c r="A338" s="19"/>
      <c r="B338" s="20"/>
      <c r="C338" s="19"/>
      <c r="D338" s="21"/>
      <c r="E338" s="19"/>
      <c r="F338" s="22"/>
      <c r="G338" s="19"/>
      <c r="H338" s="11" t="str">
        <f aca="false">IF($A338="","",IFERROR(IF($G338="Taxable",$F338*Paramètres!$B$6,0),0))</f>
        <v/>
      </c>
      <c r="I338" s="11" t="str">
        <f aca="false">IF($A338="","",IFERROR(IF($G338="Taxable",$F338*Paramètres!$B$7,0),0))</f>
        <v/>
      </c>
      <c r="J338" s="11" t="str">
        <f aca="false">IF($A338="","",IFERROR($F338+$H338+$I338,0))</f>
        <v/>
      </c>
      <c r="K338" s="20"/>
      <c r="L338" s="20"/>
      <c r="M338" s="19"/>
      <c r="N338" s="19"/>
      <c r="O338" s="19"/>
      <c r="P338" s="19"/>
      <c r="Q338" s="19"/>
      <c r="R338" s="23" t="str">
        <f aca="true">IF($A338="","",IF($N338="Annulé","Annulé",IF(OR($M338="Reçue",$M338="Sans objet"),IF($P338="Facture reçue","À payer",IF($P338="Payée","Terminé",IF($P338="Non facturée","Facture à recevoir","Suivi de facture"))),IF($M338="Partielle","Réception partielle",IF($M338="Refusée","Réception refusée",IF(NOT(ISNUMBER($K338)),"En cours",IF($K338&lt;TODAY(),"En retard",IF($K338&lt;=TODAY()+Paramètres!$B$8,"À suivre bientôt","En cours"))))))))</f>
        <v/>
      </c>
      <c r="S338" s="24" t="str">
        <f aca="false">IF($A338="","",IFERROR(IF($L338="","",$L338-$K338),""))</f>
        <v/>
      </c>
      <c r="T338" s="21"/>
      <c r="U338" s="23" t="str">
        <f aca="false">IF($A338="","",IFERROR(IF(AND($L338&lt;&gt;"",$L338&lt;$B338),"Date à vérifier",IF(AND(OR($P338="Facture reçue",$P338="Payée"),$O338=""),"Facture manquante",IF(COUNTIF($A$6:$A$500,$A338)&gt;1,"Doublon potentiel","OK"))),"À vérifier"))</f>
        <v/>
      </c>
    </row>
    <row r="339" customFormat="false" ht="15" hidden="false" customHeight="false" outlineLevel="0" collapsed="false">
      <c r="A339" s="19"/>
      <c r="B339" s="20"/>
      <c r="C339" s="19"/>
      <c r="D339" s="21"/>
      <c r="E339" s="19"/>
      <c r="F339" s="22"/>
      <c r="G339" s="19"/>
      <c r="H339" s="11" t="str">
        <f aca="false">IF($A339="","",IFERROR(IF($G339="Taxable",$F339*Paramètres!$B$6,0),0))</f>
        <v/>
      </c>
      <c r="I339" s="11" t="str">
        <f aca="false">IF($A339="","",IFERROR(IF($G339="Taxable",$F339*Paramètres!$B$7,0),0))</f>
        <v/>
      </c>
      <c r="J339" s="11" t="str">
        <f aca="false">IF($A339="","",IFERROR($F339+$H339+$I339,0))</f>
        <v/>
      </c>
      <c r="K339" s="20"/>
      <c r="L339" s="20"/>
      <c r="M339" s="19"/>
      <c r="N339" s="19"/>
      <c r="O339" s="19"/>
      <c r="P339" s="19"/>
      <c r="Q339" s="19"/>
      <c r="R339" s="23" t="str">
        <f aca="true">IF($A339="","",IF($N339="Annulé","Annulé",IF(OR($M339="Reçue",$M339="Sans objet"),IF($P339="Facture reçue","À payer",IF($P339="Payée","Terminé",IF($P339="Non facturée","Facture à recevoir","Suivi de facture"))),IF($M339="Partielle","Réception partielle",IF($M339="Refusée","Réception refusée",IF(NOT(ISNUMBER($K339)),"En cours",IF($K339&lt;TODAY(),"En retard",IF($K339&lt;=TODAY()+Paramètres!$B$8,"À suivre bientôt","En cours"))))))))</f>
        <v/>
      </c>
      <c r="S339" s="24" t="str">
        <f aca="false">IF($A339="","",IFERROR(IF($L339="","",$L339-$K339),""))</f>
        <v/>
      </c>
      <c r="T339" s="21"/>
      <c r="U339" s="23" t="str">
        <f aca="false">IF($A339="","",IFERROR(IF(AND($L339&lt;&gt;"",$L339&lt;$B339),"Date à vérifier",IF(AND(OR($P339="Facture reçue",$P339="Payée"),$O339=""),"Facture manquante",IF(COUNTIF($A$6:$A$500,$A339)&gt;1,"Doublon potentiel","OK"))),"À vérifier"))</f>
        <v/>
      </c>
    </row>
    <row r="340" customFormat="false" ht="15" hidden="false" customHeight="false" outlineLevel="0" collapsed="false">
      <c r="A340" s="19"/>
      <c r="B340" s="20"/>
      <c r="C340" s="19"/>
      <c r="D340" s="21"/>
      <c r="E340" s="19"/>
      <c r="F340" s="22"/>
      <c r="G340" s="19"/>
      <c r="H340" s="11" t="str">
        <f aca="false">IF($A340="","",IFERROR(IF($G340="Taxable",$F340*Paramètres!$B$6,0),0))</f>
        <v/>
      </c>
      <c r="I340" s="11" t="str">
        <f aca="false">IF($A340="","",IFERROR(IF($G340="Taxable",$F340*Paramètres!$B$7,0),0))</f>
        <v/>
      </c>
      <c r="J340" s="11" t="str">
        <f aca="false">IF($A340="","",IFERROR($F340+$H340+$I340,0))</f>
        <v/>
      </c>
      <c r="K340" s="20"/>
      <c r="L340" s="20"/>
      <c r="M340" s="19"/>
      <c r="N340" s="19"/>
      <c r="O340" s="19"/>
      <c r="P340" s="19"/>
      <c r="Q340" s="19"/>
      <c r="R340" s="23" t="str">
        <f aca="true">IF($A340="","",IF($N340="Annulé","Annulé",IF(OR($M340="Reçue",$M340="Sans objet"),IF($P340="Facture reçue","À payer",IF($P340="Payée","Terminé",IF($P340="Non facturée","Facture à recevoir","Suivi de facture"))),IF($M340="Partielle","Réception partielle",IF($M340="Refusée","Réception refusée",IF(NOT(ISNUMBER($K340)),"En cours",IF($K340&lt;TODAY(),"En retard",IF($K340&lt;=TODAY()+Paramètres!$B$8,"À suivre bientôt","En cours"))))))))</f>
        <v/>
      </c>
      <c r="S340" s="24" t="str">
        <f aca="false">IF($A340="","",IFERROR(IF($L340="","",$L340-$K340),""))</f>
        <v/>
      </c>
      <c r="T340" s="21"/>
      <c r="U340" s="23" t="str">
        <f aca="false">IF($A340="","",IFERROR(IF(AND($L340&lt;&gt;"",$L340&lt;$B340),"Date à vérifier",IF(AND(OR($P340="Facture reçue",$P340="Payée"),$O340=""),"Facture manquante",IF(COUNTIF($A$6:$A$500,$A340)&gt;1,"Doublon potentiel","OK"))),"À vérifier"))</f>
        <v/>
      </c>
    </row>
    <row r="341" customFormat="false" ht="15" hidden="false" customHeight="false" outlineLevel="0" collapsed="false">
      <c r="A341" s="19"/>
      <c r="B341" s="20"/>
      <c r="C341" s="19"/>
      <c r="D341" s="21"/>
      <c r="E341" s="19"/>
      <c r="F341" s="22"/>
      <c r="G341" s="19"/>
      <c r="H341" s="11" t="str">
        <f aca="false">IF($A341="","",IFERROR(IF($G341="Taxable",$F341*Paramètres!$B$6,0),0))</f>
        <v/>
      </c>
      <c r="I341" s="11" t="str">
        <f aca="false">IF($A341="","",IFERROR(IF($G341="Taxable",$F341*Paramètres!$B$7,0),0))</f>
        <v/>
      </c>
      <c r="J341" s="11" t="str">
        <f aca="false">IF($A341="","",IFERROR($F341+$H341+$I341,0))</f>
        <v/>
      </c>
      <c r="K341" s="20"/>
      <c r="L341" s="20"/>
      <c r="M341" s="19"/>
      <c r="N341" s="19"/>
      <c r="O341" s="19"/>
      <c r="P341" s="19"/>
      <c r="Q341" s="19"/>
      <c r="R341" s="23" t="str">
        <f aca="true">IF($A341="","",IF($N341="Annulé","Annulé",IF(OR($M341="Reçue",$M341="Sans objet"),IF($P341="Facture reçue","À payer",IF($P341="Payée","Terminé",IF($P341="Non facturée","Facture à recevoir","Suivi de facture"))),IF($M341="Partielle","Réception partielle",IF($M341="Refusée","Réception refusée",IF(NOT(ISNUMBER($K341)),"En cours",IF($K341&lt;TODAY(),"En retard",IF($K341&lt;=TODAY()+Paramètres!$B$8,"À suivre bientôt","En cours"))))))))</f>
        <v/>
      </c>
      <c r="S341" s="24" t="str">
        <f aca="false">IF($A341="","",IFERROR(IF($L341="","",$L341-$K341),""))</f>
        <v/>
      </c>
      <c r="T341" s="21"/>
      <c r="U341" s="23" t="str">
        <f aca="false">IF($A341="","",IFERROR(IF(AND($L341&lt;&gt;"",$L341&lt;$B341),"Date à vérifier",IF(AND(OR($P341="Facture reçue",$P341="Payée"),$O341=""),"Facture manquante",IF(COUNTIF($A$6:$A$500,$A341)&gt;1,"Doublon potentiel","OK"))),"À vérifier"))</f>
        <v/>
      </c>
    </row>
    <row r="342" customFormat="false" ht="15" hidden="false" customHeight="false" outlineLevel="0" collapsed="false">
      <c r="A342" s="19"/>
      <c r="B342" s="20"/>
      <c r="C342" s="19"/>
      <c r="D342" s="21"/>
      <c r="E342" s="19"/>
      <c r="F342" s="22"/>
      <c r="G342" s="19"/>
      <c r="H342" s="11" t="str">
        <f aca="false">IF($A342="","",IFERROR(IF($G342="Taxable",$F342*Paramètres!$B$6,0),0))</f>
        <v/>
      </c>
      <c r="I342" s="11" t="str">
        <f aca="false">IF($A342="","",IFERROR(IF($G342="Taxable",$F342*Paramètres!$B$7,0),0))</f>
        <v/>
      </c>
      <c r="J342" s="11" t="str">
        <f aca="false">IF($A342="","",IFERROR($F342+$H342+$I342,0))</f>
        <v/>
      </c>
      <c r="K342" s="20"/>
      <c r="L342" s="20"/>
      <c r="M342" s="19"/>
      <c r="N342" s="19"/>
      <c r="O342" s="19"/>
      <c r="P342" s="19"/>
      <c r="Q342" s="19"/>
      <c r="R342" s="23" t="str">
        <f aca="true">IF($A342="","",IF($N342="Annulé","Annulé",IF(OR($M342="Reçue",$M342="Sans objet"),IF($P342="Facture reçue","À payer",IF($P342="Payée","Terminé",IF($P342="Non facturée","Facture à recevoir","Suivi de facture"))),IF($M342="Partielle","Réception partielle",IF($M342="Refusée","Réception refusée",IF(NOT(ISNUMBER($K342)),"En cours",IF($K342&lt;TODAY(),"En retard",IF($K342&lt;=TODAY()+Paramètres!$B$8,"À suivre bientôt","En cours"))))))))</f>
        <v/>
      </c>
      <c r="S342" s="24" t="str">
        <f aca="false">IF($A342="","",IFERROR(IF($L342="","",$L342-$K342),""))</f>
        <v/>
      </c>
      <c r="T342" s="21"/>
      <c r="U342" s="23" t="str">
        <f aca="false">IF($A342="","",IFERROR(IF(AND($L342&lt;&gt;"",$L342&lt;$B342),"Date à vérifier",IF(AND(OR($P342="Facture reçue",$P342="Payée"),$O342=""),"Facture manquante",IF(COUNTIF($A$6:$A$500,$A342)&gt;1,"Doublon potentiel","OK"))),"À vérifier"))</f>
        <v/>
      </c>
    </row>
    <row r="343" customFormat="false" ht="15" hidden="false" customHeight="false" outlineLevel="0" collapsed="false">
      <c r="A343" s="19"/>
      <c r="B343" s="20"/>
      <c r="C343" s="19"/>
      <c r="D343" s="21"/>
      <c r="E343" s="19"/>
      <c r="F343" s="22"/>
      <c r="G343" s="19"/>
      <c r="H343" s="11" t="str">
        <f aca="false">IF($A343="","",IFERROR(IF($G343="Taxable",$F343*Paramètres!$B$6,0),0))</f>
        <v/>
      </c>
      <c r="I343" s="11" t="str">
        <f aca="false">IF($A343="","",IFERROR(IF($G343="Taxable",$F343*Paramètres!$B$7,0),0))</f>
        <v/>
      </c>
      <c r="J343" s="11" t="str">
        <f aca="false">IF($A343="","",IFERROR($F343+$H343+$I343,0))</f>
        <v/>
      </c>
      <c r="K343" s="20"/>
      <c r="L343" s="20"/>
      <c r="M343" s="19"/>
      <c r="N343" s="19"/>
      <c r="O343" s="19"/>
      <c r="P343" s="19"/>
      <c r="Q343" s="19"/>
      <c r="R343" s="23" t="str">
        <f aca="true">IF($A343="","",IF($N343="Annulé","Annulé",IF(OR($M343="Reçue",$M343="Sans objet"),IF($P343="Facture reçue","À payer",IF($P343="Payée","Terminé",IF($P343="Non facturée","Facture à recevoir","Suivi de facture"))),IF($M343="Partielle","Réception partielle",IF($M343="Refusée","Réception refusée",IF(NOT(ISNUMBER($K343)),"En cours",IF($K343&lt;TODAY(),"En retard",IF($K343&lt;=TODAY()+Paramètres!$B$8,"À suivre bientôt","En cours"))))))))</f>
        <v/>
      </c>
      <c r="S343" s="24" t="str">
        <f aca="false">IF($A343="","",IFERROR(IF($L343="","",$L343-$K343),""))</f>
        <v/>
      </c>
      <c r="T343" s="21"/>
      <c r="U343" s="23" t="str">
        <f aca="false">IF($A343="","",IFERROR(IF(AND($L343&lt;&gt;"",$L343&lt;$B343),"Date à vérifier",IF(AND(OR($P343="Facture reçue",$P343="Payée"),$O343=""),"Facture manquante",IF(COUNTIF($A$6:$A$500,$A343)&gt;1,"Doublon potentiel","OK"))),"À vérifier"))</f>
        <v/>
      </c>
    </row>
    <row r="344" customFormat="false" ht="15" hidden="false" customHeight="false" outlineLevel="0" collapsed="false">
      <c r="A344" s="19"/>
      <c r="B344" s="20"/>
      <c r="C344" s="19"/>
      <c r="D344" s="21"/>
      <c r="E344" s="19"/>
      <c r="F344" s="22"/>
      <c r="G344" s="19"/>
      <c r="H344" s="11" t="str">
        <f aca="false">IF($A344="","",IFERROR(IF($G344="Taxable",$F344*Paramètres!$B$6,0),0))</f>
        <v/>
      </c>
      <c r="I344" s="11" t="str">
        <f aca="false">IF($A344="","",IFERROR(IF($G344="Taxable",$F344*Paramètres!$B$7,0),0))</f>
        <v/>
      </c>
      <c r="J344" s="11" t="str">
        <f aca="false">IF($A344="","",IFERROR($F344+$H344+$I344,0))</f>
        <v/>
      </c>
      <c r="K344" s="20"/>
      <c r="L344" s="20"/>
      <c r="M344" s="19"/>
      <c r="N344" s="19"/>
      <c r="O344" s="19"/>
      <c r="P344" s="19"/>
      <c r="Q344" s="19"/>
      <c r="R344" s="23" t="str">
        <f aca="true">IF($A344="","",IF($N344="Annulé","Annulé",IF(OR($M344="Reçue",$M344="Sans objet"),IF($P344="Facture reçue","À payer",IF($P344="Payée","Terminé",IF($P344="Non facturée","Facture à recevoir","Suivi de facture"))),IF($M344="Partielle","Réception partielle",IF($M344="Refusée","Réception refusée",IF(NOT(ISNUMBER($K344)),"En cours",IF($K344&lt;TODAY(),"En retard",IF($K344&lt;=TODAY()+Paramètres!$B$8,"À suivre bientôt","En cours"))))))))</f>
        <v/>
      </c>
      <c r="S344" s="24" t="str">
        <f aca="false">IF($A344="","",IFERROR(IF($L344="","",$L344-$K344),""))</f>
        <v/>
      </c>
      <c r="T344" s="21"/>
      <c r="U344" s="23" t="str">
        <f aca="false">IF($A344="","",IFERROR(IF(AND($L344&lt;&gt;"",$L344&lt;$B344),"Date à vérifier",IF(AND(OR($P344="Facture reçue",$P344="Payée"),$O344=""),"Facture manquante",IF(COUNTIF($A$6:$A$500,$A344)&gt;1,"Doublon potentiel","OK"))),"À vérifier"))</f>
        <v/>
      </c>
    </row>
    <row r="345" customFormat="false" ht="15" hidden="false" customHeight="false" outlineLevel="0" collapsed="false">
      <c r="A345" s="19"/>
      <c r="B345" s="20"/>
      <c r="C345" s="19"/>
      <c r="D345" s="21"/>
      <c r="E345" s="19"/>
      <c r="F345" s="22"/>
      <c r="G345" s="19"/>
      <c r="H345" s="11" t="str">
        <f aca="false">IF($A345="","",IFERROR(IF($G345="Taxable",$F345*Paramètres!$B$6,0),0))</f>
        <v/>
      </c>
      <c r="I345" s="11" t="str">
        <f aca="false">IF($A345="","",IFERROR(IF($G345="Taxable",$F345*Paramètres!$B$7,0),0))</f>
        <v/>
      </c>
      <c r="J345" s="11" t="str">
        <f aca="false">IF($A345="","",IFERROR($F345+$H345+$I345,0))</f>
        <v/>
      </c>
      <c r="K345" s="20"/>
      <c r="L345" s="20"/>
      <c r="M345" s="19"/>
      <c r="N345" s="19"/>
      <c r="O345" s="19"/>
      <c r="P345" s="19"/>
      <c r="Q345" s="19"/>
      <c r="R345" s="23" t="str">
        <f aca="true">IF($A345="","",IF($N345="Annulé","Annulé",IF(OR($M345="Reçue",$M345="Sans objet"),IF($P345="Facture reçue","À payer",IF($P345="Payée","Terminé",IF($P345="Non facturée","Facture à recevoir","Suivi de facture"))),IF($M345="Partielle","Réception partielle",IF($M345="Refusée","Réception refusée",IF(NOT(ISNUMBER($K345)),"En cours",IF($K345&lt;TODAY(),"En retard",IF($K345&lt;=TODAY()+Paramètres!$B$8,"À suivre bientôt","En cours"))))))))</f>
        <v/>
      </c>
      <c r="S345" s="24" t="str">
        <f aca="false">IF($A345="","",IFERROR(IF($L345="","",$L345-$K345),""))</f>
        <v/>
      </c>
      <c r="T345" s="21"/>
      <c r="U345" s="23" t="str">
        <f aca="false">IF($A345="","",IFERROR(IF(AND($L345&lt;&gt;"",$L345&lt;$B345),"Date à vérifier",IF(AND(OR($P345="Facture reçue",$P345="Payée"),$O345=""),"Facture manquante",IF(COUNTIF($A$6:$A$500,$A345)&gt;1,"Doublon potentiel","OK"))),"À vérifier"))</f>
        <v/>
      </c>
    </row>
    <row r="346" customFormat="false" ht="15" hidden="false" customHeight="false" outlineLevel="0" collapsed="false">
      <c r="A346" s="19"/>
      <c r="B346" s="20"/>
      <c r="C346" s="19"/>
      <c r="D346" s="21"/>
      <c r="E346" s="19"/>
      <c r="F346" s="22"/>
      <c r="G346" s="19"/>
      <c r="H346" s="11" t="str">
        <f aca="false">IF($A346="","",IFERROR(IF($G346="Taxable",$F346*Paramètres!$B$6,0),0))</f>
        <v/>
      </c>
      <c r="I346" s="11" t="str">
        <f aca="false">IF($A346="","",IFERROR(IF($G346="Taxable",$F346*Paramètres!$B$7,0),0))</f>
        <v/>
      </c>
      <c r="J346" s="11" t="str">
        <f aca="false">IF($A346="","",IFERROR($F346+$H346+$I346,0))</f>
        <v/>
      </c>
      <c r="K346" s="20"/>
      <c r="L346" s="20"/>
      <c r="M346" s="19"/>
      <c r="N346" s="19"/>
      <c r="O346" s="19"/>
      <c r="P346" s="19"/>
      <c r="Q346" s="19"/>
      <c r="R346" s="23" t="str">
        <f aca="true">IF($A346="","",IF($N346="Annulé","Annulé",IF(OR($M346="Reçue",$M346="Sans objet"),IF($P346="Facture reçue","À payer",IF($P346="Payée","Terminé",IF($P346="Non facturée","Facture à recevoir","Suivi de facture"))),IF($M346="Partielle","Réception partielle",IF($M346="Refusée","Réception refusée",IF(NOT(ISNUMBER($K346)),"En cours",IF($K346&lt;TODAY(),"En retard",IF($K346&lt;=TODAY()+Paramètres!$B$8,"À suivre bientôt","En cours"))))))))</f>
        <v/>
      </c>
      <c r="S346" s="24" t="str">
        <f aca="false">IF($A346="","",IFERROR(IF($L346="","",$L346-$K346),""))</f>
        <v/>
      </c>
      <c r="T346" s="21"/>
      <c r="U346" s="23" t="str">
        <f aca="false">IF($A346="","",IFERROR(IF(AND($L346&lt;&gt;"",$L346&lt;$B346),"Date à vérifier",IF(AND(OR($P346="Facture reçue",$P346="Payée"),$O346=""),"Facture manquante",IF(COUNTIF($A$6:$A$500,$A346)&gt;1,"Doublon potentiel","OK"))),"À vérifier"))</f>
        <v/>
      </c>
    </row>
    <row r="347" customFormat="false" ht="15" hidden="false" customHeight="false" outlineLevel="0" collapsed="false">
      <c r="A347" s="19"/>
      <c r="B347" s="20"/>
      <c r="C347" s="19"/>
      <c r="D347" s="21"/>
      <c r="E347" s="19"/>
      <c r="F347" s="22"/>
      <c r="G347" s="19"/>
      <c r="H347" s="11" t="str">
        <f aca="false">IF($A347="","",IFERROR(IF($G347="Taxable",$F347*Paramètres!$B$6,0),0))</f>
        <v/>
      </c>
      <c r="I347" s="11" t="str">
        <f aca="false">IF($A347="","",IFERROR(IF($G347="Taxable",$F347*Paramètres!$B$7,0),0))</f>
        <v/>
      </c>
      <c r="J347" s="11" t="str">
        <f aca="false">IF($A347="","",IFERROR($F347+$H347+$I347,0))</f>
        <v/>
      </c>
      <c r="K347" s="20"/>
      <c r="L347" s="20"/>
      <c r="M347" s="19"/>
      <c r="N347" s="19"/>
      <c r="O347" s="19"/>
      <c r="P347" s="19"/>
      <c r="Q347" s="19"/>
      <c r="R347" s="23" t="str">
        <f aca="true">IF($A347="","",IF($N347="Annulé","Annulé",IF(OR($M347="Reçue",$M347="Sans objet"),IF($P347="Facture reçue","À payer",IF($P347="Payée","Terminé",IF($P347="Non facturée","Facture à recevoir","Suivi de facture"))),IF($M347="Partielle","Réception partielle",IF($M347="Refusée","Réception refusée",IF(NOT(ISNUMBER($K347)),"En cours",IF($K347&lt;TODAY(),"En retard",IF($K347&lt;=TODAY()+Paramètres!$B$8,"À suivre bientôt","En cours"))))))))</f>
        <v/>
      </c>
      <c r="S347" s="24" t="str">
        <f aca="false">IF($A347="","",IFERROR(IF($L347="","",$L347-$K347),""))</f>
        <v/>
      </c>
      <c r="T347" s="21"/>
      <c r="U347" s="23" t="str">
        <f aca="false">IF($A347="","",IFERROR(IF(AND($L347&lt;&gt;"",$L347&lt;$B347),"Date à vérifier",IF(AND(OR($P347="Facture reçue",$P347="Payée"),$O347=""),"Facture manquante",IF(COUNTIF($A$6:$A$500,$A347)&gt;1,"Doublon potentiel","OK"))),"À vérifier"))</f>
        <v/>
      </c>
    </row>
    <row r="348" customFormat="false" ht="15" hidden="false" customHeight="false" outlineLevel="0" collapsed="false">
      <c r="A348" s="19"/>
      <c r="B348" s="20"/>
      <c r="C348" s="19"/>
      <c r="D348" s="21"/>
      <c r="E348" s="19"/>
      <c r="F348" s="22"/>
      <c r="G348" s="19"/>
      <c r="H348" s="11" t="str">
        <f aca="false">IF($A348="","",IFERROR(IF($G348="Taxable",$F348*Paramètres!$B$6,0),0))</f>
        <v/>
      </c>
      <c r="I348" s="11" t="str">
        <f aca="false">IF($A348="","",IFERROR(IF($G348="Taxable",$F348*Paramètres!$B$7,0),0))</f>
        <v/>
      </c>
      <c r="J348" s="11" t="str">
        <f aca="false">IF($A348="","",IFERROR($F348+$H348+$I348,0))</f>
        <v/>
      </c>
      <c r="K348" s="20"/>
      <c r="L348" s="20"/>
      <c r="M348" s="19"/>
      <c r="N348" s="19"/>
      <c r="O348" s="19"/>
      <c r="P348" s="19"/>
      <c r="Q348" s="19"/>
      <c r="R348" s="23" t="str">
        <f aca="true">IF($A348="","",IF($N348="Annulé","Annulé",IF(OR($M348="Reçue",$M348="Sans objet"),IF($P348="Facture reçue","À payer",IF($P348="Payée","Terminé",IF($P348="Non facturée","Facture à recevoir","Suivi de facture"))),IF($M348="Partielle","Réception partielle",IF($M348="Refusée","Réception refusée",IF(NOT(ISNUMBER($K348)),"En cours",IF($K348&lt;TODAY(),"En retard",IF($K348&lt;=TODAY()+Paramètres!$B$8,"À suivre bientôt","En cours"))))))))</f>
        <v/>
      </c>
      <c r="S348" s="24" t="str">
        <f aca="false">IF($A348="","",IFERROR(IF($L348="","",$L348-$K348),""))</f>
        <v/>
      </c>
      <c r="T348" s="21"/>
      <c r="U348" s="23" t="str">
        <f aca="false">IF($A348="","",IFERROR(IF(AND($L348&lt;&gt;"",$L348&lt;$B348),"Date à vérifier",IF(AND(OR($P348="Facture reçue",$P348="Payée"),$O348=""),"Facture manquante",IF(COUNTIF($A$6:$A$500,$A348)&gt;1,"Doublon potentiel","OK"))),"À vérifier"))</f>
        <v/>
      </c>
    </row>
    <row r="349" customFormat="false" ht="15" hidden="false" customHeight="false" outlineLevel="0" collapsed="false">
      <c r="A349" s="19"/>
      <c r="B349" s="20"/>
      <c r="C349" s="19"/>
      <c r="D349" s="21"/>
      <c r="E349" s="19"/>
      <c r="F349" s="22"/>
      <c r="G349" s="19"/>
      <c r="H349" s="11" t="str">
        <f aca="false">IF($A349="","",IFERROR(IF($G349="Taxable",$F349*Paramètres!$B$6,0),0))</f>
        <v/>
      </c>
      <c r="I349" s="11" t="str">
        <f aca="false">IF($A349="","",IFERROR(IF($G349="Taxable",$F349*Paramètres!$B$7,0),0))</f>
        <v/>
      </c>
      <c r="J349" s="11" t="str">
        <f aca="false">IF($A349="","",IFERROR($F349+$H349+$I349,0))</f>
        <v/>
      </c>
      <c r="K349" s="20"/>
      <c r="L349" s="20"/>
      <c r="M349" s="19"/>
      <c r="N349" s="19"/>
      <c r="O349" s="19"/>
      <c r="P349" s="19"/>
      <c r="Q349" s="19"/>
      <c r="R349" s="23" t="str">
        <f aca="true">IF($A349="","",IF($N349="Annulé","Annulé",IF(OR($M349="Reçue",$M349="Sans objet"),IF($P349="Facture reçue","À payer",IF($P349="Payée","Terminé",IF($P349="Non facturée","Facture à recevoir","Suivi de facture"))),IF($M349="Partielle","Réception partielle",IF($M349="Refusée","Réception refusée",IF(NOT(ISNUMBER($K349)),"En cours",IF($K349&lt;TODAY(),"En retard",IF($K349&lt;=TODAY()+Paramètres!$B$8,"À suivre bientôt","En cours"))))))))</f>
        <v/>
      </c>
      <c r="S349" s="24" t="str">
        <f aca="false">IF($A349="","",IFERROR(IF($L349="","",$L349-$K349),""))</f>
        <v/>
      </c>
      <c r="T349" s="21"/>
      <c r="U349" s="23" t="str">
        <f aca="false">IF($A349="","",IFERROR(IF(AND($L349&lt;&gt;"",$L349&lt;$B349),"Date à vérifier",IF(AND(OR($P349="Facture reçue",$P349="Payée"),$O349=""),"Facture manquante",IF(COUNTIF($A$6:$A$500,$A349)&gt;1,"Doublon potentiel","OK"))),"À vérifier"))</f>
        <v/>
      </c>
    </row>
    <row r="350" customFormat="false" ht="15" hidden="false" customHeight="false" outlineLevel="0" collapsed="false">
      <c r="A350" s="19"/>
      <c r="B350" s="20"/>
      <c r="C350" s="19"/>
      <c r="D350" s="21"/>
      <c r="E350" s="19"/>
      <c r="F350" s="22"/>
      <c r="G350" s="19"/>
      <c r="H350" s="11" t="str">
        <f aca="false">IF($A350="","",IFERROR(IF($G350="Taxable",$F350*Paramètres!$B$6,0),0))</f>
        <v/>
      </c>
      <c r="I350" s="11" t="str">
        <f aca="false">IF($A350="","",IFERROR(IF($G350="Taxable",$F350*Paramètres!$B$7,0),0))</f>
        <v/>
      </c>
      <c r="J350" s="11" t="str">
        <f aca="false">IF($A350="","",IFERROR($F350+$H350+$I350,0))</f>
        <v/>
      </c>
      <c r="K350" s="20"/>
      <c r="L350" s="20"/>
      <c r="M350" s="19"/>
      <c r="N350" s="19"/>
      <c r="O350" s="19"/>
      <c r="P350" s="19"/>
      <c r="Q350" s="19"/>
      <c r="R350" s="23" t="str">
        <f aca="true">IF($A350="","",IF($N350="Annulé","Annulé",IF(OR($M350="Reçue",$M350="Sans objet"),IF($P350="Facture reçue","À payer",IF($P350="Payée","Terminé",IF($P350="Non facturée","Facture à recevoir","Suivi de facture"))),IF($M350="Partielle","Réception partielle",IF($M350="Refusée","Réception refusée",IF(NOT(ISNUMBER($K350)),"En cours",IF($K350&lt;TODAY(),"En retard",IF($K350&lt;=TODAY()+Paramètres!$B$8,"À suivre bientôt","En cours"))))))))</f>
        <v/>
      </c>
      <c r="S350" s="24" t="str">
        <f aca="false">IF($A350="","",IFERROR(IF($L350="","",$L350-$K350),""))</f>
        <v/>
      </c>
      <c r="T350" s="21"/>
      <c r="U350" s="23" t="str">
        <f aca="false">IF($A350="","",IFERROR(IF(AND($L350&lt;&gt;"",$L350&lt;$B350),"Date à vérifier",IF(AND(OR($P350="Facture reçue",$P350="Payée"),$O350=""),"Facture manquante",IF(COUNTIF($A$6:$A$500,$A350)&gt;1,"Doublon potentiel","OK"))),"À vérifier"))</f>
        <v/>
      </c>
    </row>
    <row r="351" customFormat="false" ht="15" hidden="false" customHeight="false" outlineLevel="0" collapsed="false">
      <c r="A351" s="19"/>
      <c r="B351" s="20"/>
      <c r="C351" s="19"/>
      <c r="D351" s="21"/>
      <c r="E351" s="19"/>
      <c r="F351" s="22"/>
      <c r="G351" s="19"/>
      <c r="H351" s="11" t="str">
        <f aca="false">IF($A351="","",IFERROR(IF($G351="Taxable",$F351*Paramètres!$B$6,0),0))</f>
        <v/>
      </c>
      <c r="I351" s="11" t="str">
        <f aca="false">IF($A351="","",IFERROR(IF($G351="Taxable",$F351*Paramètres!$B$7,0),0))</f>
        <v/>
      </c>
      <c r="J351" s="11" t="str">
        <f aca="false">IF($A351="","",IFERROR($F351+$H351+$I351,0))</f>
        <v/>
      </c>
      <c r="K351" s="20"/>
      <c r="L351" s="20"/>
      <c r="M351" s="19"/>
      <c r="N351" s="19"/>
      <c r="O351" s="19"/>
      <c r="P351" s="19"/>
      <c r="Q351" s="19"/>
      <c r="R351" s="23" t="str">
        <f aca="true">IF($A351="","",IF($N351="Annulé","Annulé",IF(OR($M351="Reçue",$M351="Sans objet"),IF($P351="Facture reçue","À payer",IF($P351="Payée","Terminé",IF($P351="Non facturée","Facture à recevoir","Suivi de facture"))),IF($M351="Partielle","Réception partielle",IF($M351="Refusée","Réception refusée",IF(NOT(ISNUMBER($K351)),"En cours",IF($K351&lt;TODAY(),"En retard",IF($K351&lt;=TODAY()+Paramètres!$B$8,"À suivre bientôt","En cours"))))))))</f>
        <v/>
      </c>
      <c r="S351" s="24" t="str">
        <f aca="false">IF($A351="","",IFERROR(IF($L351="","",$L351-$K351),""))</f>
        <v/>
      </c>
      <c r="T351" s="21"/>
      <c r="U351" s="23" t="str">
        <f aca="false">IF($A351="","",IFERROR(IF(AND($L351&lt;&gt;"",$L351&lt;$B351),"Date à vérifier",IF(AND(OR($P351="Facture reçue",$P351="Payée"),$O351=""),"Facture manquante",IF(COUNTIF($A$6:$A$500,$A351)&gt;1,"Doublon potentiel","OK"))),"À vérifier"))</f>
        <v/>
      </c>
    </row>
    <row r="352" customFormat="false" ht="15" hidden="false" customHeight="false" outlineLevel="0" collapsed="false">
      <c r="A352" s="19"/>
      <c r="B352" s="20"/>
      <c r="C352" s="19"/>
      <c r="D352" s="21"/>
      <c r="E352" s="19"/>
      <c r="F352" s="22"/>
      <c r="G352" s="19"/>
      <c r="H352" s="11" t="str">
        <f aca="false">IF($A352="","",IFERROR(IF($G352="Taxable",$F352*Paramètres!$B$6,0),0))</f>
        <v/>
      </c>
      <c r="I352" s="11" t="str">
        <f aca="false">IF($A352="","",IFERROR(IF($G352="Taxable",$F352*Paramètres!$B$7,0),0))</f>
        <v/>
      </c>
      <c r="J352" s="11" t="str">
        <f aca="false">IF($A352="","",IFERROR($F352+$H352+$I352,0))</f>
        <v/>
      </c>
      <c r="K352" s="20"/>
      <c r="L352" s="20"/>
      <c r="M352" s="19"/>
      <c r="N352" s="19"/>
      <c r="O352" s="19"/>
      <c r="P352" s="19"/>
      <c r="Q352" s="19"/>
      <c r="R352" s="23" t="str">
        <f aca="true">IF($A352="","",IF($N352="Annulé","Annulé",IF(OR($M352="Reçue",$M352="Sans objet"),IF($P352="Facture reçue","À payer",IF($P352="Payée","Terminé",IF($P352="Non facturée","Facture à recevoir","Suivi de facture"))),IF($M352="Partielle","Réception partielle",IF($M352="Refusée","Réception refusée",IF(NOT(ISNUMBER($K352)),"En cours",IF($K352&lt;TODAY(),"En retard",IF($K352&lt;=TODAY()+Paramètres!$B$8,"À suivre bientôt","En cours"))))))))</f>
        <v/>
      </c>
      <c r="S352" s="24" t="str">
        <f aca="false">IF($A352="","",IFERROR(IF($L352="","",$L352-$K352),""))</f>
        <v/>
      </c>
      <c r="T352" s="21"/>
      <c r="U352" s="23" t="str">
        <f aca="false">IF($A352="","",IFERROR(IF(AND($L352&lt;&gt;"",$L352&lt;$B352),"Date à vérifier",IF(AND(OR($P352="Facture reçue",$P352="Payée"),$O352=""),"Facture manquante",IF(COUNTIF($A$6:$A$500,$A352)&gt;1,"Doublon potentiel","OK"))),"À vérifier"))</f>
        <v/>
      </c>
    </row>
    <row r="353" customFormat="false" ht="15" hidden="false" customHeight="false" outlineLevel="0" collapsed="false">
      <c r="A353" s="19"/>
      <c r="B353" s="20"/>
      <c r="C353" s="19"/>
      <c r="D353" s="21"/>
      <c r="E353" s="19"/>
      <c r="F353" s="22"/>
      <c r="G353" s="19"/>
      <c r="H353" s="11" t="str">
        <f aca="false">IF($A353="","",IFERROR(IF($G353="Taxable",$F353*Paramètres!$B$6,0),0))</f>
        <v/>
      </c>
      <c r="I353" s="11" t="str">
        <f aca="false">IF($A353="","",IFERROR(IF($G353="Taxable",$F353*Paramètres!$B$7,0),0))</f>
        <v/>
      </c>
      <c r="J353" s="11" t="str">
        <f aca="false">IF($A353="","",IFERROR($F353+$H353+$I353,0))</f>
        <v/>
      </c>
      <c r="K353" s="20"/>
      <c r="L353" s="20"/>
      <c r="M353" s="19"/>
      <c r="N353" s="19"/>
      <c r="O353" s="19"/>
      <c r="P353" s="19"/>
      <c r="Q353" s="19"/>
      <c r="R353" s="23" t="str">
        <f aca="true">IF($A353="","",IF($N353="Annulé","Annulé",IF(OR($M353="Reçue",$M353="Sans objet"),IF($P353="Facture reçue","À payer",IF($P353="Payée","Terminé",IF($P353="Non facturée","Facture à recevoir","Suivi de facture"))),IF($M353="Partielle","Réception partielle",IF($M353="Refusée","Réception refusée",IF(NOT(ISNUMBER($K353)),"En cours",IF($K353&lt;TODAY(),"En retard",IF($K353&lt;=TODAY()+Paramètres!$B$8,"À suivre bientôt","En cours"))))))))</f>
        <v/>
      </c>
      <c r="S353" s="24" t="str">
        <f aca="false">IF($A353="","",IFERROR(IF($L353="","",$L353-$K353),""))</f>
        <v/>
      </c>
      <c r="T353" s="21"/>
      <c r="U353" s="23" t="str">
        <f aca="false">IF($A353="","",IFERROR(IF(AND($L353&lt;&gt;"",$L353&lt;$B353),"Date à vérifier",IF(AND(OR($P353="Facture reçue",$P353="Payée"),$O353=""),"Facture manquante",IF(COUNTIF($A$6:$A$500,$A353)&gt;1,"Doublon potentiel","OK"))),"À vérifier"))</f>
        <v/>
      </c>
    </row>
    <row r="354" customFormat="false" ht="15" hidden="false" customHeight="false" outlineLevel="0" collapsed="false">
      <c r="A354" s="19"/>
      <c r="B354" s="20"/>
      <c r="C354" s="19"/>
      <c r="D354" s="21"/>
      <c r="E354" s="19"/>
      <c r="F354" s="22"/>
      <c r="G354" s="19"/>
      <c r="H354" s="11" t="str">
        <f aca="false">IF($A354="","",IFERROR(IF($G354="Taxable",$F354*Paramètres!$B$6,0),0))</f>
        <v/>
      </c>
      <c r="I354" s="11" t="str">
        <f aca="false">IF($A354="","",IFERROR(IF($G354="Taxable",$F354*Paramètres!$B$7,0),0))</f>
        <v/>
      </c>
      <c r="J354" s="11" t="str">
        <f aca="false">IF($A354="","",IFERROR($F354+$H354+$I354,0))</f>
        <v/>
      </c>
      <c r="K354" s="20"/>
      <c r="L354" s="20"/>
      <c r="M354" s="19"/>
      <c r="N354" s="19"/>
      <c r="O354" s="19"/>
      <c r="P354" s="19"/>
      <c r="Q354" s="19"/>
      <c r="R354" s="23" t="str">
        <f aca="true">IF($A354="","",IF($N354="Annulé","Annulé",IF(OR($M354="Reçue",$M354="Sans objet"),IF($P354="Facture reçue","À payer",IF($P354="Payée","Terminé",IF($P354="Non facturée","Facture à recevoir","Suivi de facture"))),IF($M354="Partielle","Réception partielle",IF($M354="Refusée","Réception refusée",IF(NOT(ISNUMBER($K354)),"En cours",IF($K354&lt;TODAY(),"En retard",IF($K354&lt;=TODAY()+Paramètres!$B$8,"À suivre bientôt","En cours"))))))))</f>
        <v/>
      </c>
      <c r="S354" s="24" t="str">
        <f aca="false">IF($A354="","",IFERROR(IF($L354="","",$L354-$K354),""))</f>
        <v/>
      </c>
      <c r="T354" s="21"/>
      <c r="U354" s="23" t="str">
        <f aca="false">IF($A354="","",IFERROR(IF(AND($L354&lt;&gt;"",$L354&lt;$B354),"Date à vérifier",IF(AND(OR($P354="Facture reçue",$P354="Payée"),$O354=""),"Facture manquante",IF(COUNTIF($A$6:$A$500,$A354)&gt;1,"Doublon potentiel","OK"))),"À vérifier"))</f>
        <v/>
      </c>
    </row>
    <row r="355" customFormat="false" ht="15" hidden="false" customHeight="false" outlineLevel="0" collapsed="false">
      <c r="A355" s="19"/>
      <c r="B355" s="20"/>
      <c r="C355" s="19"/>
      <c r="D355" s="21"/>
      <c r="E355" s="19"/>
      <c r="F355" s="22"/>
      <c r="G355" s="19"/>
      <c r="H355" s="11" t="str">
        <f aca="false">IF($A355="","",IFERROR(IF($G355="Taxable",$F355*Paramètres!$B$6,0),0))</f>
        <v/>
      </c>
      <c r="I355" s="11" t="str">
        <f aca="false">IF($A355="","",IFERROR(IF($G355="Taxable",$F355*Paramètres!$B$7,0),0))</f>
        <v/>
      </c>
      <c r="J355" s="11" t="str">
        <f aca="false">IF($A355="","",IFERROR($F355+$H355+$I355,0))</f>
        <v/>
      </c>
      <c r="K355" s="20"/>
      <c r="L355" s="20"/>
      <c r="M355" s="19"/>
      <c r="N355" s="19"/>
      <c r="O355" s="19"/>
      <c r="P355" s="19"/>
      <c r="Q355" s="19"/>
      <c r="R355" s="23" t="str">
        <f aca="true">IF($A355="","",IF($N355="Annulé","Annulé",IF(OR($M355="Reçue",$M355="Sans objet"),IF($P355="Facture reçue","À payer",IF($P355="Payée","Terminé",IF($P355="Non facturée","Facture à recevoir","Suivi de facture"))),IF($M355="Partielle","Réception partielle",IF($M355="Refusée","Réception refusée",IF(NOT(ISNUMBER($K355)),"En cours",IF($K355&lt;TODAY(),"En retard",IF($K355&lt;=TODAY()+Paramètres!$B$8,"À suivre bientôt","En cours"))))))))</f>
        <v/>
      </c>
      <c r="S355" s="24" t="str">
        <f aca="false">IF($A355="","",IFERROR(IF($L355="","",$L355-$K355),""))</f>
        <v/>
      </c>
      <c r="T355" s="21"/>
      <c r="U355" s="23" t="str">
        <f aca="false">IF($A355="","",IFERROR(IF(AND($L355&lt;&gt;"",$L355&lt;$B355),"Date à vérifier",IF(AND(OR($P355="Facture reçue",$P355="Payée"),$O355=""),"Facture manquante",IF(COUNTIF($A$6:$A$500,$A355)&gt;1,"Doublon potentiel","OK"))),"À vérifier"))</f>
        <v/>
      </c>
    </row>
    <row r="356" customFormat="false" ht="15" hidden="false" customHeight="false" outlineLevel="0" collapsed="false">
      <c r="A356" s="19"/>
      <c r="B356" s="20"/>
      <c r="C356" s="19"/>
      <c r="D356" s="21"/>
      <c r="E356" s="19"/>
      <c r="F356" s="22"/>
      <c r="G356" s="19"/>
      <c r="H356" s="11" t="str">
        <f aca="false">IF($A356="","",IFERROR(IF($G356="Taxable",$F356*Paramètres!$B$6,0),0))</f>
        <v/>
      </c>
      <c r="I356" s="11" t="str">
        <f aca="false">IF($A356="","",IFERROR(IF($G356="Taxable",$F356*Paramètres!$B$7,0),0))</f>
        <v/>
      </c>
      <c r="J356" s="11" t="str">
        <f aca="false">IF($A356="","",IFERROR($F356+$H356+$I356,0))</f>
        <v/>
      </c>
      <c r="K356" s="20"/>
      <c r="L356" s="20"/>
      <c r="M356" s="19"/>
      <c r="N356" s="19"/>
      <c r="O356" s="19"/>
      <c r="P356" s="19"/>
      <c r="Q356" s="19"/>
      <c r="R356" s="23" t="str">
        <f aca="true">IF($A356="","",IF($N356="Annulé","Annulé",IF(OR($M356="Reçue",$M356="Sans objet"),IF($P356="Facture reçue","À payer",IF($P356="Payée","Terminé",IF($P356="Non facturée","Facture à recevoir","Suivi de facture"))),IF($M356="Partielle","Réception partielle",IF($M356="Refusée","Réception refusée",IF(NOT(ISNUMBER($K356)),"En cours",IF($K356&lt;TODAY(),"En retard",IF($K356&lt;=TODAY()+Paramètres!$B$8,"À suivre bientôt","En cours"))))))))</f>
        <v/>
      </c>
      <c r="S356" s="24" t="str">
        <f aca="false">IF($A356="","",IFERROR(IF($L356="","",$L356-$K356),""))</f>
        <v/>
      </c>
      <c r="T356" s="21"/>
      <c r="U356" s="23" t="str">
        <f aca="false">IF($A356="","",IFERROR(IF(AND($L356&lt;&gt;"",$L356&lt;$B356),"Date à vérifier",IF(AND(OR($P356="Facture reçue",$P356="Payée"),$O356=""),"Facture manquante",IF(COUNTIF($A$6:$A$500,$A356)&gt;1,"Doublon potentiel","OK"))),"À vérifier"))</f>
        <v/>
      </c>
    </row>
    <row r="357" customFormat="false" ht="15" hidden="false" customHeight="false" outlineLevel="0" collapsed="false">
      <c r="A357" s="19"/>
      <c r="B357" s="20"/>
      <c r="C357" s="19"/>
      <c r="D357" s="21"/>
      <c r="E357" s="19"/>
      <c r="F357" s="22"/>
      <c r="G357" s="19"/>
      <c r="H357" s="11" t="str">
        <f aca="false">IF($A357="","",IFERROR(IF($G357="Taxable",$F357*Paramètres!$B$6,0),0))</f>
        <v/>
      </c>
      <c r="I357" s="11" t="str">
        <f aca="false">IF($A357="","",IFERROR(IF($G357="Taxable",$F357*Paramètres!$B$7,0),0))</f>
        <v/>
      </c>
      <c r="J357" s="11" t="str">
        <f aca="false">IF($A357="","",IFERROR($F357+$H357+$I357,0))</f>
        <v/>
      </c>
      <c r="K357" s="20"/>
      <c r="L357" s="20"/>
      <c r="M357" s="19"/>
      <c r="N357" s="19"/>
      <c r="O357" s="19"/>
      <c r="P357" s="19"/>
      <c r="Q357" s="19"/>
      <c r="R357" s="23" t="str">
        <f aca="true">IF($A357="","",IF($N357="Annulé","Annulé",IF(OR($M357="Reçue",$M357="Sans objet"),IF($P357="Facture reçue","À payer",IF($P357="Payée","Terminé",IF($P357="Non facturée","Facture à recevoir","Suivi de facture"))),IF($M357="Partielle","Réception partielle",IF($M357="Refusée","Réception refusée",IF(NOT(ISNUMBER($K357)),"En cours",IF($K357&lt;TODAY(),"En retard",IF($K357&lt;=TODAY()+Paramètres!$B$8,"À suivre bientôt","En cours"))))))))</f>
        <v/>
      </c>
      <c r="S357" s="24" t="str">
        <f aca="false">IF($A357="","",IFERROR(IF($L357="","",$L357-$K357),""))</f>
        <v/>
      </c>
      <c r="T357" s="21"/>
      <c r="U357" s="23" t="str">
        <f aca="false">IF($A357="","",IFERROR(IF(AND($L357&lt;&gt;"",$L357&lt;$B357),"Date à vérifier",IF(AND(OR($P357="Facture reçue",$P357="Payée"),$O357=""),"Facture manquante",IF(COUNTIF($A$6:$A$500,$A357)&gt;1,"Doublon potentiel","OK"))),"À vérifier"))</f>
        <v/>
      </c>
    </row>
    <row r="358" customFormat="false" ht="15" hidden="false" customHeight="false" outlineLevel="0" collapsed="false">
      <c r="A358" s="19"/>
      <c r="B358" s="20"/>
      <c r="C358" s="19"/>
      <c r="D358" s="21"/>
      <c r="E358" s="19"/>
      <c r="F358" s="22"/>
      <c r="G358" s="19"/>
      <c r="H358" s="11" t="str">
        <f aca="false">IF($A358="","",IFERROR(IF($G358="Taxable",$F358*Paramètres!$B$6,0),0))</f>
        <v/>
      </c>
      <c r="I358" s="11" t="str">
        <f aca="false">IF($A358="","",IFERROR(IF($G358="Taxable",$F358*Paramètres!$B$7,0),0))</f>
        <v/>
      </c>
      <c r="J358" s="11" t="str">
        <f aca="false">IF($A358="","",IFERROR($F358+$H358+$I358,0))</f>
        <v/>
      </c>
      <c r="K358" s="20"/>
      <c r="L358" s="20"/>
      <c r="M358" s="19"/>
      <c r="N358" s="19"/>
      <c r="O358" s="19"/>
      <c r="P358" s="19"/>
      <c r="Q358" s="19"/>
      <c r="R358" s="23" t="str">
        <f aca="true">IF($A358="","",IF($N358="Annulé","Annulé",IF(OR($M358="Reçue",$M358="Sans objet"),IF($P358="Facture reçue","À payer",IF($P358="Payée","Terminé",IF($P358="Non facturée","Facture à recevoir","Suivi de facture"))),IF($M358="Partielle","Réception partielle",IF($M358="Refusée","Réception refusée",IF(NOT(ISNUMBER($K358)),"En cours",IF($K358&lt;TODAY(),"En retard",IF($K358&lt;=TODAY()+Paramètres!$B$8,"À suivre bientôt","En cours"))))))))</f>
        <v/>
      </c>
      <c r="S358" s="24" t="str">
        <f aca="false">IF($A358="","",IFERROR(IF($L358="","",$L358-$K358),""))</f>
        <v/>
      </c>
      <c r="T358" s="21"/>
      <c r="U358" s="23" t="str">
        <f aca="false">IF($A358="","",IFERROR(IF(AND($L358&lt;&gt;"",$L358&lt;$B358),"Date à vérifier",IF(AND(OR($P358="Facture reçue",$P358="Payée"),$O358=""),"Facture manquante",IF(COUNTIF($A$6:$A$500,$A358)&gt;1,"Doublon potentiel","OK"))),"À vérifier"))</f>
        <v/>
      </c>
    </row>
    <row r="359" customFormat="false" ht="15" hidden="false" customHeight="false" outlineLevel="0" collapsed="false">
      <c r="A359" s="19"/>
      <c r="B359" s="20"/>
      <c r="C359" s="19"/>
      <c r="D359" s="21"/>
      <c r="E359" s="19"/>
      <c r="F359" s="22"/>
      <c r="G359" s="19"/>
      <c r="H359" s="11" t="str">
        <f aca="false">IF($A359="","",IFERROR(IF($G359="Taxable",$F359*Paramètres!$B$6,0),0))</f>
        <v/>
      </c>
      <c r="I359" s="11" t="str">
        <f aca="false">IF($A359="","",IFERROR(IF($G359="Taxable",$F359*Paramètres!$B$7,0),0))</f>
        <v/>
      </c>
      <c r="J359" s="11" t="str">
        <f aca="false">IF($A359="","",IFERROR($F359+$H359+$I359,0))</f>
        <v/>
      </c>
      <c r="K359" s="20"/>
      <c r="L359" s="20"/>
      <c r="M359" s="19"/>
      <c r="N359" s="19"/>
      <c r="O359" s="19"/>
      <c r="P359" s="19"/>
      <c r="Q359" s="19"/>
      <c r="R359" s="23" t="str">
        <f aca="true">IF($A359="","",IF($N359="Annulé","Annulé",IF(OR($M359="Reçue",$M359="Sans objet"),IF($P359="Facture reçue","À payer",IF($P359="Payée","Terminé",IF($P359="Non facturée","Facture à recevoir","Suivi de facture"))),IF($M359="Partielle","Réception partielle",IF($M359="Refusée","Réception refusée",IF(NOT(ISNUMBER($K359)),"En cours",IF($K359&lt;TODAY(),"En retard",IF($K359&lt;=TODAY()+Paramètres!$B$8,"À suivre bientôt","En cours"))))))))</f>
        <v/>
      </c>
      <c r="S359" s="24" t="str">
        <f aca="false">IF($A359="","",IFERROR(IF($L359="","",$L359-$K359),""))</f>
        <v/>
      </c>
      <c r="T359" s="21"/>
      <c r="U359" s="23" t="str">
        <f aca="false">IF($A359="","",IFERROR(IF(AND($L359&lt;&gt;"",$L359&lt;$B359),"Date à vérifier",IF(AND(OR($P359="Facture reçue",$P359="Payée"),$O359=""),"Facture manquante",IF(COUNTIF($A$6:$A$500,$A359)&gt;1,"Doublon potentiel","OK"))),"À vérifier"))</f>
        <v/>
      </c>
    </row>
    <row r="360" customFormat="false" ht="15" hidden="false" customHeight="false" outlineLevel="0" collapsed="false">
      <c r="A360" s="19"/>
      <c r="B360" s="20"/>
      <c r="C360" s="19"/>
      <c r="D360" s="21"/>
      <c r="E360" s="19"/>
      <c r="F360" s="22"/>
      <c r="G360" s="19"/>
      <c r="H360" s="11" t="str">
        <f aca="false">IF($A360="","",IFERROR(IF($G360="Taxable",$F360*Paramètres!$B$6,0),0))</f>
        <v/>
      </c>
      <c r="I360" s="11" t="str">
        <f aca="false">IF($A360="","",IFERROR(IF($G360="Taxable",$F360*Paramètres!$B$7,0),0))</f>
        <v/>
      </c>
      <c r="J360" s="11" t="str">
        <f aca="false">IF($A360="","",IFERROR($F360+$H360+$I360,0))</f>
        <v/>
      </c>
      <c r="K360" s="20"/>
      <c r="L360" s="20"/>
      <c r="M360" s="19"/>
      <c r="N360" s="19"/>
      <c r="O360" s="19"/>
      <c r="P360" s="19"/>
      <c r="Q360" s="19"/>
      <c r="R360" s="23" t="str">
        <f aca="true">IF($A360="","",IF($N360="Annulé","Annulé",IF(OR($M360="Reçue",$M360="Sans objet"),IF($P360="Facture reçue","À payer",IF($P360="Payée","Terminé",IF($P360="Non facturée","Facture à recevoir","Suivi de facture"))),IF($M360="Partielle","Réception partielle",IF($M360="Refusée","Réception refusée",IF(NOT(ISNUMBER($K360)),"En cours",IF($K360&lt;TODAY(),"En retard",IF($K360&lt;=TODAY()+Paramètres!$B$8,"À suivre bientôt","En cours"))))))))</f>
        <v/>
      </c>
      <c r="S360" s="24" t="str">
        <f aca="false">IF($A360="","",IFERROR(IF($L360="","",$L360-$K360),""))</f>
        <v/>
      </c>
      <c r="T360" s="21"/>
      <c r="U360" s="23" t="str">
        <f aca="false">IF($A360="","",IFERROR(IF(AND($L360&lt;&gt;"",$L360&lt;$B360),"Date à vérifier",IF(AND(OR($P360="Facture reçue",$P360="Payée"),$O360=""),"Facture manquante",IF(COUNTIF($A$6:$A$500,$A360)&gt;1,"Doublon potentiel","OK"))),"À vérifier"))</f>
        <v/>
      </c>
    </row>
    <row r="361" customFormat="false" ht="15" hidden="false" customHeight="false" outlineLevel="0" collapsed="false">
      <c r="A361" s="19"/>
      <c r="B361" s="20"/>
      <c r="C361" s="19"/>
      <c r="D361" s="21"/>
      <c r="E361" s="19"/>
      <c r="F361" s="22"/>
      <c r="G361" s="19"/>
      <c r="H361" s="11" t="str">
        <f aca="false">IF($A361="","",IFERROR(IF($G361="Taxable",$F361*Paramètres!$B$6,0),0))</f>
        <v/>
      </c>
      <c r="I361" s="11" t="str">
        <f aca="false">IF($A361="","",IFERROR(IF($G361="Taxable",$F361*Paramètres!$B$7,0),0))</f>
        <v/>
      </c>
      <c r="J361" s="11" t="str">
        <f aca="false">IF($A361="","",IFERROR($F361+$H361+$I361,0))</f>
        <v/>
      </c>
      <c r="K361" s="20"/>
      <c r="L361" s="20"/>
      <c r="M361" s="19"/>
      <c r="N361" s="19"/>
      <c r="O361" s="19"/>
      <c r="P361" s="19"/>
      <c r="Q361" s="19"/>
      <c r="R361" s="23" t="str">
        <f aca="true">IF($A361="","",IF($N361="Annulé","Annulé",IF(OR($M361="Reçue",$M361="Sans objet"),IF($P361="Facture reçue","À payer",IF($P361="Payée","Terminé",IF($P361="Non facturée","Facture à recevoir","Suivi de facture"))),IF($M361="Partielle","Réception partielle",IF($M361="Refusée","Réception refusée",IF(NOT(ISNUMBER($K361)),"En cours",IF($K361&lt;TODAY(),"En retard",IF($K361&lt;=TODAY()+Paramètres!$B$8,"À suivre bientôt","En cours"))))))))</f>
        <v/>
      </c>
      <c r="S361" s="24" t="str">
        <f aca="false">IF($A361="","",IFERROR(IF($L361="","",$L361-$K361),""))</f>
        <v/>
      </c>
      <c r="T361" s="21"/>
      <c r="U361" s="23" t="str">
        <f aca="false">IF($A361="","",IFERROR(IF(AND($L361&lt;&gt;"",$L361&lt;$B361),"Date à vérifier",IF(AND(OR($P361="Facture reçue",$P361="Payée"),$O361=""),"Facture manquante",IF(COUNTIF($A$6:$A$500,$A361)&gt;1,"Doublon potentiel","OK"))),"À vérifier"))</f>
        <v/>
      </c>
    </row>
    <row r="362" customFormat="false" ht="15" hidden="false" customHeight="false" outlineLevel="0" collapsed="false">
      <c r="A362" s="19"/>
      <c r="B362" s="20"/>
      <c r="C362" s="19"/>
      <c r="D362" s="21"/>
      <c r="E362" s="19"/>
      <c r="F362" s="22"/>
      <c r="G362" s="19"/>
      <c r="H362" s="11" t="str">
        <f aca="false">IF($A362="","",IFERROR(IF($G362="Taxable",$F362*Paramètres!$B$6,0),0))</f>
        <v/>
      </c>
      <c r="I362" s="11" t="str">
        <f aca="false">IF($A362="","",IFERROR(IF($G362="Taxable",$F362*Paramètres!$B$7,0),0))</f>
        <v/>
      </c>
      <c r="J362" s="11" t="str">
        <f aca="false">IF($A362="","",IFERROR($F362+$H362+$I362,0))</f>
        <v/>
      </c>
      <c r="K362" s="20"/>
      <c r="L362" s="20"/>
      <c r="M362" s="19"/>
      <c r="N362" s="19"/>
      <c r="O362" s="19"/>
      <c r="P362" s="19"/>
      <c r="Q362" s="19"/>
      <c r="R362" s="23" t="str">
        <f aca="true">IF($A362="","",IF($N362="Annulé","Annulé",IF(OR($M362="Reçue",$M362="Sans objet"),IF($P362="Facture reçue","À payer",IF($P362="Payée","Terminé",IF($P362="Non facturée","Facture à recevoir","Suivi de facture"))),IF($M362="Partielle","Réception partielle",IF($M362="Refusée","Réception refusée",IF(NOT(ISNUMBER($K362)),"En cours",IF($K362&lt;TODAY(),"En retard",IF($K362&lt;=TODAY()+Paramètres!$B$8,"À suivre bientôt","En cours"))))))))</f>
        <v/>
      </c>
      <c r="S362" s="24" t="str">
        <f aca="false">IF($A362="","",IFERROR(IF($L362="","",$L362-$K362),""))</f>
        <v/>
      </c>
      <c r="T362" s="21"/>
      <c r="U362" s="23" t="str">
        <f aca="false">IF($A362="","",IFERROR(IF(AND($L362&lt;&gt;"",$L362&lt;$B362),"Date à vérifier",IF(AND(OR($P362="Facture reçue",$P362="Payée"),$O362=""),"Facture manquante",IF(COUNTIF($A$6:$A$500,$A362)&gt;1,"Doublon potentiel","OK"))),"À vérifier"))</f>
        <v/>
      </c>
    </row>
    <row r="363" customFormat="false" ht="15" hidden="false" customHeight="false" outlineLevel="0" collapsed="false">
      <c r="A363" s="19"/>
      <c r="B363" s="20"/>
      <c r="C363" s="19"/>
      <c r="D363" s="21"/>
      <c r="E363" s="19"/>
      <c r="F363" s="22"/>
      <c r="G363" s="19"/>
      <c r="H363" s="11" t="str">
        <f aca="false">IF($A363="","",IFERROR(IF($G363="Taxable",$F363*Paramètres!$B$6,0),0))</f>
        <v/>
      </c>
      <c r="I363" s="11" t="str">
        <f aca="false">IF($A363="","",IFERROR(IF($G363="Taxable",$F363*Paramètres!$B$7,0),0))</f>
        <v/>
      </c>
      <c r="J363" s="11" t="str">
        <f aca="false">IF($A363="","",IFERROR($F363+$H363+$I363,0))</f>
        <v/>
      </c>
      <c r="K363" s="20"/>
      <c r="L363" s="20"/>
      <c r="M363" s="19"/>
      <c r="N363" s="19"/>
      <c r="O363" s="19"/>
      <c r="P363" s="19"/>
      <c r="Q363" s="19"/>
      <c r="R363" s="23" t="str">
        <f aca="true">IF($A363="","",IF($N363="Annulé","Annulé",IF(OR($M363="Reçue",$M363="Sans objet"),IF($P363="Facture reçue","À payer",IF($P363="Payée","Terminé",IF($P363="Non facturée","Facture à recevoir","Suivi de facture"))),IF($M363="Partielle","Réception partielle",IF($M363="Refusée","Réception refusée",IF(NOT(ISNUMBER($K363)),"En cours",IF($K363&lt;TODAY(),"En retard",IF($K363&lt;=TODAY()+Paramètres!$B$8,"À suivre bientôt","En cours"))))))))</f>
        <v/>
      </c>
      <c r="S363" s="24" t="str">
        <f aca="false">IF($A363="","",IFERROR(IF($L363="","",$L363-$K363),""))</f>
        <v/>
      </c>
      <c r="T363" s="21"/>
      <c r="U363" s="23" t="str">
        <f aca="false">IF($A363="","",IFERROR(IF(AND($L363&lt;&gt;"",$L363&lt;$B363),"Date à vérifier",IF(AND(OR($P363="Facture reçue",$P363="Payée"),$O363=""),"Facture manquante",IF(COUNTIF($A$6:$A$500,$A363)&gt;1,"Doublon potentiel","OK"))),"À vérifier"))</f>
        <v/>
      </c>
    </row>
    <row r="364" customFormat="false" ht="15" hidden="false" customHeight="false" outlineLevel="0" collapsed="false">
      <c r="A364" s="19"/>
      <c r="B364" s="20"/>
      <c r="C364" s="19"/>
      <c r="D364" s="21"/>
      <c r="E364" s="19"/>
      <c r="F364" s="22"/>
      <c r="G364" s="19"/>
      <c r="H364" s="11" t="str">
        <f aca="false">IF($A364="","",IFERROR(IF($G364="Taxable",$F364*Paramètres!$B$6,0),0))</f>
        <v/>
      </c>
      <c r="I364" s="11" t="str">
        <f aca="false">IF($A364="","",IFERROR(IF($G364="Taxable",$F364*Paramètres!$B$7,0),0))</f>
        <v/>
      </c>
      <c r="J364" s="11" t="str">
        <f aca="false">IF($A364="","",IFERROR($F364+$H364+$I364,0))</f>
        <v/>
      </c>
      <c r="K364" s="20"/>
      <c r="L364" s="20"/>
      <c r="M364" s="19"/>
      <c r="N364" s="19"/>
      <c r="O364" s="19"/>
      <c r="P364" s="19"/>
      <c r="Q364" s="19"/>
      <c r="R364" s="23" t="str">
        <f aca="true">IF($A364="","",IF($N364="Annulé","Annulé",IF(OR($M364="Reçue",$M364="Sans objet"),IF($P364="Facture reçue","À payer",IF($P364="Payée","Terminé",IF($P364="Non facturée","Facture à recevoir","Suivi de facture"))),IF($M364="Partielle","Réception partielle",IF($M364="Refusée","Réception refusée",IF(NOT(ISNUMBER($K364)),"En cours",IF($K364&lt;TODAY(),"En retard",IF($K364&lt;=TODAY()+Paramètres!$B$8,"À suivre bientôt","En cours"))))))))</f>
        <v/>
      </c>
      <c r="S364" s="24" t="str">
        <f aca="false">IF($A364="","",IFERROR(IF($L364="","",$L364-$K364),""))</f>
        <v/>
      </c>
      <c r="T364" s="21"/>
      <c r="U364" s="23" t="str">
        <f aca="false">IF($A364="","",IFERROR(IF(AND($L364&lt;&gt;"",$L364&lt;$B364),"Date à vérifier",IF(AND(OR($P364="Facture reçue",$P364="Payée"),$O364=""),"Facture manquante",IF(COUNTIF($A$6:$A$500,$A364)&gt;1,"Doublon potentiel","OK"))),"À vérifier"))</f>
        <v/>
      </c>
    </row>
    <row r="365" customFormat="false" ht="15" hidden="false" customHeight="false" outlineLevel="0" collapsed="false">
      <c r="A365" s="19"/>
      <c r="B365" s="20"/>
      <c r="C365" s="19"/>
      <c r="D365" s="21"/>
      <c r="E365" s="19"/>
      <c r="F365" s="22"/>
      <c r="G365" s="19"/>
      <c r="H365" s="11" t="str">
        <f aca="false">IF($A365="","",IFERROR(IF($G365="Taxable",$F365*Paramètres!$B$6,0),0))</f>
        <v/>
      </c>
      <c r="I365" s="11" t="str">
        <f aca="false">IF($A365="","",IFERROR(IF($G365="Taxable",$F365*Paramètres!$B$7,0),0))</f>
        <v/>
      </c>
      <c r="J365" s="11" t="str">
        <f aca="false">IF($A365="","",IFERROR($F365+$H365+$I365,0))</f>
        <v/>
      </c>
      <c r="K365" s="20"/>
      <c r="L365" s="20"/>
      <c r="M365" s="19"/>
      <c r="N365" s="19"/>
      <c r="O365" s="19"/>
      <c r="P365" s="19"/>
      <c r="Q365" s="19"/>
      <c r="R365" s="23" t="str">
        <f aca="true">IF($A365="","",IF($N365="Annulé","Annulé",IF(OR($M365="Reçue",$M365="Sans objet"),IF($P365="Facture reçue","À payer",IF($P365="Payée","Terminé",IF($P365="Non facturée","Facture à recevoir","Suivi de facture"))),IF($M365="Partielle","Réception partielle",IF($M365="Refusée","Réception refusée",IF(NOT(ISNUMBER($K365)),"En cours",IF($K365&lt;TODAY(),"En retard",IF($K365&lt;=TODAY()+Paramètres!$B$8,"À suivre bientôt","En cours"))))))))</f>
        <v/>
      </c>
      <c r="S365" s="24" t="str">
        <f aca="false">IF($A365="","",IFERROR(IF($L365="","",$L365-$K365),""))</f>
        <v/>
      </c>
      <c r="T365" s="21"/>
      <c r="U365" s="23" t="str">
        <f aca="false">IF($A365="","",IFERROR(IF(AND($L365&lt;&gt;"",$L365&lt;$B365),"Date à vérifier",IF(AND(OR($P365="Facture reçue",$P365="Payée"),$O365=""),"Facture manquante",IF(COUNTIF($A$6:$A$500,$A365)&gt;1,"Doublon potentiel","OK"))),"À vérifier"))</f>
        <v/>
      </c>
    </row>
    <row r="366" customFormat="false" ht="15" hidden="false" customHeight="false" outlineLevel="0" collapsed="false">
      <c r="A366" s="19"/>
      <c r="B366" s="20"/>
      <c r="C366" s="19"/>
      <c r="D366" s="21"/>
      <c r="E366" s="19"/>
      <c r="F366" s="22"/>
      <c r="G366" s="19"/>
      <c r="H366" s="11" t="str">
        <f aca="false">IF($A366="","",IFERROR(IF($G366="Taxable",$F366*Paramètres!$B$6,0),0))</f>
        <v/>
      </c>
      <c r="I366" s="11" t="str">
        <f aca="false">IF($A366="","",IFERROR(IF($G366="Taxable",$F366*Paramètres!$B$7,0),0))</f>
        <v/>
      </c>
      <c r="J366" s="11" t="str">
        <f aca="false">IF($A366="","",IFERROR($F366+$H366+$I366,0))</f>
        <v/>
      </c>
      <c r="K366" s="20"/>
      <c r="L366" s="20"/>
      <c r="M366" s="19"/>
      <c r="N366" s="19"/>
      <c r="O366" s="19"/>
      <c r="P366" s="19"/>
      <c r="Q366" s="19"/>
      <c r="R366" s="23" t="str">
        <f aca="true">IF($A366="","",IF($N366="Annulé","Annulé",IF(OR($M366="Reçue",$M366="Sans objet"),IF($P366="Facture reçue","À payer",IF($P366="Payée","Terminé",IF($P366="Non facturée","Facture à recevoir","Suivi de facture"))),IF($M366="Partielle","Réception partielle",IF($M366="Refusée","Réception refusée",IF(NOT(ISNUMBER($K366)),"En cours",IF($K366&lt;TODAY(),"En retard",IF($K366&lt;=TODAY()+Paramètres!$B$8,"À suivre bientôt","En cours"))))))))</f>
        <v/>
      </c>
      <c r="S366" s="24" t="str">
        <f aca="false">IF($A366="","",IFERROR(IF($L366="","",$L366-$K366),""))</f>
        <v/>
      </c>
      <c r="T366" s="21"/>
      <c r="U366" s="23" t="str">
        <f aca="false">IF($A366="","",IFERROR(IF(AND($L366&lt;&gt;"",$L366&lt;$B366),"Date à vérifier",IF(AND(OR($P366="Facture reçue",$P366="Payée"),$O366=""),"Facture manquante",IF(COUNTIF($A$6:$A$500,$A366)&gt;1,"Doublon potentiel","OK"))),"À vérifier"))</f>
        <v/>
      </c>
    </row>
    <row r="367" customFormat="false" ht="15" hidden="false" customHeight="false" outlineLevel="0" collapsed="false">
      <c r="A367" s="19"/>
      <c r="B367" s="20"/>
      <c r="C367" s="19"/>
      <c r="D367" s="21"/>
      <c r="E367" s="19"/>
      <c r="F367" s="22"/>
      <c r="G367" s="19"/>
      <c r="H367" s="11" t="str">
        <f aca="false">IF($A367="","",IFERROR(IF($G367="Taxable",$F367*Paramètres!$B$6,0),0))</f>
        <v/>
      </c>
      <c r="I367" s="11" t="str">
        <f aca="false">IF($A367="","",IFERROR(IF($G367="Taxable",$F367*Paramètres!$B$7,0),0))</f>
        <v/>
      </c>
      <c r="J367" s="11" t="str">
        <f aca="false">IF($A367="","",IFERROR($F367+$H367+$I367,0))</f>
        <v/>
      </c>
      <c r="K367" s="20"/>
      <c r="L367" s="20"/>
      <c r="M367" s="19"/>
      <c r="N367" s="19"/>
      <c r="O367" s="19"/>
      <c r="P367" s="19"/>
      <c r="Q367" s="19"/>
      <c r="R367" s="23" t="str">
        <f aca="true">IF($A367="","",IF($N367="Annulé","Annulé",IF(OR($M367="Reçue",$M367="Sans objet"),IF($P367="Facture reçue","À payer",IF($P367="Payée","Terminé",IF($P367="Non facturée","Facture à recevoir","Suivi de facture"))),IF($M367="Partielle","Réception partielle",IF($M367="Refusée","Réception refusée",IF(NOT(ISNUMBER($K367)),"En cours",IF($K367&lt;TODAY(),"En retard",IF($K367&lt;=TODAY()+Paramètres!$B$8,"À suivre bientôt","En cours"))))))))</f>
        <v/>
      </c>
      <c r="S367" s="24" t="str">
        <f aca="false">IF($A367="","",IFERROR(IF($L367="","",$L367-$K367),""))</f>
        <v/>
      </c>
      <c r="T367" s="21"/>
      <c r="U367" s="23" t="str">
        <f aca="false">IF($A367="","",IFERROR(IF(AND($L367&lt;&gt;"",$L367&lt;$B367),"Date à vérifier",IF(AND(OR($P367="Facture reçue",$P367="Payée"),$O367=""),"Facture manquante",IF(COUNTIF($A$6:$A$500,$A367)&gt;1,"Doublon potentiel","OK"))),"À vérifier"))</f>
        <v/>
      </c>
    </row>
    <row r="368" customFormat="false" ht="15" hidden="false" customHeight="false" outlineLevel="0" collapsed="false">
      <c r="A368" s="19"/>
      <c r="B368" s="20"/>
      <c r="C368" s="19"/>
      <c r="D368" s="21"/>
      <c r="E368" s="19"/>
      <c r="F368" s="22"/>
      <c r="G368" s="19"/>
      <c r="H368" s="11" t="str">
        <f aca="false">IF($A368="","",IFERROR(IF($G368="Taxable",$F368*Paramètres!$B$6,0),0))</f>
        <v/>
      </c>
      <c r="I368" s="11" t="str">
        <f aca="false">IF($A368="","",IFERROR(IF($G368="Taxable",$F368*Paramètres!$B$7,0),0))</f>
        <v/>
      </c>
      <c r="J368" s="11" t="str">
        <f aca="false">IF($A368="","",IFERROR($F368+$H368+$I368,0))</f>
        <v/>
      </c>
      <c r="K368" s="20"/>
      <c r="L368" s="20"/>
      <c r="M368" s="19"/>
      <c r="N368" s="19"/>
      <c r="O368" s="19"/>
      <c r="P368" s="19"/>
      <c r="Q368" s="19"/>
      <c r="R368" s="23" t="str">
        <f aca="true">IF($A368="","",IF($N368="Annulé","Annulé",IF(OR($M368="Reçue",$M368="Sans objet"),IF($P368="Facture reçue","À payer",IF($P368="Payée","Terminé",IF($P368="Non facturée","Facture à recevoir","Suivi de facture"))),IF($M368="Partielle","Réception partielle",IF($M368="Refusée","Réception refusée",IF(NOT(ISNUMBER($K368)),"En cours",IF($K368&lt;TODAY(),"En retard",IF($K368&lt;=TODAY()+Paramètres!$B$8,"À suivre bientôt","En cours"))))))))</f>
        <v/>
      </c>
      <c r="S368" s="24" t="str">
        <f aca="false">IF($A368="","",IFERROR(IF($L368="","",$L368-$K368),""))</f>
        <v/>
      </c>
      <c r="T368" s="21"/>
      <c r="U368" s="23" t="str">
        <f aca="false">IF($A368="","",IFERROR(IF(AND($L368&lt;&gt;"",$L368&lt;$B368),"Date à vérifier",IF(AND(OR($P368="Facture reçue",$P368="Payée"),$O368=""),"Facture manquante",IF(COUNTIF($A$6:$A$500,$A368)&gt;1,"Doublon potentiel","OK"))),"À vérifier"))</f>
        <v/>
      </c>
    </row>
    <row r="369" customFormat="false" ht="15" hidden="false" customHeight="false" outlineLevel="0" collapsed="false">
      <c r="A369" s="19"/>
      <c r="B369" s="20"/>
      <c r="C369" s="19"/>
      <c r="D369" s="21"/>
      <c r="E369" s="19"/>
      <c r="F369" s="22"/>
      <c r="G369" s="19"/>
      <c r="H369" s="11" t="str">
        <f aca="false">IF($A369="","",IFERROR(IF($G369="Taxable",$F369*Paramètres!$B$6,0),0))</f>
        <v/>
      </c>
      <c r="I369" s="11" t="str">
        <f aca="false">IF($A369="","",IFERROR(IF($G369="Taxable",$F369*Paramètres!$B$7,0),0))</f>
        <v/>
      </c>
      <c r="J369" s="11" t="str">
        <f aca="false">IF($A369="","",IFERROR($F369+$H369+$I369,0))</f>
        <v/>
      </c>
      <c r="K369" s="20"/>
      <c r="L369" s="20"/>
      <c r="M369" s="19"/>
      <c r="N369" s="19"/>
      <c r="O369" s="19"/>
      <c r="P369" s="19"/>
      <c r="Q369" s="19"/>
      <c r="R369" s="23" t="str">
        <f aca="true">IF($A369="","",IF($N369="Annulé","Annulé",IF(OR($M369="Reçue",$M369="Sans objet"),IF($P369="Facture reçue","À payer",IF($P369="Payée","Terminé",IF($P369="Non facturée","Facture à recevoir","Suivi de facture"))),IF($M369="Partielle","Réception partielle",IF($M369="Refusée","Réception refusée",IF(NOT(ISNUMBER($K369)),"En cours",IF($K369&lt;TODAY(),"En retard",IF($K369&lt;=TODAY()+Paramètres!$B$8,"À suivre bientôt","En cours"))))))))</f>
        <v/>
      </c>
      <c r="S369" s="24" t="str">
        <f aca="false">IF($A369="","",IFERROR(IF($L369="","",$L369-$K369),""))</f>
        <v/>
      </c>
      <c r="T369" s="21"/>
      <c r="U369" s="23" t="str">
        <f aca="false">IF($A369="","",IFERROR(IF(AND($L369&lt;&gt;"",$L369&lt;$B369),"Date à vérifier",IF(AND(OR($P369="Facture reçue",$P369="Payée"),$O369=""),"Facture manquante",IF(COUNTIF($A$6:$A$500,$A369)&gt;1,"Doublon potentiel","OK"))),"À vérifier"))</f>
        <v/>
      </c>
    </row>
    <row r="370" customFormat="false" ht="15" hidden="false" customHeight="false" outlineLevel="0" collapsed="false">
      <c r="A370" s="19"/>
      <c r="B370" s="20"/>
      <c r="C370" s="19"/>
      <c r="D370" s="21"/>
      <c r="E370" s="19"/>
      <c r="F370" s="22"/>
      <c r="G370" s="19"/>
      <c r="H370" s="11" t="str">
        <f aca="false">IF($A370="","",IFERROR(IF($G370="Taxable",$F370*Paramètres!$B$6,0),0))</f>
        <v/>
      </c>
      <c r="I370" s="11" t="str">
        <f aca="false">IF($A370="","",IFERROR(IF($G370="Taxable",$F370*Paramètres!$B$7,0),0))</f>
        <v/>
      </c>
      <c r="J370" s="11" t="str">
        <f aca="false">IF($A370="","",IFERROR($F370+$H370+$I370,0))</f>
        <v/>
      </c>
      <c r="K370" s="20"/>
      <c r="L370" s="20"/>
      <c r="M370" s="19"/>
      <c r="N370" s="19"/>
      <c r="O370" s="19"/>
      <c r="P370" s="19"/>
      <c r="Q370" s="19"/>
      <c r="R370" s="23" t="str">
        <f aca="true">IF($A370="","",IF($N370="Annulé","Annulé",IF(OR($M370="Reçue",$M370="Sans objet"),IF($P370="Facture reçue","À payer",IF($P370="Payée","Terminé",IF($P370="Non facturée","Facture à recevoir","Suivi de facture"))),IF($M370="Partielle","Réception partielle",IF($M370="Refusée","Réception refusée",IF(NOT(ISNUMBER($K370)),"En cours",IF($K370&lt;TODAY(),"En retard",IF($K370&lt;=TODAY()+Paramètres!$B$8,"À suivre bientôt","En cours"))))))))</f>
        <v/>
      </c>
      <c r="S370" s="24" t="str">
        <f aca="false">IF($A370="","",IFERROR(IF($L370="","",$L370-$K370),""))</f>
        <v/>
      </c>
      <c r="T370" s="21"/>
      <c r="U370" s="23" t="str">
        <f aca="false">IF($A370="","",IFERROR(IF(AND($L370&lt;&gt;"",$L370&lt;$B370),"Date à vérifier",IF(AND(OR($P370="Facture reçue",$P370="Payée"),$O370=""),"Facture manquante",IF(COUNTIF($A$6:$A$500,$A370)&gt;1,"Doublon potentiel","OK"))),"À vérifier"))</f>
        <v/>
      </c>
    </row>
    <row r="371" customFormat="false" ht="15" hidden="false" customHeight="false" outlineLevel="0" collapsed="false">
      <c r="A371" s="19"/>
      <c r="B371" s="20"/>
      <c r="C371" s="19"/>
      <c r="D371" s="21"/>
      <c r="E371" s="19"/>
      <c r="F371" s="22"/>
      <c r="G371" s="19"/>
      <c r="H371" s="11" t="str">
        <f aca="false">IF($A371="","",IFERROR(IF($G371="Taxable",$F371*Paramètres!$B$6,0),0))</f>
        <v/>
      </c>
      <c r="I371" s="11" t="str">
        <f aca="false">IF($A371="","",IFERROR(IF($G371="Taxable",$F371*Paramètres!$B$7,0),0))</f>
        <v/>
      </c>
      <c r="J371" s="11" t="str">
        <f aca="false">IF($A371="","",IFERROR($F371+$H371+$I371,0))</f>
        <v/>
      </c>
      <c r="K371" s="20"/>
      <c r="L371" s="20"/>
      <c r="M371" s="19"/>
      <c r="N371" s="19"/>
      <c r="O371" s="19"/>
      <c r="P371" s="19"/>
      <c r="Q371" s="19"/>
      <c r="R371" s="23" t="str">
        <f aca="true">IF($A371="","",IF($N371="Annulé","Annulé",IF(OR($M371="Reçue",$M371="Sans objet"),IF($P371="Facture reçue","À payer",IF($P371="Payée","Terminé",IF($P371="Non facturée","Facture à recevoir","Suivi de facture"))),IF($M371="Partielle","Réception partielle",IF($M371="Refusée","Réception refusée",IF(NOT(ISNUMBER($K371)),"En cours",IF($K371&lt;TODAY(),"En retard",IF($K371&lt;=TODAY()+Paramètres!$B$8,"À suivre bientôt","En cours"))))))))</f>
        <v/>
      </c>
      <c r="S371" s="24" t="str">
        <f aca="false">IF($A371="","",IFERROR(IF($L371="","",$L371-$K371),""))</f>
        <v/>
      </c>
      <c r="T371" s="21"/>
      <c r="U371" s="23" t="str">
        <f aca="false">IF($A371="","",IFERROR(IF(AND($L371&lt;&gt;"",$L371&lt;$B371),"Date à vérifier",IF(AND(OR($P371="Facture reçue",$P371="Payée"),$O371=""),"Facture manquante",IF(COUNTIF($A$6:$A$500,$A371)&gt;1,"Doublon potentiel","OK"))),"À vérifier"))</f>
        <v/>
      </c>
    </row>
    <row r="372" customFormat="false" ht="15" hidden="false" customHeight="false" outlineLevel="0" collapsed="false">
      <c r="A372" s="19"/>
      <c r="B372" s="20"/>
      <c r="C372" s="19"/>
      <c r="D372" s="21"/>
      <c r="E372" s="19"/>
      <c r="F372" s="22"/>
      <c r="G372" s="19"/>
      <c r="H372" s="11" t="str">
        <f aca="false">IF($A372="","",IFERROR(IF($G372="Taxable",$F372*Paramètres!$B$6,0),0))</f>
        <v/>
      </c>
      <c r="I372" s="11" t="str">
        <f aca="false">IF($A372="","",IFERROR(IF($G372="Taxable",$F372*Paramètres!$B$7,0),0))</f>
        <v/>
      </c>
      <c r="J372" s="11" t="str">
        <f aca="false">IF($A372="","",IFERROR($F372+$H372+$I372,0))</f>
        <v/>
      </c>
      <c r="K372" s="20"/>
      <c r="L372" s="20"/>
      <c r="M372" s="19"/>
      <c r="N372" s="19"/>
      <c r="O372" s="19"/>
      <c r="P372" s="19"/>
      <c r="Q372" s="19"/>
      <c r="R372" s="23" t="str">
        <f aca="true">IF($A372="","",IF($N372="Annulé","Annulé",IF(OR($M372="Reçue",$M372="Sans objet"),IF($P372="Facture reçue","À payer",IF($P372="Payée","Terminé",IF($P372="Non facturée","Facture à recevoir","Suivi de facture"))),IF($M372="Partielle","Réception partielle",IF($M372="Refusée","Réception refusée",IF(NOT(ISNUMBER($K372)),"En cours",IF($K372&lt;TODAY(),"En retard",IF($K372&lt;=TODAY()+Paramètres!$B$8,"À suivre bientôt","En cours"))))))))</f>
        <v/>
      </c>
      <c r="S372" s="24" t="str">
        <f aca="false">IF($A372="","",IFERROR(IF($L372="","",$L372-$K372),""))</f>
        <v/>
      </c>
      <c r="T372" s="21"/>
      <c r="U372" s="23" t="str">
        <f aca="false">IF($A372="","",IFERROR(IF(AND($L372&lt;&gt;"",$L372&lt;$B372),"Date à vérifier",IF(AND(OR($P372="Facture reçue",$P372="Payée"),$O372=""),"Facture manquante",IF(COUNTIF($A$6:$A$500,$A372)&gt;1,"Doublon potentiel","OK"))),"À vérifier"))</f>
        <v/>
      </c>
    </row>
    <row r="373" customFormat="false" ht="15" hidden="false" customHeight="false" outlineLevel="0" collapsed="false">
      <c r="A373" s="19"/>
      <c r="B373" s="20"/>
      <c r="C373" s="19"/>
      <c r="D373" s="21"/>
      <c r="E373" s="19"/>
      <c r="F373" s="22"/>
      <c r="G373" s="19"/>
      <c r="H373" s="11" t="str">
        <f aca="false">IF($A373="","",IFERROR(IF($G373="Taxable",$F373*Paramètres!$B$6,0),0))</f>
        <v/>
      </c>
      <c r="I373" s="11" t="str">
        <f aca="false">IF($A373="","",IFERROR(IF($G373="Taxable",$F373*Paramètres!$B$7,0),0))</f>
        <v/>
      </c>
      <c r="J373" s="11" t="str">
        <f aca="false">IF($A373="","",IFERROR($F373+$H373+$I373,0))</f>
        <v/>
      </c>
      <c r="K373" s="20"/>
      <c r="L373" s="20"/>
      <c r="M373" s="19"/>
      <c r="N373" s="19"/>
      <c r="O373" s="19"/>
      <c r="P373" s="19"/>
      <c r="Q373" s="19"/>
      <c r="R373" s="23" t="str">
        <f aca="true">IF($A373="","",IF($N373="Annulé","Annulé",IF(OR($M373="Reçue",$M373="Sans objet"),IF($P373="Facture reçue","À payer",IF($P373="Payée","Terminé",IF($P373="Non facturée","Facture à recevoir","Suivi de facture"))),IF($M373="Partielle","Réception partielle",IF($M373="Refusée","Réception refusée",IF(NOT(ISNUMBER($K373)),"En cours",IF($K373&lt;TODAY(),"En retard",IF($K373&lt;=TODAY()+Paramètres!$B$8,"À suivre bientôt","En cours"))))))))</f>
        <v/>
      </c>
      <c r="S373" s="24" t="str">
        <f aca="false">IF($A373="","",IFERROR(IF($L373="","",$L373-$K373),""))</f>
        <v/>
      </c>
      <c r="T373" s="21"/>
      <c r="U373" s="23" t="str">
        <f aca="false">IF($A373="","",IFERROR(IF(AND($L373&lt;&gt;"",$L373&lt;$B373),"Date à vérifier",IF(AND(OR($P373="Facture reçue",$P373="Payée"),$O373=""),"Facture manquante",IF(COUNTIF($A$6:$A$500,$A373)&gt;1,"Doublon potentiel","OK"))),"À vérifier"))</f>
        <v/>
      </c>
    </row>
    <row r="374" customFormat="false" ht="15" hidden="false" customHeight="false" outlineLevel="0" collapsed="false">
      <c r="A374" s="19"/>
      <c r="B374" s="20"/>
      <c r="C374" s="19"/>
      <c r="D374" s="21"/>
      <c r="E374" s="19"/>
      <c r="F374" s="22"/>
      <c r="G374" s="19"/>
      <c r="H374" s="11" t="str">
        <f aca="false">IF($A374="","",IFERROR(IF($G374="Taxable",$F374*Paramètres!$B$6,0),0))</f>
        <v/>
      </c>
      <c r="I374" s="11" t="str">
        <f aca="false">IF($A374="","",IFERROR(IF($G374="Taxable",$F374*Paramètres!$B$7,0),0))</f>
        <v/>
      </c>
      <c r="J374" s="11" t="str">
        <f aca="false">IF($A374="","",IFERROR($F374+$H374+$I374,0))</f>
        <v/>
      </c>
      <c r="K374" s="20"/>
      <c r="L374" s="20"/>
      <c r="M374" s="19"/>
      <c r="N374" s="19"/>
      <c r="O374" s="19"/>
      <c r="P374" s="19"/>
      <c r="Q374" s="19"/>
      <c r="R374" s="23" t="str">
        <f aca="true">IF($A374="","",IF($N374="Annulé","Annulé",IF(OR($M374="Reçue",$M374="Sans objet"),IF($P374="Facture reçue","À payer",IF($P374="Payée","Terminé",IF($P374="Non facturée","Facture à recevoir","Suivi de facture"))),IF($M374="Partielle","Réception partielle",IF($M374="Refusée","Réception refusée",IF(NOT(ISNUMBER($K374)),"En cours",IF($K374&lt;TODAY(),"En retard",IF($K374&lt;=TODAY()+Paramètres!$B$8,"À suivre bientôt","En cours"))))))))</f>
        <v/>
      </c>
      <c r="S374" s="24" t="str">
        <f aca="false">IF($A374="","",IFERROR(IF($L374="","",$L374-$K374),""))</f>
        <v/>
      </c>
      <c r="T374" s="21"/>
      <c r="U374" s="23" t="str">
        <f aca="false">IF($A374="","",IFERROR(IF(AND($L374&lt;&gt;"",$L374&lt;$B374),"Date à vérifier",IF(AND(OR($P374="Facture reçue",$P374="Payée"),$O374=""),"Facture manquante",IF(COUNTIF($A$6:$A$500,$A374)&gt;1,"Doublon potentiel","OK"))),"À vérifier"))</f>
        <v/>
      </c>
    </row>
    <row r="375" customFormat="false" ht="15" hidden="false" customHeight="false" outlineLevel="0" collapsed="false">
      <c r="A375" s="19"/>
      <c r="B375" s="20"/>
      <c r="C375" s="19"/>
      <c r="D375" s="21"/>
      <c r="E375" s="19"/>
      <c r="F375" s="22"/>
      <c r="G375" s="19"/>
      <c r="H375" s="11" t="str">
        <f aca="false">IF($A375="","",IFERROR(IF($G375="Taxable",$F375*Paramètres!$B$6,0),0))</f>
        <v/>
      </c>
      <c r="I375" s="11" t="str">
        <f aca="false">IF($A375="","",IFERROR(IF($G375="Taxable",$F375*Paramètres!$B$7,0),0))</f>
        <v/>
      </c>
      <c r="J375" s="11" t="str">
        <f aca="false">IF($A375="","",IFERROR($F375+$H375+$I375,0))</f>
        <v/>
      </c>
      <c r="K375" s="20"/>
      <c r="L375" s="20"/>
      <c r="M375" s="19"/>
      <c r="N375" s="19"/>
      <c r="O375" s="19"/>
      <c r="P375" s="19"/>
      <c r="Q375" s="19"/>
      <c r="R375" s="23" t="str">
        <f aca="true">IF($A375="","",IF($N375="Annulé","Annulé",IF(OR($M375="Reçue",$M375="Sans objet"),IF($P375="Facture reçue","À payer",IF($P375="Payée","Terminé",IF($P375="Non facturée","Facture à recevoir","Suivi de facture"))),IF($M375="Partielle","Réception partielle",IF($M375="Refusée","Réception refusée",IF(NOT(ISNUMBER($K375)),"En cours",IF($K375&lt;TODAY(),"En retard",IF($K375&lt;=TODAY()+Paramètres!$B$8,"À suivre bientôt","En cours"))))))))</f>
        <v/>
      </c>
      <c r="S375" s="24" t="str">
        <f aca="false">IF($A375="","",IFERROR(IF($L375="","",$L375-$K375),""))</f>
        <v/>
      </c>
      <c r="T375" s="21"/>
      <c r="U375" s="23" t="str">
        <f aca="false">IF($A375="","",IFERROR(IF(AND($L375&lt;&gt;"",$L375&lt;$B375),"Date à vérifier",IF(AND(OR($P375="Facture reçue",$P375="Payée"),$O375=""),"Facture manquante",IF(COUNTIF($A$6:$A$500,$A375)&gt;1,"Doublon potentiel","OK"))),"À vérifier"))</f>
        <v/>
      </c>
    </row>
    <row r="376" customFormat="false" ht="15" hidden="false" customHeight="false" outlineLevel="0" collapsed="false">
      <c r="A376" s="19"/>
      <c r="B376" s="20"/>
      <c r="C376" s="19"/>
      <c r="D376" s="21"/>
      <c r="E376" s="19"/>
      <c r="F376" s="22"/>
      <c r="G376" s="19"/>
      <c r="H376" s="11" t="str">
        <f aca="false">IF($A376="","",IFERROR(IF($G376="Taxable",$F376*Paramètres!$B$6,0),0))</f>
        <v/>
      </c>
      <c r="I376" s="11" t="str">
        <f aca="false">IF($A376="","",IFERROR(IF($G376="Taxable",$F376*Paramètres!$B$7,0),0))</f>
        <v/>
      </c>
      <c r="J376" s="11" t="str">
        <f aca="false">IF($A376="","",IFERROR($F376+$H376+$I376,0))</f>
        <v/>
      </c>
      <c r="K376" s="20"/>
      <c r="L376" s="20"/>
      <c r="M376" s="19"/>
      <c r="N376" s="19"/>
      <c r="O376" s="19"/>
      <c r="P376" s="19"/>
      <c r="Q376" s="19"/>
      <c r="R376" s="23" t="str">
        <f aca="true">IF($A376="","",IF($N376="Annulé","Annulé",IF(OR($M376="Reçue",$M376="Sans objet"),IF($P376="Facture reçue","À payer",IF($P376="Payée","Terminé",IF($P376="Non facturée","Facture à recevoir","Suivi de facture"))),IF($M376="Partielle","Réception partielle",IF($M376="Refusée","Réception refusée",IF(NOT(ISNUMBER($K376)),"En cours",IF($K376&lt;TODAY(),"En retard",IF($K376&lt;=TODAY()+Paramètres!$B$8,"À suivre bientôt","En cours"))))))))</f>
        <v/>
      </c>
      <c r="S376" s="24" t="str">
        <f aca="false">IF($A376="","",IFERROR(IF($L376="","",$L376-$K376),""))</f>
        <v/>
      </c>
      <c r="T376" s="21"/>
      <c r="U376" s="23" t="str">
        <f aca="false">IF($A376="","",IFERROR(IF(AND($L376&lt;&gt;"",$L376&lt;$B376),"Date à vérifier",IF(AND(OR($P376="Facture reçue",$P376="Payée"),$O376=""),"Facture manquante",IF(COUNTIF($A$6:$A$500,$A376)&gt;1,"Doublon potentiel","OK"))),"À vérifier"))</f>
        <v/>
      </c>
    </row>
    <row r="377" customFormat="false" ht="15" hidden="false" customHeight="false" outlineLevel="0" collapsed="false">
      <c r="A377" s="19"/>
      <c r="B377" s="20"/>
      <c r="C377" s="19"/>
      <c r="D377" s="21"/>
      <c r="E377" s="19"/>
      <c r="F377" s="22"/>
      <c r="G377" s="19"/>
      <c r="H377" s="11" t="str">
        <f aca="false">IF($A377="","",IFERROR(IF($G377="Taxable",$F377*Paramètres!$B$6,0),0))</f>
        <v/>
      </c>
      <c r="I377" s="11" t="str">
        <f aca="false">IF($A377="","",IFERROR(IF($G377="Taxable",$F377*Paramètres!$B$7,0),0))</f>
        <v/>
      </c>
      <c r="J377" s="11" t="str">
        <f aca="false">IF($A377="","",IFERROR($F377+$H377+$I377,0))</f>
        <v/>
      </c>
      <c r="K377" s="20"/>
      <c r="L377" s="20"/>
      <c r="M377" s="19"/>
      <c r="N377" s="19"/>
      <c r="O377" s="19"/>
      <c r="P377" s="19"/>
      <c r="Q377" s="19"/>
      <c r="R377" s="23" t="str">
        <f aca="true">IF($A377="","",IF($N377="Annulé","Annulé",IF(OR($M377="Reçue",$M377="Sans objet"),IF($P377="Facture reçue","À payer",IF($P377="Payée","Terminé",IF($P377="Non facturée","Facture à recevoir","Suivi de facture"))),IF($M377="Partielle","Réception partielle",IF($M377="Refusée","Réception refusée",IF(NOT(ISNUMBER($K377)),"En cours",IF($K377&lt;TODAY(),"En retard",IF($K377&lt;=TODAY()+Paramètres!$B$8,"À suivre bientôt","En cours"))))))))</f>
        <v/>
      </c>
      <c r="S377" s="24" t="str">
        <f aca="false">IF($A377="","",IFERROR(IF($L377="","",$L377-$K377),""))</f>
        <v/>
      </c>
      <c r="T377" s="21"/>
      <c r="U377" s="23" t="str">
        <f aca="false">IF($A377="","",IFERROR(IF(AND($L377&lt;&gt;"",$L377&lt;$B377),"Date à vérifier",IF(AND(OR($P377="Facture reçue",$P377="Payée"),$O377=""),"Facture manquante",IF(COUNTIF($A$6:$A$500,$A377)&gt;1,"Doublon potentiel","OK"))),"À vérifier"))</f>
        <v/>
      </c>
    </row>
    <row r="378" customFormat="false" ht="15" hidden="false" customHeight="false" outlineLevel="0" collapsed="false">
      <c r="A378" s="19"/>
      <c r="B378" s="20"/>
      <c r="C378" s="19"/>
      <c r="D378" s="21"/>
      <c r="E378" s="19"/>
      <c r="F378" s="22"/>
      <c r="G378" s="19"/>
      <c r="H378" s="11" t="str">
        <f aca="false">IF($A378="","",IFERROR(IF($G378="Taxable",$F378*Paramètres!$B$6,0),0))</f>
        <v/>
      </c>
      <c r="I378" s="11" t="str">
        <f aca="false">IF($A378="","",IFERROR(IF($G378="Taxable",$F378*Paramètres!$B$7,0),0))</f>
        <v/>
      </c>
      <c r="J378" s="11" t="str">
        <f aca="false">IF($A378="","",IFERROR($F378+$H378+$I378,0))</f>
        <v/>
      </c>
      <c r="K378" s="20"/>
      <c r="L378" s="20"/>
      <c r="M378" s="19"/>
      <c r="N378" s="19"/>
      <c r="O378" s="19"/>
      <c r="P378" s="19"/>
      <c r="Q378" s="19"/>
      <c r="R378" s="23" t="str">
        <f aca="true">IF($A378="","",IF($N378="Annulé","Annulé",IF(OR($M378="Reçue",$M378="Sans objet"),IF($P378="Facture reçue","À payer",IF($P378="Payée","Terminé",IF($P378="Non facturée","Facture à recevoir","Suivi de facture"))),IF($M378="Partielle","Réception partielle",IF($M378="Refusée","Réception refusée",IF(NOT(ISNUMBER($K378)),"En cours",IF($K378&lt;TODAY(),"En retard",IF($K378&lt;=TODAY()+Paramètres!$B$8,"À suivre bientôt","En cours"))))))))</f>
        <v/>
      </c>
      <c r="S378" s="24" t="str">
        <f aca="false">IF($A378="","",IFERROR(IF($L378="","",$L378-$K378),""))</f>
        <v/>
      </c>
      <c r="T378" s="21"/>
      <c r="U378" s="23" t="str">
        <f aca="false">IF($A378="","",IFERROR(IF(AND($L378&lt;&gt;"",$L378&lt;$B378),"Date à vérifier",IF(AND(OR($P378="Facture reçue",$P378="Payée"),$O378=""),"Facture manquante",IF(COUNTIF($A$6:$A$500,$A378)&gt;1,"Doublon potentiel","OK"))),"À vérifier"))</f>
        <v/>
      </c>
    </row>
    <row r="379" customFormat="false" ht="15" hidden="false" customHeight="false" outlineLevel="0" collapsed="false">
      <c r="A379" s="19"/>
      <c r="B379" s="20"/>
      <c r="C379" s="19"/>
      <c r="D379" s="21"/>
      <c r="E379" s="19"/>
      <c r="F379" s="22"/>
      <c r="G379" s="19"/>
      <c r="H379" s="11" t="str">
        <f aca="false">IF($A379="","",IFERROR(IF($G379="Taxable",$F379*Paramètres!$B$6,0),0))</f>
        <v/>
      </c>
      <c r="I379" s="11" t="str">
        <f aca="false">IF($A379="","",IFERROR(IF($G379="Taxable",$F379*Paramètres!$B$7,0),0))</f>
        <v/>
      </c>
      <c r="J379" s="11" t="str">
        <f aca="false">IF($A379="","",IFERROR($F379+$H379+$I379,0))</f>
        <v/>
      </c>
      <c r="K379" s="20"/>
      <c r="L379" s="20"/>
      <c r="M379" s="19"/>
      <c r="N379" s="19"/>
      <c r="O379" s="19"/>
      <c r="P379" s="19"/>
      <c r="Q379" s="19"/>
      <c r="R379" s="23" t="str">
        <f aca="true">IF($A379="","",IF($N379="Annulé","Annulé",IF(OR($M379="Reçue",$M379="Sans objet"),IF($P379="Facture reçue","À payer",IF($P379="Payée","Terminé",IF($P379="Non facturée","Facture à recevoir","Suivi de facture"))),IF($M379="Partielle","Réception partielle",IF($M379="Refusée","Réception refusée",IF(NOT(ISNUMBER($K379)),"En cours",IF($K379&lt;TODAY(),"En retard",IF($K379&lt;=TODAY()+Paramètres!$B$8,"À suivre bientôt","En cours"))))))))</f>
        <v/>
      </c>
      <c r="S379" s="24" t="str">
        <f aca="false">IF($A379="","",IFERROR(IF($L379="","",$L379-$K379),""))</f>
        <v/>
      </c>
      <c r="T379" s="21"/>
      <c r="U379" s="23" t="str">
        <f aca="false">IF($A379="","",IFERROR(IF(AND($L379&lt;&gt;"",$L379&lt;$B379),"Date à vérifier",IF(AND(OR($P379="Facture reçue",$P379="Payée"),$O379=""),"Facture manquante",IF(COUNTIF($A$6:$A$500,$A379)&gt;1,"Doublon potentiel","OK"))),"À vérifier"))</f>
        <v/>
      </c>
    </row>
    <row r="380" customFormat="false" ht="15" hidden="false" customHeight="false" outlineLevel="0" collapsed="false">
      <c r="A380" s="19"/>
      <c r="B380" s="20"/>
      <c r="C380" s="19"/>
      <c r="D380" s="21"/>
      <c r="E380" s="19"/>
      <c r="F380" s="22"/>
      <c r="G380" s="19"/>
      <c r="H380" s="11" t="str">
        <f aca="false">IF($A380="","",IFERROR(IF($G380="Taxable",$F380*Paramètres!$B$6,0),0))</f>
        <v/>
      </c>
      <c r="I380" s="11" t="str">
        <f aca="false">IF($A380="","",IFERROR(IF($G380="Taxable",$F380*Paramètres!$B$7,0),0))</f>
        <v/>
      </c>
      <c r="J380" s="11" t="str">
        <f aca="false">IF($A380="","",IFERROR($F380+$H380+$I380,0))</f>
        <v/>
      </c>
      <c r="K380" s="20"/>
      <c r="L380" s="20"/>
      <c r="M380" s="19"/>
      <c r="N380" s="19"/>
      <c r="O380" s="19"/>
      <c r="P380" s="19"/>
      <c r="Q380" s="19"/>
      <c r="R380" s="23" t="str">
        <f aca="true">IF($A380="","",IF($N380="Annulé","Annulé",IF(OR($M380="Reçue",$M380="Sans objet"),IF($P380="Facture reçue","À payer",IF($P380="Payée","Terminé",IF($P380="Non facturée","Facture à recevoir","Suivi de facture"))),IF($M380="Partielle","Réception partielle",IF($M380="Refusée","Réception refusée",IF(NOT(ISNUMBER($K380)),"En cours",IF($K380&lt;TODAY(),"En retard",IF($K380&lt;=TODAY()+Paramètres!$B$8,"À suivre bientôt","En cours"))))))))</f>
        <v/>
      </c>
      <c r="S380" s="24" t="str">
        <f aca="false">IF($A380="","",IFERROR(IF($L380="","",$L380-$K380),""))</f>
        <v/>
      </c>
      <c r="T380" s="21"/>
      <c r="U380" s="23" t="str">
        <f aca="false">IF($A380="","",IFERROR(IF(AND($L380&lt;&gt;"",$L380&lt;$B380),"Date à vérifier",IF(AND(OR($P380="Facture reçue",$P380="Payée"),$O380=""),"Facture manquante",IF(COUNTIF($A$6:$A$500,$A380)&gt;1,"Doublon potentiel","OK"))),"À vérifier"))</f>
        <v/>
      </c>
    </row>
    <row r="381" customFormat="false" ht="15" hidden="false" customHeight="false" outlineLevel="0" collapsed="false">
      <c r="A381" s="19"/>
      <c r="B381" s="20"/>
      <c r="C381" s="19"/>
      <c r="D381" s="21"/>
      <c r="E381" s="19"/>
      <c r="F381" s="22"/>
      <c r="G381" s="19"/>
      <c r="H381" s="11" t="str">
        <f aca="false">IF($A381="","",IFERROR(IF($G381="Taxable",$F381*Paramètres!$B$6,0),0))</f>
        <v/>
      </c>
      <c r="I381" s="11" t="str">
        <f aca="false">IF($A381="","",IFERROR(IF($G381="Taxable",$F381*Paramètres!$B$7,0),0))</f>
        <v/>
      </c>
      <c r="J381" s="11" t="str">
        <f aca="false">IF($A381="","",IFERROR($F381+$H381+$I381,0))</f>
        <v/>
      </c>
      <c r="K381" s="20"/>
      <c r="L381" s="20"/>
      <c r="M381" s="19"/>
      <c r="N381" s="19"/>
      <c r="O381" s="19"/>
      <c r="P381" s="19"/>
      <c r="Q381" s="19"/>
      <c r="R381" s="23" t="str">
        <f aca="true">IF($A381="","",IF($N381="Annulé","Annulé",IF(OR($M381="Reçue",$M381="Sans objet"),IF($P381="Facture reçue","À payer",IF($P381="Payée","Terminé",IF($P381="Non facturée","Facture à recevoir","Suivi de facture"))),IF($M381="Partielle","Réception partielle",IF($M381="Refusée","Réception refusée",IF(NOT(ISNUMBER($K381)),"En cours",IF($K381&lt;TODAY(),"En retard",IF($K381&lt;=TODAY()+Paramètres!$B$8,"À suivre bientôt","En cours"))))))))</f>
        <v/>
      </c>
      <c r="S381" s="24" t="str">
        <f aca="false">IF($A381="","",IFERROR(IF($L381="","",$L381-$K381),""))</f>
        <v/>
      </c>
      <c r="T381" s="21"/>
      <c r="U381" s="23" t="str">
        <f aca="false">IF($A381="","",IFERROR(IF(AND($L381&lt;&gt;"",$L381&lt;$B381),"Date à vérifier",IF(AND(OR($P381="Facture reçue",$P381="Payée"),$O381=""),"Facture manquante",IF(COUNTIF($A$6:$A$500,$A381)&gt;1,"Doublon potentiel","OK"))),"À vérifier"))</f>
        <v/>
      </c>
    </row>
    <row r="382" customFormat="false" ht="15" hidden="false" customHeight="false" outlineLevel="0" collapsed="false">
      <c r="A382" s="19"/>
      <c r="B382" s="20"/>
      <c r="C382" s="19"/>
      <c r="D382" s="21"/>
      <c r="E382" s="19"/>
      <c r="F382" s="22"/>
      <c r="G382" s="19"/>
      <c r="H382" s="11" t="str">
        <f aca="false">IF($A382="","",IFERROR(IF($G382="Taxable",$F382*Paramètres!$B$6,0),0))</f>
        <v/>
      </c>
      <c r="I382" s="11" t="str">
        <f aca="false">IF($A382="","",IFERROR(IF($G382="Taxable",$F382*Paramètres!$B$7,0),0))</f>
        <v/>
      </c>
      <c r="J382" s="11" t="str">
        <f aca="false">IF($A382="","",IFERROR($F382+$H382+$I382,0))</f>
        <v/>
      </c>
      <c r="K382" s="20"/>
      <c r="L382" s="20"/>
      <c r="M382" s="19"/>
      <c r="N382" s="19"/>
      <c r="O382" s="19"/>
      <c r="P382" s="19"/>
      <c r="Q382" s="19"/>
      <c r="R382" s="23" t="str">
        <f aca="true">IF($A382="","",IF($N382="Annulé","Annulé",IF(OR($M382="Reçue",$M382="Sans objet"),IF($P382="Facture reçue","À payer",IF($P382="Payée","Terminé",IF($P382="Non facturée","Facture à recevoir","Suivi de facture"))),IF($M382="Partielle","Réception partielle",IF($M382="Refusée","Réception refusée",IF(NOT(ISNUMBER($K382)),"En cours",IF($K382&lt;TODAY(),"En retard",IF($K382&lt;=TODAY()+Paramètres!$B$8,"À suivre bientôt","En cours"))))))))</f>
        <v/>
      </c>
      <c r="S382" s="24" t="str">
        <f aca="false">IF($A382="","",IFERROR(IF($L382="","",$L382-$K382),""))</f>
        <v/>
      </c>
      <c r="T382" s="21"/>
      <c r="U382" s="23" t="str">
        <f aca="false">IF($A382="","",IFERROR(IF(AND($L382&lt;&gt;"",$L382&lt;$B382),"Date à vérifier",IF(AND(OR($P382="Facture reçue",$P382="Payée"),$O382=""),"Facture manquante",IF(COUNTIF($A$6:$A$500,$A382)&gt;1,"Doublon potentiel","OK"))),"À vérifier"))</f>
        <v/>
      </c>
    </row>
    <row r="383" customFormat="false" ht="15" hidden="false" customHeight="false" outlineLevel="0" collapsed="false">
      <c r="A383" s="19"/>
      <c r="B383" s="20"/>
      <c r="C383" s="19"/>
      <c r="D383" s="21"/>
      <c r="E383" s="19"/>
      <c r="F383" s="22"/>
      <c r="G383" s="19"/>
      <c r="H383" s="11" t="str">
        <f aca="false">IF($A383="","",IFERROR(IF($G383="Taxable",$F383*Paramètres!$B$6,0),0))</f>
        <v/>
      </c>
      <c r="I383" s="11" t="str">
        <f aca="false">IF($A383="","",IFERROR(IF($G383="Taxable",$F383*Paramètres!$B$7,0),0))</f>
        <v/>
      </c>
      <c r="J383" s="11" t="str">
        <f aca="false">IF($A383="","",IFERROR($F383+$H383+$I383,0))</f>
        <v/>
      </c>
      <c r="K383" s="20"/>
      <c r="L383" s="20"/>
      <c r="M383" s="19"/>
      <c r="N383" s="19"/>
      <c r="O383" s="19"/>
      <c r="P383" s="19"/>
      <c r="Q383" s="19"/>
      <c r="R383" s="23" t="str">
        <f aca="true">IF($A383="","",IF($N383="Annulé","Annulé",IF(OR($M383="Reçue",$M383="Sans objet"),IF($P383="Facture reçue","À payer",IF($P383="Payée","Terminé",IF($P383="Non facturée","Facture à recevoir","Suivi de facture"))),IF($M383="Partielle","Réception partielle",IF($M383="Refusée","Réception refusée",IF(NOT(ISNUMBER($K383)),"En cours",IF($K383&lt;TODAY(),"En retard",IF($K383&lt;=TODAY()+Paramètres!$B$8,"À suivre bientôt","En cours"))))))))</f>
        <v/>
      </c>
      <c r="S383" s="24" t="str">
        <f aca="false">IF($A383="","",IFERROR(IF($L383="","",$L383-$K383),""))</f>
        <v/>
      </c>
      <c r="T383" s="21"/>
      <c r="U383" s="23" t="str">
        <f aca="false">IF($A383="","",IFERROR(IF(AND($L383&lt;&gt;"",$L383&lt;$B383),"Date à vérifier",IF(AND(OR($P383="Facture reçue",$P383="Payée"),$O383=""),"Facture manquante",IF(COUNTIF($A$6:$A$500,$A383)&gt;1,"Doublon potentiel","OK"))),"À vérifier"))</f>
        <v/>
      </c>
    </row>
    <row r="384" customFormat="false" ht="15" hidden="false" customHeight="false" outlineLevel="0" collapsed="false">
      <c r="A384" s="19"/>
      <c r="B384" s="20"/>
      <c r="C384" s="19"/>
      <c r="D384" s="21"/>
      <c r="E384" s="19"/>
      <c r="F384" s="22"/>
      <c r="G384" s="19"/>
      <c r="H384" s="11" t="str">
        <f aca="false">IF($A384="","",IFERROR(IF($G384="Taxable",$F384*Paramètres!$B$6,0),0))</f>
        <v/>
      </c>
      <c r="I384" s="11" t="str">
        <f aca="false">IF($A384="","",IFERROR(IF($G384="Taxable",$F384*Paramètres!$B$7,0),0))</f>
        <v/>
      </c>
      <c r="J384" s="11" t="str">
        <f aca="false">IF($A384="","",IFERROR($F384+$H384+$I384,0))</f>
        <v/>
      </c>
      <c r="K384" s="20"/>
      <c r="L384" s="20"/>
      <c r="M384" s="19"/>
      <c r="N384" s="19"/>
      <c r="O384" s="19"/>
      <c r="P384" s="19"/>
      <c r="Q384" s="19"/>
      <c r="R384" s="23" t="str">
        <f aca="true">IF($A384="","",IF($N384="Annulé","Annulé",IF(OR($M384="Reçue",$M384="Sans objet"),IF($P384="Facture reçue","À payer",IF($P384="Payée","Terminé",IF($P384="Non facturée","Facture à recevoir","Suivi de facture"))),IF($M384="Partielle","Réception partielle",IF($M384="Refusée","Réception refusée",IF(NOT(ISNUMBER($K384)),"En cours",IF($K384&lt;TODAY(),"En retard",IF($K384&lt;=TODAY()+Paramètres!$B$8,"À suivre bientôt","En cours"))))))))</f>
        <v/>
      </c>
      <c r="S384" s="24" t="str">
        <f aca="false">IF($A384="","",IFERROR(IF($L384="","",$L384-$K384),""))</f>
        <v/>
      </c>
      <c r="T384" s="21"/>
      <c r="U384" s="23" t="str">
        <f aca="false">IF($A384="","",IFERROR(IF(AND($L384&lt;&gt;"",$L384&lt;$B384),"Date à vérifier",IF(AND(OR($P384="Facture reçue",$P384="Payée"),$O384=""),"Facture manquante",IF(COUNTIF($A$6:$A$500,$A384)&gt;1,"Doublon potentiel","OK"))),"À vérifier"))</f>
        <v/>
      </c>
    </row>
    <row r="385" customFormat="false" ht="15" hidden="false" customHeight="false" outlineLevel="0" collapsed="false">
      <c r="A385" s="19"/>
      <c r="B385" s="20"/>
      <c r="C385" s="19"/>
      <c r="D385" s="21"/>
      <c r="E385" s="19"/>
      <c r="F385" s="22"/>
      <c r="G385" s="19"/>
      <c r="H385" s="11" t="str">
        <f aca="false">IF($A385="","",IFERROR(IF($G385="Taxable",$F385*Paramètres!$B$6,0),0))</f>
        <v/>
      </c>
      <c r="I385" s="11" t="str">
        <f aca="false">IF($A385="","",IFERROR(IF($G385="Taxable",$F385*Paramètres!$B$7,0),0))</f>
        <v/>
      </c>
      <c r="J385" s="11" t="str">
        <f aca="false">IF($A385="","",IFERROR($F385+$H385+$I385,0))</f>
        <v/>
      </c>
      <c r="K385" s="20"/>
      <c r="L385" s="20"/>
      <c r="M385" s="19"/>
      <c r="N385" s="19"/>
      <c r="O385" s="19"/>
      <c r="P385" s="19"/>
      <c r="Q385" s="19"/>
      <c r="R385" s="23" t="str">
        <f aca="true">IF($A385="","",IF($N385="Annulé","Annulé",IF(OR($M385="Reçue",$M385="Sans objet"),IF($P385="Facture reçue","À payer",IF($P385="Payée","Terminé",IF($P385="Non facturée","Facture à recevoir","Suivi de facture"))),IF($M385="Partielle","Réception partielle",IF($M385="Refusée","Réception refusée",IF(NOT(ISNUMBER($K385)),"En cours",IF($K385&lt;TODAY(),"En retard",IF($K385&lt;=TODAY()+Paramètres!$B$8,"À suivre bientôt","En cours"))))))))</f>
        <v/>
      </c>
      <c r="S385" s="24" t="str">
        <f aca="false">IF($A385="","",IFERROR(IF($L385="","",$L385-$K385),""))</f>
        <v/>
      </c>
      <c r="T385" s="21"/>
      <c r="U385" s="23" t="str">
        <f aca="false">IF($A385="","",IFERROR(IF(AND($L385&lt;&gt;"",$L385&lt;$B385),"Date à vérifier",IF(AND(OR($P385="Facture reçue",$P385="Payée"),$O385=""),"Facture manquante",IF(COUNTIF($A$6:$A$500,$A385)&gt;1,"Doublon potentiel","OK"))),"À vérifier"))</f>
        <v/>
      </c>
    </row>
    <row r="386" customFormat="false" ht="15" hidden="false" customHeight="false" outlineLevel="0" collapsed="false">
      <c r="A386" s="19"/>
      <c r="B386" s="20"/>
      <c r="C386" s="19"/>
      <c r="D386" s="21"/>
      <c r="E386" s="19"/>
      <c r="F386" s="22"/>
      <c r="G386" s="19"/>
      <c r="H386" s="11" t="str">
        <f aca="false">IF($A386="","",IFERROR(IF($G386="Taxable",$F386*Paramètres!$B$6,0),0))</f>
        <v/>
      </c>
      <c r="I386" s="11" t="str">
        <f aca="false">IF($A386="","",IFERROR(IF($G386="Taxable",$F386*Paramètres!$B$7,0),0))</f>
        <v/>
      </c>
      <c r="J386" s="11" t="str">
        <f aca="false">IF($A386="","",IFERROR($F386+$H386+$I386,0))</f>
        <v/>
      </c>
      <c r="K386" s="20"/>
      <c r="L386" s="20"/>
      <c r="M386" s="19"/>
      <c r="N386" s="19"/>
      <c r="O386" s="19"/>
      <c r="P386" s="19"/>
      <c r="Q386" s="19"/>
      <c r="R386" s="23" t="str">
        <f aca="true">IF($A386="","",IF($N386="Annulé","Annulé",IF(OR($M386="Reçue",$M386="Sans objet"),IF($P386="Facture reçue","À payer",IF($P386="Payée","Terminé",IF($P386="Non facturée","Facture à recevoir","Suivi de facture"))),IF($M386="Partielle","Réception partielle",IF($M386="Refusée","Réception refusée",IF(NOT(ISNUMBER($K386)),"En cours",IF($K386&lt;TODAY(),"En retard",IF($K386&lt;=TODAY()+Paramètres!$B$8,"À suivre bientôt","En cours"))))))))</f>
        <v/>
      </c>
      <c r="S386" s="24" t="str">
        <f aca="false">IF($A386="","",IFERROR(IF($L386="","",$L386-$K386),""))</f>
        <v/>
      </c>
      <c r="T386" s="21"/>
      <c r="U386" s="23" t="str">
        <f aca="false">IF($A386="","",IFERROR(IF(AND($L386&lt;&gt;"",$L386&lt;$B386),"Date à vérifier",IF(AND(OR($P386="Facture reçue",$P386="Payée"),$O386=""),"Facture manquante",IF(COUNTIF($A$6:$A$500,$A386)&gt;1,"Doublon potentiel","OK"))),"À vérifier"))</f>
        <v/>
      </c>
    </row>
    <row r="387" customFormat="false" ht="15" hidden="false" customHeight="false" outlineLevel="0" collapsed="false">
      <c r="A387" s="19"/>
      <c r="B387" s="20"/>
      <c r="C387" s="19"/>
      <c r="D387" s="21"/>
      <c r="E387" s="19"/>
      <c r="F387" s="22"/>
      <c r="G387" s="19"/>
      <c r="H387" s="11" t="str">
        <f aca="false">IF($A387="","",IFERROR(IF($G387="Taxable",$F387*Paramètres!$B$6,0),0))</f>
        <v/>
      </c>
      <c r="I387" s="11" t="str">
        <f aca="false">IF($A387="","",IFERROR(IF($G387="Taxable",$F387*Paramètres!$B$7,0),0))</f>
        <v/>
      </c>
      <c r="J387" s="11" t="str">
        <f aca="false">IF($A387="","",IFERROR($F387+$H387+$I387,0))</f>
        <v/>
      </c>
      <c r="K387" s="20"/>
      <c r="L387" s="20"/>
      <c r="M387" s="19"/>
      <c r="N387" s="19"/>
      <c r="O387" s="19"/>
      <c r="P387" s="19"/>
      <c r="Q387" s="19"/>
      <c r="R387" s="23" t="str">
        <f aca="true">IF($A387="","",IF($N387="Annulé","Annulé",IF(OR($M387="Reçue",$M387="Sans objet"),IF($P387="Facture reçue","À payer",IF($P387="Payée","Terminé",IF($P387="Non facturée","Facture à recevoir","Suivi de facture"))),IF($M387="Partielle","Réception partielle",IF($M387="Refusée","Réception refusée",IF(NOT(ISNUMBER($K387)),"En cours",IF($K387&lt;TODAY(),"En retard",IF($K387&lt;=TODAY()+Paramètres!$B$8,"À suivre bientôt","En cours"))))))))</f>
        <v/>
      </c>
      <c r="S387" s="24" t="str">
        <f aca="false">IF($A387="","",IFERROR(IF($L387="","",$L387-$K387),""))</f>
        <v/>
      </c>
      <c r="T387" s="21"/>
      <c r="U387" s="23" t="str">
        <f aca="false">IF($A387="","",IFERROR(IF(AND($L387&lt;&gt;"",$L387&lt;$B387),"Date à vérifier",IF(AND(OR($P387="Facture reçue",$P387="Payée"),$O387=""),"Facture manquante",IF(COUNTIF($A$6:$A$500,$A387)&gt;1,"Doublon potentiel","OK"))),"À vérifier"))</f>
        <v/>
      </c>
    </row>
    <row r="388" customFormat="false" ht="15" hidden="false" customHeight="false" outlineLevel="0" collapsed="false">
      <c r="A388" s="19"/>
      <c r="B388" s="20"/>
      <c r="C388" s="19"/>
      <c r="D388" s="21"/>
      <c r="E388" s="19"/>
      <c r="F388" s="22"/>
      <c r="G388" s="19"/>
      <c r="H388" s="11" t="str">
        <f aca="false">IF($A388="","",IFERROR(IF($G388="Taxable",$F388*Paramètres!$B$6,0),0))</f>
        <v/>
      </c>
      <c r="I388" s="11" t="str">
        <f aca="false">IF($A388="","",IFERROR(IF($G388="Taxable",$F388*Paramètres!$B$7,0),0))</f>
        <v/>
      </c>
      <c r="J388" s="11" t="str">
        <f aca="false">IF($A388="","",IFERROR($F388+$H388+$I388,0))</f>
        <v/>
      </c>
      <c r="K388" s="20"/>
      <c r="L388" s="20"/>
      <c r="M388" s="19"/>
      <c r="N388" s="19"/>
      <c r="O388" s="19"/>
      <c r="P388" s="19"/>
      <c r="Q388" s="19"/>
      <c r="R388" s="23" t="str">
        <f aca="true">IF($A388="","",IF($N388="Annulé","Annulé",IF(OR($M388="Reçue",$M388="Sans objet"),IF($P388="Facture reçue","À payer",IF($P388="Payée","Terminé",IF($P388="Non facturée","Facture à recevoir","Suivi de facture"))),IF($M388="Partielle","Réception partielle",IF($M388="Refusée","Réception refusée",IF(NOT(ISNUMBER($K388)),"En cours",IF($K388&lt;TODAY(),"En retard",IF($K388&lt;=TODAY()+Paramètres!$B$8,"À suivre bientôt","En cours"))))))))</f>
        <v/>
      </c>
      <c r="S388" s="24" t="str">
        <f aca="false">IF($A388="","",IFERROR(IF($L388="","",$L388-$K388),""))</f>
        <v/>
      </c>
      <c r="T388" s="21"/>
      <c r="U388" s="23" t="str">
        <f aca="false">IF($A388="","",IFERROR(IF(AND($L388&lt;&gt;"",$L388&lt;$B388),"Date à vérifier",IF(AND(OR($P388="Facture reçue",$P388="Payée"),$O388=""),"Facture manquante",IF(COUNTIF($A$6:$A$500,$A388)&gt;1,"Doublon potentiel","OK"))),"À vérifier"))</f>
        <v/>
      </c>
    </row>
    <row r="389" customFormat="false" ht="15" hidden="false" customHeight="false" outlineLevel="0" collapsed="false">
      <c r="A389" s="19"/>
      <c r="B389" s="20"/>
      <c r="C389" s="19"/>
      <c r="D389" s="21"/>
      <c r="E389" s="19"/>
      <c r="F389" s="22"/>
      <c r="G389" s="19"/>
      <c r="H389" s="11" t="str">
        <f aca="false">IF($A389="","",IFERROR(IF($G389="Taxable",$F389*Paramètres!$B$6,0),0))</f>
        <v/>
      </c>
      <c r="I389" s="11" t="str">
        <f aca="false">IF($A389="","",IFERROR(IF($G389="Taxable",$F389*Paramètres!$B$7,0),0))</f>
        <v/>
      </c>
      <c r="J389" s="11" t="str">
        <f aca="false">IF($A389="","",IFERROR($F389+$H389+$I389,0))</f>
        <v/>
      </c>
      <c r="K389" s="20"/>
      <c r="L389" s="20"/>
      <c r="M389" s="19"/>
      <c r="N389" s="19"/>
      <c r="O389" s="19"/>
      <c r="P389" s="19"/>
      <c r="Q389" s="19"/>
      <c r="R389" s="23" t="str">
        <f aca="true">IF($A389="","",IF($N389="Annulé","Annulé",IF(OR($M389="Reçue",$M389="Sans objet"),IF($P389="Facture reçue","À payer",IF($P389="Payée","Terminé",IF($P389="Non facturée","Facture à recevoir","Suivi de facture"))),IF($M389="Partielle","Réception partielle",IF($M389="Refusée","Réception refusée",IF(NOT(ISNUMBER($K389)),"En cours",IF($K389&lt;TODAY(),"En retard",IF($K389&lt;=TODAY()+Paramètres!$B$8,"À suivre bientôt","En cours"))))))))</f>
        <v/>
      </c>
      <c r="S389" s="24" t="str">
        <f aca="false">IF($A389="","",IFERROR(IF($L389="","",$L389-$K389),""))</f>
        <v/>
      </c>
      <c r="T389" s="21"/>
      <c r="U389" s="23" t="str">
        <f aca="false">IF($A389="","",IFERROR(IF(AND($L389&lt;&gt;"",$L389&lt;$B389),"Date à vérifier",IF(AND(OR($P389="Facture reçue",$P389="Payée"),$O389=""),"Facture manquante",IF(COUNTIF($A$6:$A$500,$A389)&gt;1,"Doublon potentiel","OK"))),"À vérifier"))</f>
        <v/>
      </c>
    </row>
    <row r="390" customFormat="false" ht="15" hidden="false" customHeight="false" outlineLevel="0" collapsed="false">
      <c r="A390" s="19"/>
      <c r="B390" s="20"/>
      <c r="C390" s="19"/>
      <c r="D390" s="21"/>
      <c r="E390" s="19"/>
      <c r="F390" s="22"/>
      <c r="G390" s="19"/>
      <c r="H390" s="11" t="str">
        <f aca="false">IF($A390="","",IFERROR(IF($G390="Taxable",$F390*Paramètres!$B$6,0),0))</f>
        <v/>
      </c>
      <c r="I390" s="11" t="str">
        <f aca="false">IF($A390="","",IFERROR(IF($G390="Taxable",$F390*Paramètres!$B$7,0),0))</f>
        <v/>
      </c>
      <c r="J390" s="11" t="str">
        <f aca="false">IF($A390="","",IFERROR($F390+$H390+$I390,0))</f>
        <v/>
      </c>
      <c r="K390" s="20"/>
      <c r="L390" s="20"/>
      <c r="M390" s="19"/>
      <c r="N390" s="19"/>
      <c r="O390" s="19"/>
      <c r="P390" s="19"/>
      <c r="Q390" s="19"/>
      <c r="R390" s="23" t="str">
        <f aca="true">IF($A390="","",IF($N390="Annulé","Annulé",IF(OR($M390="Reçue",$M390="Sans objet"),IF($P390="Facture reçue","À payer",IF($P390="Payée","Terminé",IF($P390="Non facturée","Facture à recevoir","Suivi de facture"))),IF($M390="Partielle","Réception partielle",IF($M390="Refusée","Réception refusée",IF(NOT(ISNUMBER($K390)),"En cours",IF($K390&lt;TODAY(),"En retard",IF($K390&lt;=TODAY()+Paramètres!$B$8,"À suivre bientôt","En cours"))))))))</f>
        <v/>
      </c>
      <c r="S390" s="24" t="str">
        <f aca="false">IF($A390="","",IFERROR(IF($L390="","",$L390-$K390),""))</f>
        <v/>
      </c>
      <c r="T390" s="21"/>
      <c r="U390" s="23" t="str">
        <f aca="false">IF($A390="","",IFERROR(IF(AND($L390&lt;&gt;"",$L390&lt;$B390),"Date à vérifier",IF(AND(OR($P390="Facture reçue",$P390="Payée"),$O390=""),"Facture manquante",IF(COUNTIF($A$6:$A$500,$A390)&gt;1,"Doublon potentiel","OK"))),"À vérifier"))</f>
        <v/>
      </c>
    </row>
    <row r="391" customFormat="false" ht="15" hidden="false" customHeight="false" outlineLevel="0" collapsed="false">
      <c r="A391" s="19"/>
      <c r="B391" s="20"/>
      <c r="C391" s="19"/>
      <c r="D391" s="21"/>
      <c r="E391" s="19"/>
      <c r="F391" s="22"/>
      <c r="G391" s="19"/>
      <c r="H391" s="11" t="str">
        <f aca="false">IF($A391="","",IFERROR(IF($G391="Taxable",$F391*Paramètres!$B$6,0),0))</f>
        <v/>
      </c>
      <c r="I391" s="11" t="str">
        <f aca="false">IF($A391="","",IFERROR(IF($G391="Taxable",$F391*Paramètres!$B$7,0),0))</f>
        <v/>
      </c>
      <c r="J391" s="11" t="str">
        <f aca="false">IF($A391="","",IFERROR($F391+$H391+$I391,0))</f>
        <v/>
      </c>
      <c r="K391" s="20"/>
      <c r="L391" s="20"/>
      <c r="M391" s="19"/>
      <c r="N391" s="19"/>
      <c r="O391" s="19"/>
      <c r="P391" s="19"/>
      <c r="Q391" s="19"/>
      <c r="R391" s="23" t="str">
        <f aca="true">IF($A391="","",IF($N391="Annulé","Annulé",IF(OR($M391="Reçue",$M391="Sans objet"),IF($P391="Facture reçue","À payer",IF($P391="Payée","Terminé",IF($P391="Non facturée","Facture à recevoir","Suivi de facture"))),IF($M391="Partielle","Réception partielle",IF($M391="Refusée","Réception refusée",IF(NOT(ISNUMBER($K391)),"En cours",IF($K391&lt;TODAY(),"En retard",IF($K391&lt;=TODAY()+Paramètres!$B$8,"À suivre bientôt","En cours"))))))))</f>
        <v/>
      </c>
      <c r="S391" s="24" t="str">
        <f aca="false">IF($A391="","",IFERROR(IF($L391="","",$L391-$K391),""))</f>
        <v/>
      </c>
      <c r="T391" s="21"/>
      <c r="U391" s="23" t="str">
        <f aca="false">IF($A391="","",IFERROR(IF(AND($L391&lt;&gt;"",$L391&lt;$B391),"Date à vérifier",IF(AND(OR($P391="Facture reçue",$P391="Payée"),$O391=""),"Facture manquante",IF(COUNTIF($A$6:$A$500,$A391)&gt;1,"Doublon potentiel","OK"))),"À vérifier"))</f>
        <v/>
      </c>
    </row>
    <row r="392" customFormat="false" ht="15" hidden="false" customHeight="false" outlineLevel="0" collapsed="false">
      <c r="A392" s="19"/>
      <c r="B392" s="20"/>
      <c r="C392" s="19"/>
      <c r="D392" s="21"/>
      <c r="E392" s="19"/>
      <c r="F392" s="22"/>
      <c r="G392" s="19"/>
      <c r="H392" s="11" t="str">
        <f aca="false">IF($A392="","",IFERROR(IF($G392="Taxable",$F392*Paramètres!$B$6,0),0))</f>
        <v/>
      </c>
      <c r="I392" s="11" t="str">
        <f aca="false">IF($A392="","",IFERROR(IF($G392="Taxable",$F392*Paramètres!$B$7,0),0))</f>
        <v/>
      </c>
      <c r="J392" s="11" t="str">
        <f aca="false">IF($A392="","",IFERROR($F392+$H392+$I392,0))</f>
        <v/>
      </c>
      <c r="K392" s="20"/>
      <c r="L392" s="20"/>
      <c r="M392" s="19"/>
      <c r="N392" s="19"/>
      <c r="O392" s="19"/>
      <c r="P392" s="19"/>
      <c r="Q392" s="19"/>
      <c r="R392" s="23" t="str">
        <f aca="true">IF($A392="","",IF($N392="Annulé","Annulé",IF(OR($M392="Reçue",$M392="Sans objet"),IF($P392="Facture reçue","À payer",IF($P392="Payée","Terminé",IF($P392="Non facturée","Facture à recevoir","Suivi de facture"))),IF($M392="Partielle","Réception partielle",IF($M392="Refusée","Réception refusée",IF(NOT(ISNUMBER($K392)),"En cours",IF($K392&lt;TODAY(),"En retard",IF($K392&lt;=TODAY()+Paramètres!$B$8,"À suivre bientôt","En cours"))))))))</f>
        <v/>
      </c>
      <c r="S392" s="24" t="str">
        <f aca="false">IF($A392="","",IFERROR(IF($L392="","",$L392-$K392),""))</f>
        <v/>
      </c>
      <c r="T392" s="21"/>
      <c r="U392" s="23" t="str">
        <f aca="false">IF($A392="","",IFERROR(IF(AND($L392&lt;&gt;"",$L392&lt;$B392),"Date à vérifier",IF(AND(OR($P392="Facture reçue",$P392="Payée"),$O392=""),"Facture manquante",IF(COUNTIF($A$6:$A$500,$A392)&gt;1,"Doublon potentiel","OK"))),"À vérifier"))</f>
        <v/>
      </c>
    </row>
    <row r="393" customFormat="false" ht="15" hidden="false" customHeight="false" outlineLevel="0" collapsed="false">
      <c r="A393" s="19"/>
      <c r="B393" s="20"/>
      <c r="C393" s="19"/>
      <c r="D393" s="21"/>
      <c r="E393" s="19"/>
      <c r="F393" s="22"/>
      <c r="G393" s="19"/>
      <c r="H393" s="11" t="str">
        <f aca="false">IF($A393="","",IFERROR(IF($G393="Taxable",$F393*Paramètres!$B$6,0),0))</f>
        <v/>
      </c>
      <c r="I393" s="11" t="str">
        <f aca="false">IF($A393="","",IFERROR(IF($G393="Taxable",$F393*Paramètres!$B$7,0),0))</f>
        <v/>
      </c>
      <c r="J393" s="11" t="str">
        <f aca="false">IF($A393="","",IFERROR($F393+$H393+$I393,0))</f>
        <v/>
      </c>
      <c r="K393" s="20"/>
      <c r="L393" s="20"/>
      <c r="M393" s="19"/>
      <c r="N393" s="19"/>
      <c r="O393" s="19"/>
      <c r="P393" s="19"/>
      <c r="Q393" s="19"/>
      <c r="R393" s="23" t="str">
        <f aca="true">IF($A393="","",IF($N393="Annulé","Annulé",IF(OR($M393="Reçue",$M393="Sans objet"),IF($P393="Facture reçue","À payer",IF($P393="Payée","Terminé",IF($P393="Non facturée","Facture à recevoir","Suivi de facture"))),IF($M393="Partielle","Réception partielle",IF($M393="Refusée","Réception refusée",IF(NOT(ISNUMBER($K393)),"En cours",IF($K393&lt;TODAY(),"En retard",IF($K393&lt;=TODAY()+Paramètres!$B$8,"À suivre bientôt","En cours"))))))))</f>
        <v/>
      </c>
      <c r="S393" s="24" t="str">
        <f aca="false">IF($A393="","",IFERROR(IF($L393="","",$L393-$K393),""))</f>
        <v/>
      </c>
      <c r="T393" s="21"/>
      <c r="U393" s="23" t="str">
        <f aca="false">IF($A393="","",IFERROR(IF(AND($L393&lt;&gt;"",$L393&lt;$B393),"Date à vérifier",IF(AND(OR($P393="Facture reçue",$P393="Payée"),$O393=""),"Facture manquante",IF(COUNTIF($A$6:$A$500,$A393)&gt;1,"Doublon potentiel","OK"))),"À vérifier"))</f>
        <v/>
      </c>
    </row>
    <row r="394" customFormat="false" ht="15" hidden="false" customHeight="false" outlineLevel="0" collapsed="false">
      <c r="A394" s="19"/>
      <c r="B394" s="20"/>
      <c r="C394" s="19"/>
      <c r="D394" s="21"/>
      <c r="E394" s="19"/>
      <c r="F394" s="22"/>
      <c r="G394" s="19"/>
      <c r="H394" s="11" t="str">
        <f aca="false">IF($A394="","",IFERROR(IF($G394="Taxable",$F394*Paramètres!$B$6,0),0))</f>
        <v/>
      </c>
      <c r="I394" s="11" t="str">
        <f aca="false">IF($A394="","",IFERROR(IF($G394="Taxable",$F394*Paramètres!$B$7,0),0))</f>
        <v/>
      </c>
      <c r="J394" s="11" t="str">
        <f aca="false">IF($A394="","",IFERROR($F394+$H394+$I394,0))</f>
        <v/>
      </c>
      <c r="K394" s="20"/>
      <c r="L394" s="20"/>
      <c r="M394" s="19"/>
      <c r="N394" s="19"/>
      <c r="O394" s="19"/>
      <c r="P394" s="19"/>
      <c r="Q394" s="19"/>
      <c r="R394" s="23" t="str">
        <f aca="true">IF($A394="","",IF($N394="Annulé","Annulé",IF(OR($M394="Reçue",$M394="Sans objet"),IF($P394="Facture reçue","À payer",IF($P394="Payée","Terminé",IF($P394="Non facturée","Facture à recevoir","Suivi de facture"))),IF($M394="Partielle","Réception partielle",IF($M394="Refusée","Réception refusée",IF(NOT(ISNUMBER($K394)),"En cours",IF($K394&lt;TODAY(),"En retard",IF($K394&lt;=TODAY()+Paramètres!$B$8,"À suivre bientôt","En cours"))))))))</f>
        <v/>
      </c>
      <c r="S394" s="24" t="str">
        <f aca="false">IF($A394="","",IFERROR(IF($L394="","",$L394-$K394),""))</f>
        <v/>
      </c>
      <c r="T394" s="21"/>
      <c r="U394" s="23" t="str">
        <f aca="false">IF($A394="","",IFERROR(IF(AND($L394&lt;&gt;"",$L394&lt;$B394),"Date à vérifier",IF(AND(OR($P394="Facture reçue",$P394="Payée"),$O394=""),"Facture manquante",IF(COUNTIF($A$6:$A$500,$A394)&gt;1,"Doublon potentiel","OK"))),"À vérifier"))</f>
        <v/>
      </c>
    </row>
    <row r="395" customFormat="false" ht="15" hidden="false" customHeight="false" outlineLevel="0" collapsed="false">
      <c r="A395" s="19"/>
      <c r="B395" s="20"/>
      <c r="C395" s="19"/>
      <c r="D395" s="21"/>
      <c r="E395" s="19"/>
      <c r="F395" s="22"/>
      <c r="G395" s="19"/>
      <c r="H395" s="11" t="str">
        <f aca="false">IF($A395="","",IFERROR(IF($G395="Taxable",$F395*Paramètres!$B$6,0),0))</f>
        <v/>
      </c>
      <c r="I395" s="11" t="str">
        <f aca="false">IF($A395="","",IFERROR(IF($G395="Taxable",$F395*Paramètres!$B$7,0),0))</f>
        <v/>
      </c>
      <c r="J395" s="11" t="str">
        <f aca="false">IF($A395="","",IFERROR($F395+$H395+$I395,0))</f>
        <v/>
      </c>
      <c r="K395" s="20"/>
      <c r="L395" s="20"/>
      <c r="M395" s="19"/>
      <c r="N395" s="19"/>
      <c r="O395" s="19"/>
      <c r="P395" s="19"/>
      <c r="Q395" s="19"/>
      <c r="R395" s="23" t="str">
        <f aca="true">IF($A395="","",IF($N395="Annulé","Annulé",IF(OR($M395="Reçue",$M395="Sans objet"),IF($P395="Facture reçue","À payer",IF($P395="Payée","Terminé",IF($P395="Non facturée","Facture à recevoir","Suivi de facture"))),IF($M395="Partielle","Réception partielle",IF($M395="Refusée","Réception refusée",IF(NOT(ISNUMBER($K395)),"En cours",IF($K395&lt;TODAY(),"En retard",IF($K395&lt;=TODAY()+Paramètres!$B$8,"À suivre bientôt","En cours"))))))))</f>
        <v/>
      </c>
      <c r="S395" s="24" t="str">
        <f aca="false">IF($A395="","",IFERROR(IF($L395="","",$L395-$K395),""))</f>
        <v/>
      </c>
      <c r="T395" s="21"/>
      <c r="U395" s="23" t="str">
        <f aca="false">IF($A395="","",IFERROR(IF(AND($L395&lt;&gt;"",$L395&lt;$B395),"Date à vérifier",IF(AND(OR($P395="Facture reçue",$P395="Payée"),$O395=""),"Facture manquante",IF(COUNTIF($A$6:$A$500,$A395)&gt;1,"Doublon potentiel","OK"))),"À vérifier"))</f>
        <v/>
      </c>
    </row>
    <row r="396" customFormat="false" ht="15" hidden="false" customHeight="false" outlineLevel="0" collapsed="false">
      <c r="A396" s="19"/>
      <c r="B396" s="20"/>
      <c r="C396" s="19"/>
      <c r="D396" s="21"/>
      <c r="E396" s="19"/>
      <c r="F396" s="22"/>
      <c r="G396" s="19"/>
      <c r="H396" s="11" t="str">
        <f aca="false">IF($A396="","",IFERROR(IF($G396="Taxable",$F396*Paramètres!$B$6,0),0))</f>
        <v/>
      </c>
      <c r="I396" s="11" t="str">
        <f aca="false">IF($A396="","",IFERROR(IF($G396="Taxable",$F396*Paramètres!$B$7,0),0))</f>
        <v/>
      </c>
      <c r="J396" s="11" t="str">
        <f aca="false">IF($A396="","",IFERROR($F396+$H396+$I396,0))</f>
        <v/>
      </c>
      <c r="K396" s="20"/>
      <c r="L396" s="20"/>
      <c r="M396" s="19"/>
      <c r="N396" s="19"/>
      <c r="O396" s="19"/>
      <c r="P396" s="19"/>
      <c r="Q396" s="19"/>
      <c r="R396" s="23" t="str">
        <f aca="true">IF($A396="","",IF($N396="Annulé","Annulé",IF(OR($M396="Reçue",$M396="Sans objet"),IF($P396="Facture reçue","À payer",IF($P396="Payée","Terminé",IF($P396="Non facturée","Facture à recevoir","Suivi de facture"))),IF($M396="Partielle","Réception partielle",IF($M396="Refusée","Réception refusée",IF(NOT(ISNUMBER($K396)),"En cours",IF($K396&lt;TODAY(),"En retard",IF($K396&lt;=TODAY()+Paramètres!$B$8,"À suivre bientôt","En cours"))))))))</f>
        <v/>
      </c>
      <c r="S396" s="24" t="str">
        <f aca="false">IF($A396="","",IFERROR(IF($L396="","",$L396-$K396),""))</f>
        <v/>
      </c>
      <c r="T396" s="21"/>
      <c r="U396" s="23" t="str">
        <f aca="false">IF($A396="","",IFERROR(IF(AND($L396&lt;&gt;"",$L396&lt;$B396),"Date à vérifier",IF(AND(OR($P396="Facture reçue",$P396="Payée"),$O396=""),"Facture manquante",IF(COUNTIF($A$6:$A$500,$A396)&gt;1,"Doublon potentiel","OK"))),"À vérifier"))</f>
        <v/>
      </c>
    </row>
    <row r="397" customFormat="false" ht="15" hidden="false" customHeight="false" outlineLevel="0" collapsed="false">
      <c r="A397" s="19"/>
      <c r="B397" s="20"/>
      <c r="C397" s="19"/>
      <c r="D397" s="21"/>
      <c r="E397" s="19"/>
      <c r="F397" s="22"/>
      <c r="G397" s="19"/>
      <c r="H397" s="11" t="str">
        <f aca="false">IF($A397="","",IFERROR(IF($G397="Taxable",$F397*Paramètres!$B$6,0),0))</f>
        <v/>
      </c>
      <c r="I397" s="11" t="str">
        <f aca="false">IF($A397="","",IFERROR(IF($G397="Taxable",$F397*Paramètres!$B$7,0),0))</f>
        <v/>
      </c>
      <c r="J397" s="11" t="str">
        <f aca="false">IF($A397="","",IFERROR($F397+$H397+$I397,0))</f>
        <v/>
      </c>
      <c r="K397" s="20"/>
      <c r="L397" s="20"/>
      <c r="M397" s="19"/>
      <c r="N397" s="19"/>
      <c r="O397" s="19"/>
      <c r="P397" s="19"/>
      <c r="Q397" s="19"/>
      <c r="R397" s="23" t="str">
        <f aca="true">IF($A397="","",IF($N397="Annulé","Annulé",IF(OR($M397="Reçue",$M397="Sans objet"),IF($P397="Facture reçue","À payer",IF($P397="Payée","Terminé",IF($P397="Non facturée","Facture à recevoir","Suivi de facture"))),IF($M397="Partielle","Réception partielle",IF($M397="Refusée","Réception refusée",IF(NOT(ISNUMBER($K397)),"En cours",IF($K397&lt;TODAY(),"En retard",IF($K397&lt;=TODAY()+Paramètres!$B$8,"À suivre bientôt","En cours"))))))))</f>
        <v/>
      </c>
      <c r="S397" s="24" t="str">
        <f aca="false">IF($A397="","",IFERROR(IF($L397="","",$L397-$K397),""))</f>
        <v/>
      </c>
      <c r="T397" s="21"/>
      <c r="U397" s="23" t="str">
        <f aca="false">IF($A397="","",IFERROR(IF(AND($L397&lt;&gt;"",$L397&lt;$B397),"Date à vérifier",IF(AND(OR($P397="Facture reçue",$P397="Payée"),$O397=""),"Facture manquante",IF(COUNTIF($A$6:$A$500,$A397)&gt;1,"Doublon potentiel","OK"))),"À vérifier"))</f>
        <v/>
      </c>
    </row>
    <row r="398" customFormat="false" ht="15" hidden="false" customHeight="false" outlineLevel="0" collapsed="false">
      <c r="A398" s="19"/>
      <c r="B398" s="20"/>
      <c r="C398" s="19"/>
      <c r="D398" s="21"/>
      <c r="E398" s="19"/>
      <c r="F398" s="22"/>
      <c r="G398" s="19"/>
      <c r="H398" s="11" t="str">
        <f aca="false">IF($A398="","",IFERROR(IF($G398="Taxable",$F398*Paramètres!$B$6,0),0))</f>
        <v/>
      </c>
      <c r="I398" s="11" t="str">
        <f aca="false">IF($A398="","",IFERROR(IF($G398="Taxable",$F398*Paramètres!$B$7,0),0))</f>
        <v/>
      </c>
      <c r="J398" s="11" t="str">
        <f aca="false">IF($A398="","",IFERROR($F398+$H398+$I398,0))</f>
        <v/>
      </c>
      <c r="K398" s="20"/>
      <c r="L398" s="20"/>
      <c r="M398" s="19"/>
      <c r="N398" s="19"/>
      <c r="O398" s="19"/>
      <c r="P398" s="19"/>
      <c r="Q398" s="19"/>
      <c r="R398" s="23" t="str">
        <f aca="true">IF($A398="","",IF($N398="Annulé","Annulé",IF(OR($M398="Reçue",$M398="Sans objet"),IF($P398="Facture reçue","À payer",IF($P398="Payée","Terminé",IF($P398="Non facturée","Facture à recevoir","Suivi de facture"))),IF($M398="Partielle","Réception partielle",IF($M398="Refusée","Réception refusée",IF(NOT(ISNUMBER($K398)),"En cours",IF($K398&lt;TODAY(),"En retard",IF($K398&lt;=TODAY()+Paramètres!$B$8,"À suivre bientôt","En cours"))))))))</f>
        <v/>
      </c>
      <c r="S398" s="24" t="str">
        <f aca="false">IF($A398="","",IFERROR(IF($L398="","",$L398-$K398),""))</f>
        <v/>
      </c>
      <c r="T398" s="21"/>
      <c r="U398" s="23" t="str">
        <f aca="false">IF($A398="","",IFERROR(IF(AND($L398&lt;&gt;"",$L398&lt;$B398),"Date à vérifier",IF(AND(OR($P398="Facture reçue",$P398="Payée"),$O398=""),"Facture manquante",IF(COUNTIF($A$6:$A$500,$A398)&gt;1,"Doublon potentiel","OK"))),"À vérifier"))</f>
        <v/>
      </c>
    </row>
    <row r="399" customFormat="false" ht="15" hidden="false" customHeight="false" outlineLevel="0" collapsed="false">
      <c r="A399" s="19"/>
      <c r="B399" s="20"/>
      <c r="C399" s="19"/>
      <c r="D399" s="21"/>
      <c r="E399" s="19"/>
      <c r="F399" s="22"/>
      <c r="G399" s="19"/>
      <c r="H399" s="11" t="str">
        <f aca="false">IF($A399="","",IFERROR(IF($G399="Taxable",$F399*Paramètres!$B$6,0),0))</f>
        <v/>
      </c>
      <c r="I399" s="11" t="str">
        <f aca="false">IF($A399="","",IFERROR(IF($G399="Taxable",$F399*Paramètres!$B$7,0),0))</f>
        <v/>
      </c>
      <c r="J399" s="11" t="str">
        <f aca="false">IF($A399="","",IFERROR($F399+$H399+$I399,0))</f>
        <v/>
      </c>
      <c r="K399" s="20"/>
      <c r="L399" s="20"/>
      <c r="M399" s="19"/>
      <c r="N399" s="19"/>
      <c r="O399" s="19"/>
      <c r="P399" s="19"/>
      <c r="Q399" s="19"/>
      <c r="R399" s="23" t="str">
        <f aca="true">IF($A399="","",IF($N399="Annulé","Annulé",IF(OR($M399="Reçue",$M399="Sans objet"),IF($P399="Facture reçue","À payer",IF($P399="Payée","Terminé",IF($P399="Non facturée","Facture à recevoir","Suivi de facture"))),IF($M399="Partielle","Réception partielle",IF($M399="Refusée","Réception refusée",IF(NOT(ISNUMBER($K399)),"En cours",IF($K399&lt;TODAY(),"En retard",IF($K399&lt;=TODAY()+Paramètres!$B$8,"À suivre bientôt","En cours"))))))))</f>
        <v/>
      </c>
      <c r="S399" s="24" t="str">
        <f aca="false">IF($A399="","",IFERROR(IF($L399="","",$L399-$K399),""))</f>
        <v/>
      </c>
      <c r="T399" s="21"/>
      <c r="U399" s="23" t="str">
        <f aca="false">IF($A399="","",IFERROR(IF(AND($L399&lt;&gt;"",$L399&lt;$B399),"Date à vérifier",IF(AND(OR($P399="Facture reçue",$P399="Payée"),$O399=""),"Facture manquante",IF(COUNTIF($A$6:$A$500,$A399)&gt;1,"Doublon potentiel","OK"))),"À vérifier"))</f>
        <v/>
      </c>
    </row>
    <row r="400" customFormat="false" ht="15" hidden="false" customHeight="false" outlineLevel="0" collapsed="false">
      <c r="A400" s="19"/>
      <c r="B400" s="20"/>
      <c r="C400" s="19"/>
      <c r="D400" s="21"/>
      <c r="E400" s="19"/>
      <c r="F400" s="22"/>
      <c r="G400" s="19"/>
      <c r="H400" s="11" t="str">
        <f aca="false">IF($A400="","",IFERROR(IF($G400="Taxable",$F400*Paramètres!$B$6,0),0))</f>
        <v/>
      </c>
      <c r="I400" s="11" t="str">
        <f aca="false">IF($A400="","",IFERROR(IF($G400="Taxable",$F400*Paramètres!$B$7,0),0))</f>
        <v/>
      </c>
      <c r="J400" s="11" t="str">
        <f aca="false">IF($A400="","",IFERROR($F400+$H400+$I400,0))</f>
        <v/>
      </c>
      <c r="K400" s="20"/>
      <c r="L400" s="20"/>
      <c r="M400" s="19"/>
      <c r="N400" s="19"/>
      <c r="O400" s="19"/>
      <c r="P400" s="19"/>
      <c r="Q400" s="19"/>
      <c r="R400" s="23" t="str">
        <f aca="true">IF($A400="","",IF($N400="Annulé","Annulé",IF(OR($M400="Reçue",$M400="Sans objet"),IF($P400="Facture reçue","À payer",IF($P400="Payée","Terminé",IF($P400="Non facturée","Facture à recevoir","Suivi de facture"))),IF($M400="Partielle","Réception partielle",IF($M400="Refusée","Réception refusée",IF(NOT(ISNUMBER($K400)),"En cours",IF($K400&lt;TODAY(),"En retard",IF($K400&lt;=TODAY()+Paramètres!$B$8,"À suivre bientôt","En cours"))))))))</f>
        <v/>
      </c>
      <c r="S400" s="24" t="str">
        <f aca="false">IF($A400="","",IFERROR(IF($L400="","",$L400-$K400),""))</f>
        <v/>
      </c>
      <c r="T400" s="21"/>
      <c r="U400" s="23" t="str">
        <f aca="false">IF($A400="","",IFERROR(IF(AND($L400&lt;&gt;"",$L400&lt;$B400),"Date à vérifier",IF(AND(OR($P400="Facture reçue",$P400="Payée"),$O400=""),"Facture manquante",IF(COUNTIF($A$6:$A$500,$A400)&gt;1,"Doublon potentiel","OK"))),"À vérifier"))</f>
        <v/>
      </c>
    </row>
    <row r="401" customFormat="false" ht="15" hidden="false" customHeight="false" outlineLevel="0" collapsed="false">
      <c r="A401" s="19"/>
      <c r="B401" s="20"/>
      <c r="C401" s="19"/>
      <c r="D401" s="21"/>
      <c r="E401" s="19"/>
      <c r="F401" s="22"/>
      <c r="G401" s="19"/>
      <c r="H401" s="11" t="str">
        <f aca="false">IF($A401="","",IFERROR(IF($G401="Taxable",$F401*Paramètres!$B$6,0),0))</f>
        <v/>
      </c>
      <c r="I401" s="11" t="str">
        <f aca="false">IF($A401="","",IFERROR(IF($G401="Taxable",$F401*Paramètres!$B$7,0),0))</f>
        <v/>
      </c>
      <c r="J401" s="11" t="str">
        <f aca="false">IF($A401="","",IFERROR($F401+$H401+$I401,0))</f>
        <v/>
      </c>
      <c r="K401" s="20"/>
      <c r="L401" s="20"/>
      <c r="M401" s="19"/>
      <c r="N401" s="19"/>
      <c r="O401" s="19"/>
      <c r="P401" s="19"/>
      <c r="Q401" s="19"/>
      <c r="R401" s="23" t="str">
        <f aca="true">IF($A401="","",IF($N401="Annulé","Annulé",IF(OR($M401="Reçue",$M401="Sans objet"),IF($P401="Facture reçue","À payer",IF($P401="Payée","Terminé",IF($P401="Non facturée","Facture à recevoir","Suivi de facture"))),IF($M401="Partielle","Réception partielle",IF($M401="Refusée","Réception refusée",IF(NOT(ISNUMBER($K401)),"En cours",IF($K401&lt;TODAY(),"En retard",IF($K401&lt;=TODAY()+Paramètres!$B$8,"À suivre bientôt","En cours"))))))))</f>
        <v/>
      </c>
      <c r="S401" s="24" t="str">
        <f aca="false">IF($A401="","",IFERROR(IF($L401="","",$L401-$K401),""))</f>
        <v/>
      </c>
      <c r="T401" s="21"/>
      <c r="U401" s="23" t="str">
        <f aca="false">IF($A401="","",IFERROR(IF(AND($L401&lt;&gt;"",$L401&lt;$B401),"Date à vérifier",IF(AND(OR($P401="Facture reçue",$P401="Payée"),$O401=""),"Facture manquante",IF(COUNTIF($A$6:$A$500,$A401)&gt;1,"Doublon potentiel","OK"))),"À vérifier"))</f>
        <v/>
      </c>
    </row>
    <row r="402" customFormat="false" ht="15" hidden="false" customHeight="false" outlineLevel="0" collapsed="false">
      <c r="A402" s="19"/>
      <c r="B402" s="20"/>
      <c r="C402" s="19"/>
      <c r="D402" s="21"/>
      <c r="E402" s="19"/>
      <c r="F402" s="22"/>
      <c r="G402" s="19"/>
      <c r="H402" s="11" t="str">
        <f aca="false">IF($A402="","",IFERROR(IF($G402="Taxable",$F402*Paramètres!$B$6,0),0))</f>
        <v/>
      </c>
      <c r="I402" s="11" t="str">
        <f aca="false">IF($A402="","",IFERROR(IF($G402="Taxable",$F402*Paramètres!$B$7,0),0))</f>
        <v/>
      </c>
      <c r="J402" s="11" t="str">
        <f aca="false">IF($A402="","",IFERROR($F402+$H402+$I402,0))</f>
        <v/>
      </c>
      <c r="K402" s="20"/>
      <c r="L402" s="20"/>
      <c r="M402" s="19"/>
      <c r="N402" s="19"/>
      <c r="O402" s="19"/>
      <c r="P402" s="19"/>
      <c r="Q402" s="19"/>
      <c r="R402" s="23" t="str">
        <f aca="true">IF($A402="","",IF($N402="Annulé","Annulé",IF(OR($M402="Reçue",$M402="Sans objet"),IF($P402="Facture reçue","À payer",IF($P402="Payée","Terminé",IF($P402="Non facturée","Facture à recevoir","Suivi de facture"))),IF($M402="Partielle","Réception partielle",IF($M402="Refusée","Réception refusée",IF(NOT(ISNUMBER($K402)),"En cours",IF($K402&lt;TODAY(),"En retard",IF($K402&lt;=TODAY()+Paramètres!$B$8,"À suivre bientôt","En cours"))))))))</f>
        <v/>
      </c>
      <c r="S402" s="24" t="str">
        <f aca="false">IF($A402="","",IFERROR(IF($L402="","",$L402-$K402),""))</f>
        <v/>
      </c>
      <c r="T402" s="21"/>
      <c r="U402" s="23" t="str">
        <f aca="false">IF($A402="","",IFERROR(IF(AND($L402&lt;&gt;"",$L402&lt;$B402),"Date à vérifier",IF(AND(OR($P402="Facture reçue",$P402="Payée"),$O402=""),"Facture manquante",IF(COUNTIF($A$6:$A$500,$A402)&gt;1,"Doublon potentiel","OK"))),"À vérifier"))</f>
        <v/>
      </c>
    </row>
    <row r="403" customFormat="false" ht="15" hidden="false" customHeight="false" outlineLevel="0" collapsed="false">
      <c r="A403" s="19"/>
      <c r="B403" s="20"/>
      <c r="C403" s="19"/>
      <c r="D403" s="21"/>
      <c r="E403" s="19"/>
      <c r="F403" s="22"/>
      <c r="G403" s="19"/>
      <c r="H403" s="11" t="str">
        <f aca="false">IF($A403="","",IFERROR(IF($G403="Taxable",$F403*Paramètres!$B$6,0),0))</f>
        <v/>
      </c>
      <c r="I403" s="11" t="str">
        <f aca="false">IF($A403="","",IFERROR(IF($G403="Taxable",$F403*Paramètres!$B$7,0),0))</f>
        <v/>
      </c>
      <c r="J403" s="11" t="str">
        <f aca="false">IF($A403="","",IFERROR($F403+$H403+$I403,0))</f>
        <v/>
      </c>
      <c r="K403" s="20"/>
      <c r="L403" s="20"/>
      <c r="M403" s="19"/>
      <c r="N403" s="19"/>
      <c r="O403" s="19"/>
      <c r="P403" s="19"/>
      <c r="Q403" s="19"/>
      <c r="R403" s="23" t="str">
        <f aca="true">IF($A403="","",IF($N403="Annulé","Annulé",IF(OR($M403="Reçue",$M403="Sans objet"),IF($P403="Facture reçue","À payer",IF($P403="Payée","Terminé",IF($P403="Non facturée","Facture à recevoir","Suivi de facture"))),IF($M403="Partielle","Réception partielle",IF($M403="Refusée","Réception refusée",IF(NOT(ISNUMBER($K403)),"En cours",IF($K403&lt;TODAY(),"En retard",IF($K403&lt;=TODAY()+Paramètres!$B$8,"À suivre bientôt","En cours"))))))))</f>
        <v/>
      </c>
      <c r="S403" s="24" t="str">
        <f aca="false">IF($A403="","",IFERROR(IF($L403="","",$L403-$K403),""))</f>
        <v/>
      </c>
      <c r="T403" s="21"/>
      <c r="U403" s="23" t="str">
        <f aca="false">IF($A403="","",IFERROR(IF(AND($L403&lt;&gt;"",$L403&lt;$B403),"Date à vérifier",IF(AND(OR($P403="Facture reçue",$P403="Payée"),$O403=""),"Facture manquante",IF(COUNTIF($A$6:$A$500,$A403)&gt;1,"Doublon potentiel","OK"))),"À vérifier"))</f>
        <v/>
      </c>
    </row>
    <row r="404" customFormat="false" ht="15" hidden="false" customHeight="false" outlineLevel="0" collapsed="false">
      <c r="A404" s="19"/>
      <c r="B404" s="20"/>
      <c r="C404" s="19"/>
      <c r="D404" s="21"/>
      <c r="E404" s="19"/>
      <c r="F404" s="22"/>
      <c r="G404" s="19"/>
      <c r="H404" s="11" t="str">
        <f aca="false">IF($A404="","",IFERROR(IF($G404="Taxable",$F404*Paramètres!$B$6,0),0))</f>
        <v/>
      </c>
      <c r="I404" s="11" t="str">
        <f aca="false">IF($A404="","",IFERROR(IF($G404="Taxable",$F404*Paramètres!$B$7,0),0))</f>
        <v/>
      </c>
      <c r="J404" s="11" t="str">
        <f aca="false">IF($A404="","",IFERROR($F404+$H404+$I404,0))</f>
        <v/>
      </c>
      <c r="K404" s="20"/>
      <c r="L404" s="20"/>
      <c r="M404" s="19"/>
      <c r="N404" s="19"/>
      <c r="O404" s="19"/>
      <c r="P404" s="19"/>
      <c r="Q404" s="19"/>
      <c r="R404" s="23" t="str">
        <f aca="true">IF($A404="","",IF($N404="Annulé","Annulé",IF(OR($M404="Reçue",$M404="Sans objet"),IF($P404="Facture reçue","À payer",IF($P404="Payée","Terminé",IF($P404="Non facturée","Facture à recevoir","Suivi de facture"))),IF($M404="Partielle","Réception partielle",IF($M404="Refusée","Réception refusée",IF(NOT(ISNUMBER($K404)),"En cours",IF($K404&lt;TODAY(),"En retard",IF($K404&lt;=TODAY()+Paramètres!$B$8,"À suivre bientôt","En cours"))))))))</f>
        <v/>
      </c>
      <c r="S404" s="24" t="str">
        <f aca="false">IF($A404="","",IFERROR(IF($L404="","",$L404-$K404),""))</f>
        <v/>
      </c>
      <c r="T404" s="21"/>
      <c r="U404" s="23" t="str">
        <f aca="false">IF($A404="","",IFERROR(IF(AND($L404&lt;&gt;"",$L404&lt;$B404),"Date à vérifier",IF(AND(OR($P404="Facture reçue",$P404="Payée"),$O404=""),"Facture manquante",IF(COUNTIF($A$6:$A$500,$A404)&gt;1,"Doublon potentiel","OK"))),"À vérifier"))</f>
        <v/>
      </c>
    </row>
    <row r="405" customFormat="false" ht="15" hidden="false" customHeight="false" outlineLevel="0" collapsed="false">
      <c r="A405" s="19"/>
      <c r="B405" s="20"/>
      <c r="C405" s="19"/>
      <c r="D405" s="21"/>
      <c r="E405" s="19"/>
      <c r="F405" s="22"/>
      <c r="G405" s="19"/>
      <c r="H405" s="11" t="str">
        <f aca="false">IF($A405="","",IFERROR(IF($G405="Taxable",$F405*Paramètres!$B$6,0),0))</f>
        <v/>
      </c>
      <c r="I405" s="11" t="str">
        <f aca="false">IF($A405="","",IFERROR(IF($G405="Taxable",$F405*Paramètres!$B$7,0),0))</f>
        <v/>
      </c>
      <c r="J405" s="11" t="str">
        <f aca="false">IF($A405="","",IFERROR($F405+$H405+$I405,0))</f>
        <v/>
      </c>
      <c r="K405" s="20"/>
      <c r="L405" s="20"/>
      <c r="M405" s="19"/>
      <c r="N405" s="19"/>
      <c r="O405" s="19"/>
      <c r="P405" s="19"/>
      <c r="Q405" s="19"/>
      <c r="R405" s="23" t="str">
        <f aca="true">IF($A405="","",IF($N405="Annulé","Annulé",IF(OR($M405="Reçue",$M405="Sans objet"),IF($P405="Facture reçue","À payer",IF($P405="Payée","Terminé",IF($P405="Non facturée","Facture à recevoir","Suivi de facture"))),IF($M405="Partielle","Réception partielle",IF($M405="Refusée","Réception refusée",IF(NOT(ISNUMBER($K405)),"En cours",IF($K405&lt;TODAY(),"En retard",IF($K405&lt;=TODAY()+Paramètres!$B$8,"À suivre bientôt","En cours"))))))))</f>
        <v/>
      </c>
      <c r="S405" s="24" t="str">
        <f aca="false">IF($A405="","",IFERROR(IF($L405="","",$L405-$K405),""))</f>
        <v/>
      </c>
      <c r="T405" s="21"/>
      <c r="U405" s="23" t="str">
        <f aca="false">IF($A405="","",IFERROR(IF(AND($L405&lt;&gt;"",$L405&lt;$B405),"Date à vérifier",IF(AND(OR($P405="Facture reçue",$P405="Payée"),$O405=""),"Facture manquante",IF(COUNTIF($A$6:$A$500,$A405)&gt;1,"Doublon potentiel","OK"))),"À vérifier"))</f>
        <v/>
      </c>
    </row>
    <row r="406" customFormat="false" ht="15" hidden="false" customHeight="false" outlineLevel="0" collapsed="false">
      <c r="A406" s="19"/>
      <c r="B406" s="20"/>
      <c r="C406" s="19"/>
      <c r="D406" s="21"/>
      <c r="E406" s="19"/>
      <c r="F406" s="22"/>
      <c r="G406" s="19"/>
      <c r="H406" s="11" t="str">
        <f aca="false">IF($A406="","",IFERROR(IF($G406="Taxable",$F406*Paramètres!$B$6,0),0))</f>
        <v/>
      </c>
      <c r="I406" s="11" t="str">
        <f aca="false">IF($A406="","",IFERROR(IF($G406="Taxable",$F406*Paramètres!$B$7,0),0))</f>
        <v/>
      </c>
      <c r="J406" s="11" t="str">
        <f aca="false">IF($A406="","",IFERROR($F406+$H406+$I406,0))</f>
        <v/>
      </c>
      <c r="K406" s="20"/>
      <c r="L406" s="20"/>
      <c r="M406" s="19"/>
      <c r="N406" s="19"/>
      <c r="O406" s="19"/>
      <c r="P406" s="19"/>
      <c r="Q406" s="19"/>
      <c r="R406" s="23" t="str">
        <f aca="true">IF($A406="","",IF($N406="Annulé","Annulé",IF(OR($M406="Reçue",$M406="Sans objet"),IF($P406="Facture reçue","À payer",IF($P406="Payée","Terminé",IF($P406="Non facturée","Facture à recevoir","Suivi de facture"))),IF($M406="Partielle","Réception partielle",IF($M406="Refusée","Réception refusée",IF(NOT(ISNUMBER($K406)),"En cours",IF($K406&lt;TODAY(),"En retard",IF($K406&lt;=TODAY()+Paramètres!$B$8,"À suivre bientôt","En cours"))))))))</f>
        <v/>
      </c>
      <c r="S406" s="24" t="str">
        <f aca="false">IF($A406="","",IFERROR(IF($L406="","",$L406-$K406),""))</f>
        <v/>
      </c>
      <c r="T406" s="21"/>
      <c r="U406" s="23" t="str">
        <f aca="false">IF($A406="","",IFERROR(IF(AND($L406&lt;&gt;"",$L406&lt;$B406),"Date à vérifier",IF(AND(OR($P406="Facture reçue",$P406="Payée"),$O406=""),"Facture manquante",IF(COUNTIF($A$6:$A$500,$A406)&gt;1,"Doublon potentiel","OK"))),"À vérifier"))</f>
        <v/>
      </c>
    </row>
    <row r="407" customFormat="false" ht="15" hidden="false" customHeight="false" outlineLevel="0" collapsed="false">
      <c r="A407" s="19"/>
      <c r="B407" s="20"/>
      <c r="C407" s="19"/>
      <c r="D407" s="21"/>
      <c r="E407" s="19"/>
      <c r="F407" s="22"/>
      <c r="G407" s="19"/>
      <c r="H407" s="11" t="str">
        <f aca="false">IF($A407="","",IFERROR(IF($G407="Taxable",$F407*Paramètres!$B$6,0),0))</f>
        <v/>
      </c>
      <c r="I407" s="11" t="str">
        <f aca="false">IF($A407="","",IFERROR(IF($G407="Taxable",$F407*Paramètres!$B$7,0),0))</f>
        <v/>
      </c>
      <c r="J407" s="11" t="str">
        <f aca="false">IF($A407="","",IFERROR($F407+$H407+$I407,0))</f>
        <v/>
      </c>
      <c r="K407" s="20"/>
      <c r="L407" s="20"/>
      <c r="M407" s="19"/>
      <c r="N407" s="19"/>
      <c r="O407" s="19"/>
      <c r="P407" s="19"/>
      <c r="Q407" s="19"/>
      <c r="R407" s="23" t="str">
        <f aca="true">IF($A407="","",IF($N407="Annulé","Annulé",IF(OR($M407="Reçue",$M407="Sans objet"),IF($P407="Facture reçue","À payer",IF($P407="Payée","Terminé",IF($P407="Non facturée","Facture à recevoir","Suivi de facture"))),IF($M407="Partielle","Réception partielle",IF($M407="Refusée","Réception refusée",IF(NOT(ISNUMBER($K407)),"En cours",IF($K407&lt;TODAY(),"En retard",IF($K407&lt;=TODAY()+Paramètres!$B$8,"À suivre bientôt","En cours"))))))))</f>
        <v/>
      </c>
      <c r="S407" s="24" t="str">
        <f aca="false">IF($A407="","",IFERROR(IF($L407="","",$L407-$K407),""))</f>
        <v/>
      </c>
      <c r="T407" s="21"/>
      <c r="U407" s="23" t="str">
        <f aca="false">IF($A407="","",IFERROR(IF(AND($L407&lt;&gt;"",$L407&lt;$B407),"Date à vérifier",IF(AND(OR($P407="Facture reçue",$P407="Payée"),$O407=""),"Facture manquante",IF(COUNTIF($A$6:$A$500,$A407)&gt;1,"Doublon potentiel","OK"))),"À vérifier"))</f>
        <v/>
      </c>
    </row>
    <row r="408" customFormat="false" ht="15" hidden="false" customHeight="false" outlineLevel="0" collapsed="false">
      <c r="A408" s="19"/>
      <c r="B408" s="20"/>
      <c r="C408" s="19"/>
      <c r="D408" s="21"/>
      <c r="E408" s="19"/>
      <c r="F408" s="22"/>
      <c r="G408" s="19"/>
      <c r="H408" s="11" t="str">
        <f aca="false">IF($A408="","",IFERROR(IF($G408="Taxable",$F408*Paramètres!$B$6,0),0))</f>
        <v/>
      </c>
      <c r="I408" s="11" t="str">
        <f aca="false">IF($A408="","",IFERROR(IF($G408="Taxable",$F408*Paramètres!$B$7,0),0))</f>
        <v/>
      </c>
      <c r="J408" s="11" t="str">
        <f aca="false">IF($A408="","",IFERROR($F408+$H408+$I408,0))</f>
        <v/>
      </c>
      <c r="K408" s="20"/>
      <c r="L408" s="20"/>
      <c r="M408" s="19"/>
      <c r="N408" s="19"/>
      <c r="O408" s="19"/>
      <c r="P408" s="19"/>
      <c r="Q408" s="19"/>
      <c r="R408" s="23" t="str">
        <f aca="true">IF($A408="","",IF($N408="Annulé","Annulé",IF(OR($M408="Reçue",$M408="Sans objet"),IF($P408="Facture reçue","À payer",IF($P408="Payée","Terminé",IF($P408="Non facturée","Facture à recevoir","Suivi de facture"))),IF($M408="Partielle","Réception partielle",IF($M408="Refusée","Réception refusée",IF(NOT(ISNUMBER($K408)),"En cours",IF($K408&lt;TODAY(),"En retard",IF($K408&lt;=TODAY()+Paramètres!$B$8,"À suivre bientôt","En cours"))))))))</f>
        <v/>
      </c>
      <c r="S408" s="24" t="str">
        <f aca="false">IF($A408="","",IFERROR(IF($L408="","",$L408-$K408),""))</f>
        <v/>
      </c>
      <c r="T408" s="21"/>
      <c r="U408" s="23" t="str">
        <f aca="false">IF($A408="","",IFERROR(IF(AND($L408&lt;&gt;"",$L408&lt;$B408),"Date à vérifier",IF(AND(OR($P408="Facture reçue",$P408="Payée"),$O408=""),"Facture manquante",IF(COUNTIF($A$6:$A$500,$A408)&gt;1,"Doublon potentiel","OK"))),"À vérifier"))</f>
        <v/>
      </c>
    </row>
    <row r="409" customFormat="false" ht="15" hidden="false" customHeight="false" outlineLevel="0" collapsed="false">
      <c r="A409" s="19"/>
      <c r="B409" s="20"/>
      <c r="C409" s="19"/>
      <c r="D409" s="21"/>
      <c r="E409" s="19"/>
      <c r="F409" s="22"/>
      <c r="G409" s="19"/>
      <c r="H409" s="11" t="str">
        <f aca="false">IF($A409="","",IFERROR(IF($G409="Taxable",$F409*Paramètres!$B$6,0),0))</f>
        <v/>
      </c>
      <c r="I409" s="11" t="str">
        <f aca="false">IF($A409="","",IFERROR(IF($G409="Taxable",$F409*Paramètres!$B$7,0),0))</f>
        <v/>
      </c>
      <c r="J409" s="11" t="str">
        <f aca="false">IF($A409="","",IFERROR($F409+$H409+$I409,0))</f>
        <v/>
      </c>
      <c r="K409" s="20"/>
      <c r="L409" s="20"/>
      <c r="M409" s="19"/>
      <c r="N409" s="19"/>
      <c r="O409" s="19"/>
      <c r="P409" s="19"/>
      <c r="Q409" s="19"/>
      <c r="R409" s="23" t="str">
        <f aca="true">IF($A409="","",IF($N409="Annulé","Annulé",IF(OR($M409="Reçue",$M409="Sans objet"),IF($P409="Facture reçue","À payer",IF($P409="Payée","Terminé",IF($P409="Non facturée","Facture à recevoir","Suivi de facture"))),IF($M409="Partielle","Réception partielle",IF($M409="Refusée","Réception refusée",IF(NOT(ISNUMBER($K409)),"En cours",IF($K409&lt;TODAY(),"En retard",IF($K409&lt;=TODAY()+Paramètres!$B$8,"À suivre bientôt","En cours"))))))))</f>
        <v/>
      </c>
      <c r="S409" s="24" t="str">
        <f aca="false">IF($A409="","",IFERROR(IF($L409="","",$L409-$K409),""))</f>
        <v/>
      </c>
      <c r="T409" s="21"/>
      <c r="U409" s="23" t="str">
        <f aca="false">IF($A409="","",IFERROR(IF(AND($L409&lt;&gt;"",$L409&lt;$B409),"Date à vérifier",IF(AND(OR($P409="Facture reçue",$P409="Payée"),$O409=""),"Facture manquante",IF(COUNTIF($A$6:$A$500,$A409)&gt;1,"Doublon potentiel","OK"))),"À vérifier"))</f>
        <v/>
      </c>
    </row>
    <row r="410" customFormat="false" ht="15" hidden="false" customHeight="false" outlineLevel="0" collapsed="false">
      <c r="A410" s="19"/>
      <c r="B410" s="20"/>
      <c r="C410" s="19"/>
      <c r="D410" s="21"/>
      <c r="E410" s="19"/>
      <c r="F410" s="22"/>
      <c r="G410" s="19"/>
      <c r="H410" s="11" t="str">
        <f aca="false">IF($A410="","",IFERROR(IF($G410="Taxable",$F410*Paramètres!$B$6,0),0))</f>
        <v/>
      </c>
      <c r="I410" s="11" t="str">
        <f aca="false">IF($A410="","",IFERROR(IF($G410="Taxable",$F410*Paramètres!$B$7,0),0))</f>
        <v/>
      </c>
      <c r="J410" s="11" t="str">
        <f aca="false">IF($A410="","",IFERROR($F410+$H410+$I410,0))</f>
        <v/>
      </c>
      <c r="K410" s="20"/>
      <c r="L410" s="20"/>
      <c r="M410" s="19"/>
      <c r="N410" s="19"/>
      <c r="O410" s="19"/>
      <c r="P410" s="19"/>
      <c r="Q410" s="19"/>
      <c r="R410" s="23" t="str">
        <f aca="true">IF($A410="","",IF($N410="Annulé","Annulé",IF(OR($M410="Reçue",$M410="Sans objet"),IF($P410="Facture reçue","À payer",IF($P410="Payée","Terminé",IF($P410="Non facturée","Facture à recevoir","Suivi de facture"))),IF($M410="Partielle","Réception partielle",IF($M410="Refusée","Réception refusée",IF(NOT(ISNUMBER($K410)),"En cours",IF($K410&lt;TODAY(),"En retard",IF($K410&lt;=TODAY()+Paramètres!$B$8,"À suivre bientôt","En cours"))))))))</f>
        <v/>
      </c>
      <c r="S410" s="24" t="str">
        <f aca="false">IF($A410="","",IFERROR(IF($L410="","",$L410-$K410),""))</f>
        <v/>
      </c>
      <c r="T410" s="21"/>
      <c r="U410" s="23" t="str">
        <f aca="false">IF($A410="","",IFERROR(IF(AND($L410&lt;&gt;"",$L410&lt;$B410),"Date à vérifier",IF(AND(OR($P410="Facture reçue",$P410="Payée"),$O410=""),"Facture manquante",IF(COUNTIF($A$6:$A$500,$A410)&gt;1,"Doublon potentiel","OK"))),"À vérifier"))</f>
        <v/>
      </c>
    </row>
    <row r="411" customFormat="false" ht="15" hidden="false" customHeight="false" outlineLevel="0" collapsed="false">
      <c r="A411" s="19"/>
      <c r="B411" s="20"/>
      <c r="C411" s="19"/>
      <c r="D411" s="21"/>
      <c r="E411" s="19"/>
      <c r="F411" s="22"/>
      <c r="G411" s="19"/>
      <c r="H411" s="11" t="str">
        <f aca="false">IF($A411="","",IFERROR(IF($G411="Taxable",$F411*Paramètres!$B$6,0),0))</f>
        <v/>
      </c>
      <c r="I411" s="11" t="str">
        <f aca="false">IF($A411="","",IFERROR(IF($G411="Taxable",$F411*Paramètres!$B$7,0),0))</f>
        <v/>
      </c>
      <c r="J411" s="11" t="str">
        <f aca="false">IF($A411="","",IFERROR($F411+$H411+$I411,0))</f>
        <v/>
      </c>
      <c r="K411" s="20"/>
      <c r="L411" s="20"/>
      <c r="M411" s="19"/>
      <c r="N411" s="19"/>
      <c r="O411" s="19"/>
      <c r="P411" s="19"/>
      <c r="Q411" s="19"/>
      <c r="R411" s="23" t="str">
        <f aca="true">IF($A411="","",IF($N411="Annulé","Annulé",IF(OR($M411="Reçue",$M411="Sans objet"),IF($P411="Facture reçue","À payer",IF($P411="Payée","Terminé",IF($P411="Non facturée","Facture à recevoir","Suivi de facture"))),IF($M411="Partielle","Réception partielle",IF($M411="Refusée","Réception refusée",IF(NOT(ISNUMBER($K411)),"En cours",IF($K411&lt;TODAY(),"En retard",IF($K411&lt;=TODAY()+Paramètres!$B$8,"À suivre bientôt","En cours"))))))))</f>
        <v/>
      </c>
      <c r="S411" s="24" t="str">
        <f aca="false">IF($A411="","",IFERROR(IF($L411="","",$L411-$K411),""))</f>
        <v/>
      </c>
      <c r="T411" s="21"/>
      <c r="U411" s="23" t="str">
        <f aca="false">IF($A411="","",IFERROR(IF(AND($L411&lt;&gt;"",$L411&lt;$B411),"Date à vérifier",IF(AND(OR($P411="Facture reçue",$P411="Payée"),$O411=""),"Facture manquante",IF(COUNTIF($A$6:$A$500,$A411)&gt;1,"Doublon potentiel","OK"))),"À vérifier"))</f>
        <v/>
      </c>
    </row>
    <row r="412" customFormat="false" ht="15" hidden="false" customHeight="false" outlineLevel="0" collapsed="false">
      <c r="A412" s="19"/>
      <c r="B412" s="20"/>
      <c r="C412" s="19"/>
      <c r="D412" s="21"/>
      <c r="E412" s="19"/>
      <c r="F412" s="22"/>
      <c r="G412" s="19"/>
      <c r="H412" s="11" t="str">
        <f aca="false">IF($A412="","",IFERROR(IF($G412="Taxable",$F412*Paramètres!$B$6,0),0))</f>
        <v/>
      </c>
      <c r="I412" s="11" t="str">
        <f aca="false">IF($A412="","",IFERROR(IF($G412="Taxable",$F412*Paramètres!$B$7,0),0))</f>
        <v/>
      </c>
      <c r="J412" s="11" t="str">
        <f aca="false">IF($A412="","",IFERROR($F412+$H412+$I412,0))</f>
        <v/>
      </c>
      <c r="K412" s="20"/>
      <c r="L412" s="20"/>
      <c r="M412" s="19"/>
      <c r="N412" s="19"/>
      <c r="O412" s="19"/>
      <c r="P412" s="19"/>
      <c r="Q412" s="19"/>
      <c r="R412" s="23" t="str">
        <f aca="true">IF($A412="","",IF($N412="Annulé","Annulé",IF(OR($M412="Reçue",$M412="Sans objet"),IF($P412="Facture reçue","À payer",IF($P412="Payée","Terminé",IF($P412="Non facturée","Facture à recevoir","Suivi de facture"))),IF($M412="Partielle","Réception partielle",IF($M412="Refusée","Réception refusée",IF(NOT(ISNUMBER($K412)),"En cours",IF($K412&lt;TODAY(),"En retard",IF($K412&lt;=TODAY()+Paramètres!$B$8,"À suivre bientôt","En cours"))))))))</f>
        <v/>
      </c>
      <c r="S412" s="24" t="str">
        <f aca="false">IF($A412="","",IFERROR(IF($L412="","",$L412-$K412),""))</f>
        <v/>
      </c>
      <c r="T412" s="21"/>
      <c r="U412" s="23" t="str">
        <f aca="false">IF($A412="","",IFERROR(IF(AND($L412&lt;&gt;"",$L412&lt;$B412),"Date à vérifier",IF(AND(OR($P412="Facture reçue",$P412="Payée"),$O412=""),"Facture manquante",IF(COUNTIF($A$6:$A$500,$A412)&gt;1,"Doublon potentiel","OK"))),"À vérifier"))</f>
        <v/>
      </c>
    </row>
    <row r="413" customFormat="false" ht="15" hidden="false" customHeight="false" outlineLevel="0" collapsed="false">
      <c r="A413" s="19"/>
      <c r="B413" s="20"/>
      <c r="C413" s="19"/>
      <c r="D413" s="21"/>
      <c r="E413" s="19"/>
      <c r="F413" s="22"/>
      <c r="G413" s="19"/>
      <c r="H413" s="11" t="str">
        <f aca="false">IF($A413="","",IFERROR(IF($G413="Taxable",$F413*Paramètres!$B$6,0),0))</f>
        <v/>
      </c>
      <c r="I413" s="11" t="str">
        <f aca="false">IF($A413="","",IFERROR(IF($G413="Taxable",$F413*Paramètres!$B$7,0),0))</f>
        <v/>
      </c>
      <c r="J413" s="11" t="str">
        <f aca="false">IF($A413="","",IFERROR($F413+$H413+$I413,0))</f>
        <v/>
      </c>
      <c r="K413" s="20"/>
      <c r="L413" s="20"/>
      <c r="M413" s="19"/>
      <c r="N413" s="19"/>
      <c r="O413" s="19"/>
      <c r="P413" s="19"/>
      <c r="Q413" s="19"/>
      <c r="R413" s="23" t="str">
        <f aca="true">IF($A413="","",IF($N413="Annulé","Annulé",IF(OR($M413="Reçue",$M413="Sans objet"),IF($P413="Facture reçue","À payer",IF($P413="Payée","Terminé",IF($P413="Non facturée","Facture à recevoir","Suivi de facture"))),IF($M413="Partielle","Réception partielle",IF($M413="Refusée","Réception refusée",IF(NOT(ISNUMBER($K413)),"En cours",IF($K413&lt;TODAY(),"En retard",IF($K413&lt;=TODAY()+Paramètres!$B$8,"À suivre bientôt","En cours"))))))))</f>
        <v/>
      </c>
      <c r="S413" s="24" t="str">
        <f aca="false">IF($A413="","",IFERROR(IF($L413="","",$L413-$K413),""))</f>
        <v/>
      </c>
      <c r="T413" s="21"/>
      <c r="U413" s="23" t="str">
        <f aca="false">IF($A413="","",IFERROR(IF(AND($L413&lt;&gt;"",$L413&lt;$B413),"Date à vérifier",IF(AND(OR($P413="Facture reçue",$P413="Payée"),$O413=""),"Facture manquante",IF(COUNTIF($A$6:$A$500,$A413)&gt;1,"Doublon potentiel","OK"))),"À vérifier"))</f>
        <v/>
      </c>
    </row>
    <row r="414" customFormat="false" ht="15" hidden="false" customHeight="false" outlineLevel="0" collapsed="false">
      <c r="A414" s="19"/>
      <c r="B414" s="20"/>
      <c r="C414" s="19"/>
      <c r="D414" s="21"/>
      <c r="E414" s="19"/>
      <c r="F414" s="22"/>
      <c r="G414" s="19"/>
      <c r="H414" s="11" t="str">
        <f aca="false">IF($A414="","",IFERROR(IF($G414="Taxable",$F414*Paramètres!$B$6,0),0))</f>
        <v/>
      </c>
      <c r="I414" s="11" t="str">
        <f aca="false">IF($A414="","",IFERROR(IF($G414="Taxable",$F414*Paramètres!$B$7,0),0))</f>
        <v/>
      </c>
      <c r="J414" s="11" t="str">
        <f aca="false">IF($A414="","",IFERROR($F414+$H414+$I414,0))</f>
        <v/>
      </c>
      <c r="K414" s="20"/>
      <c r="L414" s="20"/>
      <c r="M414" s="19"/>
      <c r="N414" s="19"/>
      <c r="O414" s="19"/>
      <c r="P414" s="19"/>
      <c r="Q414" s="19"/>
      <c r="R414" s="23" t="str">
        <f aca="true">IF($A414="","",IF($N414="Annulé","Annulé",IF(OR($M414="Reçue",$M414="Sans objet"),IF($P414="Facture reçue","À payer",IF($P414="Payée","Terminé",IF($P414="Non facturée","Facture à recevoir","Suivi de facture"))),IF($M414="Partielle","Réception partielle",IF($M414="Refusée","Réception refusée",IF(NOT(ISNUMBER($K414)),"En cours",IF($K414&lt;TODAY(),"En retard",IF($K414&lt;=TODAY()+Paramètres!$B$8,"À suivre bientôt","En cours"))))))))</f>
        <v/>
      </c>
      <c r="S414" s="24" t="str">
        <f aca="false">IF($A414="","",IFERROR(IF($L414="","",$L414-$K414),""))</f>
        <v/>
      </c>
      <c r="T414" s="21"/>
      <c r="U414" s="23" t="str">
        <f aca="false">IF($A414="","",IFERROR(IF(AND($L414&lt;&gt;"",$L414&lt;$B414),"Date à vérifier",IF(AND(OR($P414="Facture reçue",$P414="Payée"),$O414=""),"Facture manquante",IF(COUNTIF($A$6:$A$500,$A414)&gt;1,"Doublon potentiel","OK"))),"À vérifier"))</f>
        <v/>
      </c>
    </row>
    <row r="415" customFormat="false" ht="15" hidden="false" customHeight="false" outlineLevel="0" collapsed="false">
      <c r="A415" s="19"/>
      <c r="B415" s="20"/>
      <c r="C415" s="19"/>
      <c r="D415" s="21"/>
      <c r="E415" s="19"/>
      <c r="F415" s="22"/>
      <c r="G415" s="19"/>
      <c r="H415" s="11" t="str">
        <f aca="false">IF($A415="","",IFERROR(IF($G415="Taxable",$F415*Paramètres!$B$6,0),0))</f>
        <v/>
      </c>
      <c r="I415" s="11" t="str">
        <f aca="false">IF($A415="","",IFERROR(IF($G415="Taxable",$F415*Paramètres!$B$7,0),0))</f>
        <v/>
      </c>
      <c r="J415" s="11" t="str">
        <f aca="false">IF($A415="","",IFERROR($F415+$H415+$I415,0))</f>
        <v/>
      </c>
      <c r="K415" s="20"/>
      <c r="L415" s="20"/>
      <c r="M415" s="19"/>
      <c r="N415" s="19"/>
      <c r="O415" s="19"/>
      <c r="P415" s="19"/>
      <c r="Q415" s="19"/>
      <c r="R415" s="23" t="str">
        <f aca="true">IF($A415="","",IF($N415="Annulé","Annulé",IF(OR($M415="Reçue",$M415="Sans objet"),IF($P415="Facture reçue","À payer",IF($P415="Payée","Terminé",IF($P415="Non facturée","Facture à recevoir","Suivi de facture"))),IF($M415="Partielle","Réception partielle",IF($M415="Refusée","Réception refusée",IF(NOT(ISNUMBER($K415)),"En cours",IF($K415&lt;TODAY(),"En retard",IF($K415&lt;=TODAY()+Paramètres!$B$8,"À suivre bientôt","En cours"))))))))</f>
        <v/>
      </c>
      <c r="S415" s="24" t="str">
        <f aca="false">IF($A415="","",IFERROR(IF($L415="","",$L415-$K415),""))</f>
        <v/>
      </c>
      <c r="T415" s="21"/>
      <c r="U415" s="23" t="str">
        <f aca="false">IF($A415="","",IFERROR(IF(AND($L415&lt;&gt;"",$L415&lt;$B415),"Date à vérifier",IF(AND(OR($P415="Facture reçue",$P415="Payée"),$O415=""),"Facture manquante",IF(COUNTIF($A$6:$A$500,$A415)&gt;1,"Doublon potentiel","OK"))),"À vérifier"))</f>
        <v/>
      </c>
    </row>
    <row r="416" customFormat="false" ht="15" hidden="false" customHeight="false" outlineLevel="0" collapsed="false">
      <c r="A416" s="19"/>
      <c r="B416" s="20"/>
      <c r="C416" s="19"/>
      <c r="D416" s="21"/>
      <c r="E416" s="19"/>
      <c r="F416" s="22"/>
      <c r="G416" s="19"/>
      <c r="H416" s="11" t="str">
        <f aca="false">IF($A416="","",IFERROR(IF($G416="Taxable",$F416*Paramètres!$B$6,0),0))</f>
        <v/>
      </c>
      <c r="I416" s="11" t="str">
        <f aca="false">IF($A416="","",IFERROR(IF($G416="Taxable",$F416*Paramètres!$B$7,0),0))</f>
        <v/>
      </c>
      <c r="J416" s="11" t="str">
        <f aca="false">IF($A416="","",IFERROR($F416+$H416+$I416,0))</f>
        <v/>
      </c>
      <c r="K416" s="20"/>
      <c r="L416" s="20"/>
      <c r="M416" s="19"/>
      <c r="N416" s="19"/>
      <c r="O416" s="19"/>
      <c r="P416" s="19"/>
      <c r="Q416" s="19"/>
      <c r="R416" s="23" t="str">
        <f aca="true">IF($A416="","",IF($N416="Annulé","Annulé",IF(OR($M416="Reçue",$M416="Sans objet"),IF($P416="Facture reçue","À payer",IF($P416="Payée","Terminé",IF($P416="Non facturée","Facture à recevoir","Suivi de facture"))),IF($M416="Partielle","Réception partielle",IF($M416="Refusée","Réception refusée",IF(NOT(ISNUMBER($K416)),"En cours",IF($K416&lt;TODAY(),"En retard",IF($K416&lt;=TODAY()+Paramètres!$B$8,"À suivre bientôt","En cours"))))))))</f>
        <v/>
      </c>
      <c r="S416" s="24" t="str">
        <f aca="false">IF($A416="","",IFERROR(IF($L416="","",$L416-$K416),""))</f>
        <v/>
      </c>
      <c r="T416" s="21"/>
      <c r="U416" s="23" t="str">
        <f aca="false">IF($A416="","",IFERROR(IF(AND($L416&lt;&gt;"",$L416&lt;$B416),"Date à vérifier",IF(AND(OR($P416="Facture reçue",$P416="Payée"),$O416=""),"Facture manquante",IF(COUNTIF($A$6:$A$500,$A416)&gt;1,"Doublon potentiel","OK"))),"À vérifier"))</f>
        <v/>
      </c>
    </row>
    <row r="417" customFormat="false" ht="15" hidden="false" customHeight="false" outlineLevel="0" collapsed="false">
      <c r="A417" s="19"/>
      <c r="B417" s="20"/>
      <c r="C417" s="19"/>
      <c r="D417" s="21"/>
      <c r="E417" s="19"/>
      <c r="F417" s="22"/>
      <c r="G417" s="19"/>
      <c r="H417" s="11" t="str">
        <f aca="false">IF($A417="","",IFERROR(IF($G417="Taxable",$F417*Paramètres!$B$6,0),0))</f>
        <v/>
      </c>
      <c r="I417" s="11" t="str">
        <f aca="false">IF($A417="","",IFERROR(IF($G417="Taxable",$F417*Paramètres!$B$7,0),0))</f>
        <v/>
      </c>
      <c r="J417" s="11" t="str">
        <f aca="false">IF($A417="","",IFERROR($F417+$H417+$I417,0))</f>
        <v/>
      </c>
      <c r="K417" s="20"/>
      <c r="L417" s="20"/>
      <c r="M417" s="19"/>
      <c r="N417" s="19"/>
      <c r="O417" s="19"/>
      <c r="P417" s="19"/>
      <c r="Q417" s="19"/>
      <c r="R417" s="23" t="str">
        <f aca="true">IF($A417="","",IF($N417="Annulé","Annulé",IF(OR($M417="Reçue",$M417="Sans objet"),IF($P417="Facture reçue","À payer",IF($P417="Payée","Terminé",IF($P417="Non facturée","Facture à recevoir","Suivi de facture"))),IF($M417="Partielle","Réception partielle",IF($M417="Refusée","Réception refusée",IF(NOT(ISNUMBER($K417)),"En cours",IF($K417&lt;TODAY(),"En retard",IF($K417&lt;=TODAY()+Paramètres!$B$8,"À suivre bientôt","En cours"))))))))</f>
        <v/>
      </c>
      <c r="S417" s="24" t="str">
        <f aca="false">IF($A417="","",IFERROR(IF($L417="","",$L417-$K417),""))</f>
        <v/>
      </c>
      <c r="T417" s="21"/>
      <c r="U417" s="23" t="str">
        <f aca="false">IF($A417="","",IFERROR(IF(AND($L417&lt;&gt;"",$L417&lt;$B417),"Date à vérifier",IF(AND(OR($P417="Facture reçue",$P417="Payée"),$O417=""),"Facture manquante",IF(COUNTIF($A$6:$A$500,$A417)&gt;1,"Doublon potentiel","OK"))),"À vérifier"))</f>
        <v/>
      </c>
    </row>
    <row r="418" customFormat="false" ht="15" hidden="false" customHeight="false" outlineLevel="0" collapsed="false">
      <c r="A418" s="19"/>
      <c r="B418" s="20"/>
      <c r="C418" s="19"/>
      <c r="D418" s="21"/>
      <c r="E418" s="19"/>
      <c r="F418" s="22"/>
      <c r="G418" s="19"/>
      <c r="H418" s="11" t="str">
        <f aca="false">IF($A418="","",IFERROR(IF($G418="Taxable",$F418*Paramètres!$B$6,0),0))</f>
        <v/>
      </c>
      <c r="I418" s="11" t="str">
        <f aca="false">IF($A418="","",IFERROR(IF($G418="Taxable",$F418*Paramètres!$B$7,0),0))</f>
        <v/>
      </c>
      <c r="J418" s="11" t="str">
        <f aca="false">IF($A418="","",IFERROR($F418+$H418+$I418,0))</f>
        <v/>
      </c>
      <c r="K418" s="20"/>
      <c r="L418" s="20"/>
      <c r="M418" s="19"/>
      <c r="N418" s="19"/>
      <c r="O418" s="19"/>
      <c r="P418" s="19"/>
      <c r="Q418" s="19"/>
      <c r="R418" s="23" t="str">
        <f aca="true">IF($A418="","",IF($N418="Annulé","Annulé",IF(OR($M418="Reçue",$M418="Sans objet"),IF($P418="Facture reçue","À payer",IF($P418="Payée","Terminé",IF($P418="Non facturée","Facture à recevoir","Suivi de facture"))),IF($M418="Partielle","Réception partielle",IF($M418="Refusée","Réception refusée",IF(NOT(ISNUMBER($K418)),"En cours",IF($K418&lt;TODAY(),"En retard",IF($K418&lt;=TODAY()+Paramètres!$B$8,"À suivre bientôt","En cours"))))))))</f>
        <v/>
      </c>
      <c r="S418" s="24" t="str">
        <f aca="false">IF($A418="","",IFERROR(IF($L418="","",$L418-$K418),""))</f>
        <v/>
      </c>
      <c r="T418" s="21"/>
      <c r="U418" s="23" t="str">
        <f aca="false">IF($A418="","",IFERROR(IF(AND($L418&lt;&gt;"",$L418&lt;$B418),"Date à vérifier",IF(AND(OR($P418="Facture reçue",$P418="Payée"),$O418=""),"Facture manquante",IF(COUNTIF($A$6:$A$500,$A418)&gt;1,"Doublon potentiel","OK"))),"À vérifier"))</f>
        <v/>
      </c>
    </row>
    <row r="419" customFormat="false" ht="15" hidden="false" customHeight="false" outlineLevel="0" collapsed="false">
      <c r="A419" s="19"/>
      <c r="B419" s="20"/>
      <c r="C419" s="19"/>
      <c r="D419" s="21"/>
      <c r="E419" s="19"/>
      <c r="F419" s="22"/>
      <c r="G419" s="19"/>
      <c r="H419" s="11" t="str">
        <f aca="false">IF($A419="","",IFERROR(IF($G419="Taxable",$F419*Paramètres!$B$6,0),0))</f>
        <v/>
      </c>
      <c r="I419" s="11" t="str">
        <f aca="false">IF($A419="","",IFERROR(IF($G419="Taxable",$F419*Paramètres!$B$7,0),0))</f>
        <v/>
      </c>
      <c r="J419" s="11" t="str">
        <f aca="false">IF($A419="","",IFERROR($F419+$H419+$I419,0))</f>
        <v/>
      </c>
      <c r="K419" s="20"/>
      <c r="L419" s="20"/>
      <c r="M419" s="19"/>
      <c r="N419" s="19"/>
      <c r="O419" s="19"/>
      <c r="P419" s="19"/>
      <c r="Q419" s="19"/>
      <c r="R419" s="23" t="str">
        <f aca="true">IF($A419="","",IF($N419="Annulé","Annulé",IF(OR($M419="Reçue",$M419="Sans objet"),IF($P419="Facture reçue","À payer",IF($P419="Payée","Terminé",IF($P419="Non facturée","Facture à recevoir","Suivi de facture"))),IF($M419="Partielle","Réception partielle",IF($M419="Refusée","Réception refusée",IF(NOT(ISNUMBER($K419)),"En cours",IF($K419&lt;TODAY(),"En retard",IF($K419&lt;=TODAY()+Paramètres!$B$8,"À suivre bientôt","En cours"))))))))</f>
        <v/>
      </c>
      <c r="S419" s="24" t="str">
        <f aca="false">IF($A419="","",IFERROR(IF($L419="","",$L419-$K419),""))</f>
        <v/>
      </c>
      <c r="T419" s="21"/>
      <c r="U419" s="23" t="str">
        <f aca="false">IF($A419="","",IFERROR(IF(AND($L419&lt;&gt;"",$L419&lt;$B419),"Date à vérifier",IF(AND(OR($P419="Facture reçue",$P419="Payée"),$O419=""),"Facture manquante",IF(COUNTIF($A$6:$A$500,$A419)&gt;1,"Doublon potentiel","OK"))),"À vérifier"))</f>
        <v/>
      </c>
    </row>
    <row r="420" customFormat="false" ht="15" hidden="false" customHeight="false" outlineLevel="0" collapsed="false">
      <c r="A420" s="19"/>
      <c r="B420" s="20"/>
      <c r="C420" s="19"/>
      <c r="D420" s="21"/>
      <c r="E420" s="19"/>
      <c r="F420" s="22"/>
      <c r="G420" s="19"/>
      <c r="H420" s="11" t="str">
        <f aca="false">IF($A420="","",IFERROR(IF($G420="Taxable",$F420*Paramètres!$B$6,0),0))</f>
        <v/>
      </c>
      <c r="I420" s="11" t="str">
        <f aca="false">IF($A420="","",IFERROR(IF($G420="Taxable",$F420*Paramètres!$B$7,0),0))</f>
        <v/>
      </c>
      <c r="J420" s="11" t="str">
        <f aca="false">IF($A420="","",IFERROR($F420+$H420+$I420,0))</f>
        <v/>
      </c>
      <c r="K420" s="20"/>
      <c r="L420" s="20"/>
      <c r="M420" s="19"/>
      <c r="N420" s="19"/>
      <c r="O420" s="19"/>
      <c r="P420" s="19"/>
      <c r="Q420" s="19"/>
      <c r="R420" s="23" t="str">
        <f aca="true">IF($A420="","",IF($N420="Annulé","Annulé",IF(OR($M420="Reçue",$M420="Sans objet"),IF($P420="Facture reçue","À payer",IF($P420="Payée","Terminé",IF($P420="Non facturée","Facture à recevoir","Suivi de facture"))),IF($M420="Partielle","Réception partielle",IF($M420="Refusée","Réception refusée",IF(NOT(ISNUMBER($K420)),"En cours",IF($K420&lt;TODAY(),"En retard",IF($K420&lt;=TODAY()+Paramètres!$B$8,"À suivre bientôt","En cours"))))))))</f>
        <v/>
      </c>
      <c r="S420" s="24" t="str">
        <f aca="false">IF($A420="","",IFERROR(IF($L420="","",$L420-$K420),""))</f>
        <v/>
      </c>
      <c r="T420" s="21"/>
      <c r="U420" s="23" t="str">
        <f aca="false">IF($A420="","",IFERROR(IF(AND($L420&lt;&gt;"",$L420&lt;$B420),"Date à vérifier",IF(AND(OR($P420="Facture reçue",$P420="Payée"),$O420=""),"Facture manquante",IF(COUNTIF($A$6:$A$500,$A420)&gt;1,"Doublon potentiel","OK"))),"À vérifier"))</f>
        <v/>
      </c>
    </row>
    <row r="421" customFormat="false" ht="15" hidden="false" customHeight="false" outlineLevel="0" collapsed="false">
      <c r="A421" s="19"/>
      <c r="B421" s="20"/>
      <c r="C421" s="19"/>
      <c r="D421" s="21"/>
      <c r="E421" s="19"/>
      <c r="F421" s="22"/>
      <c r="G421" s="19"/>
      <c r="H421" s="11" t="str">
        <f aca="false">IF($A421="","",IFERROR(IF($G421="Taxable",$F421*Paramètres!$B$6,0),0))</f>
        <v/>
      </c>
      <c r="I421" s="11" t="str">
        <f aca="false">IF($A421="","",IFERROR(IF($G421="Taxable",$F421*Paramètres!$B$7,0),0))</f>
        <v/>
      </c>
      <c r="J421" s="11" t="str">
        <f aca="false">IF($A421="","",IFERROR($F421+$H421+$I421,0))</f>
        <v/>
      </c>
      <c r="K421" s="20"/>
      <c r="L421" s="20"/>
      <c r="M421" s="19"/>
      <c r="N421" s="19"/>
      <c r="O421" s="19"/>
      <c r="P421" s="19"/>
      <c r="Q421" s="19"/>
      <c r="R421" s="23" t="str">
        <f aca="true">IF($A421="","",IF($N421="Annulé","Annulé",IF(OR($M421="Reçue",$M421="Sans objet"),IF($P421="Facture reçue","À payer",IF($P421="Payée","Terminé",IF($P421="Non facturée","Facture à recevoir","Suivi de facture"))),IF($M421="Partielle","Réception partielle",IF($M421="Refusée","Réception refusée",IF(NOT(ISNUMBER($K421)),"En cours",IF($K421&lt;TODAY(),"En retard",IF($K421&lt;=TODAY()+Paramètres!$B$8,"À suivre bientôt","En cours"))))))))</f>
        <v/>
      </c>
      <c r="S421" s="24" t="str">
        <f aca="false">IF($A421="","",IFERROR(IF($L421="","",$L421-$K421),""))</f>
        <v/>
      </c>
      <c r="T421" s="21"/>
      <c r="U421" s="23" t="str">
        <f aca="false">IF($A421="","",IFERROR(IF(AND($L421&lt;&gt;"",$L421&lt;$B421),"Date à vérifier",IF(AND(OR($P421="Facture reçue",$P421="Payée"),$O421=""),"Facture manquante",IF(COUNTIF($A$6:$A$500,$A421)&gt;1,"Doublon potentiel","OK"))),"À vérifier"))</f>
        <v/>
      </c>
    </row>
    <row r="422" customFormat="false" ht="15" hidden="false" customHeight="false" outlineLevel="0" collapsed="false">
      <c r="A422" s="19"/>
      <c r="B422" s="20"/>
      <c r="C422" s="19"/>
      <c r="D422" s="21"/>
      <c r="E422" s="19"/>
      <c r="F422" s="22"/>
      <c r="G422" s="19"/>
      <c r="H422" s="11" t="str">
        <f aca="false">IF($A422="","",IFERROR(IF($G422="Taxable",$F422*Paramètres!$B$6,0),0))</f>
        <v/>
      </c>
      <c r="I422" s="11" t="str">
        <f aca="false">IF($A422="","",IFERROR(IF($G422="Taxable",$F422*Paramètres!$B$7,0),0))</f>
        <v/>
      </c>
      <c r="J422" s="11" t="str">
        <f aca="false">IF($A422="","",IFERROR($F422+$H422+$I422,0))</f>
        <v/>
      </c>
      <c r="K422" s="20"/>
      <c r="L422" s="20"/>
      <c r="M422" s="19"/>
      <c r="N422" s="19"/>
      <c r="O422" s="19"/>
      <c r="P422" s="19"/>
      <c r="Q422" s="19"/>
      <c r="R422" s="23" t="str">
        <f aca="true">IF($A422="","",IF($N422="Annulé","Annulé",IF(OR($M422="Reçue",$M422="Sans objet"),IF($P422="Facture reçue","À payer",IF($P422="Payée","Terminé",IF($P422="Non facturée","Facture à recevoir","Suivi de facture"))),IF($M422="Partielle","Réception partielle",IF($M422="Refusée","Réception refusée",IF(NOT(ISNUMBER($K422)),"En cours",IF($K422&lt;TODAY(),"En retard",IF($K422&lt;=TODAY()+Paramètres!$B$8,"À suivre bientôt","En cours"))))))))</f>
        <v/>
      </c>
      <c r="S422" s="24" t="str">
        <f aca="false">IF($A422="","",IFERROR(IF($L422="","",$L422-$K422),""))</f>
        <v/>
      </c>
      <c r="T422" s="21"/>
      <c r="U422" s="23" t="str">
        <f aca="false">IF($A422="","",IFERROR(IF(AND($L422&lt;&gt;"",$L422&lt;$B422),"Date à vérifier",IF(AND(OR($P422="Facture reçue",$P422="Payée"),$O422=""),"Facture manquante",IF(COUNTIF($A$6:$A$500,$A422)&gt;1,"Doublon potentiel","OK"))),"À vérifier"))</f>
        <v/>
      </c>
    </row>
    <row r="423" customFormat="false" ht="15" hidden="false" customHeight="false" outlineLevel="0" collapsed="false">
      <c r="A423" s="19"/>
      <c r="B423" s="20"/>
      <c r="C423" s="19"/>
      <c r="D423" s="21"/>
      <c r="E423" s="19"/>
      <c r="F423" s="22"/>
      <c r="G423" s="19"/>
      <c r="H423" s="11" t="str">
        <f aca="false">IF($A423="","",IFERROR(IF($G423="Taxable",$F423*Paramètres!$B$6,0),0))</f>
        <v/>
      </c>
      <c r="I423" s="11" t="str">
        <f aca="false">IF($A423="","",IFERROR(IF($G423="Taxable",$F423*Paramètres!$B$7,0),0))</f>
        <v/>
      </c>
      <c r="J423" s="11" t="str">
        <f aca="false">IF($A423="","",IFERROR($F423+$H423+$I423,0))</f>
        <v/>
      </c>
      <c r="K423" s="20"/>
      <c r="L423" s="20"/>
      <c r="M423" s="19"/>
      <c r="N423" s="19"/>
      <c r="O423" s="19"/>
      <c r="P423" s="19"/>
      <c r="Q423" s="19"/>
      <c r="R423" s="23" t="str">
        <f aca="true">IF($A423="","",IF($N423="Annulé","Annulé",IF(OR($M423="Reçue",$M423="Sans objet"),IF($P423="Facture reçue","À payer",IF($P423="Payée","Terminé",IF($P423="Non facturée","Facture à recevoir","Suivi de facture"))),IF($M423="Partielle","Réception partielle",IF($M423="Refusée","Réception refusée",IF(NOT(ISNUMBER($K423)),"En cours",IF($K423&lt;TODAY(),"En retard",IF($K423&lt;=TODAY()+Paramètres!$B$8,"À suivre bientôt","En cours"))))))))</f>
        <v/>
      </c>
      <c r="S423" s="24" t="str">
        <f aca="false">IF($A423="","",IFERROR(IF($L423="","",$L423-$K423),""))</f>
        <v/>
      </c>
      <c r="T423" s="21"/>
      <c r="U423" s="23" t="str">
        <f aca="false">IF($A423="","",IFERROR(IF(AND($L423&lt;&gt;"",$L423&lt;$B423),"Date à vérifier",IF(AND(OR($P423="Facture reçue",$P423="Payée"),$O423=""),"Facture manquante",IF(COUNTIF($A$6:$A$500,$A423)&gt;1,"Doublon potentiel","OK"))),"À vérifier"))</f>
        <v/>
      </c>
    </row>
    <row r="424" customFormat="false" ht="15" hidden="false" customHeight="false" outlineLevel="0" collapsed="false">
      <c r="A424" s="19"/>
      <c r="B424" s="20"/>
      <c r="C424" s="19"/>
      <c r="D424" s="21"/>
      <c r="E424" s="19"/>
      <c r="F424" s="22"/>
      <c r="G424" s="19"/>
      <c r="H424" s="11" t="str">
        <f aca="false">IF($A424="","",IFERROR(IF($G424="Taxable",$F424*Paramètres!$B$6,0),0))</f>
        <v/>
      </c>
      <c r="I424" s="11" t="str">
        <f aca="false">IF($A424="","",IFERROR(IF($G424="Taxable",$F424*Paramètres!$B$7,0),0))</f>
        <v/>
      </c>
      <c r="J424" s="11" t="str">
        <f aca="false">IF($A424="","",IFERROR($F424+$H424+$I424,0))</f>
        <v/>
      </c>
      <c r="K424" s="20"/>
      <c r="L424" s="20"/>
      <c r="M424" s="19"/>
      <c r="N424" s="19"/>
      <c r="O424" s="19"/>
      <c r="P424" s="19"/>
      <c r="Q424" s="19"/>
      <c r="R424" s="23" t="str">
        <f aca="true">IF($A424="","",IF($N424="Annulé","Annulé",IF(OR($M424="Reçue",$M424="Sans objet"),IF($P424="Facture reçue","À payer",IF($P424="Payée","Terminé",IF($P424="Non facturée","Facture à recevoir","Suivi de facture"))),IF($M424="Partielle","Réception partielle",IF($M424="Refusée","Réception refusée",IF(NOT(ISNUMBER($K424)),"En cours",IF($K424&lt;TODAY(),"En retard",IF($K424&lt;=TODAY()+Paramètres!$B$8,"À suivre bientôt","En cours"))))))))</f>
        <v/>
      </c>
      <c r="S424" s="24" t="str">
        <f aca="false">IF($A424="","",IFERROR(IF($L424="","",$L424-$K424),""))</f>
        <v/>
      </c>
      <c r="T424" s="21"/>
      <c r="U424" s="23" t="str">
        <f aca="false">IF($A424="","",IFERROR(IF(AND($L424&lt;&gt;"",$L424&lt;$B424),"Date à vérifier",IF(AND(OR($P424="Facture reçue",$P424="Payée"),$O424=""),"Facture manquante",IF(COUNTIF($A$6:$A$500,$A424)&gt;1,"Doublon potentiel","OK"))),"À vérifier"))</f>
        <v/>
      </c>
    </row>
    <row r="425" customFormat="false" ht="15" hidden="false" customHeight="false" outlineLevel="0" collapsed="false">
      <c r="A425" s="19"/>
      <c r="B425" s="20"/>
      <c r="C425" s="19"/>
      <c r="D425" s="21"/>
      <c r="E425" s="19"/>
      <c r="F425" s="22"/>
      <c r="G425" s="19"/>
      <c r="H425" s="11" t="str">
        <f aca="false">IF($A425="","",IFERROR(IF($G425="Taxable",$F425*Paramètres!$B$6,0),0))</f>
        <v/>
      </c>
      <c r="I425" s="11" t="str">
        <f aca="false">IF($A425="","",IFERROR(IF($G425="Taxable",$F425*Paramètres!$B$7,0),0))</f>
        <v/>
      </c>
      <c r="J425" s="11" t="str">
        <f aca="false">IF($A425="","",IFERROR($F425+$H425+$I425,0))</f>
        <v/>
      </c>
      <c r="K425" s="20"/>
      <c r="L425" s="20"/>
      <c r="M425" s="19"/>
      <c r="N425" s="19"/>
      <c r="O425" s="19"/>
      <c r="P425" s="19"/>
      <c r="Q425" s="19"/>
      <c r="R425" s="23" t="str">
        <f aca="true">IF($A425="","",IF($N425="Annulé","Annulé",IF(OR($M425="Reçue",$M425="Sans objet"),IF($P425="Facture reçue","À payer",IF($P425="Payée","Terminé",IF($P425="Non facturée","Facture à recevoir","Suivi de facture"))),IF($M425="Partielle","Réception partielle",IF($M425="Refusée","Réception refusée",IF(NOT(ISNUMBER($K425)),"En cours",IF($K425&lt;TODAY(),"En retard",IF($K425&lt;=TODAY()+Paramètres!$B$8,"À suivre bientôt","En cours"))))))))</f>
        <v/>
      </c>
      <c r="S425" s="24" t="str">
        <f aca="false">IF($A425="","",IFERROR(IF($L425="","",$L425-$K425),""))</f>
        <v/>
      </c>
      <c r="T425" s="21"/>
      <c r="U425" s="23" t="str">
        <f aca="false">IF($A425="","",IFERROR(IF(AND($L425&lt;&gt;"",$L425&lt;$B425),"Date à vérifier",IF(AND(OR($P425="Facture reçue",$P425="Payée"),$O425=""),"Facture manquante",IF(COUNTIF($A$6:$A$500,$A425)&gt;1,"Doublon potentiel","OK"))),"À vérifier"))</f>
        <v/>
      </c>
    </row>
    <row r="426" customFormat="false" ht="15" hidden="false" customHeight="false" outlineLevel="0" collapsed="false">
      <c r="A426" s="19"/>
      <c r="B426" s="20"/>
      <c r="C426" s="19"/>
      <c r="D426" s="21"/>
      <c r="E426" s="19"/>
      <c r="F426" s="22"/>
      <c r="G426" s="19"/>
      <c r="H426" s="11" t="str">
        <f aca="false">IF($A426="","",IFERROR(IF($G426="Taxable",$F426*Paramètres!$B$6,0),0))</f>
        <v/>
      </c>
      <c r="I426" s="11" t="str">
        <f aca="false">IF($A426="","",IFERROR(IF($G426="Taxable",$F426*Paramètres!$B$7,0),0))</f>
        <v/>
      </c>
      <c r="J426" s="11" t="str">
        <f aca="false">IF($A426="","",IFERROR($F426+$H426+$I426,0))</f>
        <v/>
      </c>
      <c r="K426" s="20"/>
      <c r="L426" s="20"/>
      <c r="M426" s="19"/>
      <c r="N426" s="19"/>
      <c r="O426" s="19"/>
      <c r="P426" s="19"/>
      <c r="Q426" s="19"/>
      <c r="R426" s="23" t="str">
        <f aca="true">IF($A426="","",IF($N426="Annulé","Annulé",IF(OR($M426="Reçue",$M426="Sans objet"),IF($P426="Facture reçue","À payer",IF($P426="Payée","Terminé",IF($P426="Non facturée","Facture à recevoir","Suivi de facture"))),IF($M426="Partielle","Réception partielle",IF($M426="Refusée","Réception refusée",IF(NOT(ISNUMBER($K426)),"En cours",IF($K426&lt;TODAY(),"En retard",IF($K426&lt;=TODAY()+Paramètres!$B$8,"À suivre bientôt","En cours"))))))))</f>
        <v/>
      </c>
      <c r="S426" s="24" t="str">
        <f aca="false">IF($A426="","",IFERROR(IF($L426="","",$L426-$K426),""))</f>
        <v/>
      </c>
      <c r="T426" s="21"/>
      <c r="U426" s="23" t="str">
        <f aca="false">IF($A426="","",IFERROR(IF(AND($L426&lt;&gt;"",$L426&lt;$B426),"Date à vérifier",IF(AND(OR($P426="Facture reçue",$P426="Payée"),$O426=""),"Facture manquante",IF(COUNTIF($A$6:$A$500,$A426)&gt;1,"Doublon potentiel","OK"))),"À vérifier"))</f>
        <v/>
      </c>
    </row>
    <row r="427" customFormat="false" ht="15" hidden="false" customHeight="false" outlineLevel="0" collapsed="false">
      <c r="A427" s="19"/>
      <c r="B427" s="20"/>
      <c r="C427" s="19"/>
      <c r="D427" s="21"/>
      <c r="E427" s="19"/>
      <c r="F427" s="22"/>
      <c r="G427" s="19"/>
      <c r="H427" s="11" t="str">
        <f aca="false">IF($A427="","",IFERROR(IF($G427="Taxable",$F427*Paramètres!$B$6,0),0))</f>
        <v/>
      </c>
      <c r="I427" s="11" t="str">
        <f aca="false">IF($A427="","",IFERROR(IF($G427="Taxable",$F427*Paramètres!$B$7,0),0))</f>
        <v/>
      </c>
      <c r="J427" s="11" t="str">
        <f aca="false">IF($A427="","",IFERROR($F427+$H427+$I427,0))</f>
        <v/>
      </c>
      <c r="K427" s="20"/>
      <c r="L427" s="20"/>
      <c r="M427" s="19"/>
      <c r="N427" s="19"/>
      <c r="O427" s="19"/>
      <c r="P427" s="19"/>
      <c r="Q427" s="19"/>
      <c r="R427" s="23" t="str">
        <f aca="true">IF($A427="","",IF($N427="Annulé","Annulé",IF(OR($M427="Reçue",$M427="Sans objet"),IF($P427="Facture reçue","À payer",IF($P427="Payée","Terminé",IF($P427="Non facturée","Facture à recevoir","Suivi de facture"))),IF($M427="Partielle","Réception partielle",IF($M427="Refusée","Réception refusée",IF(NOT(ISNUMBER($K427)),"En cours",IF($K427&lt;TODAY(),"En retard",IF($K427&lt;=TODAY()+Paramètres!$B$8,"À suivre bientôt","En cours"))))))))</f>
        <v/>
      </c>
      <c r="S427" s="24" t="str">
        <f aca="false">IF($A427="","",IFERROR(IF($L427="","",$L427-$K427),""))</f>
        <v/>
      </c>
      <c r="T427" s="21"/>
      <c r="U427" s="23" t="str">
        <f aca="false">IF($A427="","",IFERROR(IF(AND($L427&lt;&gt;"",$L427&lt;$B427),"Date à vérifier",IF(AND(OR($P427="Facture reçue",$P427="Payée"),$O427=""),"Facture manquante",IF(COUNTIF($A$6:$A$500,$A427)&gt;1,"Doublon potentiel","OK"))),"À vérifier"))</f>
        <v/>
      </c>
    </row>
    <row r="428" customFormat="false" ht="15" hidden="false" customHeight="false" outlineLevel="0" collapsed="false">
      <c r="A428" s="19"/>
      <c r="B428" s="20"/>
      <c r="C428" s="19"/>
      <c r="D428" s="21"/>
      <c r="E428" s="19"/>
      <c r="F428" s="22"/>
      <c r="G428" s="19"/>
      <c r="H428" s="11" t="str">
        <f aca="false">IF($A428="","",IFERROR(IF($G428="Taxable",$F428*Paramètres!$B$6,0),0))</f>
        <v/>
      </c>
      <c r="I428" s="11" t="str">
        <f aca="false">IF($A428="","",IFERROR(IF($G428="Taxable",$F428*Paramètres!$B$7,0),0))</f>
        <v/>
      </c>
      <c r="J428" s="11" t="str">
        <f aca="false">IF($A428="","",IFERROR($F428+$H428+$I428,0))</f>
        <v/>
      </c>
      <c r="K428" s="20"/>
      <c r="L428" s="20"/>
      <c r="M428" s="19"/>
      <c r="N428" s="19"/>
      <c r="O428" s="19"/>
      <c r="P428" s="19"/>
      <c r="Q428" s="19"/>
      <c r="R428" s="23" t="str">
        <f aca="true">IF($A428="","",IF($N428="Annulé","Annulé",IF(OR($M428="Reçue",$M428="Sans objet"),IF($P428="Facture reçue","À payer",IF($P428="Payée","Terminé",IF($P428="Non facturée","Facture à recevoir","Suivi de facture"))),IF($M428="Partielle","Réception partielle",IF($M428="Refusée","Réception refusée",IF(NOT(ISNUMBER($K428)),"En cours",IF($K428&lt;TODAY(),"En retard",IF($K428&lt;=TODAY()+Paramètres!$B$8,"À suivre bientôt","En cours"))))))))</f>
        <v/>
      </c>
      <c r="S428" s="24" t="str">
        <f aca="false">IF($A428="","",IFERROR(IF($L428="","",$L428-$K428),""))</f>
        <v/>
      </c>
      <c r="T428" s="21"/>
      <c r="U428" s="23" t="str">
        <f aca="false">IF($A428="","",IFERROR(IF(AND($L428&lt;&gt;"",$L428&lt;$B428),"Date à vérifier",IF(AND(OR($P428="Facture reçue",$P428="Payée"),$O428=""),"Facture manquante",IF(COUNTIF($A$6:$A$500,$A428)&gt;1,"Doublon potentiel","OK"))),"À vérifier"))</f>
        <v/>
      </c>
    </row>
    <row r="429" customFormat="false" ht="15" hidden="false" customHeight="false" outlineLevel="0" collapsed="false">
      <c r="A429" s="19"/>
      <c r="B429" s="20"/>
      <c r="C429" s="19"/>
      <c r="D429" s="21"/>
      <c r="E429" s="19"/>
      <c r="F429" s="22"/>
      <c r="G429" s="19"/>
      <c r="H429" s="11" t="str">
        <f aca="false">IF($A429="","",IFERROR(IF($G429="Taxable",$F429*Paramètres!$B$6,0),0))</f>
        <v/>
      </c>
      <c r="I429" s="11" t="str">
        <f aca="false">IF($A429="","",IFERROR(IF($G429="Taxable",$F429*Paramètres!$B$7,0),0))</f>
        <v/>
      </c>
      <c r="J429" s="11" t="str">
        <f aca="false">IF($A429="","",IFERROR($F429+$H429+$I429,0))</f>
        <v/>
      </c>
      <c r="K429" s="20"/>
      <c r="L429" s="20"/>
      <c r="M429" s="19"/>
      <c r="N429" s="19"/>
      <c r="O429" s="19"/>
      <c r="P429" s="19"/>
      <c r="Q429" s="19"/>
      <c r="R429" s="23" t="str">
        <f aca="true">IF($A429="","",IF($N429="Annulé","Annulé",IF(OR($M429="Reçue",$M429="Sans objet"),IF($P429="Facture reçue","À payer",IF($P429="Payée","Terminé",IF($P429="Non facturée","Facture à recevoir","Suivi de facture"))),IF($M429="Partielle","Réception partielle",IF($M429="Refusée","Réception refusée",IF(NOT(ISNUMBER($K429)),"En cours",IF($K429&lt;TODAY(),"En retard",IF($K429&lt;=TODAY()+Paramètres!$B$8,"À suivre bientôt","En cours"))))))))</f>
        <v/>
      </c>
      <c r="S429" s="24" t="str">
        <f aca="false">IF($A429="","",IFERROR(IF($L429="","",$L429-$K429),""))</f>
        <v/>
      </c>
      <c r="T429" s="21"/>
      <c r="U429" s="23" t="str">
        <f aca="false">IF($A429="","",IFERROR(IF(AND($L429&lt;&gt;"",$L429&lt;$B429),"Date à vérifier",IF(AND(OR($P429="Facture reçue",$P429="Payée"),$O429=""),"Facture manquante",IF(COUNTIF($A$6:$A$500,$A429)&gt;1,"Doublon potentiel","OK"))),"À vérifier"))</f>
        <v/>
      </c>
    </row>
    <row r="430" customFormat="false" ht="15" hidden="false" customHeight="false" outlineLevel="0" collapsed="false">
      <c r="A430" s="19"/>
      <c r="B430" s="20"/>
      <c r="C430" s="19"/>
      <c r="D430" s="21"/>
      <c r="E430" s="19"/>
      <c r="F430" s="22"/>
      <c r="G430" s="19"/>
      <c r="H430" s="11" t="str">
        <f aca="false">IF($A430="","",IFERROR(IF($G430="Taxable",$F430*Paramètres!$B$6,0),0))</f>
        <v/>
      </c>
      <c r="I430" s="11" t="str">
        <f aca="false">IF($A430="","",IFERROR(IF($G430="Taxable",$F430*Paramètres!$B$7,0),0))</f>
        <v/>
      </c>
      <c r="J430" s="11" t="str">
        <f aca="false">IF($A430="","",IFERROR($F430+$H430+$I430,0))</f>
        <v/>
      </c>
      <c r="K430" s="20"/>
      <c r="L430" s="20"/>
      <c r="M430" s="19"/>
      <c r="N430" s="19"/>
      <c r="O430" s="19"/>
      <c r="P430" s="19"/>
      <c r="Q430" s="19"/>
      <c r="R430" s="23" t="str">
        <f aca="true">IF($A430="","",IF($N430="Annulé","Annulé",IF(OR($M430="Reçue",$M430="Sans objet"),IF($P430="Facture reçue","À payer",IF($P430="Payée","Terminé",IF($P430="Non facturée","Facture à recevoir","Suivi de facture"))),IF($M430="Partielle","Réception partielle",IF($M430="Refusée","Réception refusée",IF(NOT(ISNUMBER($K430)),"En cours",IF($K430&lt;TODAY(),"En retard",IF($K430&lt;=TODAY()+Paramètres!$B$8,"À suivre bientôt","En cours"))))))))</f>
        <v/>
      </c>
      <c r="S430" s="24" t="str">
        <f aca="false">IF($A430="","",IFERROR(IF($L430="","",$L430-$K430),""))</f>
        <v/>
      </c>
      <c r="T430" s="21"/>
      <c r="U430" s="23" t="str">
        <f aca="false">IF($A430="","",IFERROR(IF(AND($L430&lt;&gt;"",$L430&lt;$B430),"Date à vérifier",IF(AND(OR($P430="Facture reçue",$P430="Payée"),$O430=""),"Facture manquante",IF(COUNTIF($A$6:$A$500,$A430)&gt;1,"Doublon potentiel","OK"))),"À vérifier"))</f>
        <v/>
      </c>
    </row>
    <row r="431" customFormat="false" ht="15" hidden="false" customHeight="false" outlineLevel="0" collapsed="false">
      <c r="A431" s="19"/>
      <c r="B431" s="20"/>
      <c r="C431" s="19"/>
      <c r="D431" s="21"/>
      <c r="E431" s="19"/>
      <c r="F431" s="22"/>
      <c r="G431" s="19"/>
      <c r="H431" s="11" t="str">
        <f aca="false">IF($A431="","",IFERROR(IF($G431="Taxable",$F431*Paramètres!$B$6,0),0))</f>
        <v/>
      </c>
      <c r="I431" s="11" t="str">
        <f aca="false">IF($A431="","",IFERROR(IF($G431="Taxable",$F431*Paramètres!$B$7,0),0))</f>
        <v/>
      </c>
      <c r="J431" s="11" t="str">
        <f aca="false">IF($A431="","",IFERROR($F431+$H431+$I431,0))</f>
        <v/>
      </c>
      <c r="K431" s="20"/>
      <c r="L431" s="20"/>
      <c r="M431" s="19"/>
      <c r="N431" s="19"/>
      <c r="O431" s="19"/>
      <c r="P431" s="19"/>
      <c r="Q431" s="19"/>
      <c r="R431" s="23" t="str">
        <f aca="true">IF($A431="","",IF($N431="Annulé","Annulé",IF(OR($M431="Reçue",$M431="Sans objet"),IF($P431="Facture reçue","À payer",IF($P431="Payée","Terminé",IF($P431="Non facturée","Facture à recevoir","Suivi de facture"))),IF($M431="Partielle","Réception partielle",IF($M431="Refusée","Réception refusée",IF(NOT(ISNUMBER($K431)),"En cours",IF($K431&lt;TODAY(),"En retard",IF($K431&lt;=TODAY()+Paramètres!$B$8,"À suivre bientôt","En cours"))))))))</f>
        <v/>
      </c>
      <c r="S431" s="24" t="str">
        <f aca="false">IF($A431="","",IFERROR(IF($L431="","",$L431-$K431),""))</f>
        <v/>
      </c>
      <c r="T431" s="21"/>
      <c r="U431" s="23" t="str">
        <f aca="false">IF($A431="","",IFERROR(IF(AND($L431&lt;&gt;"",$L431&lt;$B431),"Date à vérifier",IF(AND(OR($P431="Facture reçue",$P431="Payée"),$O431=""),"Facture manquante",IF(COUNTIF($A$6:$A$500,$A431)&gt;1,"Doublon potentiel","OK"))),"À vérifier"))</f>
        <v/>
      </c>
    </row>
    <row r="432" customFormat="false" ht="15" hidden="false" customHeight="false" outlineLevel="0" collapsed="false">
      <c r="A432" s="19"/>
      <c r="B432" s="20"/>
      <c r="C432" s="19"/>
      <c r="D432" s="21"/>
      <c r="E432" s="19"/>
      <c r="F432" s="22"/>
      <c r="G432" s="19"/>
      <c r="H432" s="11" t="str">
        <f aca="false">IF($A432="","",IFERROR(IF($G432="Taxable",$F432*Paramètres!$B$6,0),0))</f>
        <v/>
      </c>
      <c r="I432" s="11" t="str">
        <f aca="false">IF($A432="","",IFERROR(IF($G432="Taxable",$F432*Paramètres!$B$7,0),0))</f>
        <v/>
      </c>
      <c r="J432" s="11" t="str">
        <f aca="false">IF($A432="","",IFERROR($F432+$H432+$I432,0))</f>
        <v/>
      </c>
      <c r="K432" s="20"/>
      <c r="L432" s="20"/>
      <c r="M432" s="19"/>
      <c r="N432" s="19"/>
      <c r="O432" s="19"/>
      <c r="P432" s="19"/>
      <c r="Q432" s="19"/>
      <c r="R432" s="23" t="str">
        <f aca="true">IF($A432="","",IF($N432="Annulé","Annulé",IF(OR($M432="Reçue",$M432="Sans objet"),IF($P432="Facture reçue","À payer",IF($P432="Payée","Terminé",IF($P432="Non facturée","Facture à recevoir","Suivi de facture"))),IF($M432="Partielle","Réception partielle",IF($M432="Refusée","Réception refusée",IF(NOT(ISNUMBER($K432)),"En cours",IF($K432&lt;TODAY(),"En retard",IF($K432&lt;=TODAY()+Paramètres!$B$8,"À suivre bientôt","En cours"))))))))</f>
        <v/>
      </c>
      <c r="S432" s="24" t="str">
        <f aca="false">IF($A432="","",IFERROR(IF($L432="","",$L432-$K432),""))</f>
        <v/>
      </c>
      <c r="T432" s="21"/>
      <c r="U432" s="23" t="str">
        <f aca="false">IF($A432="","",IFERROR(IF(AND($L432&lt;&gt;"",$L432&lt;$B432),"Date à vérifier",IF(AND(OR($P432="Facture reçue",$P432="Payée"),$O432=""),"Facture manquante",IF(COUNTIF($A$6:$A$500,$A432)&gt;1,"Doublon potentiel","OK"))),"À vérifier"))</f>
        <v/>
      </c>
    </row>
    <row r="433" customFormat="false" ht="15" hidden="false" customHeight="false" outlineLevel="0" collapsed="false">
      <c r="A433" s="19"/>
      <c r="B433" s="20"/>
      <c r="C433" s="19"/>
      <c r="D433" s="21"/>
      <c r="E433" s="19"/>
      <c r="F433" s="22"/>
      <c r="G433" s="19"/>
      <c r="H433" s="11" t="str">
        <f aca="false">IF($A433="","",IFERROR(IF($G433="Taxable",$F433*Paramètres!$B$6,0),0))</f>
        <v/>
      </c>
      <c r="I433" s="11" t="str">
        <f aca="false">IF($A433="","",IFERROR(IF($G433="Taxable",$F433*Paramètres!$B$7,0),0))</f>
        <v/>
      </c>
      <c r="J433" s="11" t="str">
        <f aca="false">IF($A433="","",IFERROR($F433+$H433+$I433,0))</f>
        <v/>
      </c>
      <c r="K433" s="20"/>
      <c r="L433" s="20"/>
      <c r="M433" s="19"/>
      <c r="N433" s="19"/>
      <c r="O433" s="19"/>
      <c r="P433" s="19"/>
      <c r="Q433" s="19"/>
      <c r="R433" s="23" t="str">
        <f aca="true">IF($A433="","",IF($N433="Annulé","Annulé",IF(OR($M433="Reçue",$M433="Sans objet"),IF($P433="Facture reçue","À payer",IF($P433="Payée","Terminé",IF($P433="Non facturée","Facture à recevoir","Suivi de facture"))),IF($M433="Partielle","Réception partielle",IF($M433="Refusée","Réception refusée",IF(NOT(ISNUMBER($K433)),"En cours",IF($K433&lt;TODAY(),"En retard",IF($K433&lt;=TODAY()+Paramètres!$B$8,"À suivre bientôt","En cours"))))))))</f>
        <v/>
      </c>
      <c r="S433" s="24" t="str">
        <f aca="false">IF($A433="","",IFERROR(IF($L433="","",$L433-$K433),""))</f>
        <v/>
      </c>
      <c r="T433" s="21"/>
      <c r="U433" s="23" t="str">
        <f aca="false">IF($A433="","",IFERROR(IF(AND($L433&lt;&gt;"",$L433&lt;$B433),"Date à vérifier",IF(AND(OR($P433="Facture reçue",$P433="Payée"),$O433=""),"Facture manquante",IF(COUNTIF($A$6:$A$500,$A433)&gt;1,"Doublon potentiel","OK"))),"À vérifier"))</f>
        <v/>
      </c>
    </row>
    <row r="434" customFormat="false" ht="15" hidden="false" customHeight="false" outlineLevel="0" collapsed="false">
      <c r="A434" s="19"/>
      <c r="B434" s="20"/>
      <c r="C434" s="19"/>
      <c r="D434" s="21"/>
      <c r="E434" s="19"/>
      <c r="F434" s="22"/>
      <c r="G434" s="19"/>
      <c r="H434" s="11" t="str">
        <f aca="false">IF($A434="","",IFERROR(IF($G434="Taxable",$F434*Paramètres!$B$6,0),0))</f>
        <v/>
      </c>
      <c r="I434" s="11" t="str">
        <f aca="false">IF($A434="","",IFERROR(IF($G434="Taxable",$F434*Paramètres!$B$7,0),0))</f>
        <v/>
      </c>
      <c r="J434" s="11" t="str">
        <f aca="false">IF($A434="","",IFERROR($F434+$H434+$I434,0))</f>
        <v/>
      </c>
      <c r="K434" s="20"/>
      <c r="L434" s="20"/>
      <c r="M434" s="19"/>
      <c r="N434" s="19"/>
      <c r="O434" s="19"/>
      <c r="P434" s="19"/>
      <c r="Q434" s="19"/>
      <c r="R434" s="23" t="str">
        <f aca="true">IF($A434="","",IF($N434="Annulé","Annulé",IF(OR($M434="Reçue",$M434="Sans objet"),IF($P434="Facture reçue","À payer",IF($P434="Payée","Terminé",IF($P434="Non facturée","Facture à recevoir","Suivi de facture"))),IF($M434="Partielle","Réception partielle",IF($M434="Refusée","Réception refusée",IF(NOT(ISNUMBER($K434)),"En cours",IF($K434&lt;TODAY(),"En retard",IF($K434&lt;=TODAY()+Paramètres!$B$8,"À suivre bientôt","En cours"))))))))</f>
        <v/>
      </c>
      <c r="S434" s="24" t="str">
        <f aca="false">IF($A434="","",IFERROR(IF($L434="","",$L434-$K434),""))</f>
        <v/>
      </c>
      <c r="T434" s="21"/>
      <c r="U434" s="23" t="str">
        <f aca="false">IF($A434="","",IFERROR(IF(AND($L434&lt;&gt;"",$L434&lt;$B434),"Date à vérifier",IF(AND(OR($P434="Facture reçue",$P434="Payée"),$O434=""),"Facture manquante",IF(COUNTIF($A$6:$A$500,$A434)&gt;1,"Doublon potentiel","OK"))),"À vérifier"))</f>
        <v/>
      </c>
    </row>
    <row r="435" customFormat="false" ht="15" hidden="false" customHeight="false" outlineLevel="0" collapsed="false">
      <c r="A435" s="19"/>
      <c r="B435" s="20"/>
      <c r="C435" s="19"/>
      <c r="D435" s="21"/>
      <c r="E435" s="19"/>
      <c r="F435" s="22"/>
      <c r="G435" s="19"/>
      <c r="H435" s="11" t="str">
        <f aca="false">IF($A435="","",IFERROR(IF($G435="Taxable",$F435*Paramètres!$B$6,0),0))</f>
        <v/>
      </c>
      <c r="I435" s="11" t="str">
        <f aca="false">IF($A435="","",IFERROR(IF($G435="Taxable",$F435*Paramètres!$B$7,0),0))</f>
        <v/>
      </c>
      <c r="J435" s="11" t="str">
        <f aca="false">IF($A435="","",IFERROR($F435+$H435+$I435,0))</f>
        <v/>
      </c>
      <c r="K435" s="20"/>
      <c r="L435" s="20"/>
      <c r="M435" s="19"/>
      <c r="N435" s="19"/>
      <c r="O435" s="19"/>
      <c r="P435" s="19"/>
      <c r="Q435" s="19"/>
      <c r="R435" s="23" t="str">
        <f aca="true">IF($A435="","",IF($N435="Annulé","Annulé",IF(OR($M435="Reçue",$M435="Sans objet"),IF($P435="Facture reçue","À payer",IF($P435="Payée","Terminé",IF($P435="Non facturée","Facture à recevoir","Suivi de facture"))),IF($M435="Partielle","Réception partielle",IF($M435="Refusée","Réception refusée",IF(NOT(ISNUMBER($K435)),"En cours",IF($K435&lt;TODAY(),"En retard",IF($K435&lt;=TODAY()+Paramètres!$B$8,"À suivre bientôt","En cours"))))))))</f>
        <v/>
      </c>
      <c r="S435" s="24" t="str">
        <f aca="false">IF($A435="","",IFERROR(IF($L435="","",$L435-$K435),""))</f>
        <v/>
      </c>
      <c r="T435" s="21"/>
      <c r="U435" s="23" t="str">
        <f aca="false">IF($A435="","",IFERROR(IF(AND($L435&lt;&gt;"",$L435&lt;$B435),"Date à vérifier",IF(AND(OR($P435="Facture reçue",$P435="Payée"),$O435=""),"Facture manquante",IF(COUNTIF($A$6:$A$500,$A435)&gt;1,"Doublon potentiel","OK"))),"À vérifier"))</f>
        <v/>
      </c>
    </row>
    <row r="436" customFormat="false" ht="15" hidden="false" customHeight="false" outlineLevel="0" collapsed="false">
      <c r="A436" s="19"/>
      <c r="B436" s="20"/>
      <c r="C436" s="19"/>
      <c r="D436" s="21"/>
      <c r="E436" s="19"/>
      <c r="F436" s="22"/>
      <c r="G436" s="19"/>
      <c r="H436" s="11" t="str">
        <f aca="false">IF($A436="","",IFERROR(IF($G436="Taxable",$F436*Paramètres!$B$6,0),0))</f>
        <v/>
      </c>
      <c r="I436" s="11" t="str">
        <f aca="false">IF($A436="","",IFERROR(IF($G436="Taxable",$F436*Paramètres!$B$7,0),0))</f>
        <v/>
      </c>
      <c r="J436" s="11" t="str">
        <f aca="false">IF($A436="","",IFERROR($F436+$H436+$I436,0))</f>
        <v/>
      </c>
      <c r="K436" s="20"/>
      <c r="L436" s="20"/>
      <c r="M436" s="19"/>
      <c r="N436" s="19"/>
      <c r="O436" s="19"/>
      <c r="P436" s="19"/>
      <c r="Q436" s="19"/>
      <c r="R436" s="23" t="str">
        <f aca="true">IF($A436="","",IF($N436="Annulé","Annulé",IF(OR($M436="Reçue",$M436="Sans objet"),IF($P436="Facture reçue","À payer",IF($P436="Payée","Terminé",IF($P436="Non facturée","Facture à recevoir","Suivi de facture"))),IF($M436="Partielle","Réception partielle",IF($M436="Refusée","Réception refusée",IF(NOT(ISNUMBER($K436)),"En cours",IF($K436&lt;TODAY(),"En retard",IF($K436&lt;=TODAY()+Paramètres!$B$8,"À suivre bientôt","En cours"))))))))</f>
        <v/>
      </c>
      <c r="S436" s="24" t="str">
        <f aca="false">IF($A436="","",IFERROR(IF($L436="","",$L436-$K436),""))</f>
        <v/>
      </c>
      <c r="T436" s="21"/>
      <c r="U436" s="23" t="str">
        <f aca="false">IF($A436="","",IFERROR(IF(AND($L436&lt;&gt;"",$L436&lt;$B436),"Date à vérifier",IF(AND(OR($P436="Facture reçue",$P436="Payée"),$O436=""),"Facture manquante",IF(COUNTIF($A$6:$A$500,$A436)&gt;1,"Doublon potentiel","OK"))),"À vérifier"))</f>
        <v/>
      </c>
    </row>
    <row r="437" customFormat="false" ht="15" hidden="false" customHeight="false" outlineLevel="0" collapsed="false">
      <c r="A437" s="19"/>
      <c r="B437" s="20"/>
      <c r="C437" s="19"/>
      <c r="D437" s="21"/>
      <c r="E437" s="19"/>
      <c r="F437" s="22"/>
      <c r="G437" s="19"/>
      <c r="H437" s="11" t="str">
        <f aca="false">IF($A437="","",IFERROR(IF($G437="Taxable",$F437*Paramètres!$B$6,0),0))</f>
        <v/>
      </c>
      <c r="I437" s="11" t="str">
        <f aca="false">IF($A437="","",IFERROR(IF($G437="Taxable",$F437*Paramètres!$B$7,0),0))</f>
        <v/>
      </c>
      <c r="J437" s="11" t="str">
        <f aca="false">IF($A437="","",IFERROR($F437+$H437+$I437,0))</f>
        <v/>
      </c>
      <c r="K437" s="20"/>
      <c r="L437" s="20"/>
      <c r="M437" s="19"/>
      <c r="N437" s="19"/>
      <c r="O437" s="19"/>
      <c r="P437" s="19"/>
      <c r="Q437" s="19"/>
      <c r="R437" s="23" t="str">
        <f aca="true">IF($A437="","",IF($N437="Annulé","Annulé",IF(OR($M437="Reçue",$M437="Sans objet"),IF($P437="Facture reçue","À payer",IF($P437="Payée","Terminé",IF($P437="Non facturée","Facture à recevoir","Suivi de facture"))),IF($M437="Partielle","Réception partielle",IF($M437="Refusée","Réception refusée",IF(NOT(ISNUMBER($K437)),"En cours",IF($K437&lt;TODAY(),"En retard",IF($K437&lt;=TODAY()+Paramètres!$B$8,"À suivre bientôt","En cours"))))))))</f>
        <v/>
      </c>
      <c r="S437" s="24" t="str">
        <f aca="false">IF($A437="","",IFERROR(IF($L437="","",$L437-$K437),""))</f>
        <v/>
      </c>
      <c r="T437" s="21"/>
      <c r="U437" s="23" t="str">
        <f aca="false">IF($A437="","",IFERROR(IF(AND($L437&lt;&gt;"",$L437&lt;$B437),"Date à vérifier",IF(AND(OR($P437="Facture reçue",$P437="Payée"),$O437=""),"Facture manquante",IF(COUNTIF($A$6:$A$500,$A437)&gt;1,"Doublon potentiel","OK"))),"À vérifier"))</f>
        <v/>
      </c>
    </row>
    <row r="438" customFormat="false" ht="15" hidden="false" customHeight="false" outlineLevel="0" collapsed="false">
      <c r="A438" s="19"/>
      <c r="B438" s="20"/>
      <c r="C438" s="19"/>
      <c r="D438" s="21"/>
      <c r="E438" s="19"/>
      <c r="F438" s="22"/>
      <c r="G438" s="19"/>
      <c r="H438" s="11" t="str">
        <f aca="false">IF($A438="","",IFERROR(IF($G438="Taxable",$F438*Paramètres!$B$6,0),0))</f>
        <v/>
      </c>
      <c r="I438" s="11" t="str">
        <f aca="false">IF($A438="","",IFERROR(IF($G438="Taxable",$F438*Paramètres!$B$7,0),0))</f>
        <v/>
      </c>
      <c r="J438" s="11" t="str">
        <f aca="false">IF($A438="","",IFERROR($F438+$H438+$I438,0))</f>
        <v/>
      </c>
      <c r="K438" s="20"/>
      <c r="L438" s="20"/>
      <c r="M438" s="19"/>
      <c r="N438" s="19"/>
      <c r="O438" s="19"/>
      <c r="P438" s="19"/>
      <c r="Q438" s="19"/>
      <c r="R438" s="23" t="str">
        <f aca="true">IF($A438="","",IF($N438="Annulé","Annulé",IF(OR($M438="Reçue",$M438="Sans objet"),IF($P438="Facture reçue","À payer",IF($P438="Payée","Terminé",IF($P438="Non facturée","Facture à recevoir","Suivi de facture"))),IF($M438="Partielle","Réception partielle",IF($M438="Refusée","Réception refusée",IF(NOT(ISNUMBER($K438)),"En cours",IF($K438&lt;TODAY(),"En retard",IF($K438&lt;=TODAY()+Paramètres!$B$8,"À suivre bientôt","En cours"))))))))</f>
        <v/>
      </c>
      <c r="S438" s="24" t="str">
        <f aca="false">IF($A438="","",IFERROR(IF($L438="","",$L438-$K438),""))</f>
        <v/>
      </c>
      <c r="T438" s="21"/>
      <c r="U438" s="23" t="str">
        <f aca="false">IF($A438="","",IFERROR(IF(AND($L438&lt;&gt;"",$L438&lt;$B438),"Date à vérifier",IF(AND(OR($P438="Facture reçue",$P438="Payée"),$O438=""),"Facture manquante",IF(COUNTIF($A$6:$A$500,$A438)&gt;1,"Doublon potentiel","OK"))),"À vérifier"))</f>
        <v/>
      </c>
    </row>
    <row r="439" customFormat="false" ht="15" hidden="false" customHeight="false" outlineLevel="0" collapsed="false">
      <c r="A439" s="19"/>
      <c r="B439" s="20"/>
      <c r="C439" s="19"/>
      <c r="D439" s="21"/>
      <c r="E439" s="19"/>
      <c r="F439" s="22"/>
      <c r="G439" s="19"/>
      <c r="H439" s="11" t="str">
        <f aca="false">IF($A439="","",IFERROR(IF($G439="Taxable",$F439*Paramètres!$B$6,0),0))</f>
        <v/>
      </c>
      <c r="I439" s="11" t="str">
        <f aca="false">IF($A439="","",IFERROR(IF($G439="Taxable",$F439*Paramètres!$B$7,0),0))</f>
        <v/>
      </c>
      <c r="J439" s="11" t="str">
        <f aca="false">IF($A439="","",IFERROR($F439+$H439+$I439,0))</f>
        <v/>
      </c>
      <c r="K439" s="20"/>
      <c r="L439" s="20"/>
      <c r="M439" s="19"/>
      <c r="N439" s="19"/>
      <c r="O439" s="19"/>
      <c r="P439" s="19"/>
      <c r="Q439" s="19"/>
      <c r="R439" s="23" t="str">
        <f aca="true">IF($A439="","",IF($N439="Annulé","Annulé",IF(OR($M439="Reçue",$M439="Sans objet"),IF($P439="Facture reçue","À payer",IF($P439="Payée","Terminé",IF($P439="Non facturée","Facture à recevoir","Suivi de facture"))),IF($M439="Partielle","Réception partielle",IF($M439="Refusée","Réception refusée",IF(NOT(ISNUMBER($K439)),"En cours",IF($K439&lt;TODAY(),"En retard",IF($K439&lt;=TODAY()+Paramètres!$B$8,"À suivre bientôt","En cours"))))))))</f>
        <v/>
      </c>
      <c r="S439" s="24" t="str">
        <f aca="false">IF($A439="","",IFERROR(IF($L439="","",$L439-$K439),""))</f>
        <v/>
      </c>
      <c r="T439" s="21"/>
      <c r="U439" s="23" t="str">
        <f aca="false">IF($A439="","",IFERROR(IF(AND($L439&lt;&gt;"",$L439&lt;$B439),"Date à vérifier",IF(AND(OR($P439="Facture reçue",$P439="Payée"),$O439=""),"Facture manquante",IF(COUNTIF($A$6:$A$500,$A439)&gt;1,"Doublon potentiel","OK"))),"À vérifier"))</f>
        <v/>
      </c>
    </row>
    <row r="440" customFormat="false" ht="15" hidden="false" customHeight="false" outlineLevel="0" collapsed="false">
      <c r="A440" s="19"/>
      <c r="B440" s="20"/>
      <c r="C440" s="19"/>
      <c r="D440" s="21"/>
      <c r="E440" s="19"/>
      <c r="F440" s="22"/>
      <c r="G440" s="19"/>
      <c r="H440" s="11" t="str">
        <f aca="false">IF($A440="","",IFERROR(IF($G440="Taxable",$F440*Paramètres!$B$6,0),0))</f>
        <v/>
      </c>
      <c r="I440" s="11" t="str">
        <f aca="false">IF($A440="","",IFERROR(IF($G440="Taxable",$F440*Paramètres!$B$7,0),0))</f>
        <v/>
      </c>
      <c r="J440" s="11" t="str">
        <f aca="false">IF($A440="","",IFERROR($F440+$H440+$I440,0))</f>
        <v/>
      </c>
      <c r="K440" s="20"/>
      <c r="L440" s="20"/>
      <c r="M440" s="19"/>
      <c r="N440" s="19"/>
      <c r="O440" s="19"/>
      <c r="P440" s="19"/>
      <c r="Q440" s="19"/>
      <c r="R440" s="23" t="str">
        <f aca="true">IF($A440="","",IF($N440="Annulé","Annulé",IF(OR($M440="Reçue",$M440="Sans objet"),IF($P440="Facture reçue","À payer",IF($P440="Payée","Terminé",IF($P440="Non facturée","Facture à recevoir","Suivi de facture"))),IF($M440="Partielle","Réception partielle",IF($M440="Refusée","Réception refusée",IF(NOT(ISNUMBER($K440)),"En cours",IF($K440&lt;TODAY(),"En retard",IF($K440&lt;=TODAY()+Paramètres!$B$8,"À suivre bientôt","En cours"))))))))</f>
        <v/>
      </c>
      <c r="S440" s="24" t="str">
        <f aca="false">IF($A440="","",IFERROR(IF($L440="","",$L440-$K440),""))</f>
        <v/>
      </c>
      <c r="T440" s="21"/>
      <c r="U440" s="23" t="str">
        <f aca="false">IF($A440="","",IFERROR(IF(AND($L440&lt;&gt;"",$L440&lt;$B440),"Date à vérifier",IF(AND(OR($P440="Facture reçue",$P440="Payée"),$O440=""),"Facture manquante",IF(COUNTIF($A$6:$A$500,$A440)&gt;1,"Doublon potentiel","OK"))),"À vérifier"))</f>
        <v/>
      </c>
    </row>
    <row r="441" customFormat="false" ht="15" hidden="false" customHeight="false" outlineLevel="0" collapsed="false">
      <c r="A441" s="19"/>
      <c r="B441" s="20"/>
      <c r="C441" s="19"/>
      <c r="D441" s="21"/>
      <c r="E441" s="19"/>
      <c r="F441" s="22"/>
      <c r="G441" s="19"/>
      <c r="H441" s="11" t="str">
        <f aca="false">IF($A441="","",IFERROR(IF($G441="Taxable",$F441*Paramètres!$B$6,0),0))</f>
        <v/>
      </c>
      <c r="I441" s="11" t="str">
        <f aca="false">IF($A441="","",IFERROR(IF($G441="Taxable",$F441*Paramètres!$B$7,0),0))</f>
        <v/>
      </c>
      <c r="J441" s="11" t="str">
        <f aca="false">IF($A441="","",IFERROR($F441+$H441+$I441,0))</f>
        <v/>
      </c>
      <c r="K441" s="20"/>
      <c r="L441" s="20"/>
      <c r="M441" s="19"/>
      <c r="N441" s="19"/>
      <c r="O441" s="19"/>
      <c r="P441" s="19"/>
      <c r="Q441" s="19"/>
      <c r="R441" s="23" t="str">
        <f aca="true">IF($A441="","",IF($N441="Annulé","Annulé",IF(OR($M441="Reçue",$M441="Sans objet"),IF($P441="Facture reçue","À payer",IF($P441="Payée","Terminé",IF($P441="Non facturée","Facture à recevoir","Suivi de facture"))),IF($M441="Partielle","Réception partielle",IF($M441="Refusée","Réception refusée",IF(NOT(ISNUMBER($K441)),"En cours",IF($K441&lt;TODAY(),"En retard",IF($K441&lt;=TODAY()+Paramètres!$B$8,"À suivre bientôt","En cours"))))))))</f>
        <v/>
      </c>
      <c r="S441" s="24" t="str">
        <f aca="false">IF($A441="","",IFERROR(IF($L441="","",$L441-$K441),""))</f>
        <v/>
      </c>
      <c r="T441" s="21"/>
      <c r="U441" s="23" t="str">
        <f aca="false">IF($A441="","",IFERROR(IF(AND($L441&lt;&gt;"",$L441&lt;$B441),"Date à vérifier",IF(AND(OR($P441="Facture reçue",$P441="Payée"),$O441=""),"Facture manquante",IF(COUNTIF($A$6:$A$500,$A441)&gt;1,"Doublon potentiel","OK"))),"À vérifier"))</f>
        <v/>
      </c>
    </row>
    <row r="442" customFormat="false" ht="15" hidden="false" customHeight="false" outlineLevel="0" collapsed="false">
      <c r="A442" s="19"/>
      <c r="B442" s="20"/>
      <c r="C442" s="19"/>
      <c r="D442" s="21"/>
      <c r="E442" s="19"/>
      <c r="F442" s="22"/>
      <c r="G442" s="19"/>
      <c r="H442" s="11" t="str">
        <f aca="false">IF($A442="","",IFERROR(IF($G442="Taxable",$F442*Paramètres!$B$6,0),0))</f>
        <v/>
      </c>
      <c r="I442" s="11" t="str">
        <f aca="false">IF($A442="","",IFERROR(IF($G442="Taxable",$F442*Paramètres!$B$7,0),0))</f>
        <v/>
      </c>
      <c r="J442" s="11" t="str">
        <f aca="false">IF($A442="","",IFERROR($F442+$H442+$I442,0))</f>
        <v/>
      </c>
      <c r="K442" s="20"/>
      <c r="L442" s="20"/>
      <c r="M442" s="19"/>
      <c r="N442" s="19"/>
      <c r="O442" s="19"/>
      <c r="P442" s="19"/>
      <c r="Q442" s="19"/>
      <c r="R442" s="23" t="str">
        <f aca="true">IF($A442="","",IF($N442="Annulé","Annulé",IF(OR($M442="Reçue",$M442="Sans objet"),IF($P442="Facture reçue","À payer",IF($P442="Payée","Terminé",IF($P442="Non facturée","Facture à recevoir","Suivi de facture"))),IF($M442="Partielle","Réception partielle",IF($M442="Refusée","Réception refusée",IF(NOT(ISNUMBER($K442)),"En cours",IF($K442&lt;TODAY(),"En retard",IF($K442&lt;=TODAY()+Paramètres!$B$8,"À suivre bientôt","En cours"))))))))</f>
        <v/>
      </c>
      <c r="S442" s="24" t="str">
        <f aca="false">IF($A442="","",IFERROR(IF($L442="","",$L442-$K442),""))</f>
        <v/>
      </c>
      <c r="T442" s="21"/>
      <c r="U442" s="23" t="str">
        <f aca="false">IF($A442="","",IFERROR(IF(AND($L442&lt;&gt;"",$L442&lt;$B442),"Date à vérifier",IF(AND(OR($P442="Facture reçue",$P442="Payée"),$O442=""),"Facture manquante",IF(COUNTIF($A$6:$A$500,$A442)&gt;1,"Doublon potentiel","OK"))),"À vérifier"))</f>
        <v/>
      </c>
    </row>
    <row r="443" customFormat="false" ht="15" hidden="false" customHeight="false" outlineLevel="0" collapsed="false">
      <c r="A443" s="19"/>
      <c r="B443" s="20"/>
      <c r="C443" s="19"/>
      <c r="D443" s="21"/>
      <c r="E443" s="19"/>
      <c r="F443" s="22"/>
      <c r="G443" s="19"/>
      <c r="H443" s="11" t="str">
        <f aca="false">IF($A443="","",IFERROR(IF($G443="Taxable",$F443*Paramètres!$B$6,0),0))</f>
        <v/>
      </c>
      <c r="I443" s="11" t="str">
        <f aca="false">IF($A443="","",IFERROR(IF($G443="Taxable",$F443*Paramètres!$B$7,0),0))</f>
        <v/>
      </c>
      <c r="J443" s="11" t="str">
        <f aca="false">IF($A443="","",IFERROR($F443+$H443+$I443,0))</f>
        <v/>
      </c>
      <c r="K443" s="20"/>
      <c r="L443" s="20"/>
      <c r="M443" s="19"/>
      <c r="N443" s="19"/>
      <c r="O443" s="19"/>
      <c r="P443" s="19"/>
      <c r="Q443" s="19"/>
      <c r="R443" s="23" t="str">
        <f aca="true">IF($A443="","",IF($N443="Annulé","Annulé",IF(OR($M443="Reçue",$M443="Sans objet"),IF($P443="Facture reçue","À payer",IF($P443="Payée","Terminé",IF($P443="Non facturée","Facture à recevoir","Suivi de facture"))),IF($M443="Partielle","Réception partielle",IF($M443="Refusée","Réception refusée",IF(NOT(ISNUMBER($K443)),"En cours",IF($K443&lt;TODAY(),"En retard",IF($K443&lt;=TODAY()+Paramètres!$B$8,"À suivre bientôt","En cours"))))))))</f>
        <v/>
      </c>
      <c r="S443" s="24" t="str">
        <f aca="false">IF($A443="","",IFERROR(IF($L443="","",$L443-$K443),""))</f>
        <v/>
      </c>
      <c r="T443" s="21"/>
      <c r="U443" s="23" t="str">
        <f aca="false">IF($A443="","",IFERROR(IF(AND($L443&lt;&gt;"",$L443&lt;$B443),"Date à vérifier",IF(AND(OR($P443="Facture reçue",$P443="Payée"),$O443=""),"Facture manquante",IF(COUNTIF($A$6:$A$500,$A443)&gt;1,"Doublon potentiel","OK"))),"À vérifier"))</f>
        <v/>
      </c>
    </row>
    <row r="444" customFormat="false" ht="15" hidden="false" customHeight="false" outlineLevel="0" collapsed="false">
      <c r="A444" s="19"/>
      <c r="B444" s="20"/>
      <c r="C444" s="19"/>
      <c r="D444" s="21"/>
      <c r="E444" s="19"/>
      <c r="F444" s="22"/>
      <c r="G444" s="19"/>
      <c r="H444" s="11" t="str">
        <f aca="false">IF($A444="","",IFERROR(IF($G444="Taxable",$F444*Paramètres!$B$6,0),0))</f>
        <v/>
      </c>
      <c r="I444" s="11" t="str">
        <f aca="false">IF($A444="","",IFERROR(IF($G444="Taxable",$F444*Paramètres!$B$7,0),0))</f>
        <v/>
      </c>
      <c r="J444" s="11" t="str">
        <f aca="false">IF($A444="","",IFERROR($F444+$H444+$I444,0))</f>
        <v/>
      </c>
      <c r="K444" s="20"/>
      <c r="L444" s="20"/>
      <c r="M444" s="19"/>
      <c r="N444" s="19"/>
      <c r="O444" s="19"/>
      <c r="P444" s="19"/>
      <c r="Q444" s="19"/>
      <c r="R444" s="23" t="str">
        <f aca="true">IF($A444="","",IF($N444="Annulé","Annulé",IF(OR($M444="Reçue",$M444="Sans objet"),IF($P444="Facture reçue","À payer",IF($P444="Payée","Terminé",IF($P444="Non facturée","Facture à recevoir","Suivi de facture"))),IF($M444="Partielle","Réception partielle",IF($M444="Refusée","Réception refusée",IF(NOT(ISNUMBER($K444)),"En cours",IF($K444&lt;TODAY(),"En retard",IF($K444&lt;=TODAY()+Paramètres!$B$8,"À suivre bientôt","En cours"))))))))</f>
        <v/>
      </c>
      <c r="S444" s="24" t="str">
        <f aca="false">IF($A444="","",IFERROR(IF($L444="","",$L444-$K444),""))</f>
        <v/>
      </c>
      <c r="T444" s="21"/>
      <c r="U444" s="23" t="str">
        <f aca="false">IF($A444="","",IFERROR(IF(AND($L444&lt;&gt;"",$L444&lt;$B444),"Date à vérifier",IF(AND(OR($P444="Facture reçue",$P444="Payée"),$O444=""),"Facture manquante",IF(COUNTIF($A$6:$A$500,$A444)&gt;1,"Doublon potentiel","OK"))),"À vérifier"))</f>
        <v/>
      </c>
    </row>
    <row r="445" customFormat="false" ht="15" hidden="false" customHeight="false" outlineLevel="0" collapsed="false">
      <c r="A445" s="19"/>
      <c r="B445" s="20"/>
      <c r="C445" s="19"/>
      <c r="D445" s="21"/>
      <c r="E445" s="19"/>
      <c r="F445" s="22"/>
      <c r="G445" s="19"/>
      <c r="H445" s="11" t="str">
        <f aca="false">IF($A445="","",IFERROR(IF($G445="Taxable",$F445*Paramètres!$B$6,0),0))</f>
        <v/>
      </c>
      <c r="I445" s="11" t="str">
        <f aca="false">IF($A445="","",IFERROR(IF($G445="Taxable",$F445*Paramètres!$B$7,0),0))</f>
        <v/>
      </c>
      <c r="J445" s="11" t="str">
        <f aca="false">IF($A445="","",IFERROR($F445+$H445+$I445,0))</f>
        <v/>
      </c>
      <c r="K445" s="20"/>
      <c r="L445" s="20"/>
      <c r="M445" s="19"/>
      <c r="N445" s="19"/>
      <c r="O445" s="19"/>
      <c r="P445" s="19"/>
      <c r="Q445" s="19"/>
      <c r="R445" s="23" t="str">
        <f aca="true">IF($A445="","",IF($N445="Annulé","Annulé",IF(OR($M445="Reçue",$M445="Sans objet"),IF($P445="Facture reçue","À payer",IF($P445="Payée","Terminé",IF($P445="Non facturée","Facture à recevoir","Suivi de facture"))),IF($M445="Partielle","Réception partielle",IF($M445="Refusée","Réception refusée",IF(NOT(ISNUMBER($K445)),"En cours",IF($K445&lt;TODAY(),"En retard",IF($K445&lt;=TODAY()+Paramètres!$B$8,"À suivre bientôt","En cours"))))))))</f>
        <v/>
      </c>
      <c r="S445" s="24" t="str">
        <f aca="false">IF($A445="","",IFERROR(IF($L445="","",$L445-$K445),""))</f>
        <v/>
      </c>
      <c r="T445" s="21"/>
      <c r="U445" s="23" t="str">
        <f aca="false">IF($A445="","",IFERROR(IF(AND($L445&lt;&gt;"",$L445&lt;$B445),"Date à vérifier",IF(AND(OR($P445="Facture reçue",$P445="Payée"),$O445=""),"Facture manquante",IF(COUNTIF($A$6:$A$500,$A445)&gt;1,"Doublon potentiel","OK"))),"À vérifier"))</f>
        <v/>
      </c>
    </row>
    <row r="446" customFormat="false" ht="15" hidden="false" customHeight="false" outlineLevel="0" collapsed="false">
      <c r="A446" s="19"/>
      <c r="B446" s="20"/>
      <c r="C446" s="19"/>
      <c r="D446" s="21"/>
      <c r="E446" s="19"/>
      <c r="F446" s="22"/>
      <c r="G446" s="19"/>
      <c r="H446" s="11" t="str">
        <f aca="false">IF($A446="","",IFERROR(IF($G446="Taxable",$F446*Paramètres!$B$6,0),0))</f>
        <v/>
      </c>
      <c r="I446" s="11" t="str">
        <f aca="false">IF($A446="","",IFERROR(IF($G446="Taxable",$F446*Paramètres!$B$7,0),0))</f>
        <v/>
      </c>
      <c r="J446" s="11" t="str">
        <f aca="false">IF($A446="","",IFERROR($F446+$H446+$I446,0))</f>
        <v/>
      </c>
      <c r="K446" s="20"/>
      <c r="L446" s="20"/>
      <c r="M446" s="19"/>
      <c r="N446" s="19"/>
      <c r="O446" s="19"/>
      <c r="P446" s="19"/>
      <c r="Q446" s="19"/>
      <c r="R446" s="23" t="str">
        <f aca="true">IF($A446="","",IF($N446="Annulé","Annulé",IF(OR($M446="Reçue",$M446="Sans objet"),IF($P446="Facture reçue","À payer",IF($P446="Payée","Terminé",IF($P446="Non facturée","Facture à recevoir","Suivi de facture"))),IF($M446="Partielle","Réception partielle",IF($M446="Refusée","Réception refusée",IF(NOT(ISNUMBER($K446)),"En cours",IF($K446&lt;TODAY(),"En retard",IF($K446&lt;=TODAY()+Paramètres!$B$8,"À suivre bientôt","En cours"))))))))</f>
        <v/>
      </c>
      <c r="S446" s="24" t="str">
        <f aca="false">IF($A446="","",IFERROR(IF($L446="","",$L446-$K446),""))</f>
        <v/>
      </c>
      <c r="T446" s="21"/>
      <c r="U446" s="23" t="str">
        <f aca="false">IF($A446="","",IFERROR(IF(AND($L446&lt;&gt;"",$L446&lt;$B446),"Date à vérifier",IF(AND(OR($P446="Facture reçue",$P446="Payée"),$O446=""),"Facture manquante",IF(COUNTIF($A$6:$A$500,$A446)&gt;1,"Doublon potentiel","OK"))),"À vérifier"))</f>
        <v/>
      </c>
    </row>
    <row r="447" customFormat="false" ht="15" hidden="false" customHeight="false" outlineLevel="0" collapsed="false">
      <c r="A447" s="19"/>
      <c r="B447" s="20"/>
      <c r="C447" s="19"/>
      <c r="D447" s="21"/>
      <c r="E447" s="19"/>
      <c r="F447" s="22"/>
      <c r="G447" s="19"/>
      <c r="H447" s="11" t="str">
        <f aca="false">IF($A447="","",IFERROR(IF($G447="Taxable",$F447*Paramètres!$B$6,0),0))</f>
        <v/>
      </c>
      <c r="I447" s="11" t="str">
        <f aca="false">IF($A447="","",IFERROR(IF($G447="Taxable",$F447*Paramètres!$B$7,0),0))</f>
        <v/>
      </c>
      <c r="J447" s="11" t="str">
        <f aca="false">IF($A447="","",IFERROR($F447+$H447+$I447,0))</f>
        <v/>
      </c>
      <c r="K447" s="20"/>
      <c r="L447" s="20"/>
      <c r="M447" s="19"/>
      <c r="N447" s="19"/>
      <c r="O447" s="19"/>
      <c r="P447" s="19"/>
      <c r="Q447" s="19"/>
      <c r="R447" s="23" t="str">
        <f aca="true">IF($A447="","",IF($N447="Annulé","Annulé",IF(OR($M447="Reçue",$M447="Sans objet"),IF($P447="Facture reçue","À payer",IF($P447="Payée","Terminé",IF($P447="Non facturée","Facture à recevoir","Suivi de facture"))),IF($M447="Partielle","Réception partielle",IF($M447="Refusée","Réception refusée",IF(NOT(ISNUMBER($K447)),"En cours",IF($K447&lt;TODAY(),"En retard",IF($K447&lt;=TODAY()+Paramètres!$B$8,"À suivre bientôt","En cours"))))))))</f>
        <v/>
      </c>
      <c r="S447" s="24" t="str">
        <f aca="false">IF($A447="","",IFERROR(IF($L447="","",$L447-$K447),""))</f>
        <v/>
      </c>
      <c r="T447" s="21"/>
      <c r="U447" s="23" t="str">
        <f aca="false">IF($A447="","",IFERROR(IF(AND($L447&lt;&gt;"",$L447&lt;$B447),"Date à vérifier",IF(AND(OR($P447="Facture reçue",$P447="Payée"),$O447=""),"Facture manquante",IF(COUNTIF($A$6:$A$500,$A447)&gt;1,"Doublon potentiel","OK"))),"À vérifier"))</f>
        <v/>
      </c>
    </row>
    <row r="448" customFormat="false" ht="15" hidden="false" customHeight="false" outlineLevel="0" collapsed="false">
      <c r="A448" s="19"/>
      <c r="B448" s="20"/>
      <c r="C448" s="19"/>
      <c r="D448" s="21"/>
      <c r="E448" s="19"/>
      <c r="F448" s="22"/>
      <c r="G448" s="19"/>
      <c r="H448" s="11" t="str">
        <f aca="false">IF($A448="","",IFERROR(IF($G448="Taxable",$F448*Paramètres!$B$6,0),0))</f>
        <v/>
      </c>
      <c r="I448" s="11" t="str">
        <f aca="false">IF($A448="","",IFERROR(IF($G448="Taxable",$F448*Paramètres!$B$7,0),0))</f>
        <v/>
      </c>
      <c r="J448" s="11" t="str">
        <f aca="false">IF($A448="","",IFERROR($F448+$H448+$I448,0))</f>
        <v/>
      </c>
      <c r="K448" s="20"/>
      <c r="L448" s="20"/>
      <c r="M448" s="19"/>
      <c r="N448" s="19"/>
      <c r="O448" s="19"/>
      <c r="P448" s="19"/>
      <c r="Q448" s="19"/>
      <c r="R448" s="23" t="str">
        <f aca="true">IF($A448="","",IF($N448="Annulé","Annulé",IF(OR($M448="Reçue",$M448="Sans objet"),IF($P448="Facture reçue","À payer",IF($P448="Payée","Terminé",IF($P448="Non facturée","Facture à recevoir","Suivi de facture"))),IF($M448="Partielle","Réception partielle",IF($M448="Refusée","Réception refusée",IF(NOT(ISNUMBER($K448)),"En cours",IF($K448&lt;TODAY(),"En retard",IF($K448&lt;=TODAY()+Paramètres!$B$8,"À suivre bientôt","En cours"))))))))</f>
        <v/>
      </c>
      <c r="S448" s="24" t="str">
        <f aca="false">IF($A448="","",IFERROR(IF($L448="","",$L448-$K448),""))</f>
        <v/>
      </c>
      <c r="T448" s="21"/>
      <c r="U448" s="23" t="str">
        <f aca="false">IF($A448="","",IFERROR(IF(AND($L448&lt;&gt;"",$L448&lt;$B448),"Date à vérifier",IF(AND(OR($P448="Facture reçue",$P448="Payée"),$O448=""),"Facture manquante",IF(COUNTIF($A$6:$A$500,$A448)&gt;1,"Doublon potentiel","OK"))),"À vérifier"))</f>
        <v/>
      </c>
    </row>
    <row r="449" customFormat="false" ht="15" hidden="false" customHeight="false" outlineLevel="0" collapsed="false">
      <c r="A449" s="19"/>
      <c r="B449" s="20"/>
      <c r="C449" s="19"/>
      <c r="D449" s="21"/>
      <c r="E449" s="19"/>
      <c r="F449" s="22"/>
      <c r="G449" s="19"/>
      <c r="H449" s="11" t="str">
        <f aca="false">IF($A449="","",IFERROR(IF($G449="Taxable",$F449*Paramètres!$B$6,0),0))</f>
        <v/>
      </c>
      <c r="I449" s="11" t="str">
        <f aca="false">IF($A449="","",IFERROR(IF($G449="Taxable",$F449*Paramètres!$B$7,0),0))</f>
        <v/>
      </c>
      <c r="J449" s="11" t="str">
        <f aca="false">IF($A449="","",IFERROR($F449+$H449+$I449,0))</f>
        <v/>
      </c>
      <c r="K449" s="20"/>
      <c r="L449" s="20"/>
      <c r="M449" s="19"/>
      <c r="N449" s="19"/>
      <c r="O449" s="19"/>
      <c r="P449" s="19"/>
      <c r="Q449" s="19"/>
      <c r="R449" s="23" t="str">
        <f aca="true">IF($A449="","",IF($N449="Annulé","Annulé",IF(OR($M449="Reçue",$M449="Sans objet"),IF($P449="Facture reçue","À payer",IF($P449="Payée","Terminé",IF($P449="Non facturée","Facture à recevoir","Suivi de facture"))),IF($M449="Partielle","Réception partielle",IF($M449="Refusée","Réception refusée",IF(NOT(ISNUMBER($K449)),"En cours",IF($K449&lt;TODAY(),"En retard",IF($K449&lt;=TODAY()+Paramètres!$B$8,"À suivre bientôt","En cours"))))))))</f>
        <v/>
      </c>
      <c r="S449" s="24" t="str">
        <f aca="false">IF($A449="","",IFERROR(IF($L449="","",$L449-$K449),""))</f>
        <v/>
      </c>
      <c r="T449" s="21"/>
      <c r="U449" s="23" t="str">
        <f aca="false">IF($A449="","",IFERROR(IF(AND($L449&lt;&gt;"",$L449&lt;$B449),"Date à vérifier",IF(AND(OR($P449="Facture reçue",$P449="Payée"),$O449=""),"Facture manquante",IF(COUNTIF($A$6:$A$500,$A449)&gt;1,"Doublon potentiel","OK"))),"À vérifier"))</f>
        <v/>
      </c>
    </row>
    <row r="450" customFormat="false" ht="15" hidden="false" customHeight="false" outlineLevel="0" collapsed="false">
      <c r="A450" s="19"/>
      <c r="B450" s="20"/>
      <c r="C450" s="19"/>
      <c r="D450" s="21"/>
      <c r="E450" s="19"/>
      <c r="F450" s="22"/>
      <c r="G450" s="19"/>
      <c r="H450" s="11" t="str">
        <f aca="false">IF($A450="","",IFERROR(IF($G450="Taxable",$F450*Paramètres!$B$6,0),0))</f>
        <v/>
      </c>
      <c r="I450" s="11" t="str">
        <f aca="false">IF($A450="","",IFERROR(IF($G450="Taxable",$F450*Paramètres!$B$7,0),0))</f>
        <v/>
      </c>
      <c r="J450" s="11" t="str">
        <f aca="false">IF($A450="","",IFERROR($F450+$H450+$I450,0))</f>
        <v/>
      </c>
      <c r="K450" s="20"/>
      <c r="L450" s="20"/>
      <c r="M450" s="19"/>
      <c r="N450" s="19"/>
      <c r="O450" s="19"/>
      <c r="P450" s="19"/>
      <c r="Q450" s="19"/>
      <c r="R450" s="23" t="str">
        <f aca="true">IF($A450="","",IF($N450="Annulé","Annulé",IF(OR($M450="Reçue",$M450="Sans objet"),IF($P450="Facture reçue","À payer",IF($P450="Payée","Terminé",IF($P450="Non facturée","Facture à recevoir","Suivi de facture"))),IF($M450="Partielle","Réception partielle",IF($M450="Refusée","Réception refusée",IF(NOT(ISNUMBER($K450)),"En cours",IF($K450&lt;TODAY(),"En retard",IF($K450&lt;=TODAY()+Paramètres!$B$8,"À suivre bientôt","En cours"))))))))</f>
        <v/>
      </c>
      <c r="S450" s="24" t="str">
        <f aca="false">IF($A450="","",IFERROR(IF($L450="","",$L450-$K450),""))</f>
        <v/>
      </c>
      <c r="T450" s="21"/>
      <c r="U450" s="23" t="str">
        <f aca="false">IF($A450="","",IFERROR(IF(AND($L450&lt;&gt;"",$L450&lt;$B450),"Date à vérifier",IF(AND(OR($P450="Facture reçue",$P450="Payée"),$O450=""),"Facture manquante",IF(COUNTIF($A$6:$A$500,$A450)&gt;1,"Doublon potentiel","OK"))),"À vérifier"))</f>
        <v/>
      </c>
    </row>
    <row r="451" customFormat="false" ht="15" hidden="false" customHeight="false" outlineLevel="0" collapsed="false">
      <c r="A451" s="19"/>
      <c r="B451" s="20"/>
      <c r="C451" s="19"/>
      <c r="D451" s="21"/>
      <c r="E451" s="19"/>
      <c r="F451" s="22"/>
      <c r="G451" s="19"/>
      <c r="H451" s="11" t="str">
        <f aca="false">IF($A451="","",IFERROR(IF($G451="Taxable",$F451*Paramètres!$B$6,0),0))</f>
        <v/>
      </c>
      <c r="I451" s="11" t="str">
        <f aca="false">IF($A451="","",IFERROR(IF($G451="Taxable",$F451*Paramètres!$B$7,0),0))</f>
        <v/>
      </c>
      <c r="J451" s="11" t="str">
        <f aca="false">IF($A451="","",IFERROR($F451+$H451+$I451,0))</f>
        <v/>
      </c>
      <c r="K451" s="20"/>
      <c r="L451" s="20"/>
      <c r="M451" s="19"/>
      <c r="N451" s="19"/>
      <c r="O451" s="19"/>
      <c r="P451" s="19"/>
      <c r="Q451" s="19"/>
      <c r="R451" s="23" t="str">
        <f aca="true">IF($A451="","",IF($N451="Annulé","Annulé",IF(OR($M451="Reçue",$M451="Sans objet"),IF($P451="Facture reçue","À payer",IF($P451="Payée","Terminé",IF($P451="Non facturée","Facture à recevoir","Suivi de facture"))),IF($M451="Partielle","Réception partielle",IF($M451="Refusée","Réception refusée",IF(NOT(ISNUMBER($K451)),"En cours",IF($K451&lt;TODAY(),"En retard",IF($K451&lt;=TODAY()+Paramètres!$B$8,"À suivre bientôt","En cours"))))))))</f>
        <v/>
      </c>
      <c r="S451" s="24" t="str">
        <f aca="false">IF($A451="","",IFERROR(IF($L451="","",$L451-$K451),""))</f>
        <v/>
      </c>
      <c r="T451" s="21"/>
      <c r="U451" s="23" t="str">
        <f aca="false">IF($A451="","",IFERROR(IF(AND($L451&lt;&gt;"",$L451&lt;$B451),"Date à vérifier",IF(AND(OR($P451="Facture reçue",$P451="Payée"),$O451=""),"Facture manquante",IF(COUNTIF($A$6:$A$500,$A451)&gt;1,"Doublon potentiel","OK"))),"À vérifier"))</f>
        <v/>
      </c>
    </row>
    <row r="452" customFormat="false" ht="15" hidden="false" customHeight="false" outlineLevel="0" collapsed="false">
      <c r="A452" s="19"/>
      <c r="B452" s="20"/>
      <c r="C452" s="19"/>
      <c r="D452" s="21"/>
      <c r="E452" s="19"/>
      <c r="F452" s="22"/>
      <c r="G452" s="19"/>
      <c r="H452" s="11" t="str">
        <f aca="false">IF($A452="","",IFERROR(IF($G452="Taxable",$F452*Paramètres!$B$6,0),0))</f>
        <v/>
      </c>
      <c r="I452" s="11" t="str">
        <f aca="false">IF($A452="","",IFERROR(IF($G452="Taxable",$F452*Paramètres!$B$7,0),0))</f>
        <v/>
      </c>
      <c r="J452" s="11" t="str">
        <f aca="false">IF($A452="","",IFERROR($F452+$H452+$I452,0))</f>
        <v/>
      </c>
      <c r="K452" s="20"/>
      <c r="L452" s="20"/>
      <c r="M452" s="19"/>
      <c r="N452" s="19"/>
      <c r="O452" s="19"/>
      <c r="P452" s="19"/>
      <c r="Q452" s="19"/>
      <c r="R452" s="23" t="str">
        <f aca="true">IF($A452="","",IF($N452="Annulé","Annulé",IF(OR($M452="Reçue",$M452="Sans objet"),IF($P452="Facture reçue","À payer",IF($P452="Payée","Terminé",IF($P452="Non facturée","Facture à recevoir","Suivi de facture"))),IF($M452="Partielle","Réception partielle",IF($M452="Refusée","Réception refusée",IF(NOT(ISNUMBER($K452)),"En cours",IF($K452&lt;TODAY(),"En retard",IF($K452&lt;=TODAY()+Paramètres!$B$8,"À suivre bientôt","En cours"))))))))</f>
        <v/>
      </c>
      <c r="S452" s="24" t="str">
        <f aca="false">IF($A452="","",IFERROR(IF($L452="","",$L452-$K452),""))</f>
        <v/>
      </c>
      <c r="T452" s="21"/>
      <c r="U452" s="23" t="str">
        <f aca="false">IF($A452="","",IFERROR(IF(AND($L452&lt;&gt;"",$L452&lt;$B452),"Date à vérifier",IF(AND(OR($P452="Facture reçue",$P452="Payée"),$O452=""),"Facture manquante",IF(COUNTIF($A$6:$A$500,$A452)&gt;1,"Doublon potentiel","OK"))),"À vérifier"))</f>
        <v/>
      </c>
    </row>
    <row r="453" customFormat="false" ht="15" hidden="false" customHeight="false" outlineLevel="0" collapsed="false">
      <c r="A453" s="19"/>
      <c r="B453" s="20"/>
      <c r="C453" s="19"/>
      <c r="D453" s="21"/>
      <c r="E453" s="19"/>
      <c r="F453" s="22"/>
      <c r="G453" s="19"/>
      <c r="H453" s="11" t="str">
        <f aca="false">IF($A453="","",IFERROR(IF($G453="Taxable",$F453*Paramètres!$B$6,0),0))</f>
        <v/>
      </c>
      <c r="I453" s="11" t="str">
        <f aca="false">IF($A453="","",IFERROR(IF($G453="Taxable",$F453*Paramètres!$B$7,0),0))</f>
        <v/>
      </c>
      <c r="J453" s="11" t="str">
        <f aca="false">IF($A453="","",IFERROR($F453+$H453+$I453,0))</f>
        <v/>
      </c>
      <c r="K453" s="20"/>
      <c r="L453" s="20"/>
      <c r="M453" s="19"/>
      <c r="N453" s="19"/>
      <c r="O453" s="19"/>
      <c r="P453" s="19"/>
      <c r="Q453" s="19"/>
      <c r="R453" s="23" t="str">
        <f aca="true">IF($A453="","",IF($N453="Annulé","Annulé",IF(OR($M453="Reçue",$M453="Sans objet"),IF($P453="Facture reçue","À payer",IF($P453="Payée","Terminé",IF($P453="Non facturée","Facture à recevoir","Suivi de facture"))),IF($M453="Partielle","Réception partielle",IF($M453="Refusée","Réception refusée",IF(NOT(ISNUMBER($K453)),"En cours",IF($K453&lt;TODAY(),"En retard",IF($K453&lt;=TODAY()+Paramètres!$B$8,"À suivre bientôt","En cours"))))))))</f>
        <v/>
      </c>
      <c r="S453" s="24" t="str">
        <f aca="false">IF($A453="","",IFERROR(IF($L453="","",$L453-$K453),""))</f>
        <v/>
      </c>
      <c r="T453" s="21"/>
      <c r="U453" s="23" t="str">
        <f aca="false">IF($A453="","",IFERROR(IF(AND($L453&lt;&gt;"",$L453&lt;$B453),"Date à vérifier",IF(AND(OR($P453="Facture reçue",$P453="Payée"),$O453=""),"Facture manquante",IF(COUNTIF($A$6:$A$500,$A453)&gt;1,"Doublon potentiel","OK"))),"À vérifier"))</f>
        <v/>
      </c>
    </row>
    <row r="454" customFormat="false" ht="15" hidden="false" customHeight="false" outlineLevel="0" collapsed="false">
      <c r="A454" s="19"/>
      <c r="B454" s="20"/>
      <c r="C454" s="19"/>
      <c r="D454" s="21"/>
      <c r="E454" s="19"/>
      <c r="F454" s="22"/>
      <c r="G454" s="19"/>
      <c r="H454" s="11" t="str">
        <f aca="false">IF($A454="","",IFERROR(IF($G454="Taxable",$F454*Paramètres!$B$6,0),0))</f>
        <v/>
      </c>
      <c r="I454" s="11" t="str">
        <f aca="false">IF($A454="","",IFERROR(IF($G454="Taxable",$F454*Paramètres!$B$7,0),0))</f>
        <v/>
      </c>
      <c r="J454" s="11" t="str">
        <f aca="false">IF($A454="","",IFERROR($F454+$H454+$I454,0))</f>
        <v/>
      </c>
      <c r="K454" s="20"/>
      <c r="L454" s="20"/>
      <c r="M454" s="19"/>
      <c r="N454" s="19"/>
      <c r="O454" s="19"/>
      <c r="P454" s="19"/>
      <c r="Q454" s="19"/>
      <c r="R454" s="23" t="str">
        <f aca="true">IF($A454="","",IF($N454="Annulé","Annulé",IF(OR($M454="Reçue",$M454="Sans objet"),IF($P454="Facture reçue","À payer",IF($P454="Payée","Terminé",IF($P454="Non facturée","Facture à recevoir","Suivi de facture"))),IF($M454="Partielle","Réception partielle",IF($M454="Refusée","Réception refusée",IF(NOT(ISNUMBER($K454)),"En cours",IF($K454&lt;TODAY(),"En retard",IF($K454&lt;=TODAY()+Paramètres!$B$8,"À suivre bientôt","En cours"))))))))</f>
        <v/>
      </c>
      <c r="S454" s="24" t="str">
        <f aca="false">IF($A454="","",IFERROR(IF($L454="","",$L454-$K454),""))</f>
        <v/>
      </c>
      <c r="T454" s="21"/>
      <c r="U454" s="23" t="str">
        <f aca="false">IF($A454="","",IFERROR(IF(AND($L454&lt;&gt;"",$L454&lt;$B454),"Date à vérifier",IF(AND(OR($P454="Facture reçue",$P454="Payée"),$O454=""),"Facture manquante",IF(COUNTIF($A$6:$A$500,$A454)&gt;1,"Doublon potentiel","OK"))),"À vérifier"))</f>
        <v/>
      </c>
    </row>
    <row r="455" customFormat="false" ht="15" hidden="false" customHeight="false" outlineLevel="0" collapsed="false">
      <c r="A455" s="19"/>
      <c r="B455" s="20"/>
      <c r="C455" s="19"/>
      <c r="D455" s="21"/>
      <c r="E455" s="19"/>
      <c r="F455" s="22"/>
      <c r="G455" s="19"/>
      <c r="H455" s="11" t="str">
        <f aca="false">IF($A455="","",IFERROR(IF($G455="Taxable",$F455*Paramètres!$B$6,0),0))</f>
        <v/>
      </c>
      <c r="I455" s="11" t="str">
        <f aca="false">IF($A455="","",IFERROR(IF($G455="Taxable",$F455*Paramètres!$B$7,0),0))</f>
        <v/>
      </c>
      <c r="J455" s="11" t="str">
        <f aca="false">IF($A455="","",IFERROR($F455+$H455+$I455,0))</f>
        <v/>
      </c>
      <c r="K455" s="20"/>
      <c r="L455" s="20"/>
      <c r="M455" s="19"/>
      <c r="N455" s="19"/>
      <c r="O455" s="19"/>
      <c r="P455" s="19"/>
      <c r="Q455" s="19"/>
      <c r="R455" s="23" t="str">
        <f aca="true">IF($A455="","",IF($N455="Annulé","Annulé",IF(OR($M455="Reçue",$M455="Sans objet"),IF($P455="Facture reçue","À payer",IF($P455="Payée","Terminé",IF($P455="Non facturée","Facture à recevoir","Suivi de facture"))),IF($M455="Partielle","Réception partielle",IF($M455="Refusée","Réception refusée",IF(NOT(ISNUMBER($K455)),"En cours",IF($K455&lt;TODAY(),"En retard",IF($K455&lt;=TODAY()+Paramètres!$B$8,"À suivre bientôt","En cours"))))))))</f>
        <v/>
      </c>
      <c r="S455" s="24" t="str">
        <f aca="false">IF($A455="","",IFERROR(IF($L455="","",$L455-$K455),""))</f>
        <v/>
      </c>
      <c r="T455" s="21"/>
      <c r="U455" s="23" t="str">
        <f aca="false">IF($A455="","",IFERROR(IF(AND($L455&lt;&gt;"",$L455&lt;$B455),"Date à vérifier",IF(AND(OR($P455="Facture reçue",$P455="Payée"),$O455=""),"Facture manquante",IF(COUNTIF($A$6:$A$500,$A455)&gt;1,"Doublon potentiel","OK"))),"À vérifier"))</f>
        <v/>
      </c>
    </row>
    <row r="456" customFormat="false" ht="15" hidden="false" customHeight="false" outlineLevel="0" collapsed="false">
      <c r="A456" s="19"/>
      <c r="B456" s="20"/>
      <c r="C456" s="19"/>
      <c r="D456" s="21"/>
      <c r="E456" s="19"/>
      <c r="F456" s="22"/>
      <c r="G456" s="19"/>
      <c r="H456" s="11" t="str">
        <f aca="false">IF($A456="","",IFERROR(IF($G456="Taxable",$F456*Paramètres!$B$6,0),0))</f>
        <v/>
      </c>
      <c r="I456" s="11" t="str">
        <f aca="false">IF($A456="","",IFERROR(IF($G456="Taxable",$F456*Paramètres!$B$7,0),0))</f>
        <v/>
      </c>
      <c r="J456" s="11" t="str">
        <f aca="false">IF($A456="","",IFERROR($F456+$H456+$I456,0))</f>
        <v/>
      </c>
      <c r="K456" s="20"/>
      <c r="L456" s="20"/>
      <c r="M456" s="19"/>
      <c r="N456" s="19"/>
      <c r="O456" s="19"/>
      <c r="P456" s="19"/>
      <c r="Q456" s="19"/>
      <c r="R456" s="23" t="str">
        <f aca="true">IF($A456="","",IF($N456="Annulé","Annulé",IF(OR($M456="Reçue",$M456="Sans objet"),IF($P456="Facture reçue","À payer",IF($P456="Payée","Terminé",IF($P456="Non facturée","Facture à recevoir","Suivi de facture"))),IF($M456="Partielle","Réception partielle",IF($M456="Refusée","Réception refusée",IF(NOT(ISNUMBER($K456)),"En cours",IF($K456&lt;TODAY(),"En retard",IF($K456&lt;=TODAY()+Paramètres!$B$8,"À suivre bientôt","En cours"))))))))</f>
        <v/>
      </c>
      <c r="S456" s="24" t="str">
        <f aca="false">IF($A456="","",IFERROR(IF($L456="","",$L456-$K456),""))</f>
        <v/>
      </c>
      <c r="T456" s="21"/>
      <c r="U456" s="23" t="str">
        <f aca="false">IF($A456="","",IFERROR(IF(AND($L456&lt;&gt;"",$L456&lt;$B456),"Date à vérifier",IF(AND(OR($P456="Facture reçue",$P456="Payée"),$O456=""),"Facture manquante",IF(COUNTIF($A$6:$A$500,$A456)&gt;1,"Doublon potentiel","OK"))),"À vérifier"))</f>
        <v/>
      </c>
    </row>
    <row r="457" customFormat="false" ht="15" hidden="false" customHeight="false" outlineLevel="0" collapsed="false">
      <c r="A457" s="19"/>
      <c r="B457" s="20"/>
      <c r="C457" s="19"/>
      <c r="D457" s="21"/>
      <c r="E457" s="19"/>
      <c r="F457" s="22"/>
      <c r="G457" s="19"/>
      <c r="H457" s="11" t="str">
        <f aca="false">IF($A457="","",IFERROR(IF($G457="Taxable",$F457*Paramètres!$B$6,0),0))</f>
        <v/>
      </c>
      <c r="I457" s="11" t="str">
        <f aca="false">IF($A457="","",IFERROR(IF($G457="Taxable",$F457*Paramètres!$B$7,0),0))</f>
        <v/>
      </c>
      <c r="J457" s="11" t="str">
        <f aca="false">IF($A457="","",IFERROR($F457+$H457+$I457,0))</f>
        <v/>
      </c>
      <c r="K457" s="20"/>
      <c r="L457" s="20"/>
      <c r="M457" s="19"/>
      <c r="N457" s="19"/>
      <c r="O457" s="19"/>
      <c r="P457" s="19"/>
      <c r="Q457" s="19"/>
      <c r="R457" s="23" t="str">
        <f aca="true">IF($A457="","",IF($N457="Annulé","Annulé",IF(OR($M457="Reçue",$M457="Sans objet"),IF($P457="Facture reçue","À payer",IF($P457="Payée","Terminé",IF($P457="Non facturée","Facture à recevoir","Suivi de facture"))),IF($M457="Partielle","Réception partielle",IF($M457="Refusée","Réception refusée",IF(NOT(ISNUMBER($K457)),"En cours",IF($K457&lt;TODAY(),"En retard",IF($K457&lt;=TODAY()+Paramètres!$B$8,"À suivre bientôt","En cours"))))))))</f>
        <v/>
      </c>
      <c r="S457" s="24" t="str">
        <f aca="false">IF($A457="","",IFERROR(IF($L457="","",$L457-$K457),""))</f>
        <v/>
      </c>
      <c r="T457" s="21"/>
      <c r="U457" s="23" t="str">
        <f aca="false">IF($A457="","",IFERROR(IF(AND($L457&lt;&gt;"",$L457&lt;$B457),"Date à vérifier",IF(AND(OR($P457="Facture reçue",$P457="Payée"),$O457=""),"Facture manquante",IF(COUNTIF($A$6:$A$500,$A457)&gt;1,"Doublon potentiel","OK"))),"À vérifier"))</f>
        <v/>
      </c>
    </row>
    <row r="458" customFormat="false" ht="15" hidden="false" customHeight="false" outlineLevel="0" collapsed="false">
      <c r="A458" s="19"/>
      <c r="B458" s="20"/>
      <c r="C458" s="19"/>
      <c r="D458" s="21"/>
      <c r="E458" s="19"/>
      <c r="F458" s="22"/>
      <c r="G458" s="19"/>
      <c r="H458" s="11" t="str">
        <f aca="false">IF($A458="","",IFERROR(IF($G458="Taxable",$F458*Paramètres!$B$6,0),0))</f>
        <v/>
      </c>
      <c r="I458" s="11" t="str">
        <f aca="false">IF($A458="","",IFERROR(IF($G458="Taxable",$F458*Paramètres!$B$7,0),0))</f>
        <v/>
      </c>
      <c r="J458" s="11" t="str">
        <f aca="false">IF($A458="","",IFERROR($F458+$H458+$I458,0))</f>
        <v/>
      </c>
      <c r="K458" s="20"/>
      <c r="L458" s="20"/>
      <c r="M458" s="19"/>
      <c r="N458" s="19"/>
      <c r="O458" s="19"/>
      <c r="P458" s="19"/>
      <c r="Q458" s="19"/>
      <c r="R458" s="23" t="str">
        <f aca="true">IF($A458="","",IF($N458="Annulé","Annulé",IF(OR($M458="Reçue",$M458="Sans objet"),IF($P458="Facture reçue","À payer",IF($P458="Payée","Terminé",IF($P458="Non facturée","Facture à recevoir","Suivi de facture"))),IF($M458="Partielle","Réception partielle",IF($M458="Refusée","Réception refusée",IF(NOT(ISNUMBER($K458)),"En cours",IF($K458&lt;TODAY(),"En retard",IF($K458&lt;=TODAY()+Paramètres!$B$8,"À suivre bientôt","En cours"))))))))</f>
        <v/>
      </c>
      <c r="S458" s="24" t="str">
        <f aca="false">IF($A458="","",IFERROR(IF($L458="","",$L458-$K458),""))</f>
        <v/>
      </c>
      <c r="T458" s="21"/>
      <c r="U458" s="23" t="str">
        <f aca="false">IF($A458="","",IFERROR(IF(AND($L458&lt;&gt;"",$L458&lt;$B458),"Date à vérifier",IF(AND(OR($P458="Facture reçue",$P458="Payée"),$O458=""),"Facture manquante",IF(COUNTIF($A$6:$A$500,$A458)&gt;1,"Doublon potentiel","OK"))),"À vérifier"))</f>
        <v/>
      </c>
    </row>
    <row r="459" customFormat="false" ht="15" hidden="false" customHeight="false" outlineLevel="0" collapsed="false">
      <c r="A459" s="19"/>
      <c r="B459" s="20"/>
      <c r="C459" s="19"/>
      <c r="D459" s="21"/>
      <c r="E459" s="19"/>
      <c r="F459" s="22"/>
      <c r="G459" s="19"/>
      <c r="H459" s="11" t="str">
        <f aca="false">IF($A459="","",IFERROR(IF($G459="Taxable",$F459*Paramètres!$B$6,0),0))</f>
        <v/>
      </c>
      <c r="I459" s="11" t="str">
        <f aca="false">IF($A459="","",IFERROR(IF($G459="Taxable",$F459*Paramètres!$B$7,0),0))</f>
        <v/>
      </c>
      <c r="J459" s="11" t="str">
        <f aca="false">IF($A459="","",IFERROR($F459+$H459+$I459,0))</f>
        <v/>
      </c>
      <c r="K459" s="20"/>
      <c r="L459" s="20"/>
      <c r="M459" s="19"/>
      <c r="N459" s="19"/>
      <c r="O459" s="19"/>
      <c r="P459" s="19"/>
      <c r="Q459" s="19"/>
      <c r="R459" s="23" t="str">
        <f aca="true">IF($A459="","",IF($N459="Annulé","Annulé",IF(OR($M459="Reçue",$M459="Sans objet"),IF($P459="Facture reçue","À payer",IF($P459="Payée","Terminé",IF($P459="Non facturée","Facture à recevoir","Suivi de facture"))),IF($M459="Partielle","Réception partielle",IF($M459="Refusée","Réception refusée",IF(NOT(ISNUMBER($K459)),"En cours",IF($K459&lt;TODAY(),"En retard",IF($K459&lt;=TODAY()+Paramètres!$B$8,"À suivre bientôt","En cours"))))))))</f>
        <v/>
      </c>
      <c r="S459" s="24" t="str">
        <f aca="false">IF($A459="","",IFERROR(IF($L459="","",$L459-$K459),""))</f>
        <v/>
      </c>
      <c r="T459" s="21"/>
      <c r="U459" s="23" t="str">
        <f aca="false">IF($A459="","",IFERROR(IF(AND($L459&lt;&gt;"",$L459&lt;$B459),"Date à vérifier",IF(AND(OR($P459="Facture reçue",$P459="Payée"),$O459=""),"Facture manquante",IF(COUNTIF($A$6:$A$500,$A459)&gt;1,"Doublon potentiel","OK"))),"À vérifier"))</f>
        <v/>
      </c>
    </row>
    <row r="460" customFormat="false" ht="15" hidden="false" customHeight="false" outlineLevel="0" collapsed="false">
      <c r="A460" s="19"/>
      <c r="B460" s="20"/>
      <c r="C460" s="19"/>
      <c r="D460" s="21"/>
      <c r="E460" s="19"/>
      <c r="F460" s="22"/>
      <c r="G460" s="19"/>
      <c r="H460" s="11" t="str">
        <f aca="false">IF($A460="","",IFERROR(IF($G460="Taxable",$F460*Paramètres!$B$6,0),0))</f>
        <v/>
      </c>
      <c r="I460" s="11" t="str">
        <f aca="false">IF($A460="","",IFERROR(IF($G460="Taxable",$F460*Paramètres!$B$7,0),0))</f>
        <v/>
      </c>
      <c r="J460" s="11" t="str">
        <f aca="false">IF($A460="","",IFERROR($F460+$H460+$I460,0))</f>
        <v/>
      </c>
      <c r="K460" s="20"/>
      <c r="L460" s="20"/>
      <c r="M460" s="19"/>
      <c r="N460" s="19"/>
      <c r="O460" s="19"/>
      <c r="P460" s="19"/>
      <c r="Q460" s="19"/>
      <c r="R460" s="23" t="str">
        <f aca="true">IF($A460="","",IF($N460="Annulé","Annulé",IF(OR($M460="Reçue",$M460="Sans objet"),IF($P460="Facture reçue","À payer",IF($P460="Payée","Terminé",IF($P460="Non facturée","Facture à recevoir","Suivi de facture"))),IF($M460="Partielle","Réception partielle",IF($M460="Refusée","Réception refusée",IF(NOT(ISNUMBER($K460)),"En cours",IF($K460&lt;TODAY(),"En retard",IF($K460&lt;=TODAY()+Paramètres!$B$8,"À suivre bientôt","En cours"))))))))</f>
        <v/>
      </c>
      <c r="S460" s="24" t="str">
        <f aca="false">IF($A460="","",IFERROR(IF($L460="","",$L460-$K460),""))</f>
        <v/>
      </c>
      <c r="T460" s="21"/>
      <c r="U460" s="23" t="str">
        <f aca="false">IF($A460="","",IFERROR(IF(AND($L460&lt;&gt;"",$L460&lt;$B460),"Date à vérifier",IF(AND(OR($P460="Facture reçue",$P460="Payée"),$O460=""),"Facture manquante",IF(COUNTIF($A$6:$A$500,$A460)&gt;1,"Doublon potentiel","OK"))),"À vérifier"))</f>
        <v/>
      </c>
    </row>
    <row r="461" customFormat="false" ht="15" hidden="false" customHeight="false" outlineLevel="0" collapsed="false">
      <c r="A461" s="19"/>
      <c r="B461" s="20"/>
      <c r="C461" s="19"/>
      <c r="D461" s="21"/>
      <c r="E461" s="19"/>
      <c r="F461" s="22"/>
      <c r="G461" s="19"/>
      <c r="H461" s="11" t="str">
        <f aca="false">IF($A461="","",IFERROR(IF($G461="Taxable",$F461*Paramètres!$B$6,0),0))</f>
        <v/>
      </c>
      <c r="I461" s="11" t="str">
        <f aca="false">IF($A461="","",IFERROR(IF($G461="Taxable",$F461*Paramètres!$B$7,0),0))</f>
        <v/>
      </c>
      <c r="J461" s="11" t="str">
        <f aca="false">IF($A461="","",IFERROR($F461+$H461+$I461,0))</f>
        <v/>
      </c>
      <c r="K461" s="20"/>
      <c r="L461" s="20"/>
      <c r="M461" s="19"/>
      <c r="N461" s="19"/>
      <c r="O461" s="19"/>
      <c r="P461" s="19"/>
      <c r="Q461" s="19"/>
      <c r="R461" s="23" t="str">
        <f aca="true">IF($A461="","",IF($N461="Annulé","Annulé",IF(OR($M461="Reçue",$M461="Sans objet"),IF($P461="Facture reçue","À payer",IF($P461="Payée","Terminé",IF($P461="Non facturée","Facture à recevoir","Suivi de facture"))),IF($M461="Partielle","Réception partielle",IF($M461="Refusée","Réception refusée",IF(NOT(ISNUMBER($K461)),"En cours",IF($K461&lt;TODAY(),"En retard",IF($K461&lt;=TODAY()+Paramètres!$B$8,"À suivre bientôt","En cours"))))))))</f>
        <v/>
      </c>
      <c r="S461" s="24" t="str">
        <f aca="false">IF($A461="","",IFERROR(IF($L461="","",$L461-$K461),""))</f>
        <v/>
      </c>
      <c r="T461" s="21"/>
      <c r="U461" s="23" t="str">
        <f aca="false">IF($A461="","",IFERROR(IF(AND($L461&lt;&gt;"",$L461&lt;$B461),"Date à vérifier",IF(AND(OR($P461="Facture reçue",$P461="Payée"),$O461=""),"Facture manquante",IF(COUNTIF($A$6:$A$500,$A461)&gt;1,"Doublon potentiel","OK"))),"À vérifier"))</f>
        <v/>
      </c>
    </row>
    <row r="462" customFormat="false" ht="15" hidden="false" customHeight="false" outlineLevel="0" collapsed="false">
      <c r="A462" s="19"/>
      <c r="B462" s="20"/>
      <c r="C462" s="19"/>
      <c r="D462" s="21"/>
      <c r="E462" s="19"/>
      <c r="F462" s="22"/>
      <c r="G462" s="19"/>
      <c r="H462" s="11" t="str">
        <f aca="false">IF($A462="","",IFERROR(IF($G462="Taxable",$F462*Paramètres!$B$6,0),0))</f>
        <v/>
      </c>
      <c r="I462" s="11" t="str">
        <f aca="false">IF($A462="","",IFERROR(IF($G462="Taxable",$F462*Paramètres!$B$7,0),0))</f>
        <v/>
      </c>
      <c r="J462" s="11" t="str">
        <f aca="false">IF($A462="","",IFERROR($F462+$H462+$I462,0))</f>
        <v/>
      </c>
      <c r="K462" s="20"/>
      <c r="L462" s="20"/>
      <c r="M462" s="19"/>
      <c r="N462" s="19"/>
      <c r="O462" s="19"/>
      <c r="P462" s="19"/>
      <c r="Q462" s="19"/>
      <c r="R462" s="23" t="str">
        <f aca="true">IF($A462="","",IF($N462="Annulé","Annulé",IF(OR($M462="Reçue",$M462="Sans objet"),IF($P462="Facture reçue","À payer",IF($P462="Payée","Terminé",IF($P462="Non facturée","Facture à recevoir","Suivi de facture"))),IF($M462="Partielle","Réception partielle",IF($M462="Refusée","Réception refusée",IF(NOT(ISNUMBER($K462)),"En cours",IF($K462&lt;TODAY(),"En retard",IF($K462&lt;=TODAY()+Paramètres!$B$8,"À suivre bientôt","En cours"))))))))</f>
        <v/>
      </c>
      <c r="S462" s="24" t="str">
        <f aca="false">IF($A462="","",IFERROR(IF($L462="","",$L462-$K462),""))</f>
        <v/>
      </c>
      <c r="T462" s="21"/>
      <c r="U462" s="23" t="str">
        <f aca="false">IF($A462="","",IFERROR(IF(AND($L462&lt;&gt;"",$L462&lt;$B462),"Date à vérifier",IF(AND(OR($P462="Facture reçue",$P462="Payée"),$O462=""),"Facture manquante",IF(COUNTIF($A$6:$A$500,$A462)&gt;1,"Doublon potentiel","OK"))),"À vérifier"))</f>
        <v/>
      </c>
    </row>
    <row r="463" customFormat="false" ht="15" hidden="false" customHeight="false" outlineLevel="0" collapsed="false">
      <c r="A463" s="19"/>
      <c r="B463" s="20"/>
      <c r="C463" s="19"/>
      <c r="D463" s="21"/>
      <c r="E463" s="19"/>
      <c r="F463" s="22"/>
      <c r="G463" s="19"/>
      <c r="H463" s="11" t="str">
        <f aca="false">IF($A463="","",IFERROR(IF($G463="Taxable",$F463*Paramètres!$B$6,0),0))</f>
        <v/>
      </c>
      <c r="I463" s="11" t="str">
        <f aca="false">IF($A463="","",IFERROR(IF($G463="Taxable",$F463*Paramètres!$B$7,0),0))</f>
        <v/>
      </c>
      <c r="J463" s="11" t="str">
        <f aca="false">IF($A463="","",IFERROR($F463+$H463+$I463,0))</f>
        <v/>
      </c>
      <c r="K463" s="20"/>
      <c r="L463" s="20"/>
      <c r="M463" s="19"/>
      <c r="N463" s="19"/>
      <c r="O463" s="19"/>
      <c r="P463" s="19"/>
      <c r="Q463" s="19"/>
      <c r="R463" s="23" t="str">
        <f aca="true">IF($A463="","",IF($N463="Annulé","Annulé",IF(OR($M463="Reçue",$M463="Sans objet"),IF($P463="Facture reçue","À payer",IF($P463="Payée","Terminé",IF($P463="Non facturée","Facture à recevoir","Suivi de facture"))),IF($M463="Partielle","Réception partielle",IF($M463="Refusée","Réception refusée",IF(NOT(ISNUMBER($K463)),"En cours",IF($K463&lt;TODAY(),"En retard",IF($K463&lt;=TODAY()+Paramètres!$B$8,"À suivre bientôt","En cours"))))))))</f>
        <v/>
      </c>
      <c r="S463" s="24" t="str">
        <f aca="false">IF($A463="","",IFERROR(IF($L463="","",$L463-$K463),""))</f>
        <v/>
      </c>
      <c r="T463" s="21"/>
      <c r="U463" s="23" t="str">
        <f aca="false">IF($A463="","",IFERROR(IF(AND($L463&lt;&gt;"",$L463&lt;$B463),"Date à vérifier",IF(AND(OR($P463="Facture reçue",$P463="Payée"),$O463=""),"Facture manquante",IF(COUNTIF($A$6:$A$500,$A463)&gt;1,"Doublon potentiel","OK"))),"À vérifier"))</f>
        <v/>
      </c>
    </row>
    <row r="464" customFormat="false" ht="15" hidden="false" customHeight="false" outlineLevel="0" collapsed="false">
      <c r="A464" s="19"/>
      <c r="B464" s="20"/>
      <c r="C464" s="19"/>
      <c r="D464" s="21"/>
      <c r="E464" s="19"/>
      <c r="F464" s="22"/>
      <c r="G464" s="19"/>
      <c r="H464" s="11" t="str">
        <f aca="false">IF($A464="","",IFERROR(IF($G464="Taxable",$F464*Paramètres!$B$6,0),0))</f>
        <v/>
      </c>
      <c r="I464" s="11" t="str">
        <f aca="false">IF($A464="","",IFERROR(IF($G464="Taxable",$F464*Paramètres!$B$7,0),0))</f>
        <v/>
      </c>
      <c r="J464" s="11" t="str">
        <f aca="false">IF($A464="","",IFERROR($F464+$H464+$I464,0))</f>
        <v/>
      </c>
      <c r="K464" s="20"/>
      <c r="L464" s="20"/>
      <c r="M464" s="19"/>
      <c r="N464" s="19"/>
      <c r="O464" s="19"/>
      <c r="P464" s="19"/>
      <c r="Q464" s="19"/>
      <c r="R464" s="23" t="str">
        <f aca="true">IF($A464="","",IF($N464="Annulé","Annulé",IF(OR($M464="Reçue",$M464="Sans objet"),IF($P464="Facture reçue","À payer",IF($P464="Payée","Terminé",IF($P464="Non facturée","Facture à recevoir","Suivi de facture"))),IF($M464="Partielle","Réception partielle",IF($M464="Refusée","Réception refusée",IF(NOT(ISNUMBER($K464)),"En cours",IF($K464&lt;TODAY(),"En retard",IF($K464&lt;=TODAY()+Paramètres!$B$8,"À suivre bientôt","En cours"))))))))</f>
        <v/>
      </c>
      <c r="S464" s="24" t="str">
        <f aca="false">IF($A464="","",IFERROR(IF($L464="","",$L464-$K464),""))</f>
        <v/>
      </c>
      <c r="T464" s="21"/>
      <c r="U464" s="23" t="str">
        <f aca="false">IF($A464="","",IFERROR(IF(AND($L464&lt;&gt;"",$L464&lt;$B464),"Date à vérifier",IF(AND(OR($P464="Facture reçue",$P464="Payée"),$O464=""),"Facture manquante",IF(COUNTIF($A$6:$A$500,$A464)&gt;1,"Doublon potentiel","OK"))),"À vérifier"))</f>
        <v/>
      </c>
    </row>
    <row r="465" customFormat="false" ht="15" hidden="false" customHeight="false" outlineLevel="0" collapsed="false">
      <c r="A465" s="19"/>
      <c r="B465" s="20"/>
      <c r="C465" s="19"/>
      <c r="D465" s="21"/>
      <c r="E465" s="19"/>
      <c r="F465" s="22"/>
      <c r="G465" s="19"/>
      <c r="H465" s="11" t="str">
        <f aca="false">IF($A465="","",IFERROR(IF($G465="Taxable",$F465*Paramètres!$B$6,0),0))</f>
        <v/>
      </c>
      <c r="I465" s="11" t="str">
        <f aca="false">IF($A465="","",IFERROR(IF($G465="Taxable",$F465*Paramètres!$B$7,0),0))</f>
        <v/>
      </c>
      <c r="J465" s="11" t="str">
        <f aca="false">IF($A465="","",IFERROR($F465+$H465+$I465,0))</f>
        <v/>
      </c>
      <c r="K465" s="20"/>
      <c r="L465" s="20"/>
      <c r="M465" s="19"/>
      <c r="N465" s="19"/>
      <c r="O465" s="19"/>
      <c r="P465" s="19"/>
      <c r="Q465" s="19"/>
      <c r="R465" s="23" t="str">
        <f aca="true">IF($A465="","",IF($N465="Annulé","Annulé",IF(OR($M465="Reçue",$M465="Sans objet"),IF($P465="Facture reçue","À payer",IF($P465="Payée","Terminé",IF($P465="Non facturée","Facture à recevoir","Suivi de facture"))),IF($M465="Partielle","Réception partielle",IF($M465="Refusée","Réception refusée",IF(NOT(ISNUMBER($K465)),"En cours",IF($K465&lt;TODAY(),"En retard",IF($K465&lt;=TODAY()+Paramètres!$B$8,"À suivre bientôt","En cours"))))))))</f>
        <v/>
      </c>
      <c r="S465" s="24" t="str">
        <f aca="false">IF($A465="","",IFERROR(IF($L465="","",$L465-$K465),""))</f>
        <v/>
      </c>
      <c r="T465" s="21"/>
      <c r="U465" s="23" t="str">
        <f aca="false">IF($A465="","",IFERROR(IF(AND($L465&lt;&gt;"",$L465&lt;$B465),"Date à vérifier",IF(AND(OR($P465="Facture reçue",$P465="Payée"),$O465=""),"Facture manquante",IF(COUNTIF($A$6:$A$500,$A465)&gt;1,"Doublon potentiel","OK"))),"À vérifier"))</f>
        <v/>
      </c>
    </row>
    <row r="466" customFormat="false" ht="15" hidden="false" customHeight="false" outlineLevel="0" collapsed="false">
      <c r="A466" s="19"/>
      <c r="B466" s="20"/>
      <c r="C466" s="19"/>
      <c r="D466" s="21"/>
      <c r="E466" s="19"/>
      <c r="F466" s="22"/>
      <c r="G466" s="19"/>
      <c r="H466" s="11" t="str">
        <f aca="false">IF($A466="","",IFERROR(IF($G466="Taxable",$F466*Paramètres!$B$6,0),0))</f>
        <v/>
      </c>
      <c r="I466" s="11" t="str">
        <f aca="false">IF($A466="","",IFERROR(IF($G466="Taxable",$F466*Paramètres!$B$7,0),0))</f>
        <v/>
      </c>
      <c r="J466" s="11" t="str">
        <f aca="false">IF($A466="","",IFERROR($F466+$H466+$I466,0))</f>
        <v/>
      </c>
      <c r="K466" s="20"/>
      <c r="L466" s="20"/>
      <c r="M466" s="19"/>
      <c r="N466" s="19"/>
      <c r="O466" s="19"/>
      <c r="P466" s="19"/>
      <c r="Q466" s="19"/>
      <c r="R466" s="23" t="str">
        <f aca="true">IF($A466="","",IF($N466="Annulé","Annulé",IF(OR($M466="Reçue",$M466="Sans objet"),IF($P466="Facture reçue","À payer",IF($P466="Payée","Terminé",IF($P466="Non facturée","Facture à recevoir","Suivi de facture"))),IF($M466="Partielle","Réception partielle",IF($M466="Refusée","Réception refusée",IF(NOT(ISNUMBER($K466)),"En cours",IF($K466&lt;TODAY(),"En retard",IF($K466&lt;=TODAY()+Paramètres!$B$8,"À suivre bientôt","En cours"))))))))</f>
        <v/>
      </c>
      <c r="S466" s="24" t="str">
        <f aca="false">IF($A466="","",IFERROR(IF($L466="","",$L466-$K466),""))</f>
        <v/>
      </c>
      <c r="T466" s="21"/>
      <c r="U466" s="23" t="str">
        <f aca="false">IF($A466="","",IFERROR(IF(AND($L466&lt;&gt;"",$L466&lt;$B466),"Date à vérifier",IF(AND(OR($P466="Facture reçue",$P466="Payée"),$O466=""),"Facture manquante",IF(COUNTIF($A$6:$A$500,$A466)&gt;1,"Doublon potentiel","OK"))),"À vérifier"))</f>
        <v/>
      </c>
    </row>
    <row r="467" customFormat="false" ht="15" hidden="false" customHeight="false" outlineLevel="0" collapsed="false">
      <c r="A467" s="19"/>
      <c r="B467" s="20"/>
      <c r="C467" s="19"/>
      <c r="D467" s="21"/>
      <c r="E467" s="19"/>
      <c r="F467" s="22"/>
      <c r="G467" s="19"/>
      <c r="H467" s="11" t="str">
        <f aca="false">IF($A467="","",IFERROR(IF($G467="Taxable",$F467*Paramètres!$B$6,0),0))</f>
        <v/>
      </c>
      <c r="I467" s="11" t="str">
        <f aca="false">IF($A467="","",IFERROR(IF($G467="Taxable",$F467*Paramètres!$B$7,0),0))</f>
        <v/>
      </c>
      <c r="J467" s="11" t="str">
        <f aca="false">IF($A467="","",IFERROR($F467+$H467+$I467,0))</f>
        <v/>
      </c>
      <c r="K467" s="20"/>
      <c r="L467" s="20"/>
      <c r="M467" s="19"/>
      <c r="N467" s="19"/>
      <c r="O467" s="19"/>
      <c r="P467" s="19"/>
      <c r="Q467" s="19"/>
      <c r="R467" s="23" t="str">
        <f aca="true">IF($A467="","",IF($N467="Annulé","Annulé",IF(OR($M467="Reçue",$M467="Sans objet"),IF($P467="Facture reçue","À payer",IF($P467="Payée","Terminé",IF($P467="Non facturée","Facture à recevoir","Suivi de facture"))),IF($M467="Partielle","Réception partielle",IF($M467="Refusée","Réception refusée",IF(NOT(ISNUMBER($K467)),"En cours",IF($K467&lt;TODAY(),"En retard",IF($K467&lt;=TODAY()+Paramètres!$B$8,"À suivre bientôt","En cours"))))))))</f>
        <v/>
      </c>
      <c r="S467" s="24" t="str">
        <f aca="false">IF($A467="","",IFERROR(IF($L467="","",$L467-$K467),""))</f>
        <v/>
      </c>
      <c r="T467" s="21"/>
      <c r="U467" s="23" t="str">
        <f aca="false">IF($A467="","",IFERROR(IF(AND($L467&lt;&gt;"",$L467&lt;$B467),"Date à vérifier",IF(AND(OR($P467="Facture reçue",$P467="Payée"),$O467=""),"Facture manquante",IF(COUNTIF($A$6:$A$500,$A467)&gt;1,"Doublon potentiel","OK"))),"À vérifier"))</f>
        <v/>
      </c>
    </row>
    <row r="468" customFormat="false" ht="15" hidden="false" customHeight="false" outlineLevel="0" collapsed="false">
      <c r="A468" s="19"/>
      <c r="B468" s="20"/>
      <c r="C468" s="19"/>
      <c r="D468" s="21"/>
      <c r="E468" s="19"/>
      <c r="F468" s="22"/>
      <c r="G468" s="19"/>
      <c r="H468" s="11" t="str">
        <f aca="false">IF($A468="","",IFERROR(IF($G468="Taxable",$F468*Paramètres!$B$6,0),0))</f>
        <v/>
      </c>
      <c r="I468" s="11" t="str">
        <f aca="false">IF($A468="","",IFERROR(IF($G468="Taxable",$F468*Paramètres!$B$7,0),0))</f>
        <v/>
      </c>
      <c r="J468" s="11" t="str">
        <f aca="false">IF($A468="","",IFERROR($F468+$H468+$I468,0))</f>
        <v/>
      </c>
      <c r="K468" s="20"/>
      <c r="L468" s="20"/>
      <c r="M468" s="19"/>
      <c r="N468" s="19"/>
      <c r="O468" s="19"/>
      <c r="P468" s="19"/>
      <c r="Q468" s="19"/>
      <c r="R468" s="23" t="str">
        <f aca="true">IF($A468="","",IF($N468="Annulé","Annulé",IF(OR($M468="Reçue",$M468="Sans objet"),IF($P468="Facture reçue","À payer",IF($P468="Payée","Terminé",IF($P468="Non facturée","Facture à recevoir","Suivi de facture"))),IF($M468="Partielle","Réception partielle",IF($M468="Refusée","Réception refusée",IF(NOT(ISNUMBER($K468)),"En cours",IF($K468&lt;TODAY(),"En retard",IF($K468&lt;=TODAY()+Paramètres!$B$8,"À suivre bientôt","En cours"))))))))</f>
        <v/>
      </c>
      <c r="S468" s="24" t="str">
        <f aca="false">IF($A468="","",IFERROR(IF($L468="","",$L468-$K468),""))</f>
        <v/>
      </c>
      <c r="T468" s="21"/>
      <c r="U468" s="23" t="str">
        <f aca="false">IF($A468="","",IFERROR(IF(AND($L468&lt;&gt;"",$L468&lt;$B468),"Date à vérifier",IF(AND(OR($P468="Facture reçue",$P468="Payée"),$O468=""),"Facture manquante",IF(COUNTIF($A$6:$A$500,$A468)&gt;1,"Doublon potentiel","OK"))),"À vérifier"))</f>
        <v/>
      </c>
    </row>
    <row r="469" customFormat="false" ht="15" hidden="false" customHeight="false" outlineLevel="0" collapsed="false">
      <c r="A469" s="19"/>
      <c r="B469" s="20"/>
      <c r="C469" s="19"/>
      <c r="D469" s="21"/>
      <c r="E469" s="19"/>
      <c r="F469" s="22"/>
      <c r="G469" s="19"/>
      <c r="H469" s="11" t="str">
        <f aca="false">IF($A469="","",IFERROR(IF($G469="Taxable",$F469*Paramètres!$B$6,0),0))</f>
        <v/>
      </c>
      <c r="I469" s="11" t="str">
        <f aca="false">IF($A469="","",IFERROR(IF($G469="Taxable",$F469*Paramètres!$B$7,0),0))</f>
        <v/>
      </c>
      <c r="J469" s="11" t="str">
        <f aca="false">IF($A469="","",IFERROR($F469+$H469+$I469,0))</f>
        <v/>
      </c>
      <c r="K469" s="20"/>
      <c r="L469" s="20"/>
      <c r="M469" s="19"/>
      <c r="N469" s="19"/>
      <c r="O469" s="19"/>
      <c r="P469" s="19"/>
      <c r="Q469" s="19"/>
      <c r="R469" s="23" t="str">
        <f aca="true">IF($A469="","",IF($N469="Annulé","Annulé",IF(OR($M469="Reçue",$M469="Sans objet"),IF($P469="Facture reçue","À payer",IF($P469="Payée","Terminé",IF($P469="Non facturée","Facture à recevoir","Suivi de facture"))),IF($M469="Partielle","Réception partielle",IF($M469="Refusée","Réception refusée",IF(NOT(ISNUMBER($K469)),"En cours",IF($K469&lt;TODAY(),"En retard",IF($K469&lt;=TODAY()+Paramètres!$B$8,"À suivre bientôt","En cours"))))))))</f>
        <v/>
      </c>
      <c r="S469" s="24" t="str">
        <f aca="false">IF($A469="","",IFERROR(IF($L469="","",$L469-$K469),""))</f>
        <v/>
      </c>
      <c r="T469" s="21"/>
      <c r="U469" s="23" t="str">
        <f aca="false">IF($A469="","",IFERROR(IF(AND($L469&lt;&gt;"",$L469&lt;$B469),"Date à vérifier",IF(AND(OR($P469="Facture reçue",$P469="Payée"),$O469=""),"Facture manquante",IF(COUNTIF($A$6:$A$500,$A469)&gt;1,"Doublon potentiel","OK"))),"À vérifier"))</f>
        <v/>
      </c>
    </row>
    <row r="470" customFormat="false" ht="15" hidden="false" customHeight="false" outlineLevel="0" collapsed="false">
      <c r="A470" s="19"/>
      <c r="B470" s="20"/>
      <c r="C470" s="19"/>
      <c r="D470" s="21"/>
      <c r="E470" s="19"/>
      <c r="F470" s="22"/>
      <c r="G470" s="19"/>
      <c r="H470" s="11" t="str">
        <f aca="false">IF($A470="","",IFERROR(IF($G470="Taxable",$F470*Paramètres!$B$6,0),0))</f>
        <v/>
      </c>
      <c r="I470" s="11" t="str">
        <f aca="false">IF($A470="","",IFERROR(IF($G470="Taxable",$F470*Paramètres!$B$7,0),0))</f>
        <v/>
      </c>
      <c r="J470" s="11" t="str">
        <f aca="false">IF($A470="","",IFERROR($F470+$H470+$I470,0))</f>
        <v/>
      </c>
      <c r="K470" s="20"/>
      <c r="L470" s="20"/>
      <c r="M470" s="19"/>
      <c r="N470" s="19"/>
      <c r="O470" s="19"/>
      <c r="P470" s="19"/>
      <c r="Q470" s="19"/>
      <c r="R470" s="23" t="str">
        <f aca="true">IF($A470="","",IF($N470="Annulé","Annulé",IF(OR($M470="Reçue",$M470="Sans objet"),IF($P470="Facture reçue","À payer",IF($P470="Payée","Terminé",IF($P470="Non facturée","Facture à recevoir","Suivi de facture"))),IF($M470="Partielle","Réception partielle",IF($M470="Refusée","Réception refusée",IF(NOT(ISNUMBER($K470)),"En cours",IF($K470&lt;TODAY(),"En retard",IF($K470&lt;=TODAY()+Paramètres!$B$8,"À suivre bientôt","En cours"))))))))</f>
        <v/>
      </c>
      <c r="S470" s="24" t="str">
        <f aca="false">IF($A470="","",IFERROR(IF($L470="","",$L470-$K470),""))</f>
        <v/>
      </c>
      <c r="T470" s="21"/>
      <c r="U470" s="23" t="str">
        <f aca="false">IF($A470="","",IFERROR(IF(AND($L470&lt;&gt;"",$L470&lt;$B470),"Date à vérifier",IF(AND(OR($P470="Facture reçue",$P470="Payée"),$O470=""),"Facture manquante",IF(COUNTIF($A$6:$A$500,$A470)&gt;1,"Doublon potentiel","OK"))),"À vérifier"))</f>
        <v/>
      </c>
    </row>
    <row r="471" customFormat="false" ht="15" hidden="false" customHeight="false" outlineLevel="0" collapsed="false">
      <c r="A471" s="19"/>
      <c r="B471" s="20"/>
      <c r="C471" s="19"/>
      <c r="D471" s="21"/>
      <c r="E471" s="19"/>
      <c r="F471" s="22"/>
      <c r="G471" s="19"/>
      <c r="H471" s="11" t="str">
        <f aca="false">IF($A471="","",IFERROR(IF($G471="Taxable",$F471*Paramètres!$B$6,0),0))</f>
        <v/>
      </c>
      <c r="I471" s="11" t="str">
        <f aca="false">IF($A471="","",IFERROR(IF($G471="Taxable",$F471*Paramètres!$B$7,0),0))</f>
        <v/>
      </c>
      <c r="J471" s="11" t="str">
        <f aca="false">IF($A471="","",IFERROR($F471+$H471+$I471,0))</f>
        <v/>
      </c>
      <c r="K471" s="20"/>
      <c r="L471" s="20"/>
      <c r="M471" s="19"/>
      <c r="N471" s="19"/>
      <c r="O471" s="19"/>
      <c r="P471" s="19"/>
      <c r="Q471" s="19"/>
      <c r="R471" s="23" t="str">
        <f aca="true">IF($A471="","",IF($N471="Annulé","Annulé",IF(OR($M471="Reçue",$M471="Sans objet"),IF($P471="Facture reçue","À payer",IF($P471="Payée","Terminé",IF($P471="Non facturée","Facture à recevoir","Suivi de facture"))),IF($M471="Partielle","Réception partielle",IF($M471="Refusée","Réception refusée",IF(NOT(ISNUMBER($K471)),"En cours",IF($K471&lt;TODAY(),"En retard",IF($K471&lt;=TODAY()+Paramètres!$B$8,"À suivre bientôt","En cours"))))))))</f>
        <v/>
      </c>
      <c r="S471" s="24" t="str">
        <f aca="false">IF($A471="","",IFERROR(IF($L471="","",$L471-$K471),""))</f>
        <v/>
      </c>
      <c r="T471" s="21"/>
      <c r="U471" s="23" t="str">
        <f aca="false">IF($A471="","",IFERROR(IF(AND($L471&lt;&gt;"",$L471&lt;$B471),"Date à vérifier",IF(AND(OR($P471="Facture reçue",$P471="Payée"),$O471=""),"Facture manquante",IF(COUNTIF($A$6:$A$500,$A471)&gt;1,"Doublon potentiel","OK"))),"À vérifier"))</f>
        <v/>
      </c>
    </row>
    <row r="472" customFormat="false" ht="15" hidden="false" customHeight="false" outlineLevel="0" collapsed="false">
      <c r="A472" s="19"/>
      <c r="B472" s="20"/>
      <c r="C472" s="19"/>
      <c r="D472" s="21"/>
      <c r="E472" s="19"/>
      <c r="F472" s="22"/>
      <c r="G472" s="19"/>
      <c r="H472" s="11" t="str">
        <f aca="false">IF($A472="","",IFERROR(IF($G472="Taxable",$F472*Paramètres!$B$6,0),0))</f>
        <v/>
      </c>
      <c r="I472" s="11" t="str">
        <f aca="false">IF($A472="","",IFERROR(IF($G472="Taxable",$F472*Paramètres!$B$7,0),0))</f>
        <v/>
      </c>
      <c r="J472" s="11" t="str">
        <f aca="false">IF($A472="","",IFERROR($F472+$H472+$I472,0))</f>
        <v/>
      </c>
      <c r="K472" s="20"/>
      <c r="L472" s="20"/>
      <c r="M472" s="19"/>
      <c r="N472" s="19"/>
      <c r="O472" s="19"/>
      <c r="P472" s="19"/>
      <c r="Q472" s="19"/>
      <c r="R472" s="23" t="str">
        <f aca="true">IF($A472="","",IF($N472="Annulé","Annulé",IF(OR($M472="Reçue",$M472="Sans objet"),IF($P472="Facture reçue","À payer",IF($P472="Payée","Terminé",IF($P472="Non facturée","Facture à recevoir","Suivi de facture"))),IF($M472="Partielle","Réception partielle",IF($M472="Refusée","Réception refusée",IF(NOT(ISNUMBER($K472)),"En cours",IF($K472&lt;TODAY(),"En retard",IF($K472&lt;=TODAY()+Paramètres!$B$8,"À suivre bientôt","En cours"))))))))</f>
        <v/>
      </c>
      <c r="S472" s="24" t="str">
        <f aca="false">IF($A472="","",IFERROR(IF($L472="","",$L472-$K472),""))</f>
        <v/>
      </c>
      <c r="T472" s="21"/>
      <c r="U472" s="23" t="str">
        <f aca="false">IF($A472="","",IFERROR(IF(AND($L472&lt;&gt;"",$L472&lt;$B472),"Date à vérifier",IF(AND(OR($P472="Facture reçue",$P472="Payée"),$O472=""),"Facture manquante",IF(COUNTIF($A$6:$A$500,$A472)&gt;1,"Doublon potentiel","OK"))),"À vérifier"))</f>
        <v/>
      </c>
    </row>
    <row r="473" customFormat="false" ht="15" hidden="false" customHeight="false" outlineLevel="0" collapsed="false">
      <c r="A473" s="19"/>
      <c r="B473" s="20"/>
      <c r="C473" s="19"/>
      <c r="D473" s="21"/>
      <c r="E473" s="19"/>
      <c r="F473" s="22"/>
      <c r="G473" s="19"/>
      <c r="H473" s="11" t="str">
        <f aca="false">IF($A473="","",IFERROR(IF($G473="Taxable",$F473*Paramètres!$B$6,0),0))</f>
        <v/>
      </c>
      <c r="I473" s="11" t="str">
        <f aca="false">IF($A473="","",IFERROR(IF($G473="Taxable",$F473*Paramètres!$B$7,0),0))</f>
        <v/>
      </c>
      <c r="J473" s="11" t="str">
        <f aca="false">IF($A473="","",IFERROR($F473+$H473+$I473,0))</f>
        <v/>
      </c>
      <c r="K473" s="20"/>
      <c r="L473" s="20"/>
      <c r="M473" s="19"/>
      <c r="N473" s="19"/>
      <c r="O473" s="19"/>
      <c r="P473" s="19"/>
      <c r="Q473" s="19"/>
      <c r="R473" s="23" t="str">
        <f aca="true">IF($A473="","",IF($N473="Annulé","Annulé",IF(OR($M473="Reçue",$M473="Sans objet"),IF($P473="Facture reçue","À payer",IF($P473="Payée","Terminé",IF($P473="Non facturée","Facture à recevoir","Suivi de facture"))),IF($M473="Partielle","Réception partielle",IF($M473="Refusée","Réception refusée",IF(NOT(ISNUMBER($K473)),"En cours",IF($K473&lt;TODAY(),"En retard",IF($K473&lt;=TODAY()+Paramètres!$B$8,"À suivre bientôt","En cours"))))))))</f>
        <v/>
      </c>
      <c r="S473" s="24" t="str">
        <f aca="false">IF($A473="","",IFERROR(IF($L473="","",$L473-$K473),""))</f>
        <v/>
      </c>
      <c r="T473" s="21"/>
      <c r="U473" s="23" t="str">
        <f aca="false">IF($A473="","",IFERROR(IF(AND($L473&lt;&gt;"",$L473&lt;$B473),"Date à vérifier",IF(AND(OR($P473="Facture reçue",$P473="Payée"),$O473=""),"Facture manquante",IF(COUNTIF($A$6:$A$500,$A473)&gt;1,"Doublon potentiel","OK"))),"À vérifier"))</f>
        <v/>
      </c>
    </row>
    <row r="474" customFormat="false" ht="15" hidden="false" customHeight="false" outlineLevel="0" collapsed="false">
      <c r="A474" s="19"/>
      <c r="B474" s="20"/>
      <c r="C474" s="19"/>
      <c r="D474" s="21"/>
      <c r="E474" s="19"/>
      <c r="F474" s="22"/>
      <c r="G474" s="19"/>
      <c r="H474" s="11" t="str">
        <f aca="false">IF($A474="","",IFERROR(IF($G474="Taxable",$F474*Paramètres!$B$6,0),0))</f>
        <v/>
      </c>
      <c r="I474" s="11" t="str">
        <f aca="false">IF($A474="","",IFERROR(IF($G474="Taxable",$F474*Paramètres!$B$7,0),0))</f>
        <v/>
      </c>
      <c r="J474" s="11" t="str">
        <f aca="false">IF($A474="","",IFERROR($F474+$H474+$I474,0))</f>
        <v/>
      </c>
      <c r="K474" s="20"/>
      <c r="L474" s="20"/>
      <c r="M474" s="19"/>
      <c r="N474" s="19"/>
      <c r="O474" s="19"/>
      <c r="P474" s="19"/>
      <c r="Q474" s="19"/>
      <c r="R474" s="23" t="str">
        <f aca="true">IF($A474="","",IF($N474="Annulé","Annulé",IF(OR($M474="Reçue",$M474="Sans objet"),IF($P474="Facture reçue","À payer",IF($P474="Payée","Terminé",IF($P474="Non facturée","Facture à recevoir","Suivi de facture"))),IF($M474="Partielle","Réception partielle",IF($M474="Refusée","Réception refusée",IF(NOT(ISNUMBER($K474)),"En cours",IF($K474&lt;TODAY(),"En retard",IF($K474&lt;=TODAY()+Paramètres!$B$8,"À suivre bientôt","En cours"))))))))</f>
        <v/>
      </c>
      <c r="S474" s="24" t="str">
        <f aca="false">IF($A474="","",IFERROR(IF($L474="","",$L474-$K474),""))</f>
        <v/>
      </c>
      <c r="T474" s="21"/>
      <c r="U474" s="23" t="str">
        <f aca="false">IF($A474="","",IFERROR(IF(AND($L474&lt;&gt;"",$L474&lt;$B474),"Date à vérifier",IF(AND(OR($P474="Facture reçue",$P474="Payée"),$O474=""),"Facture manquante",IF(COUNTIF($A$6:$A$500,$A474)&gt;1,"Doublon potentiel","OK"))),"À vérifier"))</f>
        <v/>
      </c>
    </row>
    <row r="475" customFormat="false" ht="15" hidden="false" customHeight="false" outlineLevel="0" collapsed="false">
      <c r="A475" s="19"/>
      <c r="B475" s="20"/>
      <c r="C475" s="19"/>
      <c r="D475" s="21"/>
      <c r="E475" s="19"/>
      <c r="F475" s="22"/>
      <c r="G475" s="19"/>
      <c r="H475" s="11" t="str">
        <f aca="false">IF($A475="","",IFERROR(IF($G475="Taxable",$F475*Paramètres!$B$6,0),0))</f>
        <v/>
      </c>
      <c r="I475" s="11" t="str">
        <f aca="false">IF($A475="","",IFERROR(IF($G475="Taxable",$F475*Paramètres!$B$7,0),0))</f>
        <v/>
      </c>
      <c r="J475" s="11" t="str">
        <f aca="false">IF($A475="","",IFERROR($F475+$H475+$I475,0))</f>
        <v/>
      </c>
      <c r="K475" s="20"/>
      <c r="L475" s="20"/>
      <c r="M475" s="19"/>
      <c r="N475" s="19"/>
      <c r="O475" s="19"/>
      <c r="P475" s="19"/>
      <c r="Q475" s="19"/>
      <c r="R475" s="23" t="str">
        <f aca="true">IF($A475="","",IF($N475="Annulé","Annulé",IF(OR($M475="Reçue",$M475="Sans objet"),IF($P475="Facture reçue","À payer",IF($P475="Payée","Terminé",IF($P475="Non facturée","Facture à recevoir","Suivi de facture"))),IF($M475="Partielle","Réception partielle",IF($M475="Refusée","Réception refusée",IF(NOT(ISNUMBER($K475)),"En cours",IF($K475&lt;TODAY(),"En retard",IF($K475&lt;=TODAY()+Paramètres!$B$8,"À suivre bientôt","En cours"))))))))</f>
        <v/>
      </c>
      <c r="S475" s="24" t="str">
        <f aca="false">IF($A475="","",IFERROR(IF($L475="","",$L475-$K475),""))</f>
        <v/>
      </c>
      <c r="T475" s="21"/>
      <c r="U475" s="23" t="str">
        <f aca="false">IF($A475="","",IFERROR(IF(AND($L475&lt;&gt;"",$L475&lt;$B475),"Date à vérifier",IF(AND(OR($P475="Facture reçue",$P475="Payée"),$O475=""),"Facture manquante",IF(COUNTIF($A$6:$A$500,$A475)&gt;1,"Doublon potentiel","OK"))),"À vérifier"))</f>
        <v/>
      </c>
    </row>
    <row r="476" customFormat="false" ht="15" hidden="false" customHeight="false" outlineLevel="0" collapsed="false">
      <c r="A476" s="19"/>
      <c r="B476" s="20"/>
      <c r="C476" s="19"/>
      <c r="D476" s="21"/>
      <c r="E476" s="19"/>
      <c r="F476" s="22"/>
      <c r="G476" s="19"/>
      <c r="H476" s="11" t="str">
        <f aca="false">IF($A476="","",IFERROR(IF($G476="Taxable",$F476*Paramètres!$B$6,0),0))</f>
        <v/>
      </c>
      <c r="I476" s="11" t="str">
        <f aca="false">IF($A476="","",IFERROR(IF($G476="Taxable",$F476*Paramètres!$B$7,0),0))</f>
        <v/>
      </c>
      <c r="J476" s="11" t="str">
        <f aca="false">IF($A476="","",IFERROR($F476+$H476+$I476,0))</f>
        <v/>
      </c>
      <c r="K476" s="20"/>
      <c r="L476" s="20"/>
      <c r="M476" s="19"/>
      <c r="N476" s="19"/>
      <c r="O476" s="19"/>
      <c r="P476" s="19"/>
      <c r="Q476" s="19"/>
      <c r="R476" s="23" t="str">
        <f aca="true">IF($A476="","",IF($N476="Annulé","Annulé",IF(OR($M476="Reçue",$M476="Sans objet"),IF($P476="Facture reçue","À payer",IF($P476="Payée","Terminé",IF($P476="Non facturée","Facture à recevoir","Suivi de facture"))),IF($M476="Partielle","Réception partielle",IF($M476="Refusée","Réception refusée",IF(NOT(ISNUMBER($K476)),"En cours",IF($K476&lt;TODAY(),"En retard",IF($K476&lt;=TODAY()+Paramètres!$B$8,"À suivre bientôt","En cours"))))))))</f>
        <v/>
      </c>
      <c r="S476" s="24" t="str">
        <f aca="false">IF($A476="","",IFERROR(IF($L476="","",$L476-$K476),""))</f>
        <v/>
      </c>
      <c r="T476" s="21"/>
      <c r="U476" s="23" t="str">
        <f aca="false">IF($A476="","",IFERROR(IF(AND($L476&lt;&gt;"",$L476&lt;$B476),"Date à vérifier",IF(AND(OR($P476="Facture reçue",$P476="Payée"),$O476=""),"Facture manquante",IF(COUNTIF($A$6:$A$500,$A476)&gt;1,"Doublon potentiel","OK"))),"À vérifier"))</f>
        <v/>
      </c>
    </row>
    <row r="477" customFormat="false" ht="15" hidden="false" customHeight="false" outlineLevel="0" collapsed="false">
      <c r="A477" s="19"/>
      <c r="B477" s="20"/>
      <c r="C477" s="19"/>
      <c r="D477" s="21"/>
      <c r="E477" s="19"/>
      <c r="F477" s="22"/>
      <c r="G477" s="19"/>
      <c r="H477" s="11" t="str">
        <f aca="false">IF($A477="","",IFERROR(IF($G477="Taxable",$F477*Paramètres!$B$6,0),0))</f>
        <v/>
      </c>
      <c r="I477" s="11" t="str">
        <f aca="false">IF($A477="","",IFERROR(IF($G477="Taxable",$F477*Paramètres!$B$7,0),0))</f>
        <v/>
      </c>
      <c r="J477" s="11" t="str">
        <f aca="false">IF($A477="","",IFERROR($F477+$H477+$I477,0))</f>
        <v/>
      </c>
      <c r="K477" s="20"/>
      <c r="L477" s="20"/>
      <c r="M477" s="19"/>
      <c r="N477" s="19"/>
      <c r="O477" s="19"/>
      <c r="P477" s="19"/>
      <c r="Q477" s="19"/>
      <c r="R477" s="23" t="str">
        <f aca="true">IF($A477="","",IF($N477="Annulé","Annulé",IF(OR($M477="Reçue",$M477="Sans objet"),IF($P477="Facture reçue","À payer",IF($P477="Payée","Terminé",IF($P477="Non facturée","Facture à recevoir","Suivi de facture"))),IF($M477="Partielle","Réception partielle",IF($M477="Refusée","Réception refusée",IF(NOT(ISNUMBER($K477)),"En cours",IF($K477&lt;TODAY(),"En retard",IF($K477&lt;=TODAY()+Paramètres!$B$8,"À suivre bientôt","En cours"))))))))</f>
        <v/>
      </c>
      <c r="S477" s="24" t="str">
        <f aca="false">IF($A477="","",IFERROR(IF($L477="","",$L477-$K477),""))</f>
        <v/>
      </c>
      <c r="T477" s="21"/>
      <c r="U477" s="23" t="str">
        <f aca="false">IF($A477="","",IFERROR(IF(AND($L477&lt;&gt;"",$L477&lt;$B477),"Date à vérifier",IF(AND(OR($P477="Facture reçue",$P477="Payée"),$O477=""),"Facture manquante",IF(COUNTIF($A$6:$A$500,$A477)&gt;1,"Doublon potentiel","OK"))),"À vérifier"))</f>
        <v/>
      </c>
    </row>
    <row r="478" customFormat="false" ht="15" hidden="false" customHeight="false" outlineLevel="0" collapsed="false">
      <c r="A478" s="19"/>
      <c r="B478" s="20"/>
      <c r="C478" s="19"/>
      <c r="D478" s="21"/>
      <c r="E478" s="19"/>
      <c r="F478" s="22"/>
      <c r="G478" s="19"/>
      <c r="H478" s="11" t="str">
        <f aca="false">IF($A478="","",IFERROR(IF($G478="Taxable",$F478*Paramètres!$B$6,0),0))</f>
        <v/>
      </c>
      <c r="I478" s="11" t="str">
        <f aca="false">IF($A478="","",IFERROR(IF($G478="Taxable",$F478*Paramètres!$B$7,0),0))</f>
        <v/>
      </c>
      <c r="J478" s="11" t="str">
        <f aca="false">IF($A478="","",IFERROR($F478+$H478+$I478,0))</f>
        <v/>
      </c>
      <c r="K478" s="20"/>
      <c r="L478" s="20"/>
      <c r="M478" s="19"/>
      <c r="N478" s="19"/>
      <c r="O478" s="19"/>
      <c r="P478" s="19"/>
      <c r="Q478" s="19"/>
      <c r="R478" s="23" t="str">
        <f aca="true">IF($A478="","",IF($N478="Annulé","Annulé",IF(OR($M478="Reçue",$M478="Sans objet"),IF($P478="Facture reçue","À payer",IF($P478="Payée","Terminé",IF($P478="Non facturée","Facture à recevoir","Suivi de facture"))),IF($M478="Partielle","Réception partielle",IF($M478="Refusée","Réception refusée",IF(NOT(ISNUMBER($K478)),"En cours",IF($K478&lt;TODAY(),"En retard",IF($K478&lt;=TODAY()+Paramètres!$B$8,"À suivre bientôt","En cours"))))))))</f>
        <v/>
      </c>
      <c r="S478" s="24" t="str">
        <f aca="false">IF($A478="","",IFERROR(IF($L478="","",$L478-$K478),""))</f>
        <v/>
      </c>
      <c r="T478" s="21"/>
      <c r="U478" s="23" t="str">
        <f aca="false">IF($A478="","",IFERROR(IF(AND($L478&lt;&gt;"",$L478&lt;$B478),"Date à vérifier",IF(AND(OR($P478="Facture reçue",$P478="Payée"),$O478=""),"Facture manquante",IF(COUNTIF($A$6:$A$500,$A478)&gt;1,"Doublon potentiel","OK"))),"À vérifier"))</f>
        <v/>
      </c>
    </row>
    <row r="479" customFormat="false" ht="15" hidden="false" customHeight="false" outlineLevel="0" collapsed="false">
      <c r="A479" s="19"/>
      <c r="B479" s="20"/>
      <c r="C479" s="19"/>
      <c r="D479" s="21"/>
      <c r="E479" s="19"/>
      <c r="F479" s="22"/>
      <c r="G479" s="19"/>
      <c r="H479" s="11" t="str">
        <f aca="false">IF($A479="","",IFERROR(IF($G479="Taxable",$F479*Paramètres!$B$6,0),0))</f>
        <v/>
      </c>
      <c r="I479" s="11" t="str">
        <f aca="false">IF($A479="","",IFERROR(IF($G479="Taxable",$F479*Paramètres!$B$7,0),0))</f>
        <v/>
      </c>
      <c r="J479" s="11" t="str">
        <f aca="false">IF($A479="","",IFERROR($F479+$H479+$I479,0))</f>
        <v/>
      </c>
      <c r="K479" s="20"/>
      <c r="L479" s="20"/>
      <c r="M479" s="19"/>
      <c r="N479" s="19"/>
      <c r="O479" s="19"/>
      <c r="P479" s="19"/>
      <c r="Q479" s="19"/>
      <c r="R479" s="23" t="str">
        <f aca="true">IF($A479="","",IF($N479="Annulé","Annulé",IF(OR($M479="Reçue",$M479="Sans objet"),IF($P479="Facture reçue","À payer",IF($P479="Payée","Terminé",IF($P479="Non facturée","Facture à recevoir","Suivi de facture"))),IF($M479="Partielle","Réception partielle",IF($M479="Refusée","Réception refusée",IF(NOT(ISNUMBER($K479)),"En cours",IF($K479&lt;TODAY(),"En retard",IF($K479&lt;=TODAY()+Paramètres!$B$8,"À suivre bientôt","En cours"))))))))</f>
        <v/>
      </c>
      <c r="S479" s="24" t="str">
        <f aca="false">IF($A479="","",IFERROR(IF($L479="","",$L479-$K479),""))</f>
        <v/>
      </c>
      <c r="T479" s="21"/>
      <c r="U479" s="23" t="str">
        <f aca="false">IF($A479="","",IFERROR(IF(AND($L479&lt;&gt;"",$L479&lt;$B479),"Date à vérifier",IF(AND(OR($P479="Facture reçue",$P479="Payée"),$O479=""),"Facture manquante",IF(COUNTIF($A$6:$A$500,$A479)&gt;1,"Doublon potentiel","OK"))),"À vérifier"))</f>
        <v/>
      </c>
    </row>
    <row r="480" customFormat="false" ht="15" hidden="false" customHeight="false" outlineLevel="0" collapsed="false">
      <c r="A480" s="19"/>
      <c r="B480" s="20"/>
      <c r="C480" s="19"/>
      <c r="D480" s="21"/>
      <c r="E480" s="19"/>
      <c r="F480" s="22"/>
      <c r="G480" s="19"/>
      <c r="H480" s="11" t="str">
        <f aca="false">IF($A480="","",IFERROR(IF($G480="Taxable",$F480*Paramètres!$B$6,0),0))</f>
        <v/>
      </c>
      <c r="I480" s="11" t="str">
        <f aca="false">IF($A480="","",IFERROR(IF($G480="Taxable",$F480*Paramètres!$B$7,0),0))</f>
        <v/>
      </c>
      <c r="J480" s="11" t="str">
        <f aca="false">IF($A480="","",IFERROR($F480+$H480+$I480,0))</f>
        <v/>
      </c>
      <c r="K480" s="20"/>
      <c r="L480" s="20"/>
      <c r="M480" s="19"/>
      <c r="N480" s="19"/>
      <c r="O480" s="19"/>
      <c r="P480" s="19"/>
      <c r="Q480" s="19"/>
      <c r="R480" s="23" t="str">
        <f aca="true">IF($A480="","",IF($N480="Annulé","Annulé",IF(OR($M480="Reçue",$M480="Sans objet"),IF($P480="Facture reçue","À payer",IF($P480="Payée","Terminé",IF($P480="Non facturée","Facture à recevoir","Suivi de facture"))),IF($M480="Partielle","Réception partielle",IF($M480="Refusée","Réception refusée",IF(NOT(ISNUMBER($K480)),"En cours",IF($K480&lt;TODAY(),"En retard",IF($K480&lt;=TODAY()+Paramètres!$B$8,"À suivre bientôt","En cours"))))))))</f>
        <v/>
      </c>
      <c r="S480" s="24" t="str">
        <f aca="false">IF($A480="","",IFERROR(IF($L480="","",$L480-$K480),""))</f>
        <v/>
      </c>
      <c r="T480" s="21"/>
      <c r="U480" s="23" t="str">
        <f aca="false">IF($A480="","",IFERROR(IF(AND($L480&lt;&gt;"",$L480&lt;$B480),"Date à vérifier",IF(AND(OR($P480="Facture reçue",$P480="Payée"),$O480=""),"Facture manquante",IF(COUNTIF($A$6:$A$500,$A480)&gt;1,"Doublon potentiel","OK"))),"À vérifier"))</f>
        <v/>
      </c>
    </row>
    <row r="481" customFormat="false" ht="15" hidden="false" customHeight="false" outlineLevel="0" collapsed="false">
      <c r="A481" s="19"/>
      <c r="B481" s="20"/>
      <c r="C481" s="19"/>
      <c r="D481" s="21"/>
      <c r="E481" s="19"/>
      <c r="F481" s="22"/>
      <c r="G481" s="19"/>
      <c r="H481" s="11" t="str">
        <f aca="false">IF($A481="","",IFERROR(IF($G481="Taxable",$F481*Paramètres!$B$6,0),0))</f>
        <v/>
      </c>
      <c r="I481" s="11" t="str">
        <f aca="false">IF($A481="","",IFERROR(IF($G481="Taxable",$F481*Paramètres!$B$7,0),0))</f>
        <v/>
      </c>
      <c r="J481" s="11" t="str">
        <f aca="false">IF($A481="","",IFERROR($F481+$H481+$I481,0))</f>
        <v/>
      </c>
      <c r="K481" s="20"/>
      <c r="L481" s="20"/>
      <c r="M481" s="19"/>
      <c r="N481" s="19"/>
      <c r="O481" s="19"/>
      <c r="P481" s="19"/>
      <c r="Q481" s="19"/>
      <c r="R481" s="23" t="str">
        <f aca="true">IF($A481="","",IF($N481="Annulé","Annulé",IF(OR($M481="Reçue",$M481="Sans objet"),IF($P481="Facture reçue","À payer",IF($P481="Payée","Terminé",IF($P481="Non facturée","Facture à recevoir","Suivi de facture"))),IF($M481="Partielle","Réception partielle",IF($M481="Refusée","Réception refusée",IF(NOT(ISNUMBER($K481)),"En cours",IF($K481&lt;TODAY(),"En retard",IF($K481&lt;=TODAY()+Paramètres!$B$8,"À suivre bientôt","En cours"))))))))</f>
        <v/>
      </c>
      <c r="S481" s="24" t="str">
        <f aca="false">IF($A481="","",IFERROR(IF($L481="","",$L481-$K481),""))</f>
        <v/>
      </c>
      <c r="T481" s="21"/>
      <c r="U481" s="23" t="str">
        <f aca="false">IF($A481="","",IFERROR(IF(AND($L481&lt;&gt;"",$L481&lt;$B481),"Date à vérifier",IF(AND(OR($P481="Facture reçue",$P481="Payée"),$O481=""),"Facture manquante",IF(COUNTIF($A$6:$A$500,$A481)&gt;1,"Doublon potentiel","OK"))),"À vérifier"))</f>
        <v/>
      </c>
    </row>
    <row r="482" customFormat="false" ht="15" hidden="false" customHeight="false" outlineLevel="0" collapsed="false">
      <c r="A482" s="19"/>
      <c r="B482" s="20"/>
      <c r="C482" s="19"/>
      <c r="D482" s="21"/>
      <c r="E482" s="19"/>
      <c r="F482" s="22"/>
      <c r="G482" s="19"/>
      <c r="H482" s="11" t="str">
        <f aca="false">IF($A482="","",IFERROR(IF($G482="Taxable",$F482*Paramètres!$B$6,0),0))</f>
        <v/>
      </c>
      <c r="I482" s="11" t="str">
        <f aca="false">IF($A482="","",IFERROR(IF($G482="Taxable",$F482*Paramètres!$B$7,0),0))</f>
        <v/>
      </c>
      <c r="J482" s="11" t="str">
        <f aca="false">IF($A482="","",IFERROR($F482+$H482+$I482,0))</f>
        <v/>
      </c>
      <c r="K482" s="20"/>
      <c r="L482" s="20"/>
      <c r="M482" s="19"/>
      <c r="N482" s="19"/>
      <c r="O482" s="19"/>
      <c r="P482" s="19"/>
      <c r="Q482" s="19"/>
      <c r="R482" s="23" t="str">
        <f aca="true">IF($A482="","",IF($N482="Annulé","Annulé",IF(OR($M482="Reçue",$M482="Sans objet"),IF($P482="Facture reçue","À payer",IF($P482="Payée","Terminé",IF($P482="Non facturée","Facture à recevoir","Suivi de facture"))),IF($M482="Partielle","Réception partielle",IF($M482="Refusée","Réception refusée",IF(NOT(ISNUMBER($K482)),"En cours",IF($K482&lt;TODAY(),"En retard",IF($K482&lt;=TODAY()+Paramètres!$B$8,"À suivre bientôt","En cours"))))))))</f>
        <v/>
      </c>
      <c r="S482" s="24" t="str">
        <f aca="false">IF($A482="","",IFERROR(IF($L482="","",$L482-$K482),""))</f>
        <v/>
      </c>
      <c r="T482" s="21"/>
      <c r="U482" s="23" t="str">
        <f aca="false">IF($A482="","",IFERROR(IF(AND($L482&lt;&gt;"",$L482&lt;$B482),"Date à vérifier",IF(AND(OR($P482="Facture reçue",$P482="Payée"),$O482=""),"Facture manquante",IF(COUNTIF($A$6:$A$500,$A482)&gt;1,"Doublon potentiel","OK"))),"À vérifier"))</f>
        <v/>
      </c>
    </row>
    <row r="483" customFormat="false" ht="15" hidden="false" customHeight="false" outlineLevel="0" collapsed="false">
      <c r="A483" s="19"/>
      <c r="B483" s="20"/>
      <c r="C483" s="19"/>
      <c r="D483" s="21"/>
      <c r="E483" s="19"/>
      <c r="F483" s="22"/>
      <c r="G483" s="19"/>
      <c r="H483" s="11" t="str">
        <f aca="false">IF($A483="","",IFERROR(IF($G483="Taxable",$F483*Paramètres!$B$6,0),0))</f>
        <v/>
      </c>
      <c r="I483" s="11" t="str">
        <f aca="false">IF($A483="","",IFERROR(IF($G483="Taxable",$F483*Paramètres!$B$7,0),0))</f>
        <v/>
      </c>
      <c r="J483" s="11" t="str">
        <f aca="false">IF($A483="","",IFERROR($F483+$H483+$I483,0))</f>
        <v/>
      </c>
      <c r="K483" s="20"/>
      <c r="L483" s="20"/>
      <c r="M483" s="19"/>
      <c r="N483" s="19"/>
      <c r="O483" s="19"/>
      <c r="P483" s="19"/>
      <c r="Q483" s="19"/>
      <c r="R483" s="23" t="str">
        <f aca="true">IF($A483="","",IF($N483="Annulé","Annulé",IF(OR($M483="Reçue",$M483="Sans objet"),IF($P483="Facture reçue","À payer",IF($P483="Payée","Terminé",IF($P483="Non facturée","Facture à recevoir","Suivi de facture"))),IF($M483="Partielle","Réception partielle",IF($M483="Refusée","Réception refusée",IF(NOT(ISNUMBER($K483)),"En cours",IF($K483&lt;TODAY(),"En retard",IF($K483&lt;=TODAY()+Paramètres!$B$8,"À suivre bientôt","En cours"))))))))</f>
        <v/>
      </c>
      <c r="S483" s="24" t="str">
        <f aca="false">IF($A483="","",IFERROR(IF($L483="","",$L483-$K483),""))</f>
        <v/>
      </c>
      <c r="T483" s="21"/>
      <c r="U483" s="23" t="str">
        <f aca="false">IF($A483="","",IFERROR(IF(AND($L483&lt;&gt;"",$L483&lt;$B483),"Date à vérifier",IF(AND(OR($P483="Facture reçue",$P483="Payée"),$O483=""),"Facture manquante",IF(COUNTIF($A$6:$A$500,$A483)&gt;1,"Doublon potentiel","OK"))),"À vérifier"))</f>
        <v/>
      </c>
    </row>
    <row r="484" customFormat="false" ht="15" hidden="false" customHeight="false" outlineLevel="0" collapsed="false">
      <c r="A484" s="19"/>
      <c r="B484" s="20"/>
      <c r="C484" s="19"/>
      <c r="D484" s="21"/>
      <c r="E484" s="19"/>
      <c r="F484" s="22"/>
      <c r="G484" s="19"/>
      <c r="H484" s="11" t="str">
        <f aca="false">IF($A484="","",IFERROR(IF($G484="Taxable",$F484*Paramètres!$B$6,0),0))</f>
        <v/>
      </c>
      <c r="I484" s="11" t="str">
        <f aca="false">IF($A484="","",IFERROR(IF($G484="Taxable",$F484*Paramètres!$B$7,0),0))</f>
        <v/>
      </c>
      <c r="J484" s="11" t="str">
        <f aca="false">IF($A484="","",IFERROR($F484+$H484+$I484,0))</f>
        <v/>
      </c>
      <c r="K484" s="20"/>
      <c r="L484" s="20"/>
      <c r="M484" s="19"/>
      <c r="N484" s="19"/>
      <c r="O484" s="19"/>
      <c r="P484" s="19"/>
      <c r="Q484" s="19"/>
      <c r="R484" s="23" t="str">
        <f aca="true">IF($A484="","",IF($N484="Annulé","Annulé",IF(OR($M484="Reçue",$M484="Sans objet"),IF($P484="Facture reçue","À payer",IF($P484="Payée","Terminé",IF($P484="Non facturée","Facture à recevoir","Suivi de facture"))),IF($M484="Partielle","Réception partielle",IF($M484="Refusée","Réception refusée",IF(NOT(ISNUMBER($K484)),"En cours",IF($K484&lt;TODAY(),"En retard",IF($K484&lt;=TODAY()+Paramètres!$B$8,"À suivre bientôt","En cours"))))))))</f>
        <v/>
      </c>
      <c r="S484" s="24" t="str">
        <f aca="false">IF($A484="","",IFERROR(IF($L484="","",$L484-$K484),""))</f>
        <v/>
      </c>
      <c r="T484" s="21"/>
      <c r="U484" s="23" t="str">
        <f aca="false">IF($A484="","",IFERROR(IF(AND($L484&lt;&gt;"",$L484&lt;$B484),"Date à vérifier",IF(AND(OR($P484="Facture reçue",$P484="Payée"),$O484=""),"Facture manquante",IF(COUNTIF($A$6:$A$500,$A484)&gt;1,"Doublon potentiel","OK"))),"À vérifier"))</f>
        <v/>
      </c>
    </row>
    <row r="485" customFormat="false" ht="15" hidden="false" customHeight="false" outlineLevel="0" collapsed="false">
      <c r="A485" s="19"/>
      <c r="B485" s="20"/>
      <c r="C485" s="19"/>
      <c r="D485" s="21"/>
      <c r="E485" s="19"/>
      <c r="F485" s="22"/>
      <c r="G485" s="19"/>
      <c r="H485" s="11" t="str">
        <f aca="false">IF($A485="","",IFERROR(IF($G485="Taxable",$F485*Paramètres!$B$6,0),0))</f>
        <v/>
      </c>
      <c r="I485" s="11" t="str">
        <f aca="false">IF($A485="","",IFERROR(IF($G485="Taxable",$F485*Paramètres!$B$7,0),0))</f>
        <v/>
      </c>
      <c r="J485" s="11" t="str">
        <f aca="false">IF($A485="","",IFERROR($F485+$H485+$I485,0))</f>
        <v/>
      </c>
      <c r="K485" s="20"/>
      <c r="L485" s="20"/>
      <c r="M485" s="19"/>
      <c r="N485" s="19"/>
      <c r="O485" s="19"/>
      <c r="P485" s="19"/>
      <c r="Q485" s="19"/>
      <c r="R485" s="23" t="str">
        <f aca="true">IF($A485="","",IF($N485="Annulé","Annulé",IF(OR($M485="Reçue",$M485="Sans objet"),IF($P485="Facture reçue","À payer",IF($P485="Payée","Terminé",IF($P485="Non facturée","Facture à recevoir","Suivi de facture"))),IF($M485="Partielle","Réception partielle",IF($M485="Refusée","Réception refusée",IF(NOT(ISNUMBER($K485)),"En cours",IF($K485&lt;TODAY(),"En retard",IF($K485&lt;=TODAY()+Paramètres!$B$8,"À suivre bientôt","En cours"))))))))</f>
        <v/>
      </c>
      <c r="S485" s="24" t="str">
        <f aca="false">IF($A485="","",IFERROR(IF($L485="","",$L485-$K485),""))</f>
        <v/>
      </c>
      <c r="T485" s="21"/>
      <c r="U485" s="23" t="str">
        <f aca="false">IF($A485="","",IFERROR(IF(AND($L485&lt;&gt;"",$L485&lt;$B485),"Date à vérifier",IF(AND(OR($P485="Facture reçue",$P485="Payée"),$O485=""),"Facture manquante",IF(COUNTIF($A$6:$A$500,$A485)&gt;1,"Doublon potentiel","OK"))),"À vérifier"))</f>
        <v/>
      </c>
    </row>
    <row r="486" customFormat="false" ht="15" hidden="false" customHeight="false" outlineLevel="0" collapsed="false">
      <c r="A486" s="19"/>
      <c r="B486" s="20"/>
      <c r="C486" s="19"/>
      <c r="D486" s="21"/>
      <c r="E486" s="19"/>
      <c r="F486" s="22"/>
      <c r="G486" s="19"/>
      <c r="H486" s="11" t="str">
        <f aca="false">IF($A486="","",IFERROR(IF($G486="Taxable",$F486*Paramètres!$B$6,0),0))</f>
        <v/>
      </c>
      <c r="I486" s="11" t="str">
        <f aca="false">IF($A486="","",IFERROR(IF($G486="Taxable",$F486*Paramètres!$B$7,0),0))</f>
        <v/>
      </c>
      <c r="J486" s="11" t="str">
        <f aca="false">IF($A486="","",IFERROR($F486+$H486+$I486,0))</f>
        <v/>
      </c>
      <c r="K486" s="20"/>
      <c r="L486" s="20"/>
      <c r="M486" s="19"/>
      <c r="N486" s="19"/>
      <c r="O486" s="19"/>
      <c r="P486" s="19"/>
      <c r="Q486" s="19"/>
      <c r="R486" s="23" t="str">
        <f aca="true">IF($A486="","",IF($N486="Annulé","Annulé",IF(OR($M486="Reçue",$M486="Sans objet"),IF($P486="Facture reçue","À payer",IF($P486="Payée","Terminé",IF($P486="Non facturée","Facture à recevoir","Suivi de facture"))),IF($M486="Partielle","Réception partielle",IF($M486="Refusée","Réception refusée",IF(NOT(ISNUMBER($K486)),"En cours",IF($K486&lt;TODAY(),"En retard",IF($K486&lt;=TODAY()+Paramètres!$B$8,"À suivre bientôt","En cours"))))))))</f>
        <v/>
      </c>
      <c r="S486" s="24" t="str">
        <f aca="false">IF($A486="","",IFERROR(IF($L486="","",$L486-$K486),""))</f>
        <v/>
      </c>
      <c r="T486" s="21"/>
      <c r="U486" s="23" t="str">
        <f aca="false">IF($A486="","",IFERROR(IF(AND($L486&lt;&gt;"",$L486&lt;$B486),"Date à vérifier",IF(AND(OR($P486="Facture reçue",$P486="Payée"),$O486=""),"Facture manquante",IF(COUNTIF($A$6:$A$500,$A486)&gt;1,"Doublon potentiel","OK"))),"À vérifier"))</f>
        <v/>
      </c>
    </row>
    <row r="487" customFormat="false" ht="15" hidden="false" customHeight="false" outlineLevel="0" collapsed="false">
      <c r="A487" s="19"/>
      <c r="B487" s="20"/>
      <c r="C487" s="19"/>
      <c r="D487" s="21"/>
      <c r="E487" s="19"/>
      <c r="F487" s="22"/>
      <c r="G487" s="19"/>
      <c r="H487" s="11" t="str">
        <f aca="false">IF($A487="","",IFERROR(IF($G487="Taxable",$F487*Paramètres!$B$6,0),0))</f>
        <v/>
      </c>
      <c r="I487" s="11" t="str">
        <f aca="false">IF($A487="","",IFERROR(IF($G487="Taxable",$F487*Paramètres!$B$7,0),0))</f>
        <v/>
      </c>
      <c r="J487" s="11" t="str">
        <f aca="false">IF($A487="","",IFERROR($F487+$H487+$I487,0))</f>
        <v/>
      </c>
      <c r="K487" s="20"/>
      <c r="L487" s="20"/>
      <c r="M487" s="19"/>
      <c r="N487" s="19"/>
      <c r="O487" s="19"/>
      <c r="P487" s="19"/>
      <c r="Q487" s="19"/>
      <c r="R487" s="23" t="str">
        <f aca="true">IF($A487="","",IF($N487="Annulé","Annulé",IF(OR($M487="Reçue",$M487="Sans objet"),IF($P487="Facture reçue","À payer",IF($P487="Payée","Terminé",IF($P487="Non facturée","Facture à recevoir","Suivi de facture"))),IF($M487="Partielle","Réception partielle",IF($M487="Refusée","Réception refusée",IF(NOT(ISNUMBER($K487)),"En cours",IF($K487&lt;TODAY(),"En retard",IF($K487&lt;=TODAY()+Paramètres!$B$8,"À suivre bientôt","En cours"))))))))</f>
        <v/>
      </c>
      <c r="S487" s="24" t="str">
        <f aca="false">IF($A487="","",IFERROR(IF($L487="","",$L487-$K487),""))</f>
        <v/>
      </c>
      <c r="T487" s="21"/>
      <c r="U487" s="23" t="str">
        <f aca="false">IF($A487="","",IFERROR(IF(AND($L487&lt;&gt;"",$L487&lt;$B487),"Date à vérifier",IF(AND(OR($P487="Facture reçue",$P487="Payée"),$O487=""),"Facture manquante",IF(COUNTIF($A$6:$A$500,$A487)&gt;1,"Doublon potentiel","OK"))),"À vérifier"))</f>
        <v/>
      </c>
    </row>
    <row r="488" customFormat="false" ht="15" hidden="false" customHeight="false" outlineLevel="0" collapsed="false">
      <c r="A488" s="19"/>
      <c r="B488" s="20"/>
      <c r="C488" s="19"/>
      <c r="D488" s="21"/>
      <c r="E488" s="19"/>
      <c r="F488" s="22"/>
      <c r="G488" s="19"/>
      <c r="H488" s="11" t="str">
        <f aca="false">IF($A488="","",IFERROR(IF($G488="Taxable",$F488*Paramètres!$B$6,0),0))</f>
        <v/>
      </c>
      <c r="I488" s="11" t="str">
        <f aca="false">IF($A488="","",IFERROR(IF($G488="Taxable",$F488*Paramètres!$B$7,0),0))</f>
        <v/>
      </c>
      <c r="J488" s="11" t="str">
        <f aca="false">IF($A488="","",IFERROR($F488+$H488+$I488,0))</f>
        <v/>
      </c>
      <c r="K488" s="20"/>
      <c r="L488" s="20"/>
      <c r="M488" s="19"/>
      <c r="N488" s="19"/>
      <c r="O488" s="19"/>
      <c r="P488" s="19"/>
      <c r="Q488" s="19"/>
      <c r="R488" s="23" t="str">
        <f aca="true">IF($A488="","",IF($N488="Annulé","Annulé",IF(OR($M488="Reçue",$M488="Sans objet"),IF($P488="Facture reçue","À payer",IF($P488="Payée","Terminé",IF($P488="Non facturée","Facture à recevoir","Suivi de facture"))),IF($M488="Partielle","Réception partielle",IF($M488="Refusée","Réception refusée",IF(NOT(ISNUMBER($K488)),"En cours",IF($K488&lt;TODAY(),"En retard",IF($K488&lt;=TODAY()+Paramètres!$B$8,"À suivre bientôt","En cours"))))))))</f>
        <v/>
      </c>
      <c r="S488" s="24" t="str">
        <f aca="false">IF($A488="","",IFERROR(IF($L488="","",$L488-$K488),""))</f>
        <v/>
      </c>
      <c r="T488" s="21"/>
      <c r="U488" s="23" t="str">
        <f aca="false">IF($A488="","",IFERROR(IF(AND($L488&lt;&gt;"",$L488&lt;$B488),"Date à vérifier",IF(AND(OR($P488="Facture reçue",$P488="Payée"),$O488=""),"Facture manquante",IF(COUNTIF($A$6:$A$500,$A488)&gt;1,"Doublon potentiel","OK"))),"À vérifier"))</f>
        <v/>
      </c>
    </row>
    <row r="489" customFormat="false" ht="15" hidden="false" customHeight="false" outlineLevel="0" collapsed="false">
      <c r="A489" s="19"/>
      <c r="B489" s="20"/>
      <c r="C489" s="19"/>
      <c r="D489" s="21"/>
      <c r="E489" s="19"/>
      <c r="F489" s="22"/>
      <c r="G489" s="19"/>
      <c r="H489" s="11" t="str">
        <f aca="false">IF($A489="","",IFERROR(IF($G489="Taxable",$F489*Paramètres!$B$6,0),0))</f>
        <v/>
      </c>
      <c r="I489" s="11" t="str">
        <f aca="false">IF($A489="","",IFERROR(IF($G489="Taxable",$F489*Paramètres!$B$7,0),0))</f>
        <v/>
      </c>
      <c r="J489" s="11" t="str">
        <f aca="false">IF($A489="","",IFERROR($F489+$H489+$I489,0))</f>
        <v/>
      </c>
      <c r="K489" s="20"/>
      <c r="L489" s="20"/>
      <c r="M489" s="19"/>
      <c r="N489" s="19"/>
      <c r="O489" s="19"/>
      <c r="P489" s="19"/>
      <c r="Q489" s="19"/>
      <c r="R489" s="23" t="str">
        <f aca="true">IF($A489="","",IF($N489="Annulé","Annulé",IF(OR($M489="Reçue",$M489="Sans objet"),IF($P489="Facture reçue","À payer",IF($P489="Payée","Terminé",IF($P489="Non facturée","Facture à recevoir","Suivi de facture"))),IF($M489="Partielle","Réception partielle",IF($M489="Refusée","Réception refusée",IF(NOT(ISNUMBER($K489)),"En cours",IF($K489&lt;TODAY(),"En retard",IF($K489&lt;=TODAY()+Paramètres!$B$8,"À suivre bientôt","En cours"))))))))</f>
        <v/>
      </c>
      <c r="S489" s="24" t="str">
        <f aca="false">IF($A489="","",IFERROR(IF($L489="","",$L489-$K489),""))</f>
        <v/>
      </c>
      <c r="T489" s="21"/>
      <c r="U489" s="23" t="str">
        <f aca="false">IF($A489="","",IFERROR(IF(AND($L489&lt;&gt;"",$L489&lt;$B489),"Date à vérifier",IF(AND(OR($P489="Facture reçue",$P489="Payée"),$O489=""),"Facture manquante",IF(COUNTIF($A$6:$A$500,$A489)&gt;1,"Doublon potentiel","OK"))),"À vérifier"))</f>
        <v/>
      </c>
    </row>
    <row r="490" customFormat="false" ht="15" hidden="false" customHeight="false" outlineLevel="0" collapsed="false">
      <c r="A490" s="19"/>
      <c r="B490" s="20"/>
      <c r="C490" s="19"/>
      <c r="D490" s="21"/>
      <c r="E490" s="19"/>
      <c r="F490" s="22"/>
      <c r="G490" s="19"/>
      <c r="H490" s="11" t="str">
        <f aca="false">IF($A490="","",IFERROR(IF($G490="Taxable",$F490*Paramètres!$B$6,0),0))</f>
        <v/>
      </c>
      <c r="I490" s="11" t="str">
        <f aca="false">IF($A490="","",IFERROR(IF($G490="Taxable",$F490*Paramètres!$B$7,0),0))</f>
        <v/>
      </c>
      <c r="J490" s="11" t="str">
        <f aca="false">IF($A490="","",IFERROR($F490+$H490+$I490,0))</f>
        <v/>
      </c>
      <c r="K490" s="20"/>
      <c r="L490" s="20"/>
      <c r="M490" s="19"/>
      <c r="N490" s="19"/>
      <c r="O490" s="19"/>
      <c r="P490" s="19"/>
      <c r="Q490" s="19"/>
      <c r="R490" s="23" t="str">
        <f aca="true">IF($A490="","",IF($N490="Annulé","Annulé",IF(OR($M490="Reçue",$M490="Sans objet"),IF($P490="Facture reçue","À payer",IF($P490="Payée","Terminé",IF($P490="Non facturée","Facture à recevoir","Suivi de facture"))),IF($M490="Partielle","Réception partielle",IF($M490="Refusée","Réception refusée",IF(NOT(ISNUMBER($K490)),"En cours",IF($K490&lt;TODAY(),"En retard",IF($K490&lt;=TODAY()+Paramètres!$B$8,"À suivre bientôt","En cours"))))))))</f>
        <v/>
      </c>
      <c r="S490" s="24" t="str">
        <f aca="false">IF($A490="","",IFERROR(IF($L490="","",$L490-$K490),""))</f>
        <v/>
      </c>
      <c r="T490" s="21"/>
      <c r="U490" s="23" t="str">
        <f aca="false">IF($A490="","",IFERROR(IF(AND($L490&lt;&gt;"",$L490&lt;$B490),"Date à vérifier",IF(AND(OR($P490="Facture reçue",$P490="Payée"),$O490=""),"Facture manquante",IF(COUNTIF($A$6:$A$500,$A490)&gt;1,"Doublon potentiel","OK"))),"À vérifier"))</f>
        <v/>
      </c>
    </row>
    <row r="491" customFormat="false" ht="15" hidden="false" customHeight="false" outlineLevel="0" collapsed="false">
      <c r="A491" s="19"/>
      <c r="B491" s="20"/>
      <c r="C491" s="19"/>
      <c r="D491" s="21"/>
      <c r="E491" s="19"/>
      <c r="F491" s="22"/>
      <c r="G491" s="19"/>
      <c r="H491" s="11" t="str">
        <f aca="false">IF($A491="","",IFERROR(IF($G491="Taxable",$F491*Paramètres!$B$6,0),0))</f>
        <v/>
      </c>
      <c r="I491" s="11" t="str">
        <f aca="false">IF($A491="","",IFERROR(IF($G491="Taxable",$F491*Paramètres!$B$7,0),0))</f>
        <v/>
      </c>
      <c r="J491" s="11" t="str">
        <f aca="false">IF($A491="","",IFERROR($F491+$H491+$I491,0))</f>
        <v/>
      </c>
      <c r="K491" s="20"/>
      <c r="L491" s="20"/>
      <c r="M491" s="19"/>
      <c r="N491" s="19"/>
      <c r="O491" s="19"/>
      <c r="P491" s="19"/>
      <c r="Q491" s="19"/>
      <c r="R491" s="23" t="str">
        <f aca="true">IF($A491="","",IF($N491="Annulé","Annulé",IF(OR($M491="Reçue",$M491="Sans objet"),IF($P491="Facture reçue","À payer",IF($P491="Payée","Terminé",IF($P491="Non facturée","Facture à recevoir","Suivi de facture"))),IF($M491="Partielle","Réception partielle",IF($M491="Refusée","Réception refusée",IF(NOT(ISNUMBER($K491)),"En cours",IF($K491&lt;TODAY(),"En retard",IF($K491&lt;=TODAY()+Paramètres!$B$8,"À suivre bientôt","En cours"))))))))</f>
        <v/>
      </c>
      <c r="S491" s="24" t="str">
        <f aca="false">IF($A491="","",IFERROR(IF($L491="","",$L491-$K491),""))</f>
        <v/>
      </c>
      <c r="T491" s="21"/>
      <c r="U491" s="23" t="str">
        <f aca="false">IF($A491="","",IFERROR(IF(AND($L491&lt;&gt;"",$L491&lt;$B491),"Date à vérifier",IF(AND(OR($P491="Facture reçue",$P491="Payée"),$O491=""),"Facture manquante",IF(COUNTIF($A$6:$A$500,$A491)&gt;1,"Doublon potentiel","OK"))),"À vérifier"))</f>
        <v/>
      </c>
    </row>
    <row r="492" customFormat="false" ht="15" hidden="false" customHeight="false" outlineLevel="0" collapsed="false">
      <c r="A492" s="19"/>
      <c r="B492" s="20"/>
      <c r="C492" s="19"/>
      <c r="D492" s="21"/>
      <c r="E492" s="19"/>
      <c r="F492" s="22"/>
      <c r="G492" s="19"/>
      <c r="H492" s="11" t="str">
        <f aca="false">IF($A492="","",IFERROR(IF($G492="Taxable",$F492*Paramètres!$B$6,0),0))</f>
        <v/>
      </c>
      <c r="I492" s="11" t="str">
        <f aca="false">IF($A492="","",IFERROR(IF($G492="Taxable",$F492*Paramètres!$B$7,0),0))</f>
        <v/>
      </c>
      <c r="J492" s="11" t="str">
        <f aca="false">IF($A492="","",IFERROR($F492+$H492+$I492,0))</f>
        <v/>
      </c>
      <c r="K492" s="20"/>
      <c r="L492" s="20"/>
      <c r="M492" s="19"/>
      <c r="N492" s="19"/>
      <c r="O492" s="19"/>
      <c r="P492" s="19"/>
      <c r="Q492" s="19"/>
      <c r="R492" s="23" t="str">
        <f aca="true">IF($A492="","",IF($N492="Annulé","Annulé",IF(OR($M492="Reçue",$M492="Sans objet"),IF($P492="Facture reçue","À payer",IF($P492="Payée","Terminé",IF($P492="Non facturée","Facture à recevoir","Suivi de facture"))),IF($M492="Partielle","Réception partielle",IF($M492="Refusée","Réception refusée",IF(NOT(ISNUMBER($K492)),"En cours",IF($K492&lt;TODAY(),"En retard",IF($K492&lt;=TODAY()+Paramètres!$B$8,"À suivre bientôt","En cours"))))))))</f>
        <v/>
      </c>
      <c r="S492" s="24" t="str">
        <f aca="false">IF($A492="","",IFERROR(IF($L492="","",$L492-$K492),""))</f>
        <v/>
      </c>
      <c r="T492" s="21"/>
      <c r="U492" s="23" t="str">
        <f aca="false">IF($A492="","",IFERROR(IF(AND($L492&lt;&gt;"",$L492&lt;$B492),"Date à vérifier",IF(AND(OR($P492="Facture reçue",$P492="Payée"),$O492=""),"Facture manquante",IF(COUNTIF($A$6:$A$500,$A492)&gt;1,"Doublon potentiel","OK"))),"À vérifier"))</f>
        <v/>
      </c>
    </row>
    <row r="493" customFormat="false" ht="15" hidden="false" customHeight="false" outlineLevel="0" collapsed="false">
      <c r="A493" s="19"/>
      <c r="B493" s="20"/>
      <c r="C493" s="19"/>
      <c r="D493" s="21"/>
      <c r="E493" s="19"/>
      <c r="F493" s="22"/>
      <c r="G493" s="19"/>
      <c r="H493" s="11" t="str">
        <f aca="false">IF($A493="","",IFERROR(IF($G493="Taxable",$F493*Paramètres!$B$6,0),0))</f>
        <v/>
      </c>
      <c r="I493" s="11" t="str">
        <f aca="false">IF($A493="","",IFERROR(IF($G493="Taxable",$F493*Paramètres!$B$7,0),0))</f>
        <v/>
      </c>
      <c r="J493" s="11" t="str">
        <f aca="false">IF($A493="","",IFERROR($F493+$H493+$I493,0))</f>
        <v/>
      </c>
      <c r="K493" s="20"/>
      <c r="L493" s="20"/>
      <c r="M493" s="19"/>
      <c r="N493" s="19"/>
      <c r="O493" s="19"/>
      <c r="P493" s="19"/>
      <c r="Q493" s="19"/>
      <c r="R493" s="23" t="str">
        <f aca="true">IF($A493="","",IF($N493="Annulé","Annulé",IF(OR($M493="Reçue",$M493="Sans objet"),IF($P493="Facture reçue","À payer",IF($P493="Payée","Terminé",IF($P493="Non facturée","Facture à recevoir","Suivi de facture"))),IF($M493="Partielle","Réception partielle",IF($M493="Refusée","Réception refusée",IF(NOT(ISNUMBER($K493)),"En cours",IF($K493&lt;TODAY(),"En retard",IF($K493&lt;=TODAY()+Paramètres!$B$8,"À suivre bientôt","En cours"))))))))</f>
        <v/>
      </c>
      <c r="S493" s="24" t="str">
        <f aca="false">IF($A493="","",IFERROR(IF($L493="","",$L493-$K493),""))</f>
        <v/>
      </c>
      <c r="T493" s="21"/>
      <c r="U493" s="23" t="str">
        <f aca="false">IF($A493="","",IFERROR(IF(AND($L493&lt;&gt;"",$L493&lt;$B493),"Date à vérifier",IF(AND(OR($P493="Facture reçue",$P493="Payée"),$O493=""),"Facture manquante",IF(COUNTIF($A$6:$A$500,$A493)&gt;1,"Doublon potentiel","OK"))),"À vérifier"))</f>
        <v/>
      </c>
    </row>
    <row r="494" customFormat="false" ht="15" hidden="false" customHeight="false" outlineLevel="0" collapsed="false">
      <c r="A494" s="19"/>
      <c r="B494" s="20"/>
      <c r="C494" s="19"/>
      <c r="D494" s="21"/>
      <c r="E494" s="19"/>
      <c r="F494" s="22"/>
      <c r="G494" s="19"/>
      <c r="H494" s="11" t="str">
        <f aca="false">IF($A494="","",IFERROR(IF($G494="Taxable",$F494*Paramètres!$B$6,0),0))</f>
        <v/>
      </c>
      <c r="I494" s="11" t="str">
        <f aca="false">IF($A494="","",IFERROR(IF($G494="Taxable",$F494*Paramètres!$B$7,0),0))</f>
        <v/>
      </c>
      <c r="J494" s="11" t="str">
        <f aca="false">IF($A494="","",IFERROR($F494+$H494+$I494,0))</f>
        <v/>
      </c>
      <c r="K494" s="20"/>
      <c r="L494" s="20"/>
      <c r="M494" s="19"/>
      <c r="N494" s="19"/>
      <c r="O494" s="19"/>
      <c r="P494" s="19"/>
      <c r="Q494" s="19"/>
      <c r="R494" s="23" t="str">
        <f aca="true">IF($A494="","",IF($N494="Annulé","Annulé",IF(OR($M494="Reçue",$M494="Sans objet"),IF($P494="Facture reçue","À payer",IF($P494="Payée","Terminé",IF($P494="Non facturée","Facture à recevoir","Suivi de facture"))),IF($M494="Partielle","Réception partielle",IF($M494="Refusée","Réception refusée",IF(NOT(ISNUMBER($K494)),"En cours",IF($K494&lt;TODAY(),"En retard",IF($K494&lt;=TODAY()+Paramètres!$B$8,"À suivre bientôt","En cours"))))))))</f>
        <v/>
      </c>
      <c r="S494" s="24" t="str">
        <f aca="false">IF($A494="","",IFERROR(IF($L494="","",$L494-$K494),""))</f>
        <v/>
      </c>
      <c r="T494" s="21"/>
      <c r="U494" s="23" t="str">
        <f aca="false">IF($A494="","",IFERROR(IF(AND($L494&lt;&gt;"",$L494&lt;$B494),"Date à vérifier",IF(AND(OR($P494="Facture reçue",$P494="Payée"),$O494=""),"Facture manquante",IF(COUNTIF($A$6:$A$500,$A494)&gt;1,"Doublon potentiel","OK"))),"À vérifier"))</f>
        <v/>
      </c>
    </row>
    <row r="495" customFormat="false" ht="15" hidden="false" customHeight="false" outlineLevel="0" collapsed="false">
      <c r="A495" s="19"/>
      <c r="B495" s="20"/>
      <c r="C495" s="19"/>
      <c r="D495" s="21"/>
      <c r="E495" s="19"/>
      <c r="F495" s="22"/>
      <c r="G495" s="19"/>
      <c r="H495" s="11" t="str">
        <f aca="false">IF($A495="","",IFERROR(IF($G495="Taxable",$F495*Paramètres!$B$6,0),0))</f>
        <v/>
      </c>
      <c r="I495" s="11" t="str">
        <f aca="false">IF($A495="","",IFERROR(IF($G495="Taxable",$F495*Paramètres!$B$7,0),0))</f>
        <v/>
      </c>
      <c r="J495" s="11" t="str">
        <f aca="false">IF($A495="","",IFERROR($F495+$H495+$I495,0))</f>
        <v/>
      </c>
      <c r="K495" s="20"/>
      <c r="L495" s="20"/>
      <c r="M495" s="19"/>
      <c r="N495" s="19"/>
      <c r="O495" s="19"/>
      <c r="P495" s="19"/>
      <c r="Q495" s="19"/>
      <c r="R495" s="23" t="str">
        <f aca="true">IF($A495="","",IF($N495="Annulé","Annulé",IF(OR($M495="Reçue",$M495="Sans objet"),IF($P495="Facture reçue","À payer",IF($P495="Payée","Terminé",IF($P495="Non facturée","Facture à recevoir","Suivi de facture"))),IF($M495="Partielle","Réception partielle",IF($M495="Refusée","Réception refusée",IF(NOT(ISNUMBER($K495)),"En cours",IF($K495&lt;TODAY(),"En retard",IF($K495&lt;=TODAY()+Paramètres!$B$8,"À suivre bientôt","En cours"))))))))</f>
        <v/>
      </c>
      <c r="S495" s="24" t="str">
        <f aca="false">IF($A495="","",IFERROR(IF($L495="","",$L495-$K495),""))</f>
        <v/>
      </c>
      <c r="T495" s="21"/>
      <c r="U495" s="23" t="str">
        <f aca="false">IF($A495="","",IFERROR(IF(AND($L495&lt;&gt;"",$L495&lt;$B495),"Date à vérifier",IF(AND(OR($P495="Facture reçue",$P495="Payée"),$O495=""),"Facture manquante",IF(COUNTIF($A$6:$A$500,$A495)&gt;1,"Doublon potentiel","OK"))),"À vérifier"))</f>
        <v/>
      </c>
    </row>
    <row r="496" customFormat="false" ht="15" hidden="false" customHeight="false" outlineLevel="0" collapsed="false">
      <c r="A496" s="19"/>
      <c r="B496" s="20"/>
      <c r="C496" s="19"/>
      <c r="D496" s="21"/>
      <c r="E496" s="19"/>
      <c r="F496" s="22"/>
      <c r="G496" s="19"/>
      <c r="H496" s="11" t="str">
        <f aca="false">IF($A496="","",IFERROR(IF($G496="Taxable",$F496*Paramètres!$B$6,0),0))</f>
        <v/>
      </c>
      <c r="I496" s="11" t="str">
        <f aca="false">IF($A496="","",IFERROR(IF($G496="Taxable",$F496*Paramètres!$B$7,0),0))</f>
        <v/>
      </c>
      <c r="J496" s="11" t="str">
        <f aca="false">IF($A496="","",IFERROR($F496+$H496+$I496,0))</f>
        <v/>
      </c>
      <c r="K496" s="20"/>
      <c r="L496" s="20"/>
      <c r="M496" s="19"/>
      <c r="N496" s="19"/>
      <c r="O496" s="19"/>
      <c r="P496" s="19"/>
      <c r="Q496" s="19"/>
      <c r="R496" s="23" t="str">
        <f aca="true">IF($A496="","",IF($N496="Annulé","Annulé",IF(OR($M496="Reçue",$M496="Sans objet"),IF($P496="Facture reçue","À payer",IF($P496="Payée","Terminé",IF($P496="Non facturée","Facture à recevoir","Suivi de facture"))),IF($M496="Partielle","Réception partielle",IF($M496="Refusée","Réception refusée",IF(NOT(ISNUMBER($K496)),"En cours",IF($K496&lt;TODAY(),"En retard",IF($K496&lt;=TODAY()+Paramètres!$B$8,"À suivre bientôt","En cours"))))))))</f>
        <v/>
      </c>
      <c r="S496" s="24" t="str">
        <f aca="false">IF($A496="","",IFERROR(IF($L496="","",$L496-$K496),""))</f>
        <v/>
      </c>
      <c r="T496" s="21"/>
      <c r="U496" s="23" t="str">
        <f aca="false">IF($A496="","",IFERROR(IF(AND($L496&lt;&gt;"",$L496&lt;$B496),"Date à vérifier",IF(AND(OR($P496="Facture reçue",$P496="Payée"),$O496=""),"Facture manquante",IF(COUNTIF($A$6:$A$500,$A496)&gt;1,"Doublon potentiel","OK"))),"À vérifier"))</f>
        <v/>
      </c>
    </row>
    <row r="497" customFormat="false" ht="15" hidden="false" customHeight="false" outlineLevel="0" collapsed="false">
      <c r="A497" s="19"/>
      <c r="B497" s="20"/>
      <c r="C497" s="19"/>
      <c r="D497" s="21"/>
      <c r="E497" s="19"/>
      <c r="F497" s="22"/>
      <c r="G497" s="19"/>
      <c r="H497" s="11" t="str">
        <f aca="false">IF($A497="","",IFERROR(IF($G497="Taxable",$F497*Paramètres!$B$6,0),0))</f>
        <v/>
      </c>
      <c r="I497" s="11" t="str">
        <f aca="false">IF($A497="","",IFERROR(IF($G497="Taxable",$F497*Paramètres!$B$7,0),0))</f>
        <v/>
      </c>
      <c r="J497" s="11" t="str">
        <f aca="false">IF($A497="","",IFERROR($F497+$H497+$I497,0))</f>
        <v/>
      </c>
      <c r="K497" s="20"/>
      <c r="L497" s="20"/>
      <c r="M497" s="19"/>
      <c r="N497" s="19"/>
      <c r="O497" s="19"/>
      <c r="P497" s="19"/>
      <c r="Q497" s="19"/>
      <c r="R497" s="23" t="str">
        <f aca="true">IF($A497="","",IF($N497="Annulé","Annulé",IF(OR($M497="Reçue",$M497="Sans objet"),IF($P497="Facture reçue","À payer",IF($P497="Payée","Terminé",IF($P497="Non facturée","Facture à recevoir","Suivi de facture"))),IF($M497="Partielle","Réception partielle",IF($M497="Refusée","Réception refusée",IF(NOT(ISNUMBER($K497)),"En cours",IF($K497&lt;TODAY(),"En retard",IF($K497&lt;=TODAY()+Paramètres!$B$8,"À suivre bientôt","En cours"))))))))</f>
        <v/>
      </c>
      <c r="S497" s="24" t="str">
        <f aca="false">IF($A497="","",IFERROR(IF($L497="","",$L497-$K497),""))</f>
        <v/>
      </c>
      <c r="T497" s="21"/>
      <c r="U497" s="23" t="str">
        <f aca="false">IF($A497="","",IFERROR(IF(AND($L497&lt;&gt;"",$L497&lt;$B497),"Date à vérifier",IF(AND(OR($P497="Facture reçue",$P497="Payée"),$O497=""),"Facture manquante",IF(COUNTIF($A$6:$A$500,$A497)&gt;1,"Doublon potentiel","OK"))),"À vérifier"))</f>
        <v/>
      </c>
    </row>
    <row r="498" customFormat="false" ht="15" hidden="false" customHeight="false" outlineLevel="0" collapsed="false">
      <c r="A498" s="19"/>
      <c r="B498" s="20"/>
      <c r="C498" s="19"/>
      <c r="D498" s="21"/>
      <c r="E498" s="19"/>
      <c r="F498" s="22"/>
      <c r="G498" s="19"/>
      <c r="H498" s="11" t="str">
        <f aca="false">IF($A498="","",IFERROR(IF($G498="Taxable",$F498*Paramètres!$B$6,0),0))</f>
        <v/>
      </c>
      <c r="I498" s="11" t="str">
        <f aca="false">IF($A498="","",IFERROR(IF($G498="Taxable",$F498*Paramètres!$B$7,0),0))</f>
        <v/>
      </c>
      <c r="J498" s="11" t="str">
        <f aca="false">IF($A498="","",IFERROR($F498+$H498+$I498,0))</f>
        <v/>
      </c>
      <c r="K498" s="20"/>
      <c r="L498" s="20"/>
      <c r="M498" s="19"/>
      <c r="N498" s="19"/>
      <c r="O498" s="19"/>
      <c r="P498" s="19"/>
      <c r="Q498" s="19"/>
      <c r="R498" s="23" t="str">
        <f aca="true">IF($A498="","",IF($N498="Annulé","Annulé",IF(OR($M498="Reçue",$M498="Sans objet"),IF($P498="Facture reçue","À payer",IF($P498="Payée","Terminé",IF($P498="Non facturée","Facture à recevoir","Suivi de facture"))),IF($M498="Partielle","Réception partielle",IF($M498="Refusée","Réception refusée",IF(NOT(ISNUMBER($K498)),"En cours",IF($K498&lt;TODAY(),"En retard",IF($K498&lt;=TODAY()+Paramètres!$B$8,"À suivre bientôt","En cours"))))))))</f>
        <v/>
      </c>
      <c r="S498" s="24" t="str">
        <f aca="false">IF($A498="","",IFERROR(IF($L498="","",$L498-$K498),""))</f>
        <v/>
      </c>
      <c r="T498" s="21"/>
      <c r="U498" s="23" t="str">
        <f aca="false">IF($A498="","",IFERROR(IF(AND($L498&lt;&gt;"",$L498&lt;$B498),"Date à vérifier",IF(AND(OR($P498="Facture reçue",$P498="Payée"),$O498=""),"Facture manquante",IF(COUNTIF($A$6:$A$500,$A498)&gt;1,"Doublon potentiel","OK"))),"À vérifier"))</f>
        <v/>
      </c>
    </row>
    <row r="499" customFormat="false" ht="15" hidden="false" customHeight="false" outlineLevel="0" collapsed="false">
      <c r="A499" s="19"/>
      <c r="B499" s="20"/>
      <c r="C499" s="19"/>
      <c r="D499" s="21"/>
      <c r="E499" s="19"/>
      <c r="F499" s="22"/>
      <c r="G499" s="19"/>
      <c r="H499" s="11" t="str">
        <f aca="false">IF($A499="","",IFERROR(IF($G499="Taxable",$F499*Paramètres!$B$6,0),0))</f>
        <v/>
      </c>
      <c r="I499" s="11" t="str">
        <f aca="false">IF($A499="","",IFERROR(IF($G499="Taxable",$F499*Paramètres!$B$7,0),0))</f>
        <v/>
      </c>
      <c r="J499" s="11" t="str">
        <f aca="false">IF($A499="","",IFERROR($F499+$H499+$I499,0))</f>
        <v/>
      </c>
      <c r="K499" s="20"/>
      <c r="L499" s="20"/>
      <c r="M499" s="19"/>
      <c r="N499" s="19"/>
      <c r="O499" s="19"/>
      <c r="P499" s="19"/>
      <c r="Q499" s="19"/>
      <c r="R499" s="23" t="str">
        <f aca="true">IF($A499="","",IF($N499="Annulé","Annulé",IF(OR($M499="Reçue",$M499="Sans objet"),IF($P499="Facture reçue","À payer",IF($P499="Payée","Terminé",IF($P499="Non facturée","Facture à recevoir","Suivi de facture"))),IF($M499="Partielle","Réception partielle",IF($M499="Refusée","Réception refusée",IF(NOT(ISNUMBER($K499)),"En cours",IF($K499&lt;TODAY(),"En retard",IF($K499&lt;=TODAY()+Paramètres!$B$8,"À suivre bientôt","En cours"))))))))</f>
        <v/>
      </c>
      <c r="S499" s="24" t="str">
        <f aca="false">IF($A499="","",IFERROR(IF($L499="","",$L499-$K499),""))</f>
        <v/>
      </c>
      <c r="T499" s="21"/>
      <c r="U499" s="23" t="str">
        <f aca="false">IF($A499="","",IFERROR(IF(AND($L499&lt;&gt;"",$L499&lt;$B499),"Date à vérifier",IF(AND(OR($P499="Facture reçue",$P499="Payée"),$O499=""),"Facture manquante",IF(COUNTIF($A$6:$A$500,$A499)&gt;1,"Doublon potentiel","OK"))),"À vérifier"))</f>
        <v/>
      </c>
    </row>
    <row r="500" customFormat="false" ht="15" hidden="false" customHeight="false" outlineLevel="0" collapsed="false">
      <c r="A500" s="19"/>
      <c r="B500" s="20"/>
      <c r="C500" s="19"/>
      <c r="D500" s="21"/>
      <c r="E500" s="19"/>
      <c r="F500" s="22"/>
      <c r="G500" s="19"/>
      <c r="H500" s="11" t="str">
        <f aca="false">IF($A500="","",IFERROR(IF($G500="Taxable",$F500*Paramètres!$B$6,0),0))</f>
        <v/>
      </c>
      <c r="I500" s="11" t="str">
        <f aca="false">IF($A500="","",IFERROR(IF($G500="Taxable",$F500*Paramètres!$B$7,0),0))</f>
        <v/>
      </c>
      <c r="J500" s="11" t="str">
        <f aca="false">IF($A500="","",IFERROR($F500+$H500+$I500,0))</f>
        <v/>
      </c>
      <c r="K500" s="20"/>
      <c r="L500" s="20"/>
      <c r="M500" s="19"/>
      <c r="N500" s="19"/>
      <c r="O500" s="19"/>
      <c r="P500" s="19"/>
      <c r="Q500" s="19"/>
      <c r="R500" s="23" t="str">
        <f aca="true">IF($A500="","",IF($N500="Annulé","Annulé",IF(OR($M500="Reçue",$M500="Sans objet"),IF($P500="Facture reçue","À payer",IF($P500="Payée","Terminé",IF($P500="Non facturée","Facture à recevoir","Suivi de facture"))),IF($M500="Partielle","Réception partielle",IF($M500="Refusée","Réception refusée",IF(NOT(ISNUMBER($K500)),"En cours",IF($K500&lt;TODAY(),"En retard",IF($K500&lt;=TODAY()+Paramètres!$B$8,"À suivre bientôt","En cours"))))))))</f>
        <v/>
      </c>
      <c r="S500" s="24" t="str">
        <f aca="false">IF($A500="","",IFERROR(IF($L500="","",$L500-$K500),""))</f>
        <v/>
      </c>
      <c r="T500" s="21"/>
      <c r="U500" s="23" t="str">
        <f aca="false">IF($A500="","",IFERROR(IF(AND($L500&lt;&gt;"",$L500&lt;$B500),"Date à vérifier",IF(AND(OR($P500="Facture reçue",$P500="Payée"),$O500=""),"Facture manquante",IF(COUNTIF($A$6:$A$500,$A500)&gt;1,"Doublon potentiel","OK"))),"À vérifier"))</f>
        <v/>
      </c>
    </row>
  </sheetData>
  <mergeCells count="1">
    <mergeCell ref="A1:U1"/>
  </mergeCells>
  <conditionalFormatting sqref="R6:R500">
    <cfRule type="expression" priority="2" aboveAverage="0" equalAverage="0" bottom="0" percent="0" rank="0" text="" dxfId="0">
      <formula>$R6="En retard"</formula>
    </cfRule>
    <cfRule type="expression" priority="3" aboveAverage="0" equalAverage="0" bottom="0" percent="0" rank="0" text="" dxfId="14">
      <formula>$R6="À suivre bientôt"</formula>
    </cfRule>
    <cfRule type="expression" priority="4" aboveAverage="0" equalAverage="0" bottom="0" percent="0" rank="0" text="" dxfId="2">
      <formula>$R6="Terminé"</formula>
    </cfRule>
    <cfRule type="expression" priority="5" aboveAverage="0" equalAverage="0" bottom="0" percent="0" rank="0" text="" dxfId="1">
      <formula>$R6="À payer"</formula>
    </cfRule>
  </conditionalFormatting>
  <conditionalFormatting sqref="S6:S500">
    <cfRule type="cellIs" priority="6" operator="greaterThan" aboveAverage="0" equalAverage="0" bottom="0" percent="0" rank="0" text="" dxfId="0">
      <formula>0</formula>
    </cfRule>
  </conditionalFormatting>
  <conditionalFormatting sqref="U6:U500">
    <cfRule type="expression" priority="7" aboveAverage="0" equalAverage="0" bottom="0" percent="0" rank="0" text="" dxfId="0">
      <formula>$U6&lt;&gt;"OK"</formula>
    </cfRule>
  </conditionalFormatting>
  <conditionalFormatting sqref="J6:J500">
    <cfRule type="cellIs" priority="8" operator="greaterThan" aboveAverage="0" equalAverage="0" bottom="0" percent="0" rank="0" text="" dxfId="14">
      <formula>5000</formula>
    </cfRule>
  </conditionalFormatting>
  <dataValidations count="14">
    <dataValidation allowBlank="true" error="Le numéro doit contenir entre 1 et 30 caractères." errorStyle="stop" errorTitle="Numéro invalide" operator="between" prompt="Utilisez un numéro unique, par exemple BC-2026-001." promptTitle="Numéro unique de bon de commande" showDropDown="false" showErrorMessage="true" showInputMessage="true" sqref="A6:A500" type="textLength">
      <formula1>1</formula1>
      <formula2>30</formula2>
    </dataValidation>
    <dataValidation allowBlank="true" errorStyle="stop" operator="between" prompt="Inscrivez une date entre 2020-01-01 et 2100-12-31." promptTitle="Date du bon de commande" showDropDown="false" showErrorMessage="true" showInputMessage="true" sqref="B6:B500" type="date">
      <formula1>2020-1-1</formula1>
      <formula2>2100-12-31</formula2>
    </dataValidation>
    <dataValidation allowBlank="true" error="Choisissez un fournisseur disponible dans la feuille Listes." errorStyle="stop" errorTitle="Fournisseur non répertorié" operator="between" prompt="Choisissez un fournisseur de la liste." promptTitle="Fournisseur" showDropDown="false" showErrorMessage="true" showInputMessage="true" sqref="C6:C500" type="list">
      <formula1>Listes!$A$5:$A$13</formula1>
      <formula2>0</formula2>
    </dataValidation>
    <dataValidation allowBlank="true" errorStyle="stop" operator="between" prompt="Choisissez une catégorie d’achat." promptTitle="Catégorie d’achat" showDropDown="false" showErrorMessage="true" showInputMessage="true" sqref="E6:E500" type="list">
      <formula1>Listes!$M$5:$M$13</formula1>
      <formula2>0</formula2>
    </dataValidation>
    <dataValidation allowBlank="true" error="Le montant doit être égal ou supérieur à 0." errorStyle="stop" errorTitle="Montant invalide" operator="greaterThanOrEqual" prompt="Inscrivez le montant total avant TPS et TVQ." promptTitle="Montant avant taxes" showDropDown="false" showErrorMessage="true" showInputMessage="true" sqref="F6:F500" type="decimal">
      <formula1>0</formula1>
      <formula2>0</formula2>
    </dataValidation>
    <dataValidation allowBlank="true" errorStyle="stop" operator="between" prompt="Choisissez Taxable ou Exonéré." promptTitle="Traitement fiscal" showDropDown="false" showErrorMessage="true" showInputMessage="true" sqref="G6:G500" type="list">
      <formula1>Listes!$O$5:$O$6</formula1>
      <formula2>0</formula2>
    </dataValidation>
    <dataValidation allowBlank="true" errorStyle="stop" operator="between" prompt="Inscrivez la date prévue de livraison ou de réalisation." promptTitle="Date prévue de livraison" showDropDown="false" showErrorMessage="true" showInputMessage="true" sqref="K6:K500" type="date">
      <formula1>2020-1-1</formula1>
      <formula2>2100-12-31</formula2>
    </dataValidation>
    <dataValidation allowBlank="true" errorStyle="stop" operator="between" prompt="Laissez vide tant que la commande n’est pas entièrement reçue." promptTitle="Date de réception" showDropDown="false" showErrorMessage="true" showInputMessage="true" sqref="L6:L500" type="date">
      <formula1>2020-1-1</formula1>
      <formula2>2100-12-31</formula2>
    </dataValidation>
    <dataValidation allowBlank="true" errorStyle="stop" operator="between" prompt="Choisissez le statut de réception." promptTitle="Statut de réception" showDropDown="false" showErrorMessage="true" showInputMessage="true" sqref="M6:M500" type="list">
      <formula1>Listes!$I$5:$I$9</formula1>
      <formula2>0</formula2>
    </dataValidation>
    <dataValidation allowBlank="true" errorStyle="stop" operator="between" prompt="Choisissez le statut administratif." promptTitle="Statut du bon de commande" showDropDown="false" showErrorMessage="true" showInputMessage="true" sqref="N6:N500" type="list">
      <formula1>Listes!$G$5:$G$9</formula1>
      <formula2>0</formula2>
    </dataValidation>
    <dataValidation allowBlank="true" errorStyle="stop" operator="between" prompt="Choisissez le statut de facturation." promptTitle="Statut de facturation" showDropDown="false" showErrorMessage="true" showInputMessage="true" sqref="P6:P500" type="list">
      <formula1>Listes!$K$5:$K$8</formula1>
      <formula2>0</formula2>
    </dataValidation>
    <dataValidation allowBlank="true" errorStyle="stop" operator="lessThanOrEqual" prompt="Le numéro de facture peut être laissé vide." promptTitle="Numéro de facture" showDropDown="false" showErrorMessage="true" showInputMessage="true" sqref="O6:O500" type="textLength">
      <formula1>50</formula1>
      <formula2>0</formula2>
    </dataValidation>
    <dataValidation allowBlank="true" errorStyle="stop" operator="lessThanOrEqual" prompt="Inscrivez la personne responsable du suivi." promptTitle="Responsable" showDropDown="false" showErrorMessage="true" showInputMessage="true" sqref="Q6:Q500" type="textLength">
      <formula1>80</formula1>
      <formula2>0</formula2>
    </dataValidation>
    <dataValidation allowBlank="true" errorStyle="stop" operator="lessThanOrEqual" prompt="Inscrivez au plus 500 caractères." promptTitle="Notes" showDropDown="false" showErrorMessage="true" showInputMessage="true" sqref="T6:T500" type="textLength">
      <formula1>500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3"/>
    <col collapsed="false" customWidth="true" hidden="false" outlineLevel="0" max="2" min="2" style="0" width="23"/>
    <col collapsed="false" customWidth="true" hidden="false" outlineLevel="0" max="3" min="3" style="0" width="16"/>
    <col collapsed="false" customWidth="true" hidden="false" outlineLevel="0" max="4" min="4" style="0" width="33"/>
    <col collapsed="false" customWidth="true" hidden="false" outlineLevel="0" max="5" min="5" style="0" width="24"/>
    <col collapsed="false" customWidth="true" hidden="false" outlineLevel="0" max="7" min="7" style="0" width="24"/>
    <col collapsed="false" customWidth="true" hidden="false" outlineLevel="0" max="9" min="9" style="0" width="20"/>
    <col collapsed="false" customWidth="true" hidden="false" outlineLevel="0" max="11" min="11" style="0" width="22"/>
    <col collapsed="false" customWidth="true" hidden="false" outlineLevel="0" max="13" min="13" style="0" width="25"/>
    <col collapsed="false" customWidth="true" hidden="false" outlineLevel="0" max="15" min="15" style="0" width="20"/>
  </cols>
  <sheetData>
    <row r="1" customFormat="false" ht="24.75" hidden="false" customHeight="true" outlineLevel="0" collapsed="false">
      <c r="A1" s="1" t="s">
        <v>123</v>
      </c>
      <c r="B1" s="1"/>
      <c r="C1" s="1"/>
      <c r="D1" s="1"/>
      <c r="E1" s="1"/>
      <c r="G1" s="25" t="s">
        <v>124</v>
      </c>
      <c r="I1" s="25" t="s">
        <v>125</v>
      </c>
      <c r="K1" s="25" t="s">
        <v>126</v>
      </c>
      <c r="M1" s="25" t="s">
        <v>127</v>
      </c>
      <c r="O1" s="25" t="s">
        <v>43</v>
      </c>
    </row>
    <row r="4" customFormat="false" ht="15" hidden="false" customHeight="false" outlineLevel="0" collapsed="false">
      <c r="A4" s="8" t="s">
        <v>39</v>
      </c>
      <c r="B4" s="8" t="s">
        <v>128</v>
      </c>
      <c r="C4" s="8" t="s">
        <v>129</v>
      </c>
      <c r="D4" s="8" t="s">
        <v>130</v>
      </c>
      <c r="E4" s="8" t="s">
        <v>131</v>
      </c>
      <c r="G4" s="26" t="s">
        <v>49</v>
      </c>
      <c r="I4" s="26" t="s">
        <v>48</v>
      </c>
      <c r="K4" s="26" t="s">
        <v>51</v>
      </c>
      <c r="M4" s="26" t="s">
        <v>41</v>
      </c>
      <c r="O4" s="26" t="s">
        <v>43</v>
      </c>
    </row>
    <row r="5" customFormat="false" ht="15" hidden="false" customHeight="false" outlineLevel="0" collapsed="false">
      <c r="A5" s="19" t="s">
        <v>58</v>
      </c>
      <c r="B5" s="19" t="s">
        <v>132</v>
      </c>
      <c r="C5" s="19" t="s">
        <v>133</v>
      </c>
      <c r="D5" s="19" t="s">
        <v>134</v>
      </c>
      <c r="E5" s="19" t="s">
        <v>135</v>
      </c>
      <c r="G5" s="19" t="s">
        <v>136</v>
      </c>
      <c r="I5" s="19" t="s">
        <v>72</v>
      </c>
      <c r="K5" s="19" t="s">
        <v>74</v>
      </c>
      <c r="M5" s="19" t="s">
        <v>60</v>
      </c>
      <c r="O5" s="19" t="s">
        <v>61</v>
      </c>
    </row>
    <row r="6" customFormat="false" ht="15" hidden="false" customHeight="false" outlineLevel="0" collapsed="false">
      <c r="A6" s="19" t="s">
        <v>111</v>
      </c>
      <c r="B6" s="19" t="s">
        <v>137</v>
      </c>
      <c r="C6" s="19" t="s">
        <v>138</v>
      </c>
      <c r="D6" s="19" t="s">
        <v>139</v>
      </c>
      <c r="E6" s="19" t="s">
        <v>135</v>
      </c>
      <c r="G6" s="19" t="s">
        <v>113</v>
      </c>
      <c r="I6" s="19" t="s">
        <v>94</v>
      </c>
      <c r="K6" s="19" t="s">
        <v>82</v>
      </c>
      <c r="M6" s="19" t="s">
        <v>71</v>
      </c>
      <c r="O6" s="19" t="s">
        <v>119</v>
      </c>
    </row>
    <row r="7" customFormat="false" ht="15" hidden="false" customHeight="false" outlineLevel="0" collapsed="false">
      <c r="A7" s="19" t="s">
        <v>116</v>
      </c>
      <c r="B7" s="19" t="s">
        <v>140</v>
      </c>
      <c r="C7" s="19" t="s">
        <v>141</v>
      </c>
      <c r="D7" s="19" t="s">
        <v>142</v>
      </c>
      <c r="E7" s="19" t="s">
        <v>143</v>
      </c>
      <c r="G7" s="19" t="s">
        <v>73</v>
      </c>
      <c r="I7" s="19" t="s">
        <v>62</v>
      </c>
      <c r="K7" s="19" t="s">
        <v>65</v>
      </c>
      <c r="M7" s="19" t="s">
        <v>80</v>
      </c>
    </row>
    <row r="8" customFormat="false" ht="15" hidden="false" customHeight="false" outlineLevel="0" collapsed="false">
      <c r="A8" s="19" t="s">
        <v>69</v>
      </c>
      <c r="B8" s="19" t="s">
        <v>144</v>
      </c>
      <c r="C8" s="19" t="s">
        <v>145</v>
      </c>
      <c r="D8" s="19" t="s">
        <v>146</v>
      </c>
      <c r="E8" s="19" t="s">
        <v>135</v>
      </c>
      <c r="G8" s="19" t="s">
        <v>63</v>
      </c>
      <c r="I8" s="19" t="s">
        <v>147</v>
      </c>
      <c r="K8" s="19" t="s">
        <v>148</v>
      </c>
      <c r="M8" s="19" t="s">
        <v>87</v>
      </c>
    </row>
    <row r="9" customFormat="false" ht="15" hidden="false" customHeight="false" outlineLevel="0" collapsed="false">
      <c r="A9" s="19" t="s">
        <v>78</v>
      </c>
      <c r="B9" s="19" t="s">
        <v>149</v>
      </c>
      <c r="C9" s="19" t="s">
        <v>150</v>
      </c>
      <c r="D9" s="19" t="s">
        <v>151</v>
      </c>
      <c r="E9" s="19" t="s">
        <v>152</v>
      </c>
      <c r="G9" s="19" t="s">
        <v>153</v>
      </c>
      <c r="I9" s="19" t="s">
        <v>120</v>
      </c>
      <c r="M9" s="19" t="s">
        <v>93</v>
      </c>
    </row>
    <row r="10" customFormat="false" ht="15" hidden="false" customHeight="false" outlineLevel="0" collapsed="false">
      <c r="A10" s="19" t="s">
        <v>85</v>
      </c>
      <c r="B10" s="19" t="s">
        <v>154</v>
      </c>
      <c r="C10" s="19" t="s">
        <v>155</v>
      </c>
      <c r="D10" s="19" t="s">
        <v>156</v>
      </c>
      <c r="E10" s="19" t="s">
        <v>135</v>
      </c>
      <c r="M10" s="19" t="s">
        <v>101</v>
      </c>
    </row>
    <row r="11" customFormat="false" ht="15" hidden="false" customHeight="false" outlineLevel="0" collapsed="false">
      <c r="A11" s="19" t="s">
        <v>91</v>
      </c>
      <c r="B11" s="19" t="s">
        <v>157</v>
      </c>
      <c r="C11" s="19" t="s">
        <v>158</v>
      </c>
      <c r="D11" s="19" t="s">
        <v>159</v>
      </c>
      <c r="E11" s="19" t="s">
        <v>160</v>
      </c>
      <c r="M11" s="19" t="s">
        <v>107</v>
      </c>
    </row>
    <row r="12" customFormat="false" ht="15" hidden="false" customHeight="false" outlineLevel="0" collapsed="false">
      <c r="A12" s="19" t="s">
        <v>99</v>
      </c>
      <c r="B12" s="19" t="s">
        <v>161</v>
      </c>
      <c r="C12" s="19" t="s">
        <v>162</v>
      </c>
      <c r="D12" s="19" t="s">
        <v>163</v>
      </c>
      <c r="E12" s="19" t="s">
        <v>135</v>
      </c>
      <c r="M12" s="19" t="s">
        <v>118</v>
      </c>
    </row>
    <row r="13" customFormat="false" ht="15" hidden="false" customHeight="false" outlineLevel="0" collapsed="false">
      <c r="A13" s="19" t="s">
        <v>105</v>
      </c>
      <c r="B13" s="19" t="s">
        <v>164</v>
      </c>
      <c r="C13" s="19" t="s">
        <v>165</v>
      </c>
      <c r="D13" s="19" t="s">
        <v>166</v>
      </c>
      <c r="E13" s="19" t="s">
        <v>160</v>
      </c>
      <c r="M13" s="19" t="s">
        <v>167</v>
      </c>
    </row>
    <row r="14" customFormat="false" ht="15" hidden="false" customHeight="false" outlineLevel="0" collapsed="false">
      <c r="A14" s="19"/>
      <c r="B14" s="19"/>
      <c r="C14" s="19"/>
      <c r="D14" s="19"/>
      <c r="E14" s="19"/>
    </row>
    <row r="15" customFormat="false" ht="15" hidden="false" customHeight="false" outlineLevel="0" collapsed="false">
      <c r="A15" s="19"/>
      <c r="B15" s="19"/>
      <c r="C15" s="19"/>
      <c r="D15" s="19"/>
      <c r="E15" s="19"/>
    </row>
    <row r="16" customFormat="false" ht="15" hidden="false" customHeight="false" outlineLevel="0" collapsed="false">
      <c r="A16" s="19"/>
      <c r="B16" s="19"/>
      <c r="C16" s="19"/>
      <c r="D16" s="19"/>
      <c r="E16" s="19"/>
    </row>
    <row r="17" customFormat="false" ht="15" hidden="false" customHeight="false" outlineLevel="0" collapsed="false">
      <c r="A17" s="19"/>
      <c r="B17" s="19"/>
      <c r="C17" s="19"/>
      <c r="D17" s="19"/>
      <c r="E17" s="19"/>
    </row>
    <row r="18" customFormat="false" ht="15" hidden="false" customHeight="false" outlineLevel="0" collapsed="false">
      <c r="A18" s="19"/>
      <c r="B18" s="19"/>
      <c r="C18" s="19"/>
      <c r="D18" s="19"/>
      <c r="E18" s="19"/>
    </row>
    <row r="19" customFormat="false" ht="15" hidden="false" customHeight="false" outlineLevel="0" collapsed="false">
      <c r="A19" s="19"/>
      <c r="B19" s="19"/>
      <c r="C19" s="19"/>
      <c r="D19" s="19"/>
      <c r="E19" s="19"/>
    </row>
    <row r="20" customFormat="false" ht="15" hidden="false" customHeight="false" outlineLevel="0" collapsed="false">
      <c r="A20" s="19"/>
      <c r="B20" s="19"/>
      <c r="C20" s="19"/>
      <c r="D20" s="19"/>
      <c r="E20" s="19"/>
    </row>
    <row r="21" customFormat="false" ht="15" hidden="false" customHeight="false" outlineLevel="0" collapsed="false">
      <c r="A21" s="19"/>
      <c r="B21" s="19"/>
      <c r="C21" s="19"/>
      <c r="D21" s="19"/>
      <c r="E21" s="19"/>
    </row>
    <row r="22" customFormat="false" ht="15" hidden="false" customHeight="false" outlineLevel="0" collapsed="false">
      <c r="A22" s="19"/>
      <c r="B22" s="19"/>
      <c r="C22" s="19"/>
      <c r="D22" s="19"/>
      <c r="E22" s="19"/>
    </row>
    <row r="23" customFormat="false" ht="15" hidden="false" customHeight="false" outlineLevel="0" collapsed="false">
      <c r="A23" s="19"/>
      <c r="B23" s="19"/>
      <c r="C23" s="19"/>
      <c r="D23" s="19"/>
      <c r="E23" s="19"/>
    </row>
    <row r="24" customFormat="false" ht="15" hidden="false" customHeight="false" outlineLevel="0" collapsed="false">
      <c r="A24" s="19"/>
      <c r="B24" s="19"/>
      <c r="C24" s="19"/>
      <c r="D24" s="19"/>
      <c r="E24" s="19"/>
    </row>
    <row r="25" customFormat="false" ht="15" hidden="false" customHeight="false" outlineLevel="0" collapsed="false">
      <c r="A25" s="19"/>
      <c r="B25" s="19"/>
      <c r="C25" s="19"/>
      <c r="D25" s="19"/>
      <c r="E25" s="19"/>
    </row>
    <row r="26" customFormat="false" ht="15" hidden="false" customHeight="false" outlineLevel="0" collapsed="false">
      <c r="A26" s="19"/>
      <c r="B26" s="19"/>
      <c r="C26" s="19"/>
      <c r="D26" s="19"/>
      <c r="E26" s="19"/>
    </row>
    <row r="27" customFormat="false" ht="15" hidden="false" customHeight="false" outlineLevel="0" collapsed="false">
      <c r="A27" s="19"/>
      <c r="B27" s="19"/>
      <c r="C27" s="19"/>
      <c r="D27" s="19"/>
      <c r="E27" s="19"/>
    </row>
    <row r="28" customFormat="false" ht="15" hidden="false" customHeight="false" outlineLevel="0" collapsed="false">
      <c r="A28" s="19"/>
      <c r="B28" s="19"/>
      <c r="C28" s="19"/>
      <c r="D28" s="19"/>
      <c r="E28" s="19"/>
    </row>
    <row r="29" customFormat="false" ht="15" hidden="false" customHeight="false" outlineLevel="0" collapsed="false">
      <c r="A29" s="19"/>
      <c r="B29" s="19"/>
      <c r="C29" s="19"/>
      <c r="D29" s="19"/>
      <c r="E29" s="19"/>
    </row>
    <row r="30" customFormat="false" ht="15" hidden="false" customHeight="false" outlineLevel="0" collapsed="false">
      <c r="A30" s="19"/>
      <c r="B30" s="19"/>
      <c r="C30" s="19"/>
      <c r="D30" s="19"/>
      <c r="E30" s="19"/>
    </row>
    <row r="31" customFormat="false" ht="15" hidden="false" customHeight="false" outlineLevel="0" collapsed="false">
      <c r="A31" s="19"/>
      <c r="B31" s="19"/>
      <c r="C31" s="19"/>
      <c r="D31" s="19"/>
      <c r="E31" s="19"/>
    </row>
    <row r="32" customFormat="false" ht="15" hidden="false" customHeight="false" outlineLevel="0" collapsed="false">
      <c r="A32" s="19"/>
      <c r="B32" s="19"/>
      <c r="C32" s="19"/>
      <c r="D32" s="19"/>
      <c r="E32" s="19"/>
    </row>
    <row r="33" customFormat="false" ht="15" hidden="false" customHeight="false" outlineLevel="0" collapsed="false">
      <c r="A33" s="19"/>
      <c r="B33" s="19"/>
      <c r="C33" s="19"/>
      <c r="D33" s="19"/>
      <c r="E33" s="19"/>
    </row>
    <row r="34" customFormat="false" ht="15" hidden="false" customHeight="false" outlineLevel="0" collapsed="false">
      <c r="A34" s="19"/>
      <c r="B34" s="19"/>
      <c r="C34" s="19"/>
      <c r="D34" s="19"/>
      <c r="E34" s="19"/>
    </row>
    <row r="35" customFormat="false" ht="15" hidden="false" customHeight="false" outlineLevel="0" collapsed="false">
      <c r="A35" s="19"/>
      <c r="B35" s="19"/>
      <c r="C35" s="19"/>
      <c r="D35" s="19"/>
      <c r="E35" s="19"/>
    </row>
    <row r="36" customFormat="false" ht="15" hidden="false" customHeight="false" outlineLevel="0" collapsed="false">
      <c r="A36" s="19"/>
      <c r="B36" s="19"/>
      <c r="C36" s="19"/>
      <c r="D36" s="19"/>
      <c r="E36" s="19"/>
    </row>
    <row r="37" customFormat="false" ht="15" hidden="false" customHeight="false" outlineLevel="0" collapsed="false">
      <c r="A37" s="19"/>
      <c r="B37" s="19"/>
      <c r="C37" s="19"/>
      <c r="D37" s="19"/>
      <c r="E37" s="19"/>
    </row>
    <row r="38" customFormat="false" ht="15" hidden="false" customHeight="false" outlineLevel="0" collapsed="false">
      <c r="A38" s="19"/>
      <c r="B38" s="19"/>
      <c r="C38" s="19"/>
      <c r="D38" s="19"/>
      <c r="E38" s="19"/>
    </row>
    <row r="39" customFormat="false" ht="15" hidden="false" customHeight="false" outlineLevel="0" collapsed="false">
      <c r="A39" s="19"/>
      <c r="B39" s="19"/>
      <c r="C39" s="19"/>
      <c r="D39" s="19"/>
      <c r="E39" s="19"/>
    </row>
    <row r="40" customFormat="false" ht="15" hidden="false" customHeight="false" outlineLevel="0" collapsed="false">
      <c r="A40" s="19"/>
      <c r="B40" s="19"/>
      <c r="C40" s="19"/>
      <c r="D40" s="19"/>
      <c r="E40" s="19"/>
    </row>
    <row r="41" customFormat="false" ht="15" hidden="false" customHeight="false" outlineLevel="0" collapsed="false">
      <c r="A41" s="19"/>
      <c r="B41" s="19"/>
      <c r="C41" s="19"/>
      <c r="D41" s="19"/>
      <c r="E41" s="19"/>
    </row>
    <row r="42" customFormat="false" ht="15" hidden="false" customHeight="false" outlineLevel="0" collapsed="false">
      <c r="A42" s="19"/>
      <c r="B42" s="19"/>
      <c r="C42" s="19"/>
      <c r="D42" s="19"/>
      <c r="E42" s="19"/>
    </row>
    <row r="43" customFormat="false" ht="15" hidden="false" customHeight="false" outlineLevel="0" collapsed="false">
      <c r="A43" s="19"/>
      <c r="B43" s="19"/>
      <c r="C43" s="19"/>
      <c r="D43" s="19"/>
      <c r="E43" s="19"/>
    </row>
    <row r="44" customFormat="false" ht="15" hidden="false" customHeight="false" outlineLevel="0" collapsed="false">
      <c r="A44" s="19"/>
      <c r="B44" s="19"/>
      <c r="C44" s="19"/>
      <c r="D44" s="19"/>
      <c r="E44" s="19"/>
    </row>
    <row r="45" customFormat="false" ht="15" hidden="false" customHeight="false" outlineLevel="0" collapsed="false">
      <c r="A45" s="19"/>
      <c r="B45" s="19"/>
      <c r="C45" s="19"/>
      <c r="D45" s="19"/>
      <c r="E45" s="19"/>
    </row>
    <row r="46" customFormat="false" ht="15" hidden="false" customHeight="false" outlineLevel="0" collapsed="false">
      <c r="A46" s="19"/>
      <c r="B46" s="19"/>
      <c r="C46" s="19"/>
      <c r="D46" s="19"/>
      <c r="E46" s="19"/>
    </row>
    <row r="47" customFormat="false" ht="15" hidden="false" customHeight="false" outlineLevel="0" collapsed="false">
      <c r="A47" s="19"/>
      <c r="B47" s="19"/>
      <c r="C47" s="19"/>
      <c r="D47" s="19"/>
      <c r="E47" s="19"/>
    </row>
    <row r="48" customFormat="false" ht="15" hidden="false" customHeight="false" outlineLevel="0" collapsed="false">
      <c r="A48" s="19"/>
      <c r="B48" s="19"/>
      <c r="C48" s="19"/>
      <c r="D48" s="19"/>
      <c r="E48" s="19"/>
    </row>
    <row r="49" customFormat="false" ht="15" hidden="false" customHeight="false" outlineLevel="0" collapsed="false">
      <c r="A49" s="19"/>
      <c r="B49" s="19"/>
      <c r="C49" s="19"/>
      <c r="D49" s="19"/>
      <c r="E49" s="19"/>
    </row>
    <row r="50" customFormat="false" ht="15" hidden="false" customHeight="false" outlineLevel="0" collapsed="false">
      <c r="A50" s="19"/>
      <c r="B50" s="19"/>
      <c r="C50" s="19"/>
      <c r="D50" s="19"/>
      <c r="E50" s="19"/>
    </row>
    <row r="51" customFormat="false" ht="15" hidden="false" customHeight="false" outlineLevel="0" collapsed="false">
      <c r="A51" s="19"/>
      <c r="B51" s="19"/>
      <c r="C51" s="19"/>
      <c r="D51" s="19"/>
      <c r="E51" s="19"/>
    </row>
    <row r="52" customFormat="false" ht="15" hidden="false" customHeight="false" outlineLevel="0" collapsed="false">
      <c r="A52" s="19"/>
      <c r="B52" s="19"/>
      <c r="C52" s="19"/>
      <c r="D52" s="19"/>
      <c r="E52" s="19"/>
    </row>
    <row r="53" customFormat="false" ht="15" hidden="false" customHeight="false" outlineLevel="0" collapsed="false">
      <c r="A53" s="19"/>
      <c r="B53" s="19"/>
      <c r="C53" s="19"/>
      <c r="D53" s="19"/>
      <c r="E53" s="19"/>
    </row>
    <row r="54" customFormat="false" ht="15" hidden="false" customHeight="false" outlineLevel="0" collapsed="false">
      <c r="A54" s="19"/>
      <c r="B54" s="19"/>
      <c r="C54" s="19"/>
      <c r="D54" s="19"/>
      <c r="E54" s="19"/>
    </row>
    <row r="55" customFormat="false" ht="15" hidden="false" customHeight="false" outlineLevel="0" collapsed="false">
      <c r="A55" s="19"/>
      <c r="B55" s="19"/>
      <c r="C55" s="19"/>
      <c r="D55" s="19"/>
      <c r="E55" s="19"/>
    </row>
    <row r="56" customFormat="false" ht="15" hidden="false" customHeight="false" outlineLevel="0" collapsed="false">
      <c r="A56" s="19"/>
      <c r="B56" s="19"/>
      <c r="C56" s="19"/>
      <c r="D56" s="19"/>
      <c r="E56" s="19"/>
    </row>
    <row r="57" customFormat="false" ht="15" hidden="false" customHeight="false" outlineLevel="0" collapsed="false">
      <c r="A57" s="19"/>
      <c r="B57" s="19"/>
      <c r="C57" s="19"/>
      <c r="D57" s="19"/>
      <c r="E57" s="19"/>
    </row>
    <row r="58" customFormat="false" ht="15" hidden="false" customHeight="false" outlineLevel="0" collapsed="false">
      <c r="A58" s="19"/>
      <c r="B58" s="19"/>
      <c r="C58" s="19"/>
      <c r="D58" s="19"/>
      <c r="E58" s="19"/>
    </row>
    <row r="59" customFormat="false" ht="15" hidden="false" customHeight="false" outlineLevel="0" collapsed="false">
      <c r="A59" s="19"/>
      <c r="B59" s="19"/>
      <c r="C59" s="19"/>
      <c r="D59" s="19"/>
      <c r="E59" s="19"/>
    </row>
    <row r="60" customFormat="false" ht="15" hidden="false" customHeight="false" outlineLevel="0" collapsed="false">
      <c r="A60" s="19"/>
      <c r="B60" s="19"/>
      <c r="C60" s="19"/>
      <c r="D60" s="19"/>
      <c r="E60" s="19"/>
    </row>
    <row r="61" customFormat="false" ht="15" hidden="false" customHeight="false" outlineLevel="0" collapsed="false">
      <c r="A61" s="19"/>
      <c r="B61" s="19"/>
      <c r="C61" s="19"/>
      <c r="D61" s="19"/>
      <c r="E61" s="19"/>
    </row>
    <row r="62" customFormat="false" ht="15" hidden="false" customHeight="false" outlineLevel="0" collapsed="false">
      <c r="A62" s="19"/>
      <c r="B62" s="19"/>
      <c r="C62" s="19"/>
      <c r="D62" s="19"/>
      <c r="E62" s="19"/>
    </row>
    <row r="63" customFormat="false" ht="15" hidden="false" customHeight="false" outlineLevel="0" collapsed="false">
      <c r="A63" s="19"/>
      <c r="B63" s="19"/>
      <c r="C63" s="19"/>
      <c r="D63" s="19"/>
      <c r="E63" s="19"/>
    </row>
    <row r="64" customFormat="false" ht="15" hidden="false" customHeight="false" outlineLevel="0" collapsed="false">
      <c r="A64" s="19"/>
      <c r="B64" s="19"/>
      <c r="C64" s="19"/>
      <c r="D64" s="19"/>
      <c r="E64" s="19"/>
    </row>
    <row r="65" customFormat="false" ht="15" hidden="false" customHeight="false" outlineLevel="0" collapsed="false">
      <c r="A65" s="19"/>
      <c r="B65" s="19"/>
      <c r="C65" s="19"/>
      <c r="D65" s="19"/>
      <c r="E65" s="19"/>
    </row>
    <row r="66" customFormat="false" ht="15" hidden="false" customHeight="false" outlineLevel="0" collapsed="false">
      <c r="A66" s="19"/>
      <c r="B66" s="19"/>
      <c r="C66" s="19"/>
      <c r="D66" s="19"/>
      <c r="E66" s="19"/>
    </row>
    <row r="67" customFormat="false" ht="15" hidden="false" customHeight="false" outlineLevel="0" collapsed="false">
      <c r="A67" s="19"/>
      <c r="B67" s="19"/>
      <c r="C67" s="19"/>
      <c r="D67" s="19"/>
      <c r="E67" s="19"/>
    </row>
    <row r="68" customFormat="false" ht="15" hidden="false" customHeight="false" outlineLevel="0" collapsed="false">
      <c r="A68" s="19"/>
      <c r="B68" s="19"/>
      <c r="C68" s="19"/>
      <c r="D68" s="19"/>
      <c r="E68" s="19"/>
    </row>
    <row r="69" customFormat="false" ht="15" hidden="false" customHeight="false" outlineLevel="0" collapsed="false">
      <c r="A69" s="19"/>
      <c r="B69" s="19"/>
      <c r="C69" s="19"/>
      <c r="D69" s="19"/>
      <c r="E69" s="19"/>
    </row>
    <row r="70" customFormat="false" ht="15" hidden="false" customHeight="false" outlineLevel="0" collapsed="false">
      <c r="A70" s="19"/>
      <c r="B70" s="19"/>
      <c r="C70" s="19"/>
      <c r="D70" s="19"/>
      <c r="E70" s="19"/>
    </row>
    <row r="71" customFormat="false" ht="15" hidden="false" customHeight="false" outlineLevel="0" collapsed="false">
      <c r="A71" s="19"/>
      <c r="B71" s="19"/>
      <c r="C71" s="19"/>
      <c r="D71" s="19"/>
      <c r="E71" s="19"/>
    </row>
    <row r="72" customFormat="false" ht="15" hidden="false" customHeight="false" outlineLevel="0" collapsed="false">
      <c r="A72" s="19"/>
      <c r="B72" s="19"/>
      <c r="C72" s="19"/>
      <c r="D72" s="19"/>
      <c r="E72" s="19"/>
    </row>
    <row r="73" customFormat="false" ht="15" hidden="false" customHeight="false" outlineLevel="0" collapsed="false">
      <c r="A73" s="19"/>
      <c r="B73" s="19"/>
      <c r="C73" s="19"/>
      <c r="D73" s="19"/>
      <c r="E73" s="19"/>
    </row>
    <row r="74" customFormat="false" ht="15" hidden="false" customHeight="false" outlineLevel="0" collapsed="false">
      <c r="A74" s="19"/>
      <c r="B74" s="19"/>
      <c r="C74" s="19"/>
      <c r="D74" s="19"/>
      <c r="E74" s="19"/>
    </row>
    <row r="75" customFormat="false" ht="15" hidden="false" customHeight="false" outlineLevel="0" collapsed="false">
      <c r="A75" s="19"/>
      <c r="B75" s="19"/>
      <c r="C75" s="19"/>
      <c r="D75" s="19"/>
      <c r="E75" s="19"/>
    </row>
    <row r="76" customFormat="false" ht="15" hidden="false" customHeight="false" outlineLevel="0" collapsed="false">
      <c r="A76" s="19"/>
      <c r="B76" s="19"/>
      <c r="C76" s="19"/>
      <c r="D76" s="19"/>
      <c r="E76" s="19"/>
    </row>
    <row r="77" customFormat="false" ht="15" hidden="false" customHeight="false" outlineLevel="0" collapsed="false">
      <c r="A77" s="19"/>
      <c r="B77" s="19"/>
      <c r="C77" s="19"/>
      <c r="D77" s="19"/>
      <c r="E77" s="19"/>
    </row>
    <row r="78" customFormat="false" ht="15" hidden="false" customHeight="false" outlineLevel="0" collapsed="false">
      <c r="A78" s="19"/>
      <c r="B78" s="19"/>
      <c r="C78" s="19"/>
      <c r="D78" s="19"/>
      <c r="E78" s="19"/>
    </row>
    <row r="79" customFormat="false" ht="15" hidden="false" customHeight="false" outlineLevel="0" collapsed="false">
      <c r="A79" s="19"/>
      <c r="B79" s="19"/>
      <c r="C79" s="19"/>
      <c r="D79" s="19"/>
      <c r="E79" s="19"/>
    </row>
    <row r="80" customFormat="false" ht="15" hidden="false" customHeight="false" outlineLevel="0" collapsed="false">
      <c r="A80" s="19"/>
      <c r="B80" s="19"/>
      <c r="C80" s="19"/>
      <c r="D80" s="19"/>
      <c r="E80" s="19"/>
    </row>
    <row r="81" customFormat="false" ht="15" hidden="false" customHeight="false" outlineLevel="0" collapsed="false">
      <c r="A81" s="19"/>
      <c r="B81" s="19"/>
      <c r="C81" s="19"/>
      <c r="D81" s="19"/>
      <c r="E81" s="19"/>
    </row>
    <row r="82" customFormat="false" ht="15" hidden="false" customHeight="false" outlineLevel="0" collapsed="false">
      <c r="A82" s="19"/>
      <c r="B82" s="19"/>
      <c r="C82" s="19"/>
      <c r="D82" s="19"/>
      <c r="E82" s="19"/>
    </row>
    <row r="83" customFormat="false" ht="15" hidden="false" customHeight="false" outlineLevel="0" collapsed="false">
      <c r="A83" s="19"/>
      <c r="B83" s="19"/>
      <c r="C83" s="19"/>
      <c r="D83" s="19"/>
      <c r="E83" s="19"/>
    </row>
    <row r="84" customFormat="false" ht="15" hidden="false" customHeight="false" outlineLevel="0" collapsed="false">
      <c r="A84" s="19"/>
      <c r="B84" s="19"/>
      <c r="C84" s="19"/>
      <c r="D84" s="19"/>
      <c r="E84" s="19"/>
    </row>
    <row r="85" customFormat="false" ht="15" hidden="false" customHeight="false" outlineLevel="0" collapsed="false">
      <c r="A85" s="19"/>
      <c r="B85" s="19"/>
      <c r="C85" s="19"/>
      <c r="D85" s="19"/>
      <c r="E85" s="19"/>
    </row>
    <row r="86" customFormat="false" ht="15" hidden="false" customHeight="false" outlineLevel="0" collapsed="false">
      <c r="A86" s="19"/>
      <c r="B86" s="19"/>
      <c r="C86" s="19"/>
      <c r="D86" s="19"/>
      <c r="E86" s="19"/>
    </row>
    <row r="87" customFormat="false" ht="15" hidden="false" customHeight="false" outlineLevel="0" collapsed="false">
      <c r="A87" s="19"/>
      <c r="B87" s="19"/>
      <c r="C87" s="19"/>
      <c r="D87" s="19"/>
      <c r="E87" s="19"/>
    </row>
    <row r="88" customFormat="false" ht="15" hidden="false" customHeight="false" outlineLevel="0" collapsed="false">
      <c r="A88" s="19"/>
      <c r="B88" s="19"/>
      <c r="C88" s="19"/>
      <c r="D88" s="19"/>
      <c r="E88" s="19"/>
    </row>
    <row r="89" customFormat="false" ht="15" hidden="false" customHeight="false" outlineLevel="0" collapsed="false">
      <c r="A89" s="19"/>
      <c r="B89" s="19"/>
      <c r="C89" s="19"/>
      <c r="D89" s="19"/>
      <c r="E89" s="19"/>
    </row>
    <row r="90" customFormat="false" ht="15" hidden="false" customHeight="false" outlineLevel="0" collapsed="false">
      <c r="A90" s="19"/>
      <c r="B90" s="19"/>
      <c r="C90" s="19"/>
      <c r="D90" s="19"/>
      <c r="E90" s="19"/>
    </row>
    <row r="91" customFormat="false" ht="15" hidden="false" customHeight="false" outlineLevel="0" collapsed="false">
      <c r="A91" s="19"/>
      <c r="B91" s="19"/>
      <c r="C91" s="19"/>
      <c r="D91" s="19"/>
      <c r="E91" s="19"/>
    </row>
    <row r="92" customFormat="false" ht="15" hidden="false" customHeight="false" outlineLevel="0" collapsed="false">
      <c r="A92" s="19"/>
      <c r="B92" s="19"/>
      <c r="C92" s="19"/>
      <c r="D92" s="19"/>
      <c r="E92" s="19"/>
    </row>
    <row r="93" customFormat="false" ht="15" hidden="false" customHeight="false" outlineLevel="0" collapsed="false">
      <c r="A93" s="19"/>
      <c r="B93" s="19"/>
      <c r="C93" s="19"/>
      <c r="D93" s="19"/>
      <c r="E93" s="19"/>
    </row>
    <row r="94" customFormat="false" ht="15" hidden="false" customHeight="false" outlineLevel="0" collapsed="false">
      <c r="A94" s="19"/>
      <c r="B94" s="19"/>
      <c r="C94" s="19"/>
      <c r="D94" s="19"/>
      <c r="E94" s="19"/>
    </row>
    <row r="95" customFormat="false" ht="15" hidden="false" customHeight="false" outlineLevel="0" collapsed="false">
      <c r="A95" s="19"/>
      <c r="B95" s="19"/>
      <c r="C95" s="19"/>
      <c r="D95" s="19"/>
      <c r="E95" s="19"/>
    </row>
    <row r="96" customFormat="false" ht="15" hidden="false" customHeight="false" outlineLevel="0" collapsed="false">
      <c r="A96" s="19"/>
      <c r="B96" s="19"/>
      <c r="C96" s="19"/>
      <c r="D96" s="19"/>
      <c r="E96" s="19"/>
    </row>
    <row r="97" customFormat="false" ht="15" hidden="false" customHeight="false" outlineLevel="0" collapsed="false">
      <c r="A97" s="19"/>
      <c r="B97" s="19"/>
      <c r="C97" s="19"/>
      <c r="D97" s="19"/>
      <c r="E97" s="19"/>
    </row>
    <row r="98" customFormat="false" ht="15" hidden="false" customHeight="false" outlineLevel="0" collapsed="false">
      <c r="A98" s="19"/>
      <c r="B98" s="19"/>
      <c r="C98" s="19"/>
      <c r="D98" s="19"/>
      <c r="E98" s="19"/>
    </row>
    <row r="99" customFormat="false" ht="15" hidden="false" customHeight="false" outlineLevel="0" collapsed="false">
      <c r="A99" s="19"/>
      <c r="B99" s="19"/>
      <c r="C99" s="19"/>
      <c r="D99" s="19"/>
      <c r="E99" s="19"/>
    </row>
    <row r="100" customFormat="false" ht="15" hidden="false" customHeight="false" outlineLevel="0" collapsed="false">
      <c r="A100" s="19"/>
      <c r="B100" s="19"/>
      <c r="C100" s="19"/>
      <c r="D100" s="19"/>
      <c r="E100" s="19"/>
    </row>
    <row r="101" customFormat="false" ht="15" hidden="false" customHeight="false" outlineLevel="0" collapsed="false">
      <c r="A101" s="19"/>
      <c r="B101" s="19"/>
      <c r="C101" s="19"/>
      <c r="D101" s="19"/>
      <c r="E101" s="19"/>
    </row>
    <row r="102" customFormat="false" ht="15" hidden="false" customHeight="false" outlineLevel="0" collapsed="false">
      <c r="A102" s="19"/>
      <c r="B102" s="19"/>
      <c r="C102" s="19"/>
      <c r="D102" s="19"/>
      <c r="E102" s="19"/>
    </row>
    <row r="103" customFormat="false" ht="15" hidden="false" customHeight="false" outlineLevel="0" collapsed="false">
      <c r="A103" s="19"/>
      <c r="B103" s="19"/>
      <c r="C103" s="19"/>
      <c r="D103" s="19"/>
      <c r="E103" s="19"/>
    </row>
    <row r="104" customFormat="false" ht="15" hidden="false" customHeight="false" outlineLevel="0" collapsed="false">
      <c r="A104" s="19"/>
      <c r="B104" s="19"/>
      <c r="C104" s="19"/>
      <c r="D104" s="19"/>
      <c r="E104" s="19"/>
    </row>
  </sheetData>
  <autoFilter ref="A4:E104"/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65"/>
  </cols>
  <sheetData>
    <row r="1" customFormat="false" ht="25.5" hidden="false" customHeight="true" outlineLevel="0" collapsed="false">
      <c r="A1" s="1" t="s">
        <v>168</v>
      </c>
      <c r="B1" s="1"/>
      <c r="C1" s="1"/>
      <c r="D1" s="1"/>
    </row>
    <row r="3" customFormat="false" ht="27.75" hidden="false" customHeight="true" outlineLevel="0" collapsed="false">
      <c r="A3" s="27" t="s">
        <v>169</v>
      </c>
    </row>
    <row r="5" customFormat="false" ht="15" hidden="false" customHeight="false" outlineLevel="0" collapsed="false">
      <c r="A5" s="8" t="s">
        <v>170</v>
      </c>
      <c r="B5" s="8" t="s">
        <v>171</v>
      </c>
      <c r="C5" s="8" t="s">
        <v>172</v>
      </c>
      <c r="D5" s="8" t="s">
        <v>40</v>
      </c>
    </row>
    <row r="6" customFormat="false" ht="15" hidden="false" customHeight="false" outlineLevel="0" collapsed="false">
      <c r="A6" s="17" t="s">
        <v>173</v>
      </c>
      <c r="B6" s="28" t="n">
        <v>0.05</v>
      </c>
      <c r="C6" s="23" t="s">
        <v>174</v>
      </c>
      <c r="D6" s="17" t="s">
        <v>175</v>
      </c>
    </row>
    <row r="7" customFormat="false" ht="15" hidden="false" customHeight="false" outlineLevel="0" collapsed="false">
      <c r="A7" s="17" t="s">
        <v>176</v>
      </c>
      <c r="B7" s="28" t="n">
        <v>0.09975</v>
      </c>
      <c r="C7" s="23" t="s">
        <v>174</v>
      </c>
      <c r="D7" s="17" t="s">
        <v>177</v>
      </c>
    </row>
    <row r="8" customFormat="false" ht="15" hidden="false" customHeight="false" outlineLevel="0" collapsed="false">
      <c r="A8" s="17" t="s">
        <v>178</v>
      </c>
      <c r="B8" s="29" t="n">
        <v>7</v>
      </c>
      <c r="C8" s="23" t="s">
        <v>179</v>
      </c>
      <c r="D8" s="17" t="s">
        <v>180</v>
      </c>
    </row>
    <row r="9" customFormat="false" ht="15" hidden="false" customHeight="false" outlineLevel="0" collapsed="false">
      <c r="A9" s="17" t="s">
        <v>181</v>
      </c>
      <c r="B9" s="30" t="s">
        <v>182</v>
      </c>
      <c r="C9" s="23" t="s">
        <v>183</v>
      </c>
      <c r="D9" s="17" t="s">
        <v>184</v>
      </c>
    </row>
    <row r="10" customFormat="false" ht="15" hidden="false" customHeight="false" outlineLevel="0" collapsed="false">
      <c r="A10" s="17" t="s">
        <v>185</v>
      </c>
      <c r="B10" s="30" t="s">
        <v>186</v>
      </c>
      <c r="C10" s="23" t="s">
        <v>183</v>
      </c>
      <c r="D10" s="17" t="s">
        <v>187</v>
      </c>
    </row>
  </sheetData>
  <mergeCells count="1">
    <mergeCell ref="A1:D1"/>
  </mergeCells>
  <dataValidations count="4">
    <dataValidation allowBlank="false" error="Le taux doit être compris entre 0 et 1." errorStyle="stop" errorTitle="Taux invalide" operator="between" prompt="Inscrivez un taux décimal entre 0 et 1." promptTitle="Taux de taxe" showDropDown="false" showErrorMessage="true" showInputMessage="true" sqref="B6:B7" type="decimal">
      <formula1>0</formula1>
      <formula2>1</formula2>
    </dataValidation>
    <dataValidation allowBlank="false" errorStyle="stop" operator="between" prompt="Inscrivez un nombre entier de jours entre 0 et 365." promptTitle="Délai d’alerte" showDropDown="false" showErrorMessage="true" showInputMessage="true" sqref="B8" type="whole">
      <formula1>0</formula1>
      <formula2>365</formula2>
    </dataValidation>
    <dataValidation allowBlank="false" errorStyle="stop" operator="between" prompt="La devise de référence est CAD." promptTitle="Devise" showDropDown="false" showErrorMessage="true" showInputMessage="true" sqref="B9" type="list">
      <formula1>"CAD"</formula1>
      <formula2>0</formula2>
    </dataValidation>
    <dataValidation allowBlank="true" errorStyle="stop" operator="lessThanOrEqual" prompt="Utilisez au plus 10 caractères." promptTitle="Préfixe de bon de commande" showDropDown="false" showErrorMessage="true" showInputMessage="true" sqref="B10" type="textLength">
      <formula1>10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LibreOffice/26.2.0.3$Linux_X86_64 LibreOffice_project/afbbd0df0edb6d40b450b0337ac646b0913a760c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2026-08-26T23:41:34Z</dcterms:created>
  <dc:creator>openpyxl</dc:creator>
  <dc:description/>
  <dc:language>en-US</dc:language>
  <cp:lastModifiedBy/>
  <dcterms:modified xsi:type="dcterms:W3CDTF">2026-08-26T23:41:34Z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